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 hidePivotFieldList="1"/>
  <xr:revisionPtr revIDLastSave="0" documentId="13_ncr:1_{A5FECA5E-FF91-4197-A4EF-DF4E53BE0A2F}" xr6:coauthVersionLast="36" xr6:coauthVersionMax="36" xr10:uidLastSave="{00000000-0000-0000-0000-000000000000}"/>
  <bookViews>
    <workbookView xWindow="0" yWindow="0" windowWidth="22260" windowHeight="12645" activeTab="6" xr2:uid="{00000000-000D-0000-FFFF-FFFF00000000}"/>
  </bookViews>
  <sheets>
    <sheet name="Dane pierwotne" sheetId="11" r:id="rId1"/>
    <sheet name="1" sheetId="1" r:id="rId2"/>
    <sheet name="2" sheetId="3" r:id="rId3"/>
    <sheet name="3" sheetId="7" r:id="rId4"/>
    <sheet name="4" sheetId="13" r:id="rId5"/>
    <sheet name="4 stare" sheetId="8" state="hidden" r:id="rId6"/>
    <sheet name="5" sheetId="9" r:id="rId7"/>
  </sheets>
  <definedNames>
    <definedName name="_xlnm._FilterDatabase" localSheetId="1" hidden="1">'1'!$K$1:$K$56</definedName>
    <definedName name="_xlnm._FilterDatabase" localSheetId="2" hidden="1">'2'!$I$2:$I$32</definedName>
    <definedName name="_xlnm._FilterDatabase" localSheetId="3" hidden="1">'3'!$G$2:$G$61</definedName>
    <definedName name="DaneZewnętrzne_1" localSheetId="1" hidden="1">'1'!$A$1:$F$61</definedName>
    <definedName name="DaneZewnętrzne_1" localSheetId="2" hidden="1">'2'!$A$1:$F$33</definedName>
    <definedName name="DaneZewnętrzne_1" localSheetId="3" hidden="1">'3'!$A$1:$F$61</definedName>
    <definedName name="DaneZewnętrzne_1" localSheetId="4" hidden="1">'4'!$A$1:$F$61</definedName>
    <definedName name="DaneZewnętrzne_1" localSheetId="5" hidden="1">'4 stare'!$A$1:$F$61</definedName>
    <definedName name="DaneZewnętrzne_1" localSheetId="6" hidden="1">'5'!$A$1:$F$61</definedName>
    <definedName name="DaneZewnętrzne_1" localSheetId="0" hidden="1">'Dane pierwotne'!$A$1:$F$61</definedName>
    <definedName name="DaneZewnętrzne_2" localSheetId="2" hidden="1">'2'!$A$35:$B$41</definedName>
    <definedName name="DaneZewnętrzne_2" localSheetId="4" hidden="1">'4'!$A$73:$B$79</definedName>
    <definedName name="DaneZewnętrzne_2" localSheetId="5" hidden="1">'4 stare'!$H$11:$I$17</definedName>
    <definedName name="DaneZewnętrzne_2" localSheetId="0" hidden="1">'Dane pierwotne'!$H$1:$I$7</definedName>
    <definedName name="DaneZewnętrzne_3" localSheetId="3" hidden="1">'3'!$K$1:$L$9</definedName>
    <definedName name="DaneZewnętrzne_3" localSheetId="4" hidden="1">'4'!$A$63:$B$71</definedName>
    <definedName name="DaneZewnętrzne_3" localSheetId="5" hidden="1">'4 stare'!$H$1:$I$9</definedName>
    <definedName name="DaneZewnętrzne_3" localSheetId="6" hidden="1">'5'!$A$63:$B$71</definedName>
    <definedName name="DaneZewnętrzne_3" localSheetId="0" hidden="1">'Dane pierwotne'!$K$1:$L$9</definedName>
    <definedName name="DaneZewnętrzne_4" localSheetId="0" hidden="1">'Dane pierwotne'!$N$1:$S$33</definedName>
    <definedName name="_xlnm.Extract" localSheetId="1">'1'!$M$2</definedName>
    <definedName name="_xlnm.Extract" localSheetId="2">'2'!$K$2</definedName>
    <definedName name="_xlnm.Extract" localSheetId="3">'3'!$N$2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9" l="1"/>
  <c r="N2" i="9" s="1"/>
  <c r="M2" i="9"/>
  <c r="L2" i="9"/>
  <c r="O2" i="8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2" i="1"/>
  <c r="K1" i="9" l="1"/>
  <c r="O44" i="8"/>
  <c r="O38" i="8"/>
  <c r="O32" i="8"/>
  <c r="O26" i="8"/>
  <c r="O20" i="8"/>
  <c r="O14" i="8"/>
  <c r="O8" i="8"/>
  <c r="O45" i="8"/>
  <c r="O46" i="8"/>
  <c r="O47" i="8"/>
  <c r="O48" i="8"/>
  <c r="O49" i="8"/>
  <c r="O39" i="8"/>
  <c r="O40" i="8"/>
  <c r="O41" i="8"/>
  <c r="O42" i="8"/>
  <c r="O43" i="8"/>
  <c r="O33" i="8"/>
  <c r="O34" i="8"/>
  <c r="O35" i="8"/>
  <c r="O36" i="8"/>
  <c r="O37" i="8"/>
  <c r="O27" i="8"/>
  <c r="O28" i="8"/>
  <c r="O29" i="8"/>
  <c r="O30" i="8"/>
  <c r="O31" i="8"/>
  <c r="O21" i="8"/>
  <c r="O22" i="8"/>
  <c r="O23" i="8"/>
  <c r="O24" i="8"/>
  <c r="O25" i="8"/>
  <c r="O15" i="8"/>
  <c r="O16" i="8"/>
  <c r="O17" i="8"/>
  <c r="O18" i="8"/>
  <c r="O19" i="8"/>
  <c r="O9" i="8"/>
  <c r="O10" i="8"/>
  <c r="O11" i="8"/>
  <c r="O12" i="8"/>
  <c r="O13" i="8"/>
  <c r="O7" i="8"/>
  <c r="O3" i="8"/>
  <c r="O4" i="8"/>
  <c r="O5" i="8"/>
  <c r="O6" i="8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3" i="3"/>
  <c r="H3" i="3" s="1"/>
  <c r="I3" i="3" s="1"/>
  <c r="G4" i="3"/>
  <c r="H4" i="3" s="1"/>
  <c r="I4" i="3" s="1"/>
  <c r="G5" i="3"/>
  <c r="H5" i="3" s="1"/>
  <c r="I5" i="3" s="1"/>
  <c r="G6" i="3"/>
  <c r="H6" i="3" s="1"/>
  <c r="I6" i="3" s="1"/>
  <c r="G7" i="3"/>
  <c r="H7" i="3" s="1"/>
  <c r="I7" i="3" s="1"/>
  <c r="G8" i="3"/>
  <c r="H8" i="3" s="1"/>
  <c r="I8" i="3" s="1"/>
  <c r="G9" i="3"/>
  <c r="H9" i="3" s="1"/>
  <c r="I9" i="3" s="1"/>
  <c r="G10" i="3"/>
  <c r="H10" i="3" s="1"/>
  <c r="I10" i="3" s="1"/>
  <c r="G11" i="3"/>
  <c r="H11" i="3" s="1"/>
  <c r="I11" i="3" s="1"/>
  <c r="G12" i="3"/>
  <c r="H12" i="3" s="1"/>
  <c r="I12" i="3" s="1"/>
  <c r="G13" i="3"/>
  <c r="H13" i="3" s="1"/>
  <c r="I13" i="3" s="1"/>
  <c r="G14" i="3"/>
  <c r="H14" i="3" s="1"/>
  <c r="I14" i="3" s="1"/>
  <c r="G15" i="3"/>
  <c r="H15" i="3" s="1"/>
  <c r="I15" i="3" s="1"/>
  <c r="G16" i="3"/>
  <c r="H16" i="3" s="1"/>
  <c r="I16" i="3" s="1"/>
  <c r="G17" i="3"/>
  <c r="H17" i="3" s="1"/>
  <c r="I17" i="3" s="1"/>
  <c r="G18" i="3"/>
  <c r="H18" i="3" s="1"/>
  <c r="I18" i="3" s="1"/>
  <c r="G19" i="3"/>
  <c r="H19" i="3" s="1"/>
  <c r="I19" i="3" s="1"/>
  <c r="G20" i="3"/>
  <c r="H20" i="3" s="1"/>
  <c r="I20" i="3" s="1"/>
  <c r="G21" i="3"/>
  <c r="H21" i="3" s="1"/>
  <c r="I21" i="3" s="1"/>
  <c r="G22" i="3"/>
  <c r="H22" i="3" s="1"/>
  <c r="I22" i="3" s="1"/>
  <c r="G23" i="3"/>
  <c r="H23" i="3" s="1"/>
  <c r="I23" i="3" s="1"/>
  <c r="G24" i="3"/>
  <c r="H24" i="3" s="1"/>
  <c r="I24" i="3" s="1"/>
  <c r="G25" i="3"/>
  <c r="H25" i="3" s="1"/>
  <c r="I25" i="3" s="1"/>
  <c r="G26" i="3"/>
  <c r="H26" i="3" s="1"/>
  <c r="I26" i="3" s="1"/>
  <c r="G27" i="3"/>
  <c r="H27" i="3" s="1"/>
  <c r="I27" i="3" s="1"/>
  <c r="G28" i="3"/>
  <c r="H28" i="3" s="1"/>
  <c r="I28" i="3" s="1"/>
  <c r="G29" i="3"/>
  <c r="H29" i="3" s="1"/>
  <c r="I29" i="3" s="1"/>
  <c r="G30" i="3"/>
  <c r="H30" i="3" s="1"/>
  <c r="I30" i="3" s="1"/>
  <c r="G31" i="3"/>
  <c r="H31" i="3" s="1"/>
  <c r="I31" i="3" s="1"/>
  <c r="G32" i="3"/>
  <c r="H32" i="3" s="1"/>
  <c r="I32" i="3" s="1"/>
  <c r="G33" i="3"/>
  <c r="H33" i="3" s="1"/>
  <c r="I33" i="3" s="1"/>
  <c r="G2" i="3"/>
  <c r="H2" i="3" s="1"/>
  <c r="K2" i="3" l="1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EE97F7-7BA2-4D4E-869C-3E5737329D09}" keepAlive="1" name="Zapytanie — policja" description="Połączenie z zapytaniem „policja” w skoroszycie." type="5" refreshedVersion="6" background="1" saveData="1">
    <dbPr connection="Provider=Microsoft.Mashup.OleDb.1;Data Source=$Workbook$;Location=policja;Extended Properties=&quot;&quot;" command="SELECT * FROM [policja]"/>
  </connection>
  <connection id="2" xr16:uid="{080684F1-A3FB-4709-97B1-154FF19513F0}" keepAlive="1" name="Zapytanie — policja (2)" description="Połączenie z zapytaniem „policja (2)” w skoroszycie." type="5" refreshedVersion="6" background="1" saveData="1">
    <dbPr connection="Provider=Microsoft.Mashup.OleDb.1;Data Source=$Workbook$;Location=&quot;policja (2)&quot;;Extended Properties=&quot;&quot;" command="SELECT * FROM [policja (2)]"/>
  </connection>
  <connection id="3" xr16:uid="{9BF52721-E954-4802-BD92-6A276D7012F0}" keepAlive="1" name="Zapytanie — policja (3)" description="Połączenie z zapytaniem „policja (3)” w skoroszycie." type="5" refreshedVersion="6" background="1" saveData="1">
    <dbPr connection="Provider=Microsoft.Mashup.OleDb.1;Data Source=$Workbook$;Location=&quot;policja (3)&quot;;Extended Properties=&quot;&quot;" command="SELECT * FROM [policja (3)]"/>
  </connection>
  <connection id="4" xr16:uid="{7565D682-F633-47D6-8F07-161F3D35949D}" keepAlive="1" name="Zapytanie — policja (4)" description="Połączenie z zapytaniem „policja (4)” w skoroszycie." type="5" refreshedVersion="6" background="1" saveData="1">
    <dbPr connection="Provider=Microsoft.Mashup.OleDb.1;Data Source=$Workbook$;Location=&quot;policja (4)&quot;;Extended Properties=&quot;&quot;" command="SELECT * FROM [policja (4)]"/>
  </connection>
  <connection id="5" xr16:uid="{283B4910-479B-432B-94ED-0B45CFF94C8D}" keepAlive="1" name="Zapytanie — policja (5)" description="Połączenie z zapytaniem „policja (5)” w skoroszycie." type="5" refreshedVersion="6" background="1" saveData="1">
    <dbPr connection="Provider=Microsoft.Mashup.OleDb.1;Data Source=$Workbook$;Location=&quot;policja (5)&quot;;Extended Properties=&quot;&quot;" command="SELECT * FROM [policja (5)]"/>
  </connection>
  <connection id="6" xr16:uid="{4E8482BF-90EA-428E-87D1-EA141CD978CB}" keepAlive="1" name="Zapytanie — policja (6)" description="Połączenie z zapytaniem „policja (6)” w skoroszycie." type="5" refreshedVersion="6" background="1" saveData="1">
    <dbPr connection="Provider=Microsoft.Mashup.OleDb.1;Data Source=$Workbook$;Location=&quot;policja (6)&quot;;Extended Properties=&quot;&quot;" command="SELECT * FROM [policja (6)]"/>
  </connection>
  <connection id="7" xr16:uid="{9E53A626-769A-4873-B6AD-ACA2EE499288}" keepAlive="1" name="Zapytanie — policja (7)" description="Połączenie z zapytaniem „policja (7)” w skoroszycie." type="5" refreshedVersion="6" background="1" saveData="1">
    <dbPr connection="Provider=Microsoft.Mashup.OleDb.1;Data Source=$Workbook$;Location=&quot;policja (7)&quot;;Extended Properties=&quot;&quot;" command="SELECT * FROM [policja (7)]"/>
  </connection>
  <connection id="8" xr16:uid="{F677609B-1920-4B5B-AED0-2A7C6476DD46}" keepAlive="1" name="Zapytanie — ubezpieczyciele" description="Połączenie z zapytaniem „ubezpieczyciele” w skoroszycie." type="5" refreshedVersion="6" background="1" saveData="1">
    <dbPr connection="Provider=Microsoft.Mashup.OleDb.1;Data Source=$Workbook$;Location=ubezpieczyciele;Extended Properties=&quot;&quot;" command="SELECT * FROM [ubezpieczyciele]"/>
  </connection>
  <connection id="9" xr16:uid="{8FE70D95-CD60-4F9A-AF51-C1165B24EC17}" keepAlive="1" name="Zapytanie — ubezpieczyciele (2)" description="Połączenie z zapytaniem „ubezpieczyciele (2)” w skoroszycie." type="5" refreshedVersion="6" background="1" saveData="1">
    <dbPr connection="Provider=Microsoft.Mashup.OleDb.1;Data Source=$Workbook$;Location=&quot;ubezpieczyciele (2)&quot;;Extended Properties=&quot;&quot;" command="SELECT * FROM [ubezpieczyciele (2)]"/>
  </connection>
  <connection id="10" xr16:uid="{3D901405-3F26-46D7-A0E8-B9F1FE372BDC}" keepAlive="1" name="Zapytanie — ubezpieczyciele (3)" description="Połączenie z zapytaniem „ubezpieczyciele (3)” w skoroszycie." type="5" refreshedVersion="6" background="1" saveData="1">
    <dbPr connection="Provider=Microsoft.Mashup.OleDb.1;Data Source=$Workbook$;Location=&quot;ubezpieczyciele (3)&quot;;Extended Properties=&quot;&quot;" command="SELECT * FROM [ubezpieczyciele (3)]"/>
  </connection>
  <connection id="11" xr16:uid="{0D58673D-83C9-4630-A1CC-3130C5834D47}" keepAlive="1" name="Zapytanie — ubezpieczyciele (4)" description="Połączenie z zapytaniem „ubezpieczyciele (4)” w skoroszycie." type="5" refreshedVersion="6" background="1" saveData="1">
    <dbPr connection="Provider=Microsoft.Mashup.OleDb.1;Data Source=$Workbook$;Location=&quot;ubezpieczyciele (4)&quot;;Extended Properties=&quot;&quot;" command="SELECT * FROM [ubezpieczyciele (4)]"/>
  </connection>
  <connection id="12" xr16:uid="{AB35D37B-98A1-478F-B12D-18D9B053F9FC}" keepAlive="1" name="Zapytanie — ubezpieczyciele (5)" description="Połączenie z zapytaniem „ubezpieczyciele (5)” w skoroszycie." type="5" refreshedVersion="6" background="1" saveData="1">
    <dbPr connection="Provider=Microsoft.Mashup.OleDb.1;Data Source=$Workbook$;Location=&quot;ubezpieczyciele (5)&quot;;Extended Properties=&quot;&quot;" command="SELECT * FROM [ubezpieczyciele (5)]"/>
  </connection>
  <connection id="13" xr16:uid="{698B43D4-D45E-475F-AAA9-6E1B5426E211}" keepAlive="1" name="Zapytanie — wypadki-data" description="Połączenie z zapytaniem „wypadki-data” w skoroszycie." type="5" refreshedVersion="6" background="1" saveData="1">
    <dbPr connection="Provider=Microsoft.Mashup.OleDb.1;Data Source=$Workbook$;Location=wypadki-data;Extended Properties=&quot;&quot;" command="SELECT * FROM [wypadki-data]"/>
  </connection>
  <connection id="14" xr16:uid="{5069EC29-4A1C-4BD8-A12A-DBA3A322FAE1}" keepAlive="1" name="Zapytanie — wypadki-data (2)" description="Połączenie z zapytaniem „wypadki-data (2)” w skoroszycie." type="5" refreshedVersion="6" background="1" saveData="1">
    <dbPr connection="Provider=Microsoft.Mashup.OleDb.1;Data Source=$Workbook$;Location=&quot;wypadki-data (2)&quot;;Extended Properties=&quot;&quot;" command="SELECT * FROM [wypadki-data (2)]"/>
  </connection>
  <connection id="15" xr16:uid="{79727EFF-9A36-4BC1-AAA1-EA6016D46E5F}" keepAlive="1" name="Zapytanie — wypadki-data (3)" description="Połączenie z zapytaniem „wypadki-data (3)” w skoroszycie." type="5" refreshedVersion="6" background="1" saveData="1">
    <dbPr connection="Provider=Microsoft.Mashup.OleDb.1;Data Source=$Workbook$;Location=&quot;wypadki-data (3)&quot;;Extended Properties=&quot;&quot;" command="SELECT * FROM [wypadki-data (3)]"/>
  </connection>
  <connection id="16" xr16:uid="{15F76A83-64C8-45B1-B7F3-D10D2C4E3C34}" keepAlive="1" name="Zapytanie — wypadki-data (4)" description="Połączenie z zapytaniem „wypadki-data (4)” w skoroszycie." type="5" refreshedVersion="6" background="1" saveData="1">
    <dbPr connection="Provider=Microsoft.Mashup.OleDb.1;Data Source=$Workbook$;Location=&quot;wypadki-data (4)&quot;;Extended Properties=&quot;&quot;" command="SELECT * FROM [wypadki-data (4)]"/>
  </connection>
  <connection id="17" xr16:uid="{5CD88E74-15CF-4E40-B507-2F18CBB51C76}" keepAlive="1" name="Zapytanie — wypadki-uzupelnione" description="Połączenie z zapytaniem „wypadki-uzupelnione” w skoroszycie." type="5" refreshedVersion="6" background="1" saveData="1">
    <dbPr connection="Provider=Microsoft.Mashup.OleDb.1;Data Source=$Workbook$;Location=wypadki-uzupelnione;Extended Properties=&quot;&quot;" command="SELECT * FROM [wypadki-uzupelnione]"/>
  </connection>
  <connection id="18" xr16:uid="{89A19D04-8BB3-4D38-8D59-01464BFD871F}" keepAlive="1" name="Zapytanie — wypadki-uzupelnione (10)" description="Połączenie z zapytaniem „wypadki-uzupelnione (10)” w skoroszycie." type="5" refreshedVersion="6" background="1" saveData="1">
    <dbPr connection="Provider=Microsoft.Mashup.OleDb.1;Data Source=$Workbook$;Location=&quot;wypadki-uzupelnione (10)&quot;;Extended Properties=&quot;&quot;" command="SELECT * FROM [wypadki-uzupelnione (10)]"/>
  </connection>
  <connection id="19" xr16:uid="{75E0E6E4-2794-4A15-8B86-631AC08CC5CF}" keepAlive="1" name="Zapytanie — wypadki-uzupelnione (11)" description="Połączenie z zapytaniem „wypadki-uzupelnione (11)” w skoroszycie." type="5" refreshedVersion="6" background="1" saveData="1">
    <dbPr connection="Provider=Microsoft.Mashup.OleDb.1;Data Source=$Workbook$;Location=&quot;wypadki-uzupelnione (11)&quot;;Extended Properties=&quot;&quot;" command="SELECT * FROM [wypadki-uzupelnione (11)]"/>
  </connection>
  <connection id="20" xr16:uid="{BC10C0BC-FA0D-4BC3-B6F6-CAE4A222D849}" keepAlive="1" name="Zapytanie — wypadki-uzupelnione (2)" description="Połączenie z zapytaniem „wypadki-uzupelnione (2)” w skoroszycie." type="5" refreshedVersion="6" background="1" saveData="1">
    <dbPr connection="Provider=Microsoft.Mashup.OleDb.1;Data Source=$Workbook$;Location=&quot;wypadki-uzupelnione (2)&quot;;Extended Properties=&quot;&quot;" command="SELECT * FROM [wypadki-uzupelnione (2)]"/>
  </connection>
  <connection id="21" xr16:uid="{20358857-0556-4285-B87B-C8E980740287}" keepAlive="1" name="Zapytanie — wypadki-uzupelnione (3)" description="Połączenie z zapytaniem „wypadki-uzupelnione (3)” w skoroszycie." type="5" refreshedVersion="6" background="1" saveData="1">
    <dbPr connection="Provider=Microsoft.Mashup.OleDb.1;Data Source=$Workbook$;Location=&quot;wypadki-uzupelnione (3)&quot;;Extended Properties=&quot;&quot;" command="SELECT * FROM [wypadki-uzupelnione (3)]"/>
  </connection>
  <connection id="22" xr16:uid="{1FF5EA90-800E-4E47-A829-4BBD54EF5102}" keepAlive="1" name="Zapytanie — wypadki-uzupelnione (4)" description="Połączenie z zapytaniem „wypadki-uzupelnione (4)” w skoroszycie." type="5" refreshedVersion="6" background="1" saveData="1">
    <dbPr connection="Provider=Microsoft.Mashup.OleDb.1;Data Source=$Workbook$;Location=&quot;wypadki-uzupelnione (4)&quot;;Extended Properties=&quot;&quot;" command="SELECT * FROM [wypadki-uzupelnione (4)]"/>
  </connection>
  <connection id="23" xr16:uid="{5EBAF56D-F680-4D38-A800-7CD1C7624340}" keepAlive="1" name="Zapytanie — wypadki-uzupelnione (5)" description="Połączenie z zapytaniem „wypadki-uzupelnione (5)” w skoroszycie." type="5" refreshedVersion="6" background="1" saveData="1">
    <dbPr connection="Provider=Microsoft.Mashup.OleDb.1;Data Source=$Workbook$;Location=&quot;wypadki-uzupelnione (5)&quot;;Extended Properties=&quot;&quot;" command="SELECT * FROM [wypadki-uzupelnione (5)]"/>
  </connection>
  <connection id="24" xr16:uid="{51582403-52C3-4A26-8347-4E012517012A}" keepAlive="1" name="Zapytanie — wypadki-uzupelnione (6)" description="Połączenie z zapytaniem „wypadki-uzupelnione (6)” w skoroszycie." type="5" refreshedVersion="6" background="1" saveData="1">
    <dbPr connection="Provider=Microsoft.Mashup.OleDb.1;Data Source=$Workbook$;Location=wypadki-uzupelnione (6);Extended Properties=&quot;&quot;" command="SELECT * FROM [wypadki-uzupelnione (6)]"/>
  </connection>
  <connection id="25" xr16:uid="{12048F53-D0A8-46EF-B788-5440D49AD6F7}" keepAlive="1" name="Zapytanie — wypadki-uzupelnione (7)" description="Połączenie z zapytaniem „wypadki-uzupelnione (7)” w skoroszycie." type="5" refreshedVersion="6" background="1" saveData="1">
    <dbPr connection="Provider=Microsoft.Mashup.OleDb.1;Data Source=$Workbook$;Location=&quot;wypadki-uzupelnione (7)&quot;;Extended Properties=&quot;&quot;" command="SELECT * FROM [wypadki-uzupelnione (7)]"/>
  </connection>
  <connection id="26" xr16:uid="{96AFF91D-4117-4E83-9FC3-A0E8D041FB91}" keepAlive="1" name="Zapytanie — wypadki-uzupelnione (8)" description="Połączenie z zapytaniem „wypadki-uzupelnione (8)” w skoroszycie." type="5" refreshedVersion="6" background="1" saveData="1">
    <dbPr connection="Provider=Microsoft.Mashup.OleDb.1;Data Source=$Workbook$;Location=&quot;wypadki-uzupelnione (8)&quot;;Extended Properties=&quot;&quot;" command="SELECT * FROM [wypadki-uzupelnione (8)]"/>
  </connection>
  <connection id="27" xr16:uid="{3462EA34-7302-49AF-B951-98BF17065039}" keepAlive="1" name="Zapytanie — wypadki-uzupelnione (9)" description="Połączenie z zapytaniem „wypadki-uzupelnione (9)” w skoroszycie." type="5" refreshedVersion="6" background="1" saveData="1">
    <dbPr connection="Provider=Microsoft.Mashup.OleDb.1;Data Source=$Workbook$;Location=&quot;wypadki-uzupelnione (9)&quot;;Extended Properties=&quot;&quot;" command="SELECT * FROM [wypadki-uzupelnione (9)]"/>
  </connection>
</connections>
</file>

<file path=xl/sharedStrings.xml><?xml version="1.0" encoding="utf-8"?>
<sst xmlns="http://schemas.openxmlformats.org/spreadsheetml/2006/main" count="1098" uniqueCount="283">
  <si>
    <t>Nr</t>
  </si>
  <si>
    <t>Data wypadku</t>
  </si>
  <si>
    <t>Nr rejestracyjny</t>
  </si>
  <si>
    <t>Wyplacone ubezpieczenie</t>
  </si>
  <si>
    <t>Nr_ubezp</t>
  </si>
  <si>
    <t>Nr_polic</t>
  </si>
  <si>
    <t>BL24933</t>
  </si>
  <si>
    <t>GCH9779</t>
  </si>
  <si>
    <t>NWE4941</t>
  </si>
  <si>
    <t>ZST4623</t>
  </si>
  <si>
    <t>DJA5443</t>
  </si>
  <si>
    <t>GDA3873</t>
  </si>
  <si>
    <t>KKT3567</t>
  </si>
  <si>
    <t>DJ35435</t>
  </si>
  <si>
    <t>BSK3727</t>
  </si>
  <si>
    <t>PCZ2875</t>
  </si>
  <si>
    <t>CRA7854</t>
  </si>
  <si>
    <t>DJA8532</t>
  </si>
  <si>
    <t>PCZ1500</t>
  </si>
  <si>
    <t>PLE3632</t>
  </si>
  <si>
    <t>PCH3068</t>
  </si>
  <si>
    <t>LTM8266</t>
  </si>
  <si>
    <t>DZL1567</t>
  </si>
  <si>
    <t>RZ65414</t>
  </si>
  <si>
    <t>ONY9423</t>
  </si>
  <si>
    <t>BIA9349</t>
  </si>
  <si>
    <t>PSR1121</t>
  </si>
  <si>
    <t>DSR7622</t>
  </si>
  <si>
    <t>GST3889</t>
  </si>
  <si>
    <t>DJ16323</t>
  </si>
  <si>
    <t>EPD5234</t>
  </si>
  <si>
    <t>RLU9802</t>
  </si>
  <si>
    <t>KDA5967</t>
  </si>
  <si>
    <t>NSZ2785</t>
  </si>
  <si>
    <t>OPL8265</t>
  </si>
  <si>
    <t>ZKA6281</t>
  </si>
  <si>
    <t>DW87065</t>
  </si>
  <si>
    <t>GWE6003</t>
  </si>
  <si>
    <t>RTA9052</t>
  </si>
  <si>
    <t>RZ71514</t>
  </si>
  <si>
    <t>SO14164</t>
  </si>
  <si>
    <t>CMG3443</t>
  </si>
  <si>
    <t>CLI2974</t>
  </si>
  <si>
    <t>KTA5359</t>
  </si>
  <si>
    <t>BI45035</t>
  </si>
  <si>
    <t>RKL3889</t>
  </si>
  <si>
    <t>RTA3127</t>
  </si>
  <si>
    <t>RBI8785</t>
  </si>
  <si>
    <t>ZPL4345</t>
  </si>
  <si>
    <t>DJE8913</t>
  </si>
  <si>
    <t>RKR6026</t>
  </si>
  <si>
    <t>BSK5893</t>
  </si>
  <si>
    <t>DSR8330</t>
  </si>
  <si>
    <t>BL83185</t>
  </si>
  <si>
    <t>KRA5053</t>
  </si>
  <si>
    <t>NWE4018</t>
  </si>
  <si>
    <t>ZSZ7618</t>
  </si>
  <si>
    <t>PKR2419</t>
  </si>
  <si>
    <t>DZG7321</t>
  </si>
  <si>
    <t>RPZ4224</t>
  </si>
  <si>
    <t>LBI6785</t>
  </si>
  <si>
    <t>unikatowe rejestracje</t>
  </si>
  <si>
    <t>zlicz ilość wystąpień</t>
  </si>
  <si>
    <t>Jeśli &gt;= 2, to wypisz rejestrację</t>
  </si>
  <si>
    <t>Idu</t>
  </si>
  <si>
    <t>Nazwa_ubezp</t>
  </si>
  <si>
    <t>PZU</t>
  </si>
  <si>
    <t>LINK4</t>
  </si>
  <si>
    <t>GENERALI</t>
  </si>
  <si>
    <t>WARTA</t>
  </si>
  <si>
    <t>COMPENSA</t>
  </si>
  <si>
    <t>ERGO-HESTIA</t>
  </si>
  <si>
    <t>Idp</t>
  </si>
  <si>
    <t>Nazwisko</t>
  </si>
  <si>
    <t>Grozny</t>
  </si>
  <si>
    <t>Laskawy</t>
  </si>
  <si>
    <t>Polubowny</t>
  </si>
  <si>
    <t>Natarczywy</t>
  </si>
  <si>
    <t>Kompetentna</t>
  </si>
  <si>
    <t>Marudny</t>
  </si>
  <si>
    <t>Dziwny</t>
  </si>
  <si>
    <t>Markotna</t>
  </si>
  <si>
    <t>rok wypadku</t>
  </si>
  <si>
    <t>jeśli 2002 rok, to wypisz numer ubezpieczyciela</t>
  </si>
  <si>
    <t>nazwa ubezpieczyciela</t>
  </si>
  <si>
    <t>unikalne nazwy ubezpieczycieli</t>
  </si>
  <si>
    <t>jeżeli brak ubezpieczenia wypisz rejestrację</t>
  </si>
  <si>
    <t>jeżeli brak ubezpieczenia wypisz nr policjanta</t>
  </si>
  <si>
    <t>nazwisko policjanta</t>
  </si>
  <si>
    <t>rejestracja</t>
  </si>
  <si>
    <t>nazwisko</t>
  </si>
  <si>
    <t>numer policjanta</t>
  </si>
  <si>
    <t>policjant</t>
  </si>
  <si>
    <t>ubezpieczyciele</t>
  </si>
  <si>
    <t>nr policjanta</t>
  </si>
  <si>
    <t>nr ubezpieczyciela</t>
  </si>
  <si>
    <t>suma odszkodowań</t>
  </si>
  <si>
    <t>Data</t>
  </si>
  <si>
    <t>Numer rejestracyjny</t>
  </si>
  <si>
    <t>Nazwisko policjanta sporządzającego raport powypadkowy</t>
  </si>
  <si>
    <t>1</t>
  </si>
  <si>
    <t>03.01.1996</t>
  </si>
  <si>
    <t>10453</t>
  </si>
  <si>
    <t>2</t>
  </si>
  <si>
    <t>14.10.1997</t>
  </si>
  <si>
    <t>673</t>
  </si>
  <si>
    <t>3</t>
  </si>
  <si>
    <t>24.03.2002</t>
  </si>
  <si>
    <t>8276</t>
  </si>
  <si>
    <t>4</t>
  </si>
  <si>
    <t>30.09.1996</t>
  </si>
  <si>
    <t>7231</t>
  </si>
  <si>
    <t>5</t>
  </si>
  <si>
    <t>24.11.1996</t>
  </si>
  <si>
    <t>1318</t>
  </si>
  <si>
    <t>6</t>
  </si>
  <si>
    <t>14.05.1998</t>
  </si>
  <si>
    <t>3794</t>
  </si>
  <si>
    <t>7</t>
  </si>
  <si>
    <t>19.11.2001</t>
  </si>
  <si>
    <t>6455</t>
  </si>
  <si>
    <t>8</t>
  </si>
  <si>
    <t>06.07.1996</t>
  </si>
  <si>
    <t>3912</t>
  </si>
  <si>
    <t>9</t>
  </si>
  <si>
    <t>03.07.1996</t>
  </si>
  <si>
    <t>8237</t>
  </si>
  <si>
    <t>10</t>
  </si>
  <si>
    <t>25.03.2005</t>
  </si>
  <si>
    <t>8978</t>
  </si>
  <si>
    <t>11</t>
  </si>
  <si>
    <t>08.04.2000</t>
  </si>
  <si>
    <t>10299</t>
  </si>
  <si>
    <t>12</t>
  </si>
  <si>
    <t>24.11.2004</t>
  </si>
  <si>
    <t>7690</t>
  </si>
  <si>
    <t>13</t>
  </si>
  <si>
    <t>29.04.1999</t>
  </si>
  <si>
    <t>4674</t>
  </si>
  <si>
    <t>14</t>
  </si>
  <si>
    <t>06.12.2005</t>
  </si>
  <si>
    <t>2676</t>
  </si>
  <si>
    <t>15</t>
  </si>
  <si>
    <t>21.11.2004</t>
  </si>
  <si>
    <t>5249</t>
  </si>
  <si>
    <t>16</t>
  </si>
  <si>
    <t>30.08.2003</t>
  </si>
  <si>
    <t>9226</t>
  </si>
  <si>
    <t>17</t>
  </si>
  <si>
    <t>02.10.1996</t>
  </si>
  <si>
    <t>8701</t>
  </si>
  <si>
    <t>18</t>
  </si>
  <si>
    <t>18.10.2004</t>
  </si>
  <si>
    <t>6615</t>
  </si>
  <si>
    <t>19</t>
  </si>
  <si>
    <t>15.12.1997</t>
  </si>
  <si>
    <t>2462</t>
  </si>
  <si>
    <t>20</t>
  </si>
  <si>
    <t>01.11.1997</t>
  </si>
  <si>
    <t>-1</t>
  </si>
  <si>
    <t>0</t>
  </si>
  <si>
    <t>21</t>
  </si>
  <si>
    <t>22.04.1999</t>
  </si>
  <si>
    <t>3128</t>
  </si>
  <si>
    <t>22</t>
  </si>
  <si>
    <t>12.04.1996</t>
  </si>
  <si>
    <t>7809</t>
  </si>
  <si>
    <t>23</t>
  </si>
  <si>
    <t>02.12.1997</t>
  </si>
  <si>
    <t>4757</t>
  </si>
  <si>
    <t>24</t>
  </si>
  <si>
    <t>21.12.2000</t>
  </si>
  <si>
    <t>3544</t>
  </si>
  <si>
    <t>25</t>
  </si>
  <si>
    <t>22.01.2003</t>
  </si>
  <si>
    <t>1964</t>
  </si>
  <si>
    <t>26</t>
  </si>
  <si>
    <t>06.06.2000</t>
  </si>
  <si>
    <t>10252</t>
  </si>
  <si>
    <t>27</t>
  </si>
  <si>
    <t>17.10.2001</t>
  </si>
  <si>
    <t>28</t>
  </si>
  <si>
    <t>11.06.1996</t>
  </si>
  <si>
    <t>1970</t>
  </si>
  <si>
    <t>29</t>
  </si>
  <si>
    <t>10.09.2003</t>
  </si>
  <si>
    <t>8066</t>
  </si>
  <si>
    <t>30</t>
  </si>
  <si>
    <t>20.09.1999</t>
  </si>
  <si>
    <t>2523</t>
  </si>
  <si>
    <t>31</t>
  </si>
  <si>
    <t>01.04.1998</t>
  </si>
  <si>
    <t>3565</t>
  </si>
  <si>
    <t>32</t>
  </si>
  <si>
    <t>07.04.1999</t>
  </si>
  <si>
    <t>9455</t>
  </si>
  <si>
    <t>33</t>
  </si>
  <si>
    <t>21.11.1999</t>
  </si>
  <si>
    <t>9311</t>
  </si>
  <si>
    <t>34</t>
  </si>
  <si>
    <t>10.07.2000</t>
  </si>
  <si>
    <t>8019</t>
  </si>
  <si>
    <t>35</t>
  </si>
  <si>
    <t>04.07.2000</t>
  </si>
  <si>
    <t>8342</t>
  </si>
  <si>
    <t>36</t>
  </si>
  <si>
    <t>27.09.2004</t>
  </si>
  <si>
    <t>4462</t>
  </si>
  <si>
    <t>37</t>
  </si>
  <si>
    <t>16.05.1998</t>
  </si>
  <si>
    <t>3131</t>
  </si>
  <si>
    <t>38</t>
  </si>
  <si>
    <t>31.08.1997</t>
  </si>
  <si>
    <t>7031</t>
  </si>
  <si>
    <t>39</t>
  </si>
  <si>
    <t>25.04.2003</t>
  </si>
  <si>
    <t>2795</t>
  </si>
  <si>
    <t>40</t>
  </si>
  <si>
    <t>02.02.2005</t>
  </si>
  <si>
    <t>2874</t>
  </si>
  <si>
    <t>41</t>
  </si>
  <si>
    <t>28.05.2002</t>
  </si>
  <si>
    <t>1771</t>
  </si>
  <si>
    <t>42</t>
  </si>
  <si>
    <t>06.04.2002</t>
  </si>
  <si>
    <t>43</t>
  </si>
  <si>
    <t>6548</t>
  </si>
  <si>
    <t>44</t>
  </si>
  <si>
    <t>24.03.1997</t>
  </si>
  <si>
    <t>7787</t>
  </si>
  <si>
    <t>45</t>
  </si>
  <si>
    <t>24.09.2002</t>
  </si>
  <si>
    <t>3099</t>
  </si>
  <si>
    <t>46</t>
  </si>
  <si>
    <t>07.02.2007</t>
  </si>
  <si>
    <t>2862</t>
  </si>
  <si>
    <t>47</t>
  </si>
  <si>
    <t>11.05.1999</t>
  </si>
  <si>
    <t>8280</t>
  </si>
  <si>
    <t>48</t>
  </si>
  <si>
    <t>27.09.2003</t>
  </si>
  <si>
    <t>3874</t>
  </si>
  <si>
    <t>49</t>
  </si>
  <si>
    <t>17.02.2002</t>
  </si>
  <si>
    <t>4314</t>
  </si>
  <si>
    <t>50</t>
  </si>
  <si>
    <t>06.09.1999</t>
  </si>
  <si>
    <t>1140</t>
  </si>
  <si>
    <t>51</t>
  </si>
  <si>
    <t>25.11.2000</t>
  </si>
  <si>
    <t>2240</t>
  </si>
  <si>
    <t>52</t>
  </si>
  <si>
    <t>21.07.2002</t>
  </si>
  <si>
    <t>4301</t>
  </si>
  <si>
    <t>53</t>
  </si>
  <si>
    <t>11.10.1997</t>
  </si>
  <si>
    <t>8401</t>
  </si>
  <si>
    <t>54</t>
  </si>
  <si>
    <t>08.06.1999</t>
  </si>
  <si>
    <t>5422</t>
  </si>
  <si>
    <t>55</t>
  </si>
  <si>
    <t>11.02.2004</t>
  </si>
  <si>
    <t>3352</t>
  </si>
  <si>
    <t>56</t>
  </si>
  <si>
    <t>10.10.2001</t>
  </si>
  <si>
    <t>661</t>
  </si>
  <si>
    <t>57</t>
  </si>
  <si>
    <t>13.04.2002</t>
  </si>
  <si>
    <t>5674</t>
  </si>
  <si>
    <t>58</t>
  </si>
  <si>
    <t>19.08.2004</t>
  </si>
  <si>
    <t>6536</t>
  </si>
  <si>
    <t>59</t>
  </si>
  <si>
    <t>16.06.1999</t>
  </si>
  <si>
    <t>9527</t>
  </si>
  <si>
    <t>60</t>
  </si>
  <si>
    <t>01.07.1997</t>
  </si>
  <si>
    <t>8892</t>
  </si>
  <si>
    <t>podsumowanie - rejestracje</t>
  </si>
  <si>
    <t/>
  </si>
  <si>
    <t>Suma końcowa</t>
  </si>
  <si>
    <t>Suma z Wyplacone ubezpieczenie</t>
  </si>
  <si>
    <r>
      <rPr>
        <b/>
        <sz val="26"/>
        <color theme="0"/>
        <rFont val="Calibri"/>
        <family val="2"/>
        <charset val="238"/>
        <scheme val="minor"/>
      </rPr>
      <t xml:space="preserve">Wpisz numer wypadku do </t>
    </r>
    <r>
      <rPr>
        <b/>
        <sz val="26"/>
        <color rgb="FFFFFF00"/>
        <rFont val="Calibri"/>
        <family val="2"/>
        <charset val="238"/>
        <scheme val="minor"/>
      </rPr>
      <t>żółtego</t>
    </r>
    <r>
      <rPr>
        <b/>
        <sz val="26"/>
        <color theme="0"/>
        <rFont val="Calibri"/>
        <family val="2"/>
        <charset val="238"/>
        <scheme val="minor"/>
      </rPr>
      <t xml:space="preserve"> pola: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</si>
</sst>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26"/>
      <color rgb="FFFFFF00"/>
      <name val="Calibri"/>
      <family val="2"/>
      <charset val="238"/>
      <scheme val="minor"/>
    </font>
    <font>
      <b/>
      <sz val="26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theme="9" tint="0.39997558519241921"/>
      </right>
      <top style="medium">
        <color indexed="64"/>
      </top>
      <bottom/>
      <diagonal/>
    </border>
    <border>
      <left style="thin">
        <color theme="9" tint="0.39997558519241921"/>
      </left>
      <right/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9" tint="0.39997558519241921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medium">
        <color indexed="64"/>
      </bottom>
      <diagonal/>
    </border>
    <border>
      <left/>
      <right style="thin">
        <color theme="9" tint="0.39997558519241921"/>
      </right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2" borderId="3" xfId="0" applyFont="1" applyFill="1" applyBorder="1"/>
    <xf numFmtId="0" fontId="0" fillId="0" borderId="0" xfId="0" applyAlignment="1">
      <alignment wrapText="1"/>
    </xf>
    <xf numFmtId="0" fontId="1" fillId="3" borderId="8" xfId="0" applyFont="1" applyFill="1" applyBorder="1"/>
    <xf numFmtId="0" fontId="1" fillId="3" borderId="13" xfId="0" applyNumberFormat="1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2" xfId="0" applyNumberFormat="1" applyFont="1" applyFill="1" applyBorder="1"/>
    <xf numFmtId="0" fontId="1" fillId="3" borderId="1" xfId="0" applyFont="1" applyFill="1" applyBorder="1"/>
    <xf numFmtId="0" fontId="1" fillId="3" borderId="2" xfId="0" applyNumberFormat="1" applyFont="1" applyFill="1" applyBorder="1"/>
    <xf numFmtId="0" fontId="1" fillId="2" borderId="12" xfId="0" applyFont="1" applyFill="1" applyBorder="1"/>
    <xf numFmtId="0" fontId="1" fillId="2" borderId="15" xfId="0" applyNumberFormat="1" applyFont="1" applyFill="1" applyBorder="1"/>
    <xf numFmtId="0" fontId="1" fillId="2" borderId="16" xfId="0" applyFont="1" applyFill="1" applyBorder="1"/>
    <xf numFmtId="0" fontId="1" fillId="2" borderId="4" xfId="0" applyNumberFormat="1" applyFont="1" applyFill="1" applyBorder="1"/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14" fontId="5" fillId="2" borderId="3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2" borderId="3" xfId="0" applyFont="1" applyFill="1" applyBorder="1"/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3" borderId="7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">
    <cellStyle name="Normalny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170.716847800926" createdVersion="6" refreshedVersion="6" minRefreshableVersion="3" recordCount="60" xr:uid="{61EDFE48-C739-47C6-B2C0-84E8E0D96FAD}">
  <cacheSource type="worksheet">
    <worksheetSource name="wypadki_uzupelnione1221"/>
  </cacheSource>
  <cacheFields count="8">
    <cacheField name="Nr" numFmtId="0">
      <sharedItems containsSemiMixedTypes="0" containsString="0" containsNumber="1" containsInteger="1" minValue="1" maxValue="60"/>
    </cacheField>
    <cacheField name="Data wypadku" numFmtId="14">
      <sharedItems containsSemiMixedTypes="0" containsNonDate="0" containsDate="1" containsString="0" minDate="1996-01-03T00:00:00" maxDate="2007-02-08T00:00:00"/>
    </cacheField>
    <cacheField name="Nr rejestracyjny" numFmtId="0">
      <sharedItems/>
    </cacheField>
    <cacheField name="Wyplacone ubezpieczenie" numFmtId="0">
      <sharedItems containsSemiMixedTypes="0" containsString="0" containsNumber="1" containsInteger="1" minValue="-1" maxValue="10453"/>
    </cacheField>
    <cacheField name="Nr_ubezp" numFmtId="0">
      <sharedItems containsSemiMixedTypes="0" containsString="0" containsNumber="1" containsInteger="1" minValue="0" maxValue="6"/>
    </cacheField>
    <cacheField name="Nr_polic" numFmtId="0">
      <sharedItems containsSemiMixedTypes="0" containsString="0" containsNumber="1" containsInteger="1" minValue="1" maxValue="8"/>
    </cacheField>
    <cacheField name="nazwisko policjanta" numFmtId="0">
      <sharedItems count="8">
        <s v="Grozny"/>
        <s v="Laskawy"/>
        <s v="Polubowny"/>
        <s v="Natarczywy"/>
        <s v="Kompetentna"/>
        <s v="Marudny"/>
        <s v="Dziwny"/>
        <s v="Markotna"/>
      </sharedItems>
    </cacheField>
    <cacheField name="nazwa ubezpieczyciela" numFmtId="0">
      <sharedItems count="7">
        <s v="PZU"/>
        <s v="LINK4"/>
        <s v="GENERALI"/>
        <s v="WARTA"/>
        <s v="COMPENSA"/>
        <s v="ERGO-HESTIA"/>
        <s v="-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d v="1996-01-03T00:00:00"/>
    <s v="BL24933"/>
    <n v="10453"/>
    <n v="1"/>
    <n v="1"/>
    <x v="0"/>
    <x v="0"/>
  </r>
  <r>
    <n v="2"/>
    <d v="1997-10-14T00:00:00"/>
    <s v="GCH9779"/>
    <n v="673"/>
    <n v="1"/>
    <n v="2"/>
    <x v="1"/>
    <x v="0"/>
  </r>
  <r>
    <n v="3"/>
    <d v="2002-03-24T00:00:00"/>
    <s v="NWE4941"/>
    <n v="8276"/>
    <n v="2"/>
    <n v="3"/>
    <x v="2"/>
    <x v="1"/>
  </r>
  <r>
    <n v="4"/>
    <d v="1996-09-30T00:00:00"/>
    <s v="ZST4623"/>
    <n v="7231"/>
    <n v="3"/>
    <n v="1"/>
    <x v="0"/>
    <x v="2"/>
  </r>
  <r>
    <n v="5"/>
    <d v="1996-11-24T00:00:00"/>
    <s v="DJA5443"/>
    <n v="1318"/>
    <n v="1"/>
    <n v="4"/>
    <x v="3"/>
    <x v="0"/>
  </r>
  <r>
    <n v="6"/>
    <d v="1998-05-14T00:00:00"/>
    <s v="GDA3873"/>
    <n v="3794"/>
    <n v="2"/>
    <n v="5"/>
    <x v="4"/>
    <x v="1"/>
  </r>
  <r>
    <n v="7"/>
    <d v="2001-11-19T00:00:00"/>
    <s v="KKT3567"/>
    <n v="6455"/>
    <n v="3"/>
    <n v="1"/>
    <x v="0"/>
    <x v="2"/>
  </r>
  <r>
    <n v="8"/>
    <d v="1996-07-06T00:00:00"/>
    <s v="DJ35435"/>
    <n v="3912"/>
    <n v="4"/>
    <n v="2"/>
    <x v="1"/>
    <x v="3"/>
  </r>
  <r>
    <n v="9"/>
    <d v="1996-07-03T00:00:00"/>
    <s v="BSK3727"/>
    <n v="8237"/>
    <n v="1"/>
    <n v="6"/>
    <x v="5"/>
    <x v="0"/>
  </r>
  <r>
    <n v="10"/>
    <d v="2005-03-25T00:00:00"/>
    <s v="PCZ2875"/>
    <n v="8978"/>
    <n v="2"/>
    <n v="7"/>
    <x v="6"/>
    <x v="1"/>
  </r>
  <r>
    <n v="11"/>
    <d v="2000-04-08T00:00:00"/>
    <s v="CRA7854"/>
    <n v="10299"/>
    <n v="5"/>
    <n v="2"/>
    <x v="1"/>
    <x v="4"/>
  </r>
  <r>
    <n v="12"/>
    <d v="2004-11-24T00:00:00"/>
    <s v="DJA8532"/>
    <n v="7690"/>
    <n v="6"/>
    <n v="3"/>
    <x v="2"/>
    <x v="5"/>
  </r>
  <r>
    <n v="13"/>
    <d v="1999-04-29T00:00:00"/>
    <s v="NWE4941"/>
    <n v="4674"/>
    <n v="1"/>
    <n v="4"/>
    <x v="3"/>
    <x v="0"/>
  </r>
  <r>
    <n v="14"/>
    <d v="2005-12-06T00:00:00"/>
    <s v="PCZ1500"/>
    <n v="2676"/>
    <n v="4"/>
    <n v="6"/>
    <x v="5"/>
    <x v="3"/>
  </r>
  <r>
    <n v="15"/>
    <d v="2004-11-21T00:00:00"/>
    <s v="PLE3632"/>
    <n v="5249"/>
    <n v="1"/>
    <n v="7"/>
    <x v="6"/>
    <x v="0"/>
  </r>
  <r>
    <n v="16"/>
    <d v="2003-08-30T00:00:00"/>
    <s v="PCH3068"/>
    <n v="9226"/>
    <n v="2"/>
    <n v="8"/>
    <x v="7"/>
    <x v="1"/>
  </r>
  <r>
    <n v="17"/>
    <d v="1996-10-02T00:00:00"/>
    <s v="LTM8266"/>
    <n v="8701"/>
    <n v="3"/>
    <n v="8"/>
    <x v="7"/>
    <x v="2"/>
  </r>
  <r>
    <n v="18"/>
    <d v="2004-10-18T00:00:00"/>
    <s v="DZL1567"/>
    <n v="6615"/>
    <n v="4"/>
    <n v="1"/>
    <x v="0"/>
    <x v="3"/>
  </r>
  <r>
    <n v="19"/>
    <d v="1997-12-15T00:00:00"/>
    <s v="RZ65414"/>
    <n v="2462"/>
    <n v="1"/>
    <n v="3"/>
    <x v="2"/>
    <x v="0"/>
  </r>
  <r>
    <n v="20"/>
    <d v="1997-11-01T00:00:00"/>
    <s v="ONY9423"/>
    <n v="-1"/>
    <n v="0"/>
    <n v="6"/>
    <x v="5"/>
    <x v="6"/>
  </r>
  <r>
    <n v="21"/>
    <d v="1999-04-22T00:00:00"/>
    <s v="BIA9349"/>
    <n v="3128"/>
    <n v="3"/>
    <n v="5"/>
    <x v="4"/>
    <x v="2"/>
  </r>
  <r>
    <n v="22"/>
    <d v="1996-04-12T00:00:00"/>
    <s v="PSR1121"/>
    <n v="7809"/>
    <n v="4"/>
    <n v="1"/>
    <x v="0"/>
    <x v="3"/>
  </r>
  <r>
    <n v="23"/>
    <d v="1997-12-02T00:00:00"/>
    <s v="DSR7622"/>
    <n v="4757"/>
    <n v="5"/>
    <n v="2"/>
    <x v="1"/>
    <x v="4"/>
  </r>
  <r>
    <n v="24"/>
    <d v="2000-12-21T00:00:00"/>
    <s v="GST3889"/>
    <n v="3544"/>
    <n v="1"/>
    <n v="8"/>
    <x v="7"/>
    <x v="0"/>
  </r>
  <r>
    <n v="25"/>
    <d v="2003-01-22T00:00:00"/>
    <s v="DJ16323"/>
    <n v="1964"/>
    <n v="1"/>
    <n v="7"/>
    <x v="6"/>
    <x v="0"/>
  </r>
  <r>
    <n v="26"/>
    <d v="2000-06-06T00:00:00"/>
    <s v="EPD5234"/>
    <n v="10252"/>
    <n v="1"/>
    <n v="6"/>
    <x v="5"/>
    <x v="0"/>
  </r>
  <r>
    <n v="27"/>
    <d v="2001-10-17T00:00:00"/>
    <s v="RLU9802"/>
    <n v="-1"/>
    <n v="0"/>
    <n v="1"/>
    <x v="0"/>
    <x v="6"/>
  </r>
  <r>
    <n v="28"/>
    <d v="1996-06-11T00:00:00"/>
    <s v="KDA5967"/>
    <n v="1970"/>
    <n v="4"/>
    <n v="5"/>
    <x v="4"/>
    <x v="3"/>
  </r>
  <r>
    <n v="29"/>
    <d v="2003-09-10T00:00:00"/>
    <s v="NSZ2785"/>
    <n v="8066"/>
    <n v="6"/>
    <n v="3"/>
    <x v="2"/>
    <x v="5"/>
  </r>
  <r>
    <n v="30"/>
    <d v="1999-09-20T00:00:00"/>
    <s v="OPL8265"/>
    <n v="2523"/>
    <n v="1"/>
    <n v="2"/>
    <x v="1"/>
    <x v="0"/>
  </r>
  <r>
    <n v="31"/>
    <d v="1998-04-01T00:00:00"/>
    <s v="ZKA6281"/>
    <n v="3565"/>
    <n v="2"/>
    <n v="7"/>
    <x v="6"/>
    <x v="1"/>
  </r>
  <r>
    <n v="32"/>
    <d v="1999-04-07T00:00:00"/>
    <s v="DW87065"/>
    <n v="9455"/>
    <n v="3"/>
    <n v="2"/>
    <x v="1"/>
    <x v="2"/>
  </r>
  <r>
    <n v="33"/>
    <d v="1999-11-21T00:00:00"/>
    <s v="GWE6003"/>
    <n v="9311"/>
    <n v="4"/>
    <n v="3"/>
    <x v="2"/>
    <x v="3"/>
  </r>
  <r>
    <n v="34"/>
    <d v="2000-07-10T00:00:00"/>
    <s v="RTA9052"/>
    <n v="8019"/>
    <n v="5"/>
    <n v="1"/>
    <x v="0"/>
    <x v="4"/>
  </r>
  <r>
    <n v="35"/>
    <d v="2000-07-04T00:00:00"/>
    <s v="RZ71514"/>
    <n v="8342"/>
    <n v="3"/>
    <n v="4"/>
    <x v="3"/>
    <x v="2"/>
  </r>
  <r>
    <n v="36"/>
    <d v="2004-09-27T00:00:00"/>
    <s v="SO14164"/>
    <n v="4462"/>
    <n v="1"/>
    <n v="5"/>
    <x v="4"/>
    <x v="0"/>
  </r>
  <r>
    <n v="37"/>
    <d v="1998-05-16T00:00:00"/>
    <s v="CMG3443"/>
    <n v="3131"/>
    <n v="1"/>
    <n v="4"/>
    <x v="3"/>
    <x v="0"/>
  </r>
  <r>
    <n v="38"/>
    <d v="1997-08-31T00:00:00"/>
    <s v="CLI2974"/>
    <n v="7031"/>
    <n v="1"/>
    <n v="6"/>
    <x v="5"/>
    <x v="0"/>
  </r>
  <r>
    <n v="39"/>
    <d v="2003-04-25T00:00:00"/>
    <s v="KTA5359"/>
    <n v="2795"/>
    <n v="2"/>
    <n v="8"/>
    <x v="7"/>
    <x v="1"/>
  </r>
  <r>
    <n v="40"/>
    <d v="2005-02-02T00:00:00"/>
    <s v="BI45035"/>
    <n v="2874"/>
    <n v="6"/>
    <n v="7"/>
    <x v="6"/>
    <x v="5"/>
  </r>
  <r>
    <n v="41"/>
    <d v="2002-05-28T00:00:00"/>
    <s v="RKL3889"/>
    <n v="1771"/>
    <n v="5"/>
    <n v="5"/>
    <x v="4"/>
    <x v="4"/>
  </r>
  <r>
    <n v="42"/>
    <d v="2002-04-06T00:00:00"/>
    <s v="RTA3127"/>
    <n v="-1"/>
    <n v="0"/>
    <n v="7"/>
    <x v="6"/>
    <x v="6"/>
  </r>
  <r>
    <n v="43"/>
    <d v="2003-04-25T00:00:00"/>
    <s v="RBI8785"/>
    <n v="6548"/>
    <n v="1"/>
    <n v="4"/>
    <x v="3"/>
    <x v="0"/>
  </r>
  <r>
    <n v="44"/>
    <d v="1997-03-24T00:00:00"/>
    <s v="ZPL4345"/>
    <n v="7787"/>
    <n v="1"/>
    <n v="1"/>
    <x v="0"/>
    <x v="0"/>
  </r>
  <r>
    <n v="45"/>
    <d v="2002-09-24T00:00:00"/>
    <s v="DJE8913"/>
    <n v="3099"/>
    <n v="2"/>
    <n v="3"/>
    <x v="2"/>
    <x v="1"/>
  </r>
  <r>
    <n v="46"/>
    <d v="2007-02-07T00:00:00"/>
    <s v="RKR6026"/>
    <n v="2862"/>
    <n v="2"/>
    <n v="4"/>
    <x v="3"/>
    <x v="1"/>
  </r>
  <r>
    <n v="47"/>
    <d v="1999-05-11T00:00:00"/>
    <s v="BSK5893"/>
    <n v="8280"/>
    <n v="1"/>
    <n v="6"/>
    <x v="5"/>
    <x v="0"/>
  </r>
  <r>
    <n v="48"/>
    <d v="2003-09-27T00:00:00"/>
    <s v="DSR8330"/>
    <n v="3874"/>
    <n v="2"/>
    <n v="8"/>
    <x v="7"/>
    <x v="1"/>
  </r>
  <r>
    <n v="49"/>
    <d v="2002-02-17T00:00:00"/>
    <s v="BL83185"/>
    <n v="4314"/>
    <n v="3"/>
    <n v="1"/>
    <x v="0"/>
    <x v="2"/>
  </r>
  <r>
    <n v="50"/>
    <d v="1999-09-06T00:00:00"/>
    <s v="KRA5053"/>
    <n v="1140"/>
    <n v="4"/>
    <n v="3"/>
    <x v="2"/>
    <x v="3"/>
  </r>
  <r>
    <n v="51"/>
    <d v="2000-11-25T00:00:00"/>
    <s v="RTA3127"/>
    <n v="2240"/>
    <n v="4"/>
    <n v="5"/>
    <x v="4"/>
    <x v="3"/>
  </r>
  <r>
    <n v="52"/>
    <d v="2002-07-21T00:00:00"/>
    <s v="RLU9802"/>
    <n v="4301"/>
    <n v="1"/>
    <n v="6"/>
    <x v="5"/>
    <x v="0"/>
  </r>
  <r>
    <n v="53"/>
    <d v="1997-10-11T00:00:00"/>
    <s v="NWE4018"/>
    <n v="8401"/>
    <n v="1"/>
    <n v="8"/>
    <x v="7"/>
    <x v="0"/>
  </r>
  <r>
    <n v="54"/>
    <d v="1999-06-08T00:00:00"/>
    <s v="NWE4018"/>
    <n v="5422"/>
    <n v="1"/>
    <n v="8"/>
    <x v="7"/>
    <x v="0"/>
  </r>
  <r>
    <n v="55"/>
    <d v="2004-02-11T00:00:00"/>
    <s v="ZSZ7618"/>
    <n v="3352"/>
    <n v="2"/>
    <n v="8"/>
    <x v="7"/>
    <x v="1"/>
  </r>
  <r>
    <n v="56"/>
    <d v="2001-10-10T00:00:00"/>
    <s v="PKR2419"/>
    <n v="661"/>
    <n v="2"/>
    <n v="3"/>
    <x v="2"/>
    <x v="1"/>
  </r>
  <r>
    <n v="57"/>
    <d v="2002-04-13T00:00:00"/>
    <s v="DZG7321"/>
    <n v="5674"/>
    <n v="1"/>
    <n v="4"/>
    <x v="3"/>
    <x v="0"/>
  </r>
  <r>
    <n v="58"/>
    <d v="2004-08-19T00:00:00"/>
    <s v="RPZ4224"/>
    <n v="6536"/>
    <n v="3"/>
    <n v="5"/>
    <x v="4"/>
    <x v="2"/>
  </r>
  <r>
    <n v="59"/>
    <d v="1999-06-16T00:00:00"/>
    <s v="BI45035"/>
    <n v="9527"/>
    <n v="4"/>
    <n v="1"/>
    <x v="0"/>
    <x v="3"/>
  </r>
  <r>
    <n v="60"/>
    <d v="1997-07-01T00:00:00"/>
    <s v="LBI6785"/>
    <n v="8892"/>
    <n v="5"/>
    <n v="4"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3F366-1BE6-40D9-BFF8-1108B68061D4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showHeaders="0" outline="1" outlineData="1" multipleFieldFilters="0">
  <location ref="K3:L41" firstHeaderRow="1" firstDataRow="1" firstDataCol="1"/>
  <pivotFields count="8">
    <pivotField showAll="0"/>
    <pivotField numFmtId="14" showAll="0"/>
    <pivotField showAll="0"/>
    <pivotField dataField="1" showAll="0"/>
    <pivotField showAll="0"/>
    <pivotField showAll="0"/>
    <pivotField axis="axisRow" showAll="0">
      <items count="9">
        <item x="6"/>
        <item x="0"/>
        <item x="4"/>
        <item x="1"/>
        <item x="7"/>
        <item x="5"/>
        <item x="3"/>
        <item x="2"/>
        <item t="default"/>
      </items>
    </pivotField>
    <pivotField axis="axisRow" multipleItemSelectionAllowed="1" showAll="0">
      <items count="8">
        <item h="1" x="6"/>
        <item x="4"/>
        <item x="5"/>
        <item x="2"/>
        <item x="1"/>
        <item x="0"/>
        <item x="3"/>
        <item t="default"/>
      </items>
    </pivotField>
  </pivotFields>
  <rowFields count="2">
    <field x="6"/>
    <field x="7"/>
  </rowFields>
  <rowItems count="38">
    <i>
      <x/>
    </i>
    <i r="1">
      <x v="2"/>
    </i>
    <i r="1">
      <x v="4"/>
    </i>
    <i r="1">
      <x v="5"/>
    </i>
    <i>
      <x v="1"/>
    </i>
    <i r="1">
      <x v="1"/>
    </i>
    <i r="1">
      <x v="3"/>
    </i>
    <i r="1">
      <x v="5"/>
    </i>
    <i r="1">
      <x v="6"/>
    </i>
    <i>
      <x v="2"/>
    </i>
    <i r="1">
      <x v="1"/>
    </i>
    <i r="1">
      <x v="3"/>
    </i>
    <i r="1">
      <x v="4"/>
    </i>
    <i r="1">
      <x v="5"/>
    </i>
    <i r="1">
      <x v="6"/>
    </i>
    <i>
      <x v="3"/>
    </i>
    <i r="1">
      <x v="1"/>
    </i>
    <i r="1">
      <x v="3"/>
    </i>
    <i r="1">
      <x v="5"/>
    </i>
    <i r="1">
      <x v="6"/>
    </i>
    <i>
      <x v="4"/>
    </i>
    <i r="1">
      <x v="3"/>
    </i>
    <i r="1">
      <x v="4"/>
    </i>
    <i r="1">
      <x v="5"/>
    </i>
    <i>
      <x v="5"/>
    </i>
    <i r="1">
      <x v="5"/>
    </i>
    <i r="1">
      <x v="6"/>
    </i>
    <i>
      <x v="6"/>
    </i>
    <i r="1">
      <x v="1"/>
    </i>
    <i r="1">
      <x v="3"/>
    </i>
    <i r="1">
      <x v="4"/>
    </i>
    <i r="1">
      <x v="5"/>
    </i>
    <i>
      <x v="7"/>
    </i>
    <i r="1">
      <x v="2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a z Wyplacone ubezpieczeni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4" xr16:uid="{7620E1EC-09E3-4DB7-9272-ECA2B8BEF9E2}" autoFormatId="16" applyNumberFormats="0" applyBorderFormats="0" applyFontFormats="0" applyPatternFormats="0" applyAlignmentFormats="0" applyWidthHeightFormats="0">
  <queryTableRefresh nextId="7">
    <queryTableFields count="6">
      <queryTableField id="1" name="Nr" tableColumnId="1"/>
      <queryTableField id="2" name="Data wypadku" tableColumnId="2"/>
      <queryTableField id="3" name="Nr rejestracyjny" tableColumnId="3"/>
      <queryTableField id="4" name="Wyplacone ubezpieczenie" tableColumnId="4"/>
      <queryTableField id="5" name="Nr_ubezp" tableColumnId="5"/>
      <queryTableField id="6" name="Nr_polic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7" xr16:uid="{817B8B5D-FAC2-4B98-AEE4-2A6ADE14FB31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Nr" tableColumnId="1"/>
      <queryTableField id="2" name="Data wypadku" tableColumnId="2"/>
      <queryTableField id="3" name="Nr rejestracyjny" tableColumnId="3"/>
      <queryTableField id="4" name="Wyplacone ubezpieczenie" tableColumnId="4"/>
      <queryTableField id="5" name="Nr_ubezp" tableColumnId="5"/>
      <queryTableField id="6" name="Nr_polic" tableColumnId="6"/>
      <queryTableField id="7" dataBound="0" tableColumnId="7"/>
      <queryTableField id="8" dataBound="0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6" xr16:uid="{86F0A23A-E4BF-4B63-A70C-3208B9A2A53E}" autoFormatId="16" applyNumberFormats="0" applyBorderFormats="0" applyFontFormats="0" applyPatternFormats="0" applyAlignmentFormats="0" applyWidthHeightFormats="0">
  <queryTableRefresh nextId="3">
    <queryTableFields count="2">
      <queryTableField id="1" name="Idp" tableColumnId="1"/>
      <queryTableField id="2" name="Nazwisko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2" xr16:uid="{6B7F350B-5E34-4D6B-82DA-B44A19F8A516}" autoFormatId="16" applyNumberFormats="0" applyBorderFormats="0" applyFontFormats="0" applyPatternFormats="0" applyAlignmentFormats="0" applyWidthHeightFormats="0">
  <queryTableRefresh nextId="3">
    <queryTableFields count="2">
      <queryTableField id="1" name="Idu" tableColumnId="1"/>
      <queryTableField id="2" name="Nazwa_ubezp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2" xr16:uid="{D7D82404-C350-4F73-B564-214ECBA53532}" autoFormatId="16" applyNumberFormats="0" applyBorderFormats="0" applyFontFormats="0" applyPatternFormats="0" applyAlignmentFormats="0" applyWidthHeightFormats="0">
  <queryTableRefresh nextId="7">
    <queryTableFields count="6">
      <queryTableField id="1" name="Nr" tableColumnId="1"/>
      <queryTableField id="2" name="Data wypadku" tableColumnId="2"/>
      <queryTableField id="3" name="Nr rejestracyjny" tableColumnId="3"/>
      <queryTableField id="4" name="Wyplacone ubezpieczenie" tableColumnId="4"/>
      <queryTableField id="5" name="Nr_ubezp" tableColumnId="5"/>
      <queryTableField id="6" name="Nr_polic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3" xr16:uid="{DD1D3CF4-116D-4520-A809-3AAB4340E08C}" autoFormatId="16" applyNumberFormats="0" applyBorderFormats="0" applyFontFormats="0" applyPatternFormats="0" applyAlignmentFormats="0" applyWidthHeightFormats="0">
  <queryTableRefresh nextId="3">
    <queryTableFields count="2">
      <queryTableField id="1" name="Idp" tableColumnId="1"/>
      <queryTableField id="2" name="Nazwisko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0" xr16:uid="{1A6B0D16-4076-4A1D-8FFC-1252F19CE113}" autoFormatId="16" applyNumberFormats="0" applyBorderFormats="0" applyFontFormats="0" applyPatternFormats="0" applyAlignmentFormats="0" applyWidthHeightFormats="0">
  <queryTableRefresh nextId="3">
    <queryTableFields count="2">
      <queryTableField id="1" name="Idu" tableColumnId="1"/>
      <queryTableField id="2" name="Nazwa_ubezp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9" xr16:uid="{D864BEBD-5424-47C1-8C86-297C0AAF2320}" autoFormatId="16" applyNumberFormats="0" applyBorderFormats="0" applyFontFormats="0" applyPatternFormats="0" applyAlignmentFormats="0" applyWidthHeightFormats="0">
  <queryTableRefresh nextId="7">
    <queryTableFields count="6">
      <queryTableField id="1" name="Nr" tableColumnId="1"/>
      <queryTableField id="2" name="Data wypadku" tableColumnId="2"/>
      <queryTableField id="3" name="Nr rejestracyjny" tableColumnId="3"/>
      <queryTableField id="4" name="Wyplacone ubezpieczenie" tableColumnId="4"/>
      <queryTableField id="5" name="Nr_ubezp" tableColumnId="5"/>
      <queryTableField id="6" name="Nr_polic" tableColumnId="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7" xr16:uid="{60789AF2-9E75-43C1-8906-8599292CDEA2}" autoFormatId="16" applyNumberFormats="0" applyBorderFormats="0" applyFontFormats="0" applyPatternFormats="0" applyAlignmentFormats="0" applyWidthHeightFormats="0">
  <queryTableRefresh nextId="3">
    <queryTableFields count="2">
      <queryTableField id="1" name="Idp" tableColumnId="1"/>
      <queryTableField id="2" name="Nazwisk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1" xr16:uid="{083AF670-955D-4C1B-8863-470DF6774A91}" autoFormatId="16" applyNumberFormats="0" applyBorderFormats="0" applyFontFormats="0" applyPatternFormats="0" applyAlignmentFormats="0" applyWidthHeightFormats="0">
  <queryTableRefresh nextId="3">
    <queryTableFields count="2">
      <queryTableField id="1" name="Idu" tableColumnId="1"/>
      <queryTableField id="2" name="Nazwa_ubezp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5" xr16:uid="{52AEC03B-14C7-4606-B0D9-4ADEFF8F503E}" autoFormatId="16" applyNumberFormats="0" applyBorderFormats="0" applyFontFormats="0" applyPatternFormats="0" applyAlignmentFormats="0" applyWidthHeightFormats="0">
  <queryTableRefresh nextId="3">
    <queryTableFields count="2">
      <queryTableField id="1" name="Idp" tableColumnId="1"/>
      <queryTableField id="2" name="Nazwisko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6" xr16:uid="{62CF56A0-6B52-4301-9001-379A51B2E7B5}" autoFormatId="16" applyNumberFormats="0" applyBorderFormats="0" applyFontFormats="0" applyPatternFormats="0" applyAlignmentFormats="0" applyWidthHeightFormats="0">
  <queryTableRefresh nextId="7">
    <queryTableFields count="6">
      <queryTableField id="1" name="Nr" tableColumnId="1"/>
      <queryTableField id="2" name="Data wypadku" tableColumnId="2"/>
      <queryTableField id="3" name="Nr rejestracyjny" tableColumnId="3"/>
      <queryTableField id="4" name="Wyplacone ubezpieczenie" tableColumnId="4"/>
      <queryTableField id="5" name="Nr_ubezp" tableColumnId="5"/>
      <queryTableField id="6" name="Nr_polic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5" xr16:uid="{A660C1CF-D20D-4389-8789-95E8CCCB7892}" autoFormatId="16" applyNumberFormats="0" applyBorderFormats="0" applyFontFormats="0" applyPatternFormats="0" applyAlignmentFormats="0" applyWidthHeightFormats="0">
  <queryTableRefresh nextId="7">
    <queryTableFields count="6">
      <queryTableField id="1" name="Nr" tableColumnId="1"/>
      <queryTableField id="2" name="Data wypadku" tableColumnId="2"/>
      <queryTableField id="3" name="Nr rejestracyjny" tableColumnId="3"/>
      <queryTableField id="4" name="Wyplacone ubezpieczenie" tableColumnId="4"/>
      <queryTableField id="5" name="Nr_ubezp" tableColumnId="5"/>
      <queryTableField id="6" name="Nr_polic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5" xr16:uid="{A93861F9-7E89-4DB5-92AB-6EC6642E4F39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Nr" tableColumnId="1"/>
      <queryTableField id="2" name="Data wypadku" tableColumnId="2"/>
      <queryTableField id="3" name="Nr rejestracyjny" tableColumnId="3"/>
      <queryTableField id="4" name="Wyplacone ubezpieczenie" tableColumnId="4"/>
      <queryTableField id="5" name="Nr_ubezp" tableColumnId="5"/>
      <queryTableField id="6" name="Nr_polic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9" xr16:uid="{9CDAC6B5-DEFA-46E2-BD91-193EB6B57D10}" autoFormatId="16" applyNumberFormats="0" applyBorderFormats="0" applyFontFormats="0" applyPatternFormats="0" applyAlignmentFormats="0" applyWidthHeightFormats="0">
  <queryTableRefresh nextId="3">
    <queryTableFields count="2">
      <queryTableField id="1" name="Idu" tableColumnId="1"/>
      <queryTableField id="2" name="Nazwa_ubezp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1" xr16:uid="{8D8DCCF9-D470-4664-8FDA-DC89C51C8EF8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Nr" tableColumnId="1"/>
      <queryTableField id="2" name="Data wypadku" tableColumnId="2"/>
      <queryTableField id="3" name="Nr rejestracyjny" tableColumnId="3"/>
      <queryTableField id="4" name="Wyplacone ubezpieczenie" tableColumnId="4"/>
      <queryTableField id="5" name="Nr_ubezp" tableColumnId="5"/>
      <queryTableField id="6" name="Nr_polic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2" xr16:uid="{C5CE21AC-130B-49B5-817F-6A3CD9BBD0BC}" autoFormatId="16" applyNumberFormats="0" applyBorderFormats="0" applyFontFormats="0" applyPatternFormats="0" applyAlignmentFormats="0" applyWidthHeightFormats="0">
  <queryTableRefresh nextId="3">
    <queryTableFields count="2">
      <queryTableField id="1" name="Idp" tableColumnId="1"/>
      <queryTableField id="2" name="Nazwisk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ECA342-E3FD-4BD8-8D57-C5B4C8257393}" name="wypadki_uzupelnione__6" displayName="wypadki_uzupelnione__6" ref="A1:F61" tableType="queryTable" totalsRowShown="0">
  <autoFilter ref="A1:F61" xr:uid="{65C135BF-4F5F-420E-B963-82C52D90702B}"/>
  <tableColumns count="6">
    <tableColumn id="1" xr3:uid="{8C332788-1C18-4F66-A756-9B9E9EB3283B}" uniqueName="1" name="Nr" queryTableFieldId="1" dataDxfId="44"/>
    <tableColumn id="2" xr3:uid="{08EE0CD9-54EF-440B-96FD-1E0E36523C2D}" uniqueName="2" name="Data wypadku" queryTableFieldId="2" dataDxfId="43"/>
    <tableColumn id="3" xr3:uid="{BB6C32FF-5742-4E58-84C0-F59570E63987}" uniqueName="3" name="Nr rejestracyjny" queryTableFieldId="3" dataDxfId="42"/>
    <tableColumn id="4" xr3:uid="{8291DE65-9EF0-4751-A4B8-E2DD014141DA}" uniqueName="4" name="Wyplacone ubezpieczenie" queryTableFieldId="4" dataDxfId="41"/>
    <tableColumn id="5" xr3:uid="{2AB6A7E6-21E6-4733-808C-21C5A511BD9D}" uniqueName="5" name="Nr_ubezp" queryTableFieldId="5" dataDxfId="40"/>
    <tableColumn id="6" xr3:uid="{44D64E89-10EF-4E02-89D3-9632235ECC35}" uniqueName="6" name="Nr_polic" queryTableFieldId="6" dataDxfId="3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B31723-2C03-435B-A4AA-0B1D5639782D}" name="wypadki_uzupelnione1221" displayName="wypadki_uzupelnione1221" ref="A1:H61" tableType="queryTable" totalsRowShown="0">
  <autoFilter ref="A1:H61" xr:uid="{7B975FF9-F3FC-4E84-BDF7-88041E42E801}"/>
  <tableColumns count="8">
    <tableColumn id="1" xr3:uid="{B315F30E-53D8-4619-9E89-1FA0641B9E1E}" uniqueName="1" name="Nr" queryTableFieldId="1"/>
    <tableColumn id="2" xr3:uid="{88C97367-2F61-4F62-82B4-153DBC1D4C99}" uniqueName="2" name="Data wypadku" queryTableFieldId="2" dataDxfId="16"/>
    <tableColumn id="3" xr3:uid="{658B2A66-7D23-4163-8D1F-C489B5BE98CE}" uniqueName="3" name="Nr rejestracyjny" queryTableFieldId="3" dataDxfId="15"/>
    <tableColumn id="4" xr3:uid="{D8D81CDF-F3C0-4338-B07D-0D629E1D9F15}" uniqueName="4" name="Wyplacone ubezpieczenie" queryTableFieldId="4"/>
    <tableColumn id="5" xr3:uid="{84432D44-0FCE-4EDD-9A72-2FA09F2530B6}" uniqueName="5" name="Nr_ubezp" queryTableFieldId="5"/>
    <tableColumn id="6" xr3:uid="{831F1E4B-4B62-4857-BE0A-EADD58C4D104}" uniqueName="6" name="Nr_polic" queryTableFieldId="6"/>
    <tableColumn id="7" xr3:uid="{BBC6B42D-872E-4BB6-A6C8-2ADDCE7913A0}" uniqueName="7" name="nazwisko policjanta" queryTableFieldId="7" dataDxfId="14">
      <calculatedColumnFormula>VLOOKUP(wypadki_uzupelnione1221[[#This Row],[Nr_polic]],policja1322[],2,FALSE)</calculatedColumnFormula>
    </tableColumn>
    <tableColumn id="8" xr3:uid="{0093E989-A197-4F30-BB04-3EAD874D3699}" uniqueName="8" name="nazwa ubezpieczyciela" queryTableFieldId="8" dataDxfId="13">
      <calculatedColumnFormula>IFERROR(VLOOKUP(wypadki_uzupelnione1221[[#This Row],[Nr_ubezp]],ubezpieczyciele1423[],2,FALSE),"-")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5C7337F-1B10-4AFC-8354-2E8E8B68C7FC}" name="policja1322" displayName="policja1322" ref="A63:B71" tableType="queryTable" totalsRowShown="0">
  <autoFilter ref="A63:B71" xr:uid="{36549204-5BA6-4D06-8536-2D5E4F1E02DA}"/>
  <tableColumns count="2">
    <tableColumn id="1" xr3:uid="{8EE32D93-D74E-4B7F-BFDA-3CDFDB578F02}" uniqueName="1" name="Idp" queryTableFieldId="1"/>
    <tableColumn id="2" xr3:uid="{36C17681-C1BE-467F-BBD8-EA220DE027F5}" uniqueName="2" name="Nazwisko" queryTableFieldId="2" dataDxfId="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EFFF9C1-2EA8-4975-9783-80118980F2EB}" name="ubezpieczyciele1423" displayName="ubezpieczyciele1423" ref="A73:B79" tableType="queryTable" totalsRowShown="0">
  <autoFilter ref="A73:B79" xr:uid="{63F06616-1DFD-4D03-A377-934C2E1D9DD5}"/>
  <tableColumns count="2">
    <tableColumn id="1" xr3:uid="{48080C4C-2562-491F-8582-1CD354423352}" uniqueName="1" name="Idu" queryTableFieldId="1"/>
    <tableColumn id="2" xr3:uid="{B1D2269D-6045-4137-8724-F2EB45E008FD}" uniqueName="2" name="Nazwa_ubezp" queryTableFieldId="2" dataDxfId="1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BD407B-EBD8-48CF-8F6C-FD2CD8267E9C}" name="wypadki_uzupelnione12" displayName="wypadki_uzupelnione12" ref="A1:F61" tableType="queryTable" totalsRowShown="0">
  <autoFilter ref="A1:F61" xr:uid="{00AD818F-ABBF-4050-A030-813311193059}"/>
  <tableColumns count="6">
    <tableColumn id="1" xr3:uid="{DFB7BF37-9363-47A9-B199-9B57DF39C697}" uniqueName="1" name="Nr" queryTableFieldId="1"/>
    <tableColumn id="2" xr3:uid="{817A814D-B08C-4E26-BD49-B09B9A349CAE}" uniqueName="2" name="Data wypadku" queryTableFieldId="2" dataDxfId="10"/>
    <tableColumn id="3" xr3:uid="{F9EA7E5A-F3C2-4EB8-BED8-E7BF6832ED02}" uniqueName="3" name="Nr rejestracyjny" queryTableFieldId="3" dataDxfId="9"/>
    <tableColumn id="4" xr3:uid="{FF3B4021-B3CF-4197-8059-282CCD7BD1CD}" uniqueName="4" name="Wyplacone ubezpieczenie" queryTableFieldId="4"/>
    <tableColumn id="5" xr3:uid="{60A55DE3-EBD4-478E-841F-0909FB5921BD}" uniqueName="5" name="Nr_ubezp" queryTableFieldId="5"/>
    <tableColumn id="6" xr3:uid="{F6C42E2C-87A3-4B1A-A36A-57BD420265B1}" uniqueName="6" name="Nr_polic" queryTableFieldId="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745C27-24C6-46CA-B2C3-8D685824A42A}" name="policja13" displayName="policja13" ref="H1:I9" tableType="queryTable" totalsRowShown="0">
  <autoFilter ref="H1:I9" xr:uid="{AA8512DC-C1A9-419A-A47C-84328F723A51}"/>
  <tableColumns count="2">
    <tableColumn id="1" xr3:uid="{CF270F91-282B-474B-832A-16BAD4DEF115}" uniqueName="1" name="Idp" queryTableFieldId="1"/>
    <tableColumn id="2" xr3:uid="{BBC0A25B-F732-4FF3-96C6-4FC2D0E0D0D5}" uniqueName="2" name="Nazwisko" queryTableFieldId="2" dataDxfId="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2FC2E45-33B2-48F4-9DBC-5A41C1E23A27}" name="ubezpieczyciele14" displayName="ubezpieczyciele14" ref="H11:I17" tableType="queryTable" totalsRowShown="0">
  <autoFilter ref="H11:I17" xr:uid="{F75483A4-96E0-423D-9890-338A2EAA7BD7}"/>
  <tableColumns count="2">
    <tableColumn id="1" xr3:uid="{D158773E-AE4C-4307-8A1B-5D5C761EFB2B}" uniqueName="1" name="Idu" queryTableFieldId="1"/>
    <tableColumn id="2" xr3:uid="{B870B004-52FC-40ED-B6EC-D3CCCF97CB22}" uniqueName="2" name="Nazwa_ubezp" queryTableFieldId="2" dataDxfId="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A2AA386-E864-4972-854F-48DB731BF6CA}" name="wypadki_uzupelnione__625" displayName="wypadki_uzupelnione__625" ref="A1:F61" tableType="queryTable" totalsRowShown="0">
  <autoFilter ref="A1:F61" xr:uid="{1FC63089-9671-4730-89A7-30DA90BE7FDC}"/>
  <tableColumns count="6">
    <tableColumn id="1" xr3:uid="{8B35E42F-3CAC-4A7C-B578-9B6BA909946B}" uniqueName="1" name="Nr" queryTableFieldId="1" dataDxfId="6"/>
    <tableColumn id="2" xr3:uid="{36922DE4-F507-44EA-ACF3-14DF261EF461}" uniqueName="2" name="Data wypadku" queryTableFieldId="2" dataDxfId="5"/>
    <tableColumn id="3" xr3:uid="{7DF4AEDF-9B2F-4804-B0B7-BE897FF54AE8}" uniqueName="3" name="Nr rejestracyjny" queryTableFieldId="3" dataDxfId="4"/>
    <tableColumn id="4" xr3:uid="{8B108DD0-6D07-4F28-8249-6377AB372869}" uniqueName="4" name="Wyplacone ubezpieczenie" queryTableFieldId="4" dataDxfId="3"/>
    <tableColumn id="5" xr3:uid="{8499A5E2-CB90-47C7-80BE-A5FB29896C19}" uniqueName="5" name="Nr_ubezp" queryTableFieldId="5" dataDxfId="2"/>
    <tableColumn id="6" xr3:uid="{5A5F08DC-FF26-4FB4-A6C6-F9FD8722DE53}" uniqueName="6" name="Nr_polic" queryTableFieldId="6" dataDxfId="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BE87FCD-5453-42CA-B6A6-C5C91E4B51A6}" name="policja__526" displayName="policja__526" ref="A63:B71" tableType="queryTable" totalsRowShown="0">
  <autoFilter ref="A63:B71" xr:uid="{5306CD9C-79E9-4A2C-86A5-46B2A7C623EB}"/>
  <tableColumns count="2">
    <tableColumn id="1" xr3:uid="{F2E00AB7-8152-4373-95A3-A66717559D4D}" uniqueName="1" name="Idp" queryTableFieldId="1"/>
    <tableColumn id="2" xr3:uid="{D6C4A254-B617-4A87-9AD4-CD7108047B5A}" uniqueName="2" name="Nazwisko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0587EF-A923-4FE0-AB5C-565EB7B0A225}" name="ubezpieczyciele__4" displayName="ubezpieczyciele__4" ref="H1:I7" tableType="queryTable" totalsRowShown="0">
  <autoFilter ref="H1:I7" xr:uid="{B1D4CE57-625E-4405-AB39-886DBC2CDD46}"/>
  <tableColumns count="2">
    <tableColumn id="1" xr3:uid="{4581A737-2AD0-4096-A69F-88F73B834C4E}" uniqueName="1" name="Idu" queryTableFieldId="1"/>
    <tableColumn id="2" xr3:uid="{87A0671C-658A-4DFD-8FC5-3DC2914F3752}" uniqueName="2" name="Nazwa_ubezp" queryTableFieldId="2" dataDxfId="3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C6BAC9-B6A6-47F5-867E-CD42D004FB5F}" name="policja__5" displayName="policja__5" ref="K1:L9" tableType="queryTable" totalsRowShown="0">
  <autoFilter ref="K1:L9" xr:uid="{CFCAF978-1F4B-4D6E-8A0F-A1902537B3AF}"/>
  <tableColumns count="2">
    <tableColumn id="1" xr3:uid="{869E5D75-47FF-45BF-B8E3-EBF6EA413FE6}" uniqueName="1" name="Idp" queryTableFieldId="1"/>
    <tableColumn id="2" xr3:uid="{CF6E5541-52C3-4AD2-916C-0767DCC6CB44}" uniqueName="2" name="Nazwisko" queryTableFieldId="2" dataDxfId="3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440120-A401-48E3-BAA7-C4249BD650D9}" name="wypadki_data__4" displayName="wypadki_data__4" ref="N1:S33" tableType="queryTable" totalsRowShown="0">
  <autoFilter ref="N1:S33" xr:uid="{466D12D1-91F5-4382-A238-B6EECFD6A8E5}"/>
  <tableColumns count="6">
    <tableColumn id="1" xr3:uid="{6B8687BE-49EA-4F78-984C-CA7F896B4A59}" uniqueName="1" name="Nr" queryTableFieldId="1"/>
    <tableColumn id="2" xr3:uid="{6D6EF337-8061-41E5-8BBB-632FBBE2594A}" uniqueName="2" name="Data wypadku" queryTableFieldId="2" dataDxfId="36"/>
    <tableColumn id="3" xr3:uid="{0BEA9365-4473-415F-AF6E-A4256EB8D6E7}" uniqueName="3" name="Nr rejestracyjny" queryTableFieldId="3" dataDxfId="35"/>
    <tableColumn id="4" xr3:uid="{01110582-C518-47E5-AEF7-1DB616E5B85D}" uniqueName="4" name="Wyplacone ubezpieczenie" queryTableFieldId="4"/>
    <tableColumn id="5" xr3:uid="{A073ED25-7857-43EA-B68A-9845F499D20C}" uniqueName="5" name="Nr_ubezp" queryTableFieldId="5"/>
    <tableColumn id="6" xr3:uid="{105501F4-097C-49A9-A574-C12199658621}" uniqueName="6" name="Nr_polic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BB33BFB-EA38-40FA-9005-0F037D622063}" name="wypadki_uzupelnione__618" displayName="wypadki_uzupelnione__618" ref="A1:F61" tableType="queryTable" totalsRowShown="0">
  <tableColumns count="6">
    <tableColumn id="1" xr3:uid="{B04C2626-E961-4617-AA8F-774C651515DE}" uniqueName="1" name="Nr" queryTableFieldId="1" dataDxfId="34"/>
    <tableColumn id="2" xr3:uid="{AC112F07-FC48-4147-A64E-B4C8221FEC75}" uniqueName="2" name="Data wypadku" queryTableFieldId="2" dataDxfId="33"/>
    <tableColumn id="3" xr3:uid="{2595C18B-C1CA-4392-B3FC-6CED597E4877}" uniqueName="3" name="Nr rejestracyjny" queryTableFieldId="3" dataDxfId="32"/>
    <tableColumn id="4" xr3:uid="{B65E774F-9150-40EC-A7D3-1E389BC25B2E}" uniqueName="4" name="Wyplacone ubezpieczenie" queryTableFieldId="4" dataDxfId="31"/>
    <tableColumn id="5" xr3:uid="{8DC79DFC-1EB8-43AA-B86F-149598E54116}" uniqueName="5" name="Nr_ubezp" queryTableFieldId="5" dataDxfId="30"/>
    <tableColumn id="6" xr3:uid="{2B49D23E-2393-4BA4-AB04-FE56BF565E67}" uniqueName="6" name="Nr_polic" queryTableFieldId="6" dataDxf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6AACB1-BDC8-4DDC-A78C-5C2F49CEDCF7}" name="wypadki_data6" displayName="wypadki_data6" ref="A1:I33" tableType="queryTable" totalsRowShown="0">
  <tableColumns count="9">
    <tableColumn id="1" xr3:uid="{FA100A6E-E145-40BD-83F4-788872F6D46C}" uniqueName="1" name="Nr" queryTableFieldId="1"/>
    <tableColumn id="2" xr3:uid="{476472D7-1992-47C6-BD55-9C9434B157B1}" uniqueName="2" name="Data wypadku" queryTableFieldId="2" dataDxfId="28"/>
    <tableColumn id="3" xr3:uid="{58F182B0-D21A-4058-9F9F-860D23126791}" uniqueName="3" name="Nr rejestracyjny" queryTableFieldId="3" dataDxfId="27"/>
    <tableColumn id="4" xr3:uid="{546263C1-0C33-40F6-9778-30AA758D8173}" uniqueName="4" name="Wyplacone ubezpieczenie" queryTableFieldId="4"/>
    <tableColumn id="5" xr3:uid="{3312D5D3-0889-497F-93C2-CACDE91B5295}" uniqueName="5" name="Nr_ubezp" queryTableFieldId="5"/>
    <tableColumn id="6" xr3:uid="{CDAC3A28-94B9-4816-A70B-5387E4E02C9D}" uniqueName="6" name="Nr_polic" queryTableFieldId="6"/>
    <tableColumn id="7" xr3:uid="{46F4DB88-0FB2-4834-8EE2-49D23C3E1F51}" uniqueName="7" name="rok wypadku" queryTableFieldId="7" dataDxfId="26">
      <calculatedColumnFormula>YEAR(wypadki_data6[[#This Row],[Data wypadku]])</calculatedColumnFormula>
    </tableColumn>
    <tableColumn id="8" xr3:uid="{812A9325-6A80-425D-9ED8-AA649E17749A}" uniqueName="8" name="jeśli 2002 rok, to wypisz numer ubezpieczyciela" queryTableFieldId="8" dataDxfId="25">
      <calculatedColumnFormula>IF(wypadki_data6[[#This Row],[rok wypadku]]=2002,wypadki_data6[[#This Row],[Nr_ubezp]],"")</calculatedColumnFormula>
    </tableColumn>
    <tableColumn id="9" xr3:uid="{C4A0F7B8-CFE7-48EC-B898-F8356C6F21B6}" uniqueName="9" name="nazwa ubezpieczyciela" queryTableFieldId="9" dataDxfId="24">
      <calculatedColumnFormula>IFERROR(VLOOKUP(wypadki_data6[[#This Row],[jeśli 2002 rok, to wypisz numer ubezpieczyciela]],ubezpieczyciele9[],2,),"")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438E2E-6007-48D9-8001-1855B16015E1}" name="ubezpieczyciele9" displayName="ubezpieczyciele9" ref="A35:B41" tableType="queryTable" totalsRowShown="0">
  <autoFilter ref="A35:B41" xr:uid="{A2A2EABF-2E64-4BBD-8E7F-4071524811C6}"/>
  <tableColumns count="2">
    <tableColumn id="1" xr3:uid="{7C36CB25-BFC6-4E8D-A7C1-31006450F35A}" uniqueName="1" name="Idu" queryTableFieldId="1"/>
    <tableColumn id="2" xr3:uid="{AB92EEBD-F76D-4559-8E91-EA08A471B18E}" uniqueName="2" name="Nazwa_ubezp" queryTableFieldId="2" dataDxfId="2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7E24471-8DBC-44FF-A0AC-6987794B2009}" name="wypadki_uzupelnione10" displayName="wypadki_uzupelnione10" ref="A1:I61" tableType="queryTable" totalsRowShown="0">
  <tableColumns count="9">
    <tableColumn id="1" xr3:uid="{E5100FD2-73C2-460A-AD4A-A7B37AAE0166}" uniqueName="1" name="Nr" queryTableFieldId="1"/>
    <tableColumn id="2" xr3:uid="{D0B64E40-9B07-44D7-BA0F-DB1D7E0C2BE1}" uniqueName="2" name="Data wypadku" queryTableFieldId="2" dataDxfId="22"/>
    <tableColumn id="3" xr3:uid="{0114D341-6F92-4046-941F-D105ADAA9163}" uniqueName="3" name="Nr rejestracyjny" queryTableFieldId="3" dataDxfId="21"/>
    <tableColumn id="4" xr3:uid="{36DBBF3D-B22C-4B31-B07C-AD6A61B51DE0}" uniqueName="4" name="Wyplacone ubezpieczenie" queryTableFieldId="4"/>
    <tableColumn id="5" xr3:uid="{6BB74514-6866-4A8F-A1AD-54047134B52C}" uniqueName="5" name="Nr_ubezp" queryTableFieldId="5"/>
    <tableColumn id="6" xr3:uid="{A01D7A49-775D-4488-B938-E7471B9AE646}" uniqueName="6" name="Nr_polic" queryTableFieldId="6"/>
    <tableColumn id="7" xr3:uid="{D8FCB6F6-4D3C-4231-918E-9A3F8540FDF1}" uniqueName="7" name="jeżeli brak ubezpieczenia wypisz rejestrację" queryTableFieldId="7" dataDxfId="20">
      <calculatedColumnFormula>IF(wypadki_uzupelnione10[[#This Row],[Wyplacone ubezpieczenie]]=-1,wypadki_uzupelnione10[[#This Row],[Nr rejestracyjny]],"")</calculatedColumnFormula>
    </tableColumn>
    <tableColumn id="8" xr3:uid="{B3EECB5C-4428-4D5A-BFFA-B278A1CD7A59}" uniqueName="8" name="jeżeli brak ubezpieczenia wypisz nr policjanta" queryTableFieldId="8" dataDxfId="19">
      <calculatedColumnFormula>IF(wypadki_uzupelnione10[[#This Row],[Wyplacone ubezpieczenie]]=-1,wypadki_uzupelnione10[[#This Row],[Nr_polic]],"")</calculatedColumnFormula>
    </tableColumn>
    <tableColumn id="9" xr3:uid="{C8C12F8E-BE01-4DC7-A7F9-1C0AA1284FCF}" uniqueName="9" name="nazwisko policjanta" queryTableFieldId="9" dataDxfId="18">
      <calculatedColumnFormula>IFERROR(VLOOKUP(wypadki_uzupelnione10[[#This Row],[jeżeli brak ubezpieczenia wypisz nr policjanta]],policja11[],2,),"")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FB9623-285E-427A-B880-7381E463EE18}" name="policja11" displayName="policja11" ref="K1:L9" tableType="queryTable" totalsRowShown="0">
  <autoFilter ref="K1:L9" xr:uid="{CD34D1F7-4F2C-466F-ACF8-3A4A3255C910}"/>
  <tableColumns count="2">
    <tableColumn id="1" xr3:uid="{0D95D972-636F-4FC5-A18E-3125E645D6AB}" uniqueName="1" name="Idp" queryTableFieldId="1"/>
    <tableColumn id="2" xr3:uid="{7EEFF60E-0EF3-498B-8568-26BB43AE00E6}" uniqueName="2" name="Nazwisko" queryTableFieldId="2" dataDxf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2AE5-F075-419F-BFFF-1DD2FD3824D3}">
  <dimension ref="A1:S61"/>
  <sheetViews>
    <sheetView workbookViewId="0">
      <selection activeCell="K1" sqref="K1:L9"/>
    </sheetView>
  </sheetViews>
  <sheetFormatPr defaultRowHeight="15" x14ac:dyDescent="0.25"/>
  <cols>
    <col min="1" max="1" width="5.42578125" bestFit="1" customWidth="1"/>
    <col min="2" max="2" width="15.85546875" bestFit="1" customWidth="1"/>
    <col min="3" max="3" width="17.42578125" bestFit="1" customWidth="1"/>
    <col min="4" max="4" width="27" bestFit="1" customWidth="1"/>
    <col min="5" max="5" width="11.85546875" bestFit="1" customWidth="1"/>
    <col min="6" max="6" width="10.7109375" bestFit="1" customWidth="1"/>
    <col min="8" max="8" width="6.140625" bestFit="1" customWidth="1"/>
    <col min="9" max="9" width="15.7109375" bestFit="1" customWidth="1"/>
    <col min="11" max="11" width="6.140625" bestFit="1" customWidth="1"/>
    <col min="12" max="12" width="13.28515625" bestFit="1" customWidth="1"/>
    <col min="14" max="14" width="5.42578125" bestFit="1" customWidth="1"/>
    <col min="15" max="15" width="15.85546875" bestFit="1" customWidth="1"/>
    <col min="16" max="16" width="17.42578125" bestFit="1" customWidth="1"/>
    <col min="17" max="17" width="27" bestFit="1" customWidth="1"/>
    <col min="18" max="18" width="11.85546875" bestFit="1" customWidth="1"/>
    <col min="19" max="19" width="10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64</v>
      </c>
      <c r="I1" t="s">
        <v>65</v>
      </c>
      <c r="K1" t="s">
        <v>72</v>
      </c>
      <c r="L1" t="s">
        <v>73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</row>
    <row r="2" spans="1:19" x14ac:dyDescent="0.25">
      <c r="A2" s="2">
        <v>1</v>
      </c>
      <c r="B2" s="1">
        <v>35067</v>
      </c>
      <c r="C2" s="2" t="s">
        <v>6</v>
      </c>
      <c r="D2" s="2">
        <v>10453</v>
      </c>
      <c r="E2" s="2">
        <v>1</v>
      </c>
      <c r="F2" s="2">
        <v>1</v>
      </c>
      <c r="H2">
        <v>1</v>
      </c>
      <c r="I2" s="2" t="s">
        <v>66</v>
      </c>
      <c r="K2">
        <v>1</v>
      </c>
      <c r="L2" s="2" t="s">
        <v>74</v>
      </c>
      <c r="N2">
        <v>3</v>
      </c>
      <c r="O2" s="1">
        <v>37339</v>
      </c>
      <c r="P2" s="2" t="s">
        <v>8</v>
      </c>
      <c r="Q2">
        <v>8276</v>
      </c>
      <c r="R2">
        <v>2</v>
      </c>
      <c r="S2">
        <v>3</v>
      </c>
    </row>
    <row r="3" spans="1:19" x14ac:dyDescent="0.25">
      <c r="A3" s="2">
        <v>2</v>
      </c>
      <c r="B3" s="1">
        <v>35717</v>
      </c>
      <c r="C3" s="2" t="s">
        <v>7</v>
      </c>
      <c r="D3" s="2">
        <v>673</v>
      </c>
      <c r="E3" s="2">
        <v>1</v>
      </c>
      <c r="F3" s="2">
        <v>2</v>
      </c>
      <c r="H3">
        <v>2</v>
      </c>
      <c r="I3" s="2" t="s">
        <v>67</v>
      </c>
      <c r="K3">
        <v>2</v>
      </c>
      <c r="L3" s="2" t="s">
        <v>75</v>
      </c>
      <c r="N3">
        <v>7</v>
      </c>
      <c r="O3" s="1">
        <v>37214</v>
      </c>
      <c r="P3" s="2" t="s">
        <v>12</v>
      </c>
      <c r="Q3">
        <v>6455</v>
      </c>
      <c r="R3">
        <v>3</v>
      </c>
      <c r="S3">
        <v>1</v>
      </c>
    </row>
    <row r="4" spans="1:19" x14ac:dyDescent="0.25">
      <c r="A4" s="2">
        <v>3</v>
      </c>
      <c r="B4" s="1">
        <v>37339</v>
      </c>
      <c r="C4" s="2" t="s">
        <v>8</v>
      </c>
      <c r="D4" s="2">
        <v>8276</v>
      </c>
      <c r="E4" s="2">
        <v>2</v>
      </c>
      <c r="F4" s="2">
        <v>3</v>
      </c>
      <c r="H4">
        <v>3</v>
      </c>
      <c r="I4" s="2" t="s">
        <v>68</v>
      </c>
      <c r="K4">
        <v>3</v>
      </c>
      <c r="L4" s="2" t="s">
        <v>76</v>
      </c>
      <c r="N4">
        <v>10</v>
      </c>
      <c r="O4" s="1">
        <v>38436</v>
      </c>
      <c r="P4" s="2" t="s">
        <v>15</v>
      </c>
      <c r="Q4">
        <v>8978</v>
      </c>
      <c r="R4">
        <v>2</v>
      </c>
      <c r="S4">
        <v>7</v>
      </c>
    </row>
    <row r="5" spans="1:19" x14ac:dyDescent="0.25">
      <c r="A5" s="2">
        <v>4</v>
      </c>
      <c r="B5" s="1">
        <v>35338</v>
      </c>
      <c r="C5" s="2" t="s">
        <v>9</v>
      </c>
      <c r="D5" s="2">
        <v>7231</v>
      </c>
      <c r="E5" s="2">
        <v>3</v>
      </c>
      <c r="F5" s="2">
        <v>1</v>
      </c>
      <c r="H5">
        <v>4</v>
      </c>
      <c r="I5" s="2" t="s">
        <v>69</v>
      </c>
      <c r="K5">
        <v>4</v>
      </c>
      <c r="L5" s="2" t="s">
        <v>77</v>
      </c>
      <c r="N5">
        <v>11</v>
      </c>
      <c r="O5" s="1">
        <v>36624</v>
      </c>
      <c r="P5" s="2" t="s">
        <v>16</v>
      </c>
      <c r="Q5">
        <v>10299</v>
      </c>
      <c r="R5">
        <v>5</v>
      </c>
      <c r="S5">
        <v>2</v>
      </c>
    </row>
    <row r="6" spans="1:19" x14ac:dyDescent="0.25">
      <c r="A6" s="2">
        <v>5</v>
      </c>
      <c r="B6" s="1">
        <v>35393</v>
      </c>
      <c r="C6" s="2" t="s">
        <v>10</v>
      </c>
      <c r="D6" s="2">
        <v>1318</v>
      </c>
      <c r="E6" s="2">
        <v>1</v>
      </c>
      <c r="F6" s="2">
        <v>4</v>
      </c>
      <c r="H6">
        <v>5</v>
      </c>
      <c r="I6" s="2" t="s">
        <v>70</v>
      </c>
      <c r="K6">
        <v>5</v>
      </c>
      <c r="L6" s="2" t="s">
        <v>78</v>
      </c>
      <c r="N6">
        <v>12</v>
      </c>
      <c r="O6" s="1">
        <v>38315</v>
      </c>
      <c r="P6" s="2" t="s">
        <v>17</v>
      </c>
      <c r="Q6">
        <v>7690</v>
      </c>
      <c r="R6">
        <v>6</v>
      </c>
      <c r="S6">
        <v>3</v>
      </c>
    </row>
    <row r="7" spans="1:19" x14ac:dyDescent="0.25">
      <c r="A7" s="2">
        <v>6</v>
      </c>
      <c r="B7" s="1">
        <v>35929</v>
      </c>
      <c r="C7" s="2" t="s">
        <v>11</v>
      </c>
      <c r="D7" s="2">
        <v>3794</v>
      </c>
      <c r="E7" s="2">
        <v>2</v>
      </c>
      <c r="F7" s="2">
        <v>5</v>
      </c>
      <c r="H7">
        <v>6</v>
      </c>
      <c r="I7" s="2" t="s">
        <v>71</v>
      </c>
      <c r="K7">
        <v>6</v>
      </c>
      <c r="L7" s="2" t="s">
        <v>79</v>
      </c>
      <c r="N7">
        <v>14</v>
      </c>
      <c r="O7" s="1">
        <v>38692</v>
      </c>
      <c r="P7" s="2" t="s">
        <v>18</v>
      </c>
      <c r="Q7">
        <v>2676</v>
      </c>
      <c r="R7">
        <v>4</v>
      </c>
      <c r="S7">
        <v>6</v>
      </c>
    </row>
    <row r="8" spans="1:19" x14ac:dyDescent="0.25">
      <c r="A8" s="2">
        <v>7</v>
      </c>
      <c r="B8" s="1">
        <v>37214</v>
      </c>
      <c r="C8" s="2" t="s">
        <v>12</v>
      </c>
      <c r="D8" s="2">
        <v>6455</v>
      </c>
      <c r="E8" s="2">
        <v>3</v>
      </c>
      <c r="F8" s="2">
        <v>1</v>
      </c>
      <c r="K8">
        <v>7</v>
      </c>
      <c r="L8" s="2" t="s">
        <v>80</v>
      </c>
      <c r="N8">
        <v>15</v>
      </c>
      <c r="O8" s="1">
        <v>38312</v>
      </c>
      <c r="P8" s="2" t="s">
        <v>19</v>
      </c>
      <c r="Q8">
        <v>5249</v>
      </c>
      <c r="R8">
        <v>1</v>
      </c>
      <c r="S8">
        <v>7</v>
      </c>
    </row>
    <row r="9" spans="1:19" x14ac:dyDescent="0.25">
      <c r="A9" s="2">
        <v>8</v>
      </c>
      <c r="B9" s="1">
        <v>35252</v>
      </c>
      <c r="C9" s="2" t="s">
        <v>13</v>
      </c>
      <c r="D9" s="2">
        <v>3912</v>
      </c>
      <c r="E9" s="2">
        <v>4</v>
      </c>
      <c r="F9" s="2">
        <v>2</v>
      </c>
      <c r="K9">
        <v>8</v>
      </c>
      <c r="L9" s="2" t="s">
        <v>81</v>
      </c>
      <c r="N9">
        <v>16</v>
      </c>
      <c r="O9" s="1">
        <v>37863</v>
      </c>
      <c r="P9" s="2" t="s">
        <v>20</v>
      </c>
      <c r="Q9">
        <v>9226</v>
      </c>
      <c r="R9">
        <v>2</v>
      </c>
      <c r="S9">
        <v>8</v>
      </c>
    </row>
    <row r="10" spans="1:19" x14ac:dyDescent="0.25">
      <c r="A10" s="2">
        <v>9</v>
      </c>
      <c r="B10" s="1">
        <v>35249</v>
      </c>
      <c r="C10" s="2" t="s">
        <v>14</v>
      </c>
      <c r="D10" s="2">
        <v>8237</v>
      </c>
      <c r="E10" s="2">
        <v>1</v>
      </c>
      <c r="F10" s="2">
        <v>6</v>
      </c>
      <c r="N10">
        <v>18</v>
      </c>
      <c r="O10" s="1">
        <v>38278</v>
      </c>
      <c r="P10" s="2" t="s">
        <v>22</v>
      </c>
      <c r="Q10">
        <v>6615</v>
      </c>
      <c r="R10">
        <v>4</v>
      </c>
      <c r="S10">
        <v>1</v>
      </c>
    </row>
    <row r="11" spans="1:19" x14ac:dyDescent="0.25">
      <c r="A11" s="2">
        <v>10</v>
      </c>
      <c r="B11" s="1">
        <v>38436</v>
      </c>
      <c r="C11" s="2" t="s">
        <v>15</v>
      </c>
      <c r="D11" s="2">
        <v>8978</v>
      </c>
      <c r="E11" s="2">
        <v>2</v>
      </c>
      <c r="F11" s="2">
        <v>7</v>
      </c>
      <c r="N11">
        <v>24</v>
      </c>
      <c r="O11" s="1">
        <v>36881</v>
      </c>
      <c r="P11" s="2" t="s">
        <v>28</v>
      </c>
      <c r="Q11">
        <v>3544</v>
      </c>
      <c r="R11">
        <v>1</v>
      </c>
      <c r="S11">
        <v>8</v>
      </c>
    </row>
    <row r="12" spans="1:19" x14ac:dyDescent="0.25">
      <c r="A12" s="2">
        <v>11</v>
      </c>
      <c r="B12" s="1">
        <v>36624</v>
      </c>
      <c r="C12" s="2" t="s">
        <v>16</v>
      </c>
      <c r="D12" s="2">
        <v>10299</v>
      </c>
      <c r="E12" s="2">
        <v>5</v>
      </c>
      <c r="F12" s="2">
        <v>2</v>
      </c>
      <c r="N12">
        <v>25</v>
      </c>
      <c r="O12" s="1">
        <v>37643</v>
      </c>
      <c r="P12" s="2" t="s">
        <v>29</v>
      </c>
      <c r="Q12">
        <v>1964</v>
      </c>
      <c r="R12">
        <v>1</v>
      </c>
      <c r="S12">
        <v>7</v>
      </c>
    </row>
    <row r="13" spans="1:19" x14ac:dyDescent="0.25">
      <c r="A13" s="2">
        <v>12</v>
      </c>
      <c r="B13" s="1">
        <v>38315</v>
      </c>
      <c r="C13" s="2" t="s">
        <v>17</v>
      </c>
      <c r="D13" s="2">
        <v>7690</v>
      </c>
      <c r="E13" s="2">
        <v>6</v>
      </c>
      <c r="F13" s="2">
        <v>3</v>
      </c>
      <c r="N13">
        <v>26</v>
      </c>
      <c r="O13" s="1">
        <v>36683</v>
      </c>
      <c r="P13" s="2" t="s">
        <v>30</v>
      </c>
      <c r="Q13">
        <v>10252</v>
      </c>
      <c r="R13">
        <v>1</v>
      </c>
      <c r="S13">
        <v>6</v>
      </c>
    </row>
    <row r="14" spans="1:19" x14ac:dyDescent="0.25">
      <c r="A14" s="2">
        <v>13</v>
      </c>
      <c r="B14" s="1">
        <v>36279</v>
      </c>
      <c r="C14" s="2" t="s">
        <v>8</v>
      </c>
      <c r="D14" s="2">
        <v>4674</v>
      </c>
      <c r="E14" s="2">
        <v>1</v>
      </c>
      <c r="F14" s="2">
        <v>4</v>
      </c>
      <c r="N14">
        <v>27</v>
      </c>
      <c r="O14" s="1">
        <v>37181</v>
      </c>
      <c r="P14" s="2" t="s">
        <v>31</v>
      </c>
      <c r="Q14">
        <v>-1</v>
      </c>
      <c r="R14">
        <v>0</v>
      </c>
      <c r="S14">
        <v>1</v>
      </c>
    </row>
    <row r="15" spans="1:19" x14ac:dyDescent="0.25">
      <c r="A15" s="2">
        <v>14</v>
      </c>
      <c r="B15" s="1">
        <v>38692</v>
      </c>
      <c r="C15" s="2" t="s">
        <v>18</v>
      </c>
      <c r="D15" s="2">
        <v>2676</v>
      </c>
      <c r="E15" s="2">
        <v>4</v>
      </c>
      <c r="F15" s="2">
        <v>6</v>
      </c>
      <c r="N15">
        <v>29</v>
      </c>
      <c r="O15" s="1">
        <v>37874</v>
      </c>
      <c r="P15" s="2" t="s">
        <v>33</v>
      </c>
      <c r="Q15">
        <v>8066</v>
      </c>
      <c r="R15">
        <v>6</v>
      </c>
      <c r="S15">
        <v>3</v>
      </c>
    </row>
    <row r="16" spans="1:19" x14ac:dyDescent="0.25">
      <c r="A16" s="2">
        <v>15</v>
      </c>
      <c r="B16" s="1">
        <v>38312</v>
      </c>
      <c r="C16" s="2" t="s">
        <v>19</v>
      </c>
      <c r="D16" s="2">
        <v>5249</v>
      </c>
      <c r="E16" s="2">
        <v>1</v>
      </c>
      <c r="F16" s="2">
        <v>7</v>
      </c>
      <c r="N16">
        <v>34</v>
      </c>
      <c r="O16" s="1">
        <v>36717</v>
      </c>
      <c r="P16" s="2" t="s">
        <v>38</v>
      </c>
      <c r="Q16">
        <v>8019</v>
      </c>
      <c r="R16">
        <v>5</v>
      </c>
      <c r="S16">
        <v>1</v>
      </c>
    </row>
    <row r="17" spans="1:19" x14ac:dyDescent="0.25">
      <c r="A17" s="2">
        <v>16</v>
      </c>
      <c r="B17" s="1">
        <v>37863</v>
      </c>
      <c r="C17" s="2" t="s">
        <v>20</v>
      </c>
      <c r="D17" s="2">
        <v>9226</v>
      </c>
      <c r="E17" s="2">
        <v>2</v>
      </c>
      <c r="F17" s="2">
        <v>8</v>
      </c>
      <c r="N17">
        <v>35</v>
      </c>
      <c r="O17" s="1">
        <v>36711</v>
      </c>
      <c r="P17" s="2" t="s">
        <v>39</v>
      </c>
      <c r="Q17">
        <v>8342</v>
      </c>
      <c r="R17">
        <v>3</v>
      </c>
      <c r="S17">
        <v>4</v>
      </c>
    </row>
    <row r="18" spans="1:19" x14ac:dyDescent="0.25">
      <c r="A18" s="2">
        <v>17</v>
      </c>
      <c r="B18" s="1">
        <v>35340</v>
      </c>
      <c r="C18" s="2" t="s">
        <v>21</v>
      </c>
      <c r="D18" s="2">
        <v>8701</v>
      </c>
      <c r="E18" s="2">
        <v>3</v>
      </c>
      <c r="F18" s="2">
        <v>8</v>
      </c>
      <c r="N18">
        <v>36</v>
      </c>
      <c r="O18" s="1">
        <v>38257</v>
      </c>
      <c r="P18" s="2" t="s">
        <v>40</v>
      </c>
      <c r="Q18">
        <v>4462</v>
      </c>
      <c r="R18">
        <v>1</v>
      </c>
      <c r="S18">
        <v>5</v>
      </c>
    </row>
    <row r="19" spans="1:19" x14ac:dyDescent="0.25">
      <c r="A19" s="2">
        <v>18</v>
      </c>
      <c r="B19" s="1">
        <v>38278</v>
      </c>
      <c r="C19" s="2" t="s">
        <v>22</v>
      </c>
      <c r="D19" s="2">
        <v>6615</v>
      </c>
      <c r="E19" s="2">
        <v>4</v>
      </c>
      <c r="F19" s="2">
        <v>1</v>
      </c>
      <c r="N19">
        <v>39</v>
      </c>
      <c r="O19" s="1">
        <v>37736</v>
      </c>
      <c r="P19" s="2" t="s">
        <v>43</v>
      </c>
      <c r="Q19">
        <v>2795</v>
      </c>
      <c r="R19">
        <v>2</v>
      </c>
      <c r="S19">
        <v>8</v>
      </c>
    </row>
    <row r="20" spans="1:19" x14ac:dyDescent="0.25">
      <c r="A20" s="2">
        <v>19</v>
      </c>
      <c r="B20" s="1">
        <v>35779</v>
      </c>
      <c r="C20" s="2" t="s">
        <v>23</v>
      </c>
      <c r="D20" s="2">
        <v>2462</v>
      </c>
      <c r="E20" s="2">
        <v>1</v>
      </c>
      <c r="F20" s="2">
        <v>3</v>
      </c>
      <c r="N20">
        <v>40</v>
      </c>
      <c r="O20" s="1">
        <v>38385</v>
      </c>
      <c r="P20" s="2" t="s">
        <v>44</v>
      </c>
      <c r="Q20">
        <v>2874</v>
      </c>
      <c r="R20">
        <v>6</v>
      </c>
      <c r="S20">
        <v>7</v>
      </c>
    </row>
    <row r="21" spans="1:19" x14ac:dyDescent="0.25">
      <c r="A21" s="2">
        <v>20</v>
      </c>
      <c r="B21" s="1">
        <v>35735</v>
      </c>
      <c r="C21" s="2" t="s">
        <v>24</v>
      </c>
      <c r="D21" s="2">
        <v>-1</v>
      </c>
      <c r="E21" s="2">
        <v>0</v>
      </c>
      <c r="F21" s="2">
        <v>6</v>
      </c>
      <c r="N21">
        <v>41</v>
      </c>
      <c r="O21" s="1">
        <v>37404</v>
      </c>
      <c r="P21" s="2" t="s">
        <v>45</v>
      </c>
      <c r="Q21">
        <v>1771</v>
      </c>
      <c r="R21">
        <v>5</v>
      </c>
      <c r="S21">
        <v>5</v>
      </c>
    </row>
    <row r="22" spans="1:19" x14ac:dyDescent="0.25">
      <c r="A22" s="2">
        <v>21</v>
      </c>
      <c r="B22" s="1">
        <v>36272</v>
      </c>
      <c r="C22" s="2" t="s">
        <v>25</v>
      </c>
      <c r="D22" s="2">
        <v>3128</v>
      </c>
      <c r="E22" s="2">
        <v>3</v>
      </c>
      <c r="F22" s="2">
        <v>5</v>
      </c>
      <c r="N22">
        <v>42</v>
      </c>
      <c r="O22" s="1">
        <v>37352</v>
      </c>
      <c r="P22" s="2" t="s">
        <v>46</v>
      </c>
      <c r="Q22">
        <v>-1</v>
      </c>
      <c r="R22">
        <v>0</v>
      </c>
      <c r="S22">
        <v>7</v>
      </c>
    </row>
    <row r="23" spans="1:19" x14ac:dyDescent="0.25">
      <c r="A23" s="2">
        <v>22</v>
      </c>
      <c r="B23" s="1">
        <v>35167</v>
      </c>
      <c r="C23" s="2" t="s">
        <v>26</v>
      </c>
      <c r="D23" s="2">
        <v>7809</v>
      </c>
      <c r="E23" s="2">
        <v>4</v>
      </c>
      <c r="F23" s="2">
        <v>1</v>
      </c>
      <c r="N23">
        <v>43</v>
      </c>
      <c r="O23" s="1">
        <v>37736</v>
      </c>
      <c r="P23" s="2" t="s">
        <v>47</v>
      </c>
      <c r="Q23">
        <v>6548</v>
      </c>
      <c r="R23">
        <v>1</v>
      </c>
      <c r="S23">
        <v>4</v>
      </c>
    </row>
    <row r="24" spans="1:19" x14ac:dyDescent="0.25">
      <c r="A24" s="2">
        <v>23</v>
      </c>
      <c r="B24" s="1">
        <v>35766</v>
      </c>
      <c r="C24" s="2" t="s">
        <v>27</v>
      </c>
      <c r="D24" s="2">
        <v>4757</v>
      </c>
      <c r="E24" s="2">
        <v>5</v>
      </c>
      <c r="F24" s="2">
        <v>2</v>
      </c>
      <c r="N24">
        <v>45</v>
      </c>
      <c r="O24" s="1">
        <v>37523</v>
      </c>
      <c r="P24" s="2" t="s">
        <v>49</v>
      </c>
      <c r="Q24">
        <v>3099</v>
      </c>
      <c r="R24">
        <v>2</v>
      </c>
      <c r="S24">
        <v>3</v>
      </c>
    </row>
    <row r="25" spans="1:19" x14ac:dyDescent="0.25">
      <c r="A25" s="2">
        <v>24</v>
      </c>
      <c r="B25" s="1">
        <v>36881</v>
      </c>
      <c r="C25" s="2" t="s">
        <v>28</v>
      </c>
      <c r="D25" s="2">
        <v>3544</v>
      </c>
      <c r="E25" s="2">
        <v>1</v>
      </c>
      <c r="F25" s="2">
        <v>8</v>
      </c>
      <c r="N25">
        <v>46</v>
      </c>
      <c r="O25" s="1">
        <v>39120</v>
      </c>
      <c r="P25" s="2" t="s">
        <v>50</v>
      </c>
      <c r="Q25">
        <v>2862</v>
      </c>
      <c r="R25">
        <v>2</v>
      </c>
      <c r="S25">
        <v>4</v>
      </c>
    </row>
    <row r="26" spans="1:19" x14ac:dyDescent="0.25">
      <c r="A26" s="2">
        <v>25</v>
      </c>
      <c r="B26" s="1">
        <v>37643</v>
      </c>
      <c r="C26" s="2" t="s">
        <v>29</v>
      </c>
      <c r="D26" s="2">
        <v>1964</v>
      </c>
      <c r="E26" s="2">
        <v>1</v>
      </c>
      <c r="F26" s="2">
        <v>7</v>
      </c>
      <c r="N26">
        <v>48</v>
      </c>
      <c r="O26" s="1">
        <v>37891</v>
      </c>
      <c r="P26" s="2" t="s">
        <v>52</v>
      </c>
      <c r="Q26">
        <v>3874</v>
      </c>
      <c r="R26">
        <v>2</v>
      </c>
      <c r="S26">
        <v>8</v>
      </c>
    </row>
    <row r="27" spans="1:19" x14ac:dyDescent="0.25">
      <c r="A27" s="2">
        <v>26</v>
      </c>
      <c r="B27" s="1">
        <v>36683</v>
      </c>
      <c r="C27" s="2" t="s">
        <v>30</v>
      </c>
      <c r="D27" s="2">
        <v>10252</v>
      </c>
      <c r="E27" s="2">
        <v>1</v>
      </c>
      <c r="F27" s="2">
        <v>6</v>
      </c>
      <c r="N27">
        <v>49</v>
      </c>
      <c r="O27" s="1">
        <v>37304</v>
      </c>
      <c r="P27" s="2" t="s">
        <v>53</v>
      </c>
      <c r="Q27">
        <v>4314</v>
      </c>
      <c r="R27">
        <v>3</v>
      </c>
      <c r="S27">
        <v>1</v>
      </c>
    </row>
    <row r="28" spans="1:19" x14ac:dyDescent="0.25">
      <c r="A28" s="2">
        <v>27</v>
      </c>
      <c r="B28" s="1">
        <v>37181</v>
      </c>
      <c r="C28" s="2" t="s">
        <v>31</v>
      </c>
      <c r="D28" s="2">
        <v>-1</v>
      </c>
      <c r="E28" s="2">
        <v>0</v>
      </c>
      <c r="F28" s="2">
        <v>1</v>
      </c>
      <c r="N28">
        <v>51</v>
      </c>
      <c r="O28" s="1">
        <v>36855</v>
      </c>
      <c r="P28" s="2" t="s">
        <v>46</v>
      </c>
      <c r="Q28">
        <v>2240</v>
      </c>
      <c r="R28">
        <v>4</v>
      </c>
      <c r="S28">
        <v>5</v>
      </c>
    </row>
    <row r="29" spans="1:19" x14ac:dyDescent="0.25">
      <c r="A29" s="2">
        <v>28</v>
      </c>
      <c r="B29" s="1">
        <v>35227</v>
      </c>
      <c r="C29" s="2" t="s">
        <v>32</v>
      </c>
      <c r="D29" s="2">
        <v>1970</v>
      </c>
      <c r="E29" s="2">
        <v>4</v>
      </c>
      <c r="F29" s="2">
        <v>5</v>
      </c>
      <c r="N29">
        <v>52</v>
      </c>
      <c r="O29" s="1">
        <v>37458</v>
      </c>
      <c r="P29" s="2" t="s">
        <v>31</v>
      </c>
      <c r="Q29">
        <v>4301</v>
      </c>
      <c r="R29">
        <v>1</v>
      </c>
      <c r="S29">
        <v>6</v>
      </c>
    </row>
    <row r="30" spans="1:19" x14ac:dyDescent="0.25">
      <c r="A30" s="2">
        <v>29</v>
      </c>
      <c r="B30" s="1">
        <v>37874</v>
      </c>
      <c r="C30" s="2" t="s">
        <v>33</v>
      </c>
      <c r="D30" s="2">
        <v>8066</v>
      </c>
      <c r="E30" s="2">
        <v>6</v>
      </c>
      <c r="F30" s="2">
        <v>3</v>
      </c>
      <c r="N30">
        <v>55</v>
      </c>
      <c r="O30" s="1">
        <v>38028</v>
      </c>
      <c r="P30" s="2" t="s">
        <v>56</v>
      </c>
      <c r="Q30">
        <v>3352</v>
      </c>
      <c r="R30">
        <v>2</v>
      </c>
      <c r="S30">
        <v>8</v>
      </c>
    </row>
    <row r="31" spans="1:19" x14ac:dyDescent="0.25">
      <c r="A31" s="2">
        <v>30</v>
      </c>
      <c r="B31" s="1">
        <v>36423</v>
      </c>
      <c r="C31" s="2" t="s">
        <v>34</v>
      </c>
      <c r="D31" s="2">
        <v>2523</v>
      </c>
      <c r="E31" s="2">
        <v>1</v>
      </c>
      <c r="F31" s="2">
        <v>2</v>
      </c>
      <c r="N31">
        <v>56</v>
      </c>
      <c r="O31" s="1">
        <v>37174</v>
      </c>
      <c r="P31" s="2" t="s">
        <v>57</v>
      </c>
      <c r="Q31">
        <v>661</v>
      </c>
      <c r="R31">
        <v>2</v>
      </c>
      <c r="S31">
        <v>3</v>
      </c>
    </row>
    <row r="32" spans="1:19" x14ac:dyDescent="0.25">
      <c r="A32" s="2">
        <v>31</v>
      </c>
      <c r="B32" s="1">
        <v>35886</v>
      </c>
      <c r="C32" s="2" t="s">
        <v>35</v>
      </c>
      <c r="D32" s="2">
        <v>3565</v>
      </c>
      <c r="E32" s="2">
        <v>2</v>
      </c>
      <c r="F32" s="2">
        <v>7</v>
      </c>
      <c r="N32">
        <v>57</v>
      </c>
      <c r="O32" s="1">
        <v>37359</v>
      </c>
      <c r="P32" s="2" t="s">
        <v>58</v>
      </c>
      <c r="Q32">
        <v>5674</v>
      </c>
      <c r="R32">
        <v>1</v>
      </c>
      <c r="S32">
        <v>4</v>
      </c>
    </row>
    <row r="33" spans="1:19" x14ac:dyDescent="0.25">
      <c r="A33" s="2">
        <v>32</v>
      </c>
      <c r="B33" s="1">
        <v>36257</v>
      </c>
      <c r="C33" s="2" t="s">
        <v>36</v>
      </c>
      <c r="D33" s="2">
        <v>9455</v>
      </c>
      <c r="E33" s="2">
        <v>3</v>
      </c>
      <c r="F33" s="2">
        <v>2</v>
      </c>
      <c r="N33">
        <v>58</v>
      </c>
      <c r="O33" s="1">
        <v>38218</v>
      </c>
      <c r="P33" s="2" t="s">
        <v>59</v>
      </c>
      <c r="Q33">
        <v>6536</v>
      </c>
      <c r="R33">
        <v>3</v>
      </c>
      <c r="S33">
        <v>5</v>
      </c>
    </row>
    <row r="34" spans="1:19" x14ac:dyDescent="0.25">
      <c r="A34" s="2">
        <v>33</v>
      </c>
      <c r="B34" s="1">
        <v>36485</v>
      </c>
      <c r="C34" s="2" t="s">
        <v>37</v>
      </c>
      <c r="D34" s="2">
        <v>9311</v>
      </c>
      <c r="E34" s="2">
        <v>4</v>
      </c>
      <c r="F34" s="2">
        <v>3</v>
      </c>
    </row>
    <row r="35" spans="1:19" x14ac:dyDescent="0.25">
      <c r="A35" s="2">
        <v>34</v>
      </c>
      <c r="B35" s="1">
        <v>36717</v>
      </c>
      <c r="C35" s="2" t="s">
        <v>38</v>
      </c>
      <c r="D35" s="2">
        <v>8019</v>
      </c>
      <c r="E35" s="2">
        <v>5</v>
      </c>
      <c r="F35" s="2">
        <v>1</v>
      </c>
    </row>
    <row r="36" spans="1:19" x14ac:dyDescent="0.25">
      <c r="A36" s="2">
        <v>35</v>
      </c>
      <c r="B36" s="1">
        <v>36711</v>
      </c>
      <c r="C36" s="2" t="s">
        <v>39</v>
      </c>
      <c r="D36" s="2">
        <v>8342</v>
      </c>
      <c r="E36" s="2">
        <v>3</v>
      </c>
      <c r="F36" s="2">
        <v>4</v>
      </c>
    </row>
    <row r="37" spans="1:19" x14ac:dyDescent="0.25">
      <c r="A37" s="2">
        <v>36</v>
      </c>
      <c r="B37" s="1">
        <v>38257</v>
      </c>
      <c r="C37" s="2" t="s">
        <v>40</v>
      </c>
      <c r="D37" s="2">
        <v>4462</v>
      </c>
      <c r="E37" s="2">
        <v>1</v>
      </c>
      <c r="F37" s="2">
        <v>5</v>
      </c>
    </row>
    <row r="38" spans="1:19" x14ac:dyDescent="0.25">
      <c r="A38" s="2">
        <v>37</v>
      </c>
      <c r="B38" s="1">
        <v>35931</v>
      </c>
      <c r="C38" s="2" t="s">
        <v>41</v>
      </c>
      <c r="D38" s="2">
        <v>3131</v>
      </c>
      <c r="E38" s="2">
        <v>1</v>
      </c>
      <c r="F38" s="2">
        <v>4</v>
      </c>
    </row>
    <row r="39" spans="1:19" x14ac:dyDescent="0.25">
      <c r="A39" s="2">
        <v>38</v>
      </c>
      <c r="B39" s="1">
        <v>35673</v>
      </c>
      <c r="C39" s="2" t="s">
        <v>42</v>
      </c>
      <c r="D39" s="2">
        <v>7031</v>
      </c>
      <c r="E39" s="2">
        <v>1</v>
      </c>
      <c r="F39" s="2">
        <v>6</v>
      </c>
    </row>
    <row r="40" spans="1:19" x14ac:dyDescent="0.25">
      <c r="A40" s="2">
        <v>39</v>
      </c>
      <c r="B40" s="1">
        <v>37736</v>
      </c>
      <c r="C40" s="2" t="s">
        <v>43</v>
      </c>
      <c r="D40" s="2">
        <v>2795</v>
      </c>
      <c r="E40" s="2">
        <v>2</v>
      </c>
      <c r="F40" s="2">
        <v>8</v>
      </c>
    </row>
    <row r="41" spans="1:19" x14ac:dyDescent="0.25">
      <c r="A41" s="2">
        <v>40</v>
      </c>
      <c r="B41" s="1">
        <v>38385</v>
      </c>
      <c r="C41" s="2" t="s">
        <v>44</v>
      </c>
      <c r="D41" s="2">
        <v>2874</v>
      </c>
      <c r="E41" s="2">
        <v>6</v>
      </c>
      <c r="F41" s="2">
        <v>7</v>
      </c>
    </row>
    <row r="42" spans="1:19" x14ac:dyDescent="0.25">
      <c r="A42" s="2">
        <v>41</v>
      </c>
      <c r="B42" s="1">
        <v>37404</v>
      </c>
      <c r="C42" s="2" t="s">
        <v>45</v>
      </c>
      <c r="D42" s="2">
        <v>1771</v>
      </c>
      <c r="E42" s="2">
        <v>5</v>
      </c>
      <c r="F42" s="2">
        <v>5</v>
      </c>
    </row>
    <row r="43" spans="1:19" x14ac:dyDescent="0.25">
      <c r="A43" s="2">
        <v>42</v>
      </c>
      <c r="B43" s="1">
        <v>37352</v>
      </c>
      <c r="C43" s="2" t="s">
        <v>46</v>
      </c>
      <c r="D43" s="2">
        <v>-1</v>
      </c>
      <c r="E43" s="2">
        <v>0</v>
      </c>
      <c r="F43" s="2">
        <v>7</v>
      </c>
    </row>
    <row r="44" spans="1:19" x14ac:dyDescent="0.25">
      <c r="A44" s="2">
        <v>43</v>
      </c>
      <c r="B44" s="1">
        <v>37736</v>
      </c>
      <c r="C44" s="2" t="s">
        <v>47</v>
      </c>
      <c r="D44" s="2">
        <v>6548</v>
      </c>
      <c r="E44" s="2">
        <v>1</v>
      </c>
      <c r="F44" s="2">
        <v>4</v>
      </c>
    </row>
    <row r="45" spans="1:19" x14ac:dyDescent="0.25">
      <c r="A45" s="2">
        <v>44</v>
      </c>
      <c r="B45" s="1">
        <v>35513</v>
      </c>
      <c r="C45" s="2" t="s">
        <v>48</v>
      </c>
      <c r="D45" s="2">
        <v>7787</v>
      </c>
      <c r="E45" s="2">
        <v>1</v>
      </c>
      <c r="F45" s="2">
        <v>1</v>
      </c>
    </row>
    <row r="46" spans="1:19" x14ac:dyDescent="0.25">
      <c r="A46" s="2">
        <v>45</v>
      </c>
      <c r="B46" s="1">
        <v>37523</v>
      </c>
      <c r="C46" s="2" t="s">
        <v>49</v>
      </c>
      <c r="D46" s="2">
        <v>3099</v>
      </c>
      <c r="E46" s="2">
        <v>2</v>
      </c>
      <c r="F46" s="2">
        <v>3</v>
      </c>
    </row>
    <row r="47" spans="1:19" x14ac:dyDescent="0.25">
      <c r="A47" s="2">
        <v>46</v>
      </c>
      <c r="B47" s="1">
        <v>39120</v>
      </c>
      <c r="C47" s="2" t="s">
        <v>50</v>
      </c>
      <c r="D47" s="2">
        <v>2862</v>
      </c>
      <c r="E47" s="2">
        <v>2</v>
      </c>
      <c r="F47" s="2">
        <v>4</v>
      </c>
    </row>
    <row r="48" spans="1:19" x14ac:dyDescent="0.25">
      <c r="A48" s="2">
        <v>47</v>
      </c>
      <c r="B48" s="1">
        <v>36291</v>
      </c>
      <c r="C48" s="2" t="s">
        <v>51</v>
      </c>
      <c r="D48" s="2">
        <v>8280</v>
      </c>
      <c r="E48" s="2">
        <v>1</v>
      </c>
      <c r="F48" s="2">
        <v>6</v>
      </c>
    </row>
    <row r="49" spans="1:6" x14ac:dyDescent="0.25">
      <c r="A49" s="2">
        <v>48</v>
      </c>
      <c r="B49" s="1">
        <v>37891</v>
      </c>
      <c r="C49" s="2" t="s">
        <v>52</v>
      </c>
      <c r="D49" s="2">
        <v>3874</v>
      </c>
      <c r="E49" s="2">
        <v>2</v>
      </c>
      <c r="F49" s="2">
        <v>8</v>
      </c>
    </row>
    <row r="50" spans="1:6" x14ac:dyDescent="0.25">
      <c r="A50" s="2">
        <v>49</v>
      </c>
      <c r="B50" s="1">
        <v>37304</v>
      </c>
      <c r="C50" s="2" t="s">
        <v>53</v>
      </c>
      <c r="D50" s="2">
        <v>4314</v>
      </c>
      <c r="E50" s="2">
        <v>3</v>
      </c>
      <c r="F50" s="2">
        <v>1</v>
      </c>
    </row>
    <row r="51" spans="1:6" x14ac:dyDescent="0.25">
      <c r="A51" s="2">
        <v>50</v>
      </c>
      <c r="B51" s="1">
        <v>36409</v>
      </c>
      <c r="C51" s="2" t="s">
        <v>54</v>
      </c>
      <c r="D51" s="2">
        <v>1140</v>
      </c>
      <c r="E51" s="2">
        <v>4</v>
      </c>
      <c r="F51" s="2">
        <v>3</v>
      </c>
    </row>
    <row r="52" spans="1:6" x14ac:dyDescent="0.25">
      <c r="A52" s="2">
        <v>51</v>
      </c>
      <c r="B52" s="1">
        <v>36855</v>
      </c>
      <c r="C52" s="2" t="s">
        <v>46</v>
      </c>
      <c r="D52" s="2">
        <v>2240</v>
      </c>
      <c r="E52" s="2">
        <v>4</v>
      </c>
      <c r="F52" s="2">
        <v>5</v>
      </c>
    </row>
    <row r="53" spans="1:6" x14ac:dyDescent="0.25">
      <c r="A53" s="2">
        <v>52</v>
      </c>
      <c r="B53" s="1">
        <v>37458</v>
      </c>
      <c r="C53" s="2" t="s">
        <v>31</v>
      </c>
      <c r="D53" s="2">
        <v>4301</v>
      </c>
      <c r="E53" s="2">
        <v>1</v>
      </c>
      <c r="F53" s="2">
        <v>6</v>
      </c>
    </row>
    <row r="54" spans="1:6" x14ac:dyDescent="0.25">
      <c r="A54" s="2">
        <v>53</v>
      </c>
      <c r="B54" s="1">
        <v>35714</v>
      </c>
      <c r="C54" s="2" t="s">
        <v>55</v>
      </c>
      <c r="D54" s="2">
        <v>8401</v>
      </c>
      <c r="E54" s="2">
        <v>1</v>
      </c>
      <c r="F54" s="2">
        <v>8</v>
      </c>
    </row>
    <row r="55" spans="1:6" x14ac:dyDescent="0.25">
      <c r="A55" s="2">
        <v>54</v>
      </c>
      <c r="B55" s="1">
        <v>36319</v>
      </c>
      <c r="C55" s="2" t="s">
        <v>55</v>
      </c>
      <c r="D55" s="2">
        <v>5422</v>
      </c>
      <c r="E55" s="2">
        <v>1</v>
      </c>
      <c r="F55" s="2">
        <v>8</v>
      </c>
    </row>
    <row r="56" spans="1:6" x14ac:dyDescent="0.25">
      <c r="A56" s="2">
        <v>55</v>
      </c>
      <c r="B56" s="1">
        <v>38028</v>
      </c>
      <c r="C56" s="2" t="s">
        <v>56</v>
      </c>
      <c r="D56" s="2">
        <v>3352</v>
      </c>
      <c r="E56" s="2">
        <v>2</v>
      </c>
      <c r="F56" s="2">
        <v>8</v>
      </c>
    </row>
    <row r="57" spans="1:6" x14ac:dyDescent="0.25">
      <c r="A57" s="2">
        <v>56</v>
      </c>
      <c r="B57" s="1">
        <v>37174</v>
      </c>
      <c r="C57" s="2" t="s">
        <v>57</v>
      </c>
      <c r="D57" s="2">
        <v>661</v>
      </c>
      <c r="E57" s="2">
        <v>2</v>
      </c>
      <c r="F57" s="2">
        <v>3</v>
      </c>
    </row>
    <row r="58" spans="1:6" x14ac:dyDescent="0.25">
      <c r="A58" s="2">
        <v>57</v>
      </c>
      <c r="B58" s="1">
        <v>37359</v>
      </c>
      <c r="C58" s="2" t="s">
        <v>58</v>
      </c>
      <c r="D58" s="2">
        <v>5674</v>
      </c>
      <c r="E58" s="2">
        <v>1</v>
      </c>
      <c r="F58" s="2">
        <v>4</v>
      </c>
    </row>
    <row r="59" spans="1:6" x14ac:dyDescent="0.25">
      <c r="A59" s="2">
        <v>58</v>
      </c>
      <c r="B59" s="1">
        <v>38218</v>
      </c>
      <c r="C59" s="2" t="s">
        <v>59</v>
      </c>
      <c r="D59" s="2">
        <v>6536</v>
      </c>
      <c r="E59" s="2">
        <v>3</v>
      </c>
      <c r="F59" s="2">
        <v>5</v>
      </c>
    </row>
    <row r="60" spans="1:6" x14ac:dyDescent="0.25">
      <c r="A60" s="2">
        <v>59</v>
      </c>
      <c r="B60" s="1">
        <v>36327</v>
      </c>
      <c r="C60" s="2" t="s">
        <v>44</v>
      </c>
      <c r="D60" s="2">
        <v>9527</v>
      </c>
      <c r="E60" s="2">
        <v>4</v>
      </c>
      <c r="F60" s="2">
        <v>1</v>
      </c>
    </row>
    <row r="61" spans="1:6" x14ac:dyDescent="0.25">
      <c r="A61" s="2">
        <v>60</v>
      </c>
      <c r="B61" s="1">
        <v>35612</v>
      </c>
      <c r="C61" s="2" t="s">
        <v>60</v>
      </c>
      <c r="D61" s="2">
        <v>8892</v>
      </c>
      <c r="E61" s="2">
        <v>5</v>
      </c>
      <c r="F61" s="2">
        <v>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workbookViewId="0">
      <selection activeCell="M6" sqref="M2:M6"/>
    </sheetView>
  </sheetViews>
  <sheetFormatPr defaultRowHeight="15" x14ac:dyDescent="0.25"/>
  <cols>
    <col min="1" max="1" width="5.42578125" bestFit="1" customWidth="1"/>
    <col min="2" max="2" width="15.85546875" bestFit="1" customWidth="1"/>
    <col min="3" max="3" width="17.42578125" bestFit="1" customWidth="1"/>
    <col min="4" max="4" width="27" bestFit="1" customWidth="1"/>
    <col min="5" max="5" width="11.85546875" bestFit="1" customWidth="1"/>
    <col min="6" max="6" width="10.7109375" bestFit="1" customWidth="1"/>
    <col min="8" max="8" width="20.5703125" bestFit="1" customWidth="1"/>
    <col min="9" max="9" width="19" bestFit="1" customWidth="1"/>
    <col min="10" max="10" width="28.28515625" bestFit="1" customWidth="1"/>
    <col min="13" max="13" width="28.5703125" bestFit="1" customWidth="1"/>
  </cols>
  <sheetData>
    <row r="1" spans="1:13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61</v>
      </c>
      <c r="I1" t="s">
        <v>62</v>
      </c>
      <c r="J1" t="s">
        <v>63</v>
      </c>
      <c r="M1" s="20" t="s">
        <v>278</v>
      </c>
    </row>
    <row r="2" spans="1:13" ht="15.75" x14ac:dyDescent="0.25">
      <c r="A2" s="2" t="s">
        <v>100</v>
      </c>
      <c r="B2" s="19" t="s">
        <v>101</v>
      </c>
      <c r="C2" s="2" t="s">
        <v>6</v>
      </c>
      <c r="D2" s="2" t="s">
        <v>102</v>
      </c>
      <c r="E2" s="2" t="s">
        <v>100</v>
      </c>
      <c r="F2" s="2" t="s">
        <v>100</v>
      </c>
      <c r="H2" s="2" t="s">
        <v>6</v>
      </c>
      <c r="I2">
        <f>COUNTIF(wypadki_uzupelnione__618[Nr rejestracyjny],H2)</f>
        <v>1</v>
      </c>
      <c r="J2" t="str">
        <f>IF(I2&gt;=2,H2,"")</f>
        <v/>
      </c>
      <c r="K2" t="s">
        <v>279</v>
      </c>
      <c r="M2" s="20" t="s">
        <v>8</v>
      </c>
    </row>
    <row r="3" spans="1:13" ht="15.75" x14ac:dyDescent="0.25">
      <c r="A3" s="2" t="s">
        <v>103</v>
      </c>
      <c r="B3" s="19" t="s">
        <v>104</v>
      </c>
      <c r="C3" s="2" t="s">
        <v>7</v>
      </c>
      <c r="D3" s="2" t="s">
        <v>105</v>
      </c>
      <c r="E3" s="2" t="s">
        <v>100</v>
      </c>
      <c r="F3" s="2" t="s">
        <v>103</v>
      </c>
      <c r="H3" s="2" t="s">
        <v>7</v>
      </c>
      <c r="I3">
        <f>COUNTIF(wypadki_uzupelnione__618[Nr rejestracyjny],H3)</f>
        <v>1</v>
      </c>
      <c r="J3" t="str">
        <f t="shared" ref="J3:J56" si="0">IF(I3&gt;=2,H3,"")</f>
        <v/>
      </c>
      <c r="K3" t="s">
        <v>279</v>
      </c>
      <c r="M3" s="20" t="s">
        <v>31</v>
      </c>
    </row>
    <row r="4" spans="1:13" ht="15.75" x14ac:dyDescent="0.25">
      <c r="A4" s="2" t="s">
        <v>106</v>
      </c>
      <c r="B4" s="19" t="s">
        <v>107</v>
      </c>
      <c r="C4" s="2" t="s">
        <v>8</v>
      </c>
      <c r="D4" s="2" t="s">
        <v>108</v>
      </c>
      <c r="E4" s="2" t="s">
        <v>103</v>
      </c>
      <c r="F4" s="2" t="s">
        <v>106</v>
      </c>
      <c r="H4" s="2" t="s">
        <v>8</v>
      </c>
      <c r="I4">
        <f>COUNTIF(wypadki_uzupelnione__618[Nr rejestracyjny],H4)</f>
        <v>2</v>
      </c>
      <c r="J4" t="str">
        <f t="shared" si="0"/>
        <v>NWE4941</v>
      </c>
      <c r="K4" t="s">
        <v>8</v>
      </c>
      <c r="M4" s="20" t="s">
        <v>44</v>
      </c>
    </row>
    <row r="5" spans="1:13" ht="15.75" x14ac:dyDescent="0.25">
      <c r="A5" s="2" t="s">
        <v>109</v>
      </c>
      <c r="B5" s="19" t="s">
        <v>110</v>
      </c>
      <c r="C5" s="2" t="s">
        <v>9</v>
      </c>
      <c r="D5" s="2" t="s">
        <v>111</v>
      </c>
      <c r="E5" s="2" t="s">
        <v>106</v>
      </c>
      <c r="F5" s="2" t="s">
        <v>100</v>
      </c>
      <c r="H5" s="2" t="s">
        <v>9</v>
      </c>
      <c r="I5">
        <f>COUNTIF(wypadki_uzupelnione__618[Nr rejestracyjny],H5)</f>
        <v>1</v>
      </c>
      <c r="J5" t="str">
        <f t="shared" si="0"/>
        <v/>
      </c>
      <c r="K5" t="s">
        <v>279</v>
      </c>
      <c r="M5" s="20" t="s">
        <v>46</v>
      </c>
    </row>
    <row r="6" spans="1:13" ht="15.75" x14ac:dyDescent="0.25">
      <c r="A6" s="2" t="s">
        <v>112</v>
      </c>
      <c r="B6" s="19" t="s">
        <v>113</v>
      </c>
      <c r="C6" s="2" t="s">
        <v>10</v>
      </c>
      <c r="D6" s="2" t="s">
        <v>114</v>
      </c>
      <c r="E6" s="2" t="s">
        <v>100</v>
      </c>
      <c r="F6" s="2" t="s">
        <v>109</v>
      </c>
      <c r="H6" s="2" t="s">
        <v>10</v>
      </c>
      <c r="I6">
        <f>COUNTIF(wypadki_uzupelnione__618[Nr rejestracyjny],H6)</f>
        <v>1</v>
      </c>
      <c r="J6" t="str">
        <f t="shared" si="0"/>
        <v/>
      </c>
      <c r="K6" t="s">
        <v>279</v>
      </c>
      <c r="M6" s="20" t="s">
        <v>55</v>
      </c>
    </row>
    <row r="7" spans="1:13" x14ac:dyDescent="0.25">
      <c r="A7" s="2" t="s">
        <v>115</v>
      </c>
      <c r="B7" s="19" t="s">
        <v>116</v>
      </c>
      <c r="C7" s="2" t="s">
        <v>11</v>
      </c>
      <c r="D7" s="2" t="s">
        <v>117</v>
      </c>
      <c r="E7" s="2" t="s">
        <v>103</v>
      </c>
      <c r="F7" s="2" t="s">
        <v>112</v>
      </c>
      <c r="H7" s="2" t="s">
        <v>11</v>
      </c>
      <c r="I7">
        <f>COUNTIF(wypadki_uzupelnione__618[Nr rejestracyjny],H7)</f>
        <v>1</v>
      </c>
      <c r="J7" t="str">
        <f t="shared" si="0"/>
        <v/>
      </c>
      <c r="K7" t="s">
        <v>279</v>
      </c>
    </row>
    <row r="8" spans="1:13" x14ac:dyDescent="0.25">
      <c r="A8" s="2" t="s">
        <v>118</v>
      </c>
      <c r="B8" s="19" t="s">
        <v>119</v>
      </c>
      <c r="C8" s="2" t="s">
        <v>12</v>
      </c>
      <c r="D8" s="2" t="s">
        <v>120</v>
      </c>
      <c r="E8" s="2" t="s">
        <v>106</v>
      </c>
      <c r="F8" s="2" t="s">
        <v>100</v>
      </c>
      <c r="H8" s="2" t="s">
        <v>12</v>
      </c>
      <c r="I8">
        <f>COUNTIF(wypadki_uzupelnione__618[Nr rejestracyjny],H8)</f>
        <v>1</v>
      </c>
      <c r="J8" t="str">
        <f t="shared" si="0"/>
        <v/>
      </c>
      <c r="K8" t="s">
        <v>279</v>
      </c>
    </row>
    <row r="9" spans="1:13" x14ac:dyDescent="0.25">
      <c r="A9" s="2" t="s">
        <v>121</v>
      </c>
      <c r="B9" s="19" t="s">
        <v>122</v>
      </c>
      <c r="C9" s="2" t="s">
        <v>13</v>
      </c>
      <c r="D9" s="2" t="s">
        <v>123</v>
      </c>
      <c r="E9" s="2" t="s">
        <v>109</v>
      </c>
      <c r="F9" s="2" t="s">
        <v>103</v>
      </c>
      <c r="H9" s="2" t="s">
        <v>13</v>
      </c>
      <c r="I9">
        <f>COUNTIF(wypadki_uzupelnione__618[Nr rejestracyjny],H9)</f>
        <v>1</v>
      </c>
      <c r="J9" t="str">
        <f t="shared" si="0"/>
        <v/>
      </c>
      <c r="K9" t="s">
        <v>279</v>
      </c>
    </row>
    <row r="10" spans="1:13" x14ac:dyDescent="0.25">
      <c r="A10" s="2" t="s">
        <v>124</v>
      </c>
      <c r="B10" s="19" t="s">
        <v>125</v>
      </c>
      <c r="C10" s="2" t="s">
        <v>14</v>
      </c>
      <c r="D10" s="2" t="s">
        <v>126</v>
      </c>
      <c r="E10" s="2" t="s">
        <v>100</v>
      </c>
      <c r="F10" s="2" t="s">
        <v>115</v>
      </c>
      <c r="H10" s="2" t="s">
        <v>14</v>
      </c>
      <c r="I10">
        <f>COUNTIF(wypadki_uzupelnione__618[Nr rejestracyjny],H10)</f>
        <v>1</v>
      </c>
      <c r="J10" t="str">
        <f t="shared" si="0"/>
        <v/>
      </c>
      <c r="K10" t="s">
        <v>279</v>
      </c>
    </row>
    <row r="11" spans="1:13" x14ac:dyDescent="0.25">
      <c r="A11" s="2" t="s">
        <v>127</v>
      </c>
      <c r="B11" s="19" t="s">
        <v>128</v>
      </c>
      <c r="C11" s="2" t="s">
        <v>15</v>
      </c>
      <c r="D11" s="2" t="s">
        <v>129</v>
      </c>
      <c r="E11" s="2" t="s">
        <v>103</v>
      </c>
      <c r="F11" s="2" t="s">
        <v>118</v>
      </c>
      <c r="H11" s="2" t="s">
        <v>15</v>
      </c>
      <c r="I11">
        <f>COUNTIF(wypadki_uzupelnione__618[Nr rejestracyjny],H11)</f>
        <v>1</v>
      </c>
      <c r="J11" t="str">
        <f t="shared" si="0"/>
        <v/>
      </c>
      <c r="K11" t="s">
        <v>279</v>
      </c>
    </row>
    <row r="12" spans="1:13" x14ac:dyDescent="0.25">
      <c r="A12" s="2" t="s">
        <v>130</v>
      </c>
      <c r="B12" s="19" t="s">
        <v>131</v>
      </c>
      <c r="C12" s="2" t="s">
        <v>16</v>
      </c>
      <c r="D12" s="2" t="s">
        <v>132</v>
      </c>
      <c r="E12" s="2" t="s">
        <v>112</v>
      </c>
      <c r="F12" s="2" t="s">
        <v>103</v>
      </c>
      <c r="H12" s="2" t="s">
        <v>16</v>
      </c>
      <c r="I12">
        <f>COUNTIF(wypadki_uzupelnione__618[Nr rejestracyjny],H12)</f>
        <v>1</v>
      </c>
      <c r="J12" t="str">
        <f t="shared" si="0"/>
        <v/>
      </c>
      <c r="K12" t="s">
        <v>279</v>
      </c>
    </row>
    <row r="13" spans="1:13" x14ac:dyDescent="0.25">
      <c r="A13" s="2" t="s">
        <v>133</v>
      </c>
      <c r="B13" s="19" t="s">
        <v>134</v>
      </c>
      <c r="C13" s="2" t="s">
        <v>17</v>
      </c>
      <c r="D13" s="2" t="s">
        <v>135</v>
      </c>
      <c r="E13" s="2" t="s">
        <v>115</v>
      </c>
      <c r="F13" s="2" t="s">
        <v>106</v>
      </c>
      <c r="H13" s="2" t="s">
        <v>17</v>
      </c>
      <c r="I13">
        <f>COUNTIF(wypadki_uzupelnione__618[Nr rejestracyjny],H13)</f>
        <v>1</v>
      </c>
      <c r="J13" t="str">
        <f t="shared" si="0"/>
        <v/>
      </c>
      <c r="K13" t="s">
        <v>279</v>
      </c>
    </row>
    <row r="14" spans="1:13" x14ac:dyDescent="0.25">
      <c r="A14" s="2" t="s">
        <v>136</v>
      </c>
      <c r="B14" s="19" t="s">
        <v>137</v>
      </c>
      <c r="C14" s="2" t="s">
        <v>8</v>
      </c>
      <c r="D14" s="2" t="s">
        <v>138</v>
      </c>
      <c r="E14" s="2" t="s">
        <v>100</v>
      </c>
      <c r="F14" s="2" t="s">
        <v>109</v>
      </c>
      <c r="H14" s="2" t="s">
        <v>18</v>
      </c>
      <c r="I14">
        <f>COUNTIF(wypadki_uzupelnione__618[Nr rejestracyjny],H14)</f>
        <v>1</v>
      </c>
      <c r="J14" t="str">
        <f t="shared" si="0"/>
        <v/>
      </c>
      <c r="K14" t="s">
        <v>279</v>
      </c>
    </row>
    <row r="15" spans="1:13" x14ac:dyDescent="0.25">
      <c r="A15" s="2" t="s">
        <v>139</v>
      </c>
      <c r="B15" s="19" t="s">
        <v>140</v>
      </c>
      <c r="C15" s="2" t="s">
        <v>18</v>
      </c>
      <c r="D15" s="2" t="s">
        <v>141</v>
      </c>
      <c r="E15" s="2" t="s">
        <v>109</v>
      </c>
      <c r="F15" s="2" t="s">
        <v>115</v>
      </c>
      <c r="H15" s="2" t="s">
        <v>19</v>
      </c>
      <c r="I15">
        <f>COUNTIF(wypadki_uzupelnione__618[Nr rejestracyjny],H15)</f>
        <v>1</v>
      </c>
      <c r="J15" t="str">
        <f t="shared" si="0"/>
        <v/>
      </c>
      <c r="K15" t="s">
        <v>279</v>
      </c>
    </row>
    <row r="16" spans="1:13" x14ac:dyDescent="0.25">
      <c r="A16" s="2" t="s">
        <v>142</v>
      </c>
      <c r="B16" s="19" t="s">
        <v>143</v>
      </c>
      <c r="C16" s="2" t="s">
        <v>19</v>
      </c>
      <c r="D16" s="2" t="s">
        <v>144</v>
      </c>
      <c r="E16" s="2" t="s">
        <v>100</v>
      </c>
      <c r="F16" s="2" t="s">
        <v>118</v>
      </c>
      <c r="H16" s="2" t="s">
        <v>20</v>
      </c>
      <c r="I16">
        <f>COUNTIF(wypadki_uzupelnione__618[Nr rejestracyjny],H16)</f>
        <v>1</v>
      </c>
      <c r="J16" t="str">
        <f t="shared" si="0"/>
        <v/>
      </c>
      <c r="K16" t="s">
        <v>279</v>
      </c>
    </row>
    <row r="17" spans="1:11" x14ac:dyDescent="0.25">
      <c r="A17" s="2" t="s">
        <v>145</v>
      </c>
      <c r="B17" s="19" t="s">
        <v>146</v>
      </c>
      <c r="C17" s="2" t="s">
        <v>20</v>
      </c>
      <c r="D17" s="2" t="s">
        <v>147</v>
      </c>
      <c r="E17" s="2" t="s">
        <v>103</v>
      </c>
      <c r="F17" s="2" t="s">
        <v>121</v>
      </c>
      <c r="H17" s="2" t="s">
        <v>21</v>
      </c>
      <c r="I17">
        <f>COUNTIF(wypadki_uzupelnione__618[Nr rejestracyjny],H17)</f>
        <v>1</v>
      </c>
      <c r="J17" t="str">
        <f t="shared" si="0"/>
        <v/>
      </c>
      <c r="K17" t="s">
        <v>279</v>
      </c>
    </row>
    <row r="18" spans="1:11" x14ac:dyDescent="0.25">
      <c r="A18" s="2" t="s">
        <v>148</v>
      </c>
      <c r="B18" s="19" t="s">
        <v>149</v>
      </c>
      <c r="C18" s="2" t="s">
        <v>21</v>
      </c>
      <c r="D18" s="2" t="s">
        <v>150</v>
      </c>
      <c r="E18" s="2" t="s">
        <v>106</v>
      </c>
      <c r="F18" s="2" t="s">
        <v>121</v>
      </c>
      <c r="H18" s="2" t="s">
        <v>22</v>
      </c>
      <c r="I18">
        <f>COUNTIF(wypadki_uzupelnione__618[Nr rejestracyjny],H18)</f>
        <v>1</v>
      </c>
      <c r="J18" t="str">
        <f t="shared" si="0"/>
        <v/>
      </c>
      <c r="K18" t="s">
        <v>279</v>
      </c>
    </row>
    <row r="19" spans="1:11" x14ac:dyDescent="0.25">
      <c r="A19" s="2" t="s">
        <v>151</v>
      </c>
      <c r="B19" s="19" t="s">
        <v>152</v>
      </c>
      <c r="C19" s="2" t="s">
        <v>22</v>
      </c>
      <c r="D19" s="2" t="s">
        <v>153</v>
      </c>
      <c r="E19" s="2" t="s">
        <v>109</v>
      </c>
      <c r="F19" s="2" t="s">
        <v>100</v>
      </c>
      <c r="H19" s="2" t="s">
        <v>23</v>
      </c>
      <c r="I19">
        <f>COUNTIF(wypadki_uzupelnione__618[Nr rejestracyjny],H19)</f>
        <v>1</v>
      </c>
      <c r="J19" t="str">
        <f t="shared" si="0"/>
        <v/>
      </c>
      <c r="K19" t="s">
        <v>279</v>
      </c>
    </row>
    <row r="20" spans="1:11" x14ac:dyDescent="0.25">
      <c r="A20" s="2" t="s">
        <v>154</v>
      </c>
      <c r="B20" s="19" t="s">
        <v>155</v>
      </c>
      <c r="C20" s="2" t="s">
        <v>23</v>
      </c>
      <c r="D20" s="2" t="s">
        <v>156</v>
      </c>
      <c r="E20" s="2" t="s">
        <v>100</v>
      </c>
      <c r="F20" s="2" t="s">
        <v>106</v>
      </c>
      <c r="H20" s="2" t="s">
        <v>24</v>
      </c>
      <c r="I20">
        <f>COUNTIF(wypadki_uzupelnione__618[Nr rejestracyjny],H20)</f>
        <v>1</v>
      </c>
      <c r="J20" t="str">
        <f t="shared" si="0"/>
        <v/>
      </c>
      <c r="K20" t="s">
        <v>279</v>
      </c>
    </row>
    <row r="21" spans="1:11" x14ac:dyDescent="0.25">
      <c r="A21" s="2" t="s">
        <v>157</v>
      </c>
      <c r="B21" s="19" t="s">
        <v>158</v>
      </c>
      <c r="C21" s="2" t="s">
        <v>24</v>
      </c>
      <c r="D21" s="2" t="s">
        <v>159</v>
      </c>
      <c r="E21" s="2" t="s">
        <v>160</v>
      </c>
      <c r="F21" s="2" t="s">
        <v>115</v>
      </c>
      <c r="H21" s="2" t="s">
        <v>25</v>
      </c>
      <c r="I21">
        <f>COUNTIF(wypadki_uzupelnione__618[Nr rejestracyjny],H21)</f>
        <v>1</v>
      </c>
      <c r="J21" t="str">
        <f t="shared" si="0"/>
        <v/>
      </c>
      <c r="K21" t="s">
        <v>279</v>
      </c>
    </row>
    <row r="22" spans="1:11" x14ac:dyDescent="0.25">
      <c r="A22" s="2" t="s">
        <v>161</v>
      </c>
      <c r="B22" s="19" t="s">
        <v>162</v>
      </c>
      <c r="C22" s="2" t="s">
        <v>25</v>
      </c>
      <c r="D22" s="2" t="s">
        <v>163</v>
      </c>
      <c r="E22" s="2" t="s">
        <v>106</v>
      </c>
      <c r="F22" s="2" t="s">
        <v>112</v>
      </c>
      <c r="H22" s="2" t="s">
        <v>26</v>
      </c>
      <c r="I22">
        <f>COUNTIF(wypadki_uzupelnione__618[Nr rejestracyjny],H22)</f>
        <v>1</v>
      </c>
      <c r="J22" t="str">
        <f t="shared" si="0"/>
        <v/>
      </c>
      <c r="K22" t="s">
        <v>279</v>
      </c>
    </row>
    <row r="23" spans="1:11" x14ac:dyDescent="0.25">
      <c r="A23" s="2" t="s">
        <v>164</v>
      </c>
      <c r="B23" s="19" t="s">
        <v>165</v>
      </c>
      <c r="C23" s="2" t="s">
        <v>26</v>
      </c>
      <c r="D23" s="2" t="s">
        <v>166</v>
      </c>
      <c r="E23" s="2" t="s">
        <v>109</v>
      </c>
      <c r="F23" s="2" t="s">
        <v>100</v>
      </c>
      <c r="H23" s="2" t="s">
        <v>27</v>
      </c>
      <c r="I23">
        <f>COUNTIF(wypadki_uzupelnione__618[Nr rejestracyjny],H23)</f>
        <v>1</v>
      </c>
      <c r="J23" t="str">
        <f t="shared" si="0"/>
        <v/>
      </c>
      <c r="K23" t="s">
        <v>279</v>
      </c>
    </row>
    <row r="24" spans="1:11" x14ac:dyDescent="0.25">
      <c r="A24" s="2" t="s">
        <v>167</v>
      </c>
      <c r="B24" s="19" t="s">
        <v>168</v>
      </c>
      <c r="C24" s="2" t="s">
        <v>27</v>
      </c>
      <c r="D24" s="2" t="s">
        <v>169</v>
      </c>
      <c r="E24" s="2" t="s">
        <v>112</v>
      </c>
      <c r="F24" s="2" t="s">
        <v>103</v>
      </c>
      <c r="H24" s="2" t="s">
        <v>28</v>
      </c>
      <c r="I24">
        <f>COUNTIF(wypadki_uzupelnione__618[Nr rejestracyjny],H24)</f>
        <v>1</v>
      </c>
      <c r="J24" t="str">
        <f t="shared" si="0"/>
        <v/>
      </c>
      <c r="K24" t="s">
        <v>279</v>
      </c>
    </row>
    <row r="25" spans="1:11" x14ac:dyDescent="0.25">
      <c r="A25" s="2" t="s">
        <v>170</v>
      </c>
      <c r="B25" s="19" t="s">
        <v>171</v>
      </c>
      <c r="C25" s="2" t="s">
        <v>28</v>
      </c>
      <c r="D25" s="2" t="s">
        <v>172</v>
      </c>
      <c r="E25" s="2" t="s">
        <v>100</v>
      </c>
      <c r="F25" s="2" t="s">
        <v>121</v>
      </c>
      <c r="H25" s="2" t="s">
        <v>29</v>
      </c>
      <c r="I25">
        <f>COUNTIF(wypadki_uzupelnione__618[Nr rejestracyjny],H25)</f>
        <v>1</v>
      </c>
      <c r="J25" t="str">
        <f t="shared" si="0"/>
        <v/>
      </c>
      <c r="K25" t="s">
        <v>279</v>
      </c>
    </row>
    <row r="26" spans="1:11" x14ac:dyDescent="0.25">
      <c r="A26" s="2" t="s">
        <v>173</v>
      </c>
      <c r="B26" s="19" t="s">
        <v>174</v>
      </c>
      <c r="C26" s="2" t="s">
        <v>29</v>
      </c>
      <c r="D26" s="2" t="s">
        <v>175</v>
      </c>
      <c r="E26" s="2" t="s">
        <v>100</v>
      </c>
      <c r="F26" s="2" t="s">
        <v>118</v>
      </c>
      <c r="H26" s="2" t="s">
        <v>30</v>
      </c>
      <c r="I26">
        <f>COUNTIF(wypadki_uzupelnione__618[Nr rejestracyjny],H26)</f>
        <v>1</v>
      </c>
      <c r="J26" t="str">
        <f t="shared" si="0"/>
        <v/>
      </c>
      <c r="K26" t="s">
        <v>279</v>
      </c>
    </row>
    <row r="27" spans="1:11" x14ac:dyDescent="0.25">
      <c r="A27" s="2" t="s">
        <v>176</v>
      </c>
      <c r="B27" s="19" t="s">
        <v>177</v>
      </c>
      <c r="C27" s="2" t="s">
        <v>30</v>
      </c>
      <c r="D27" s="2" t="s">
        <v>178</v>
      </c>
      <c r="E27" s="2" t="s">
        <v>100</v>
      </c>
      <c r="F27" s="2" t="s">
        <v>115</v>
      </c>
      <c r="H27" s="2" t="s">
        <v>31</v>
      </c>
      <c r="I27">
        <f>COUNTIF(wypadki_uzupelnione__618[Nr rejestracyjny],H27)</f>
        <v>2</v>
      </c>
      <c r="J27" t="str">
        <f t="shared" si="0"/>
        <v>RLU9802</v>
      </c>
      <c r="K27" t="s">
        <v>31</v>
      </c>
    </row>
    <row r="28" spans="1:11" x14ac:dyDescent="0.25">
      <c r="A28" s="2" t="s">
        <v>179</v>
      </c>
      <c r="B28" s="19" t="s">
        <v>180</v>
      </c>
      <c r="C28" s="2" t="s">
        <v>31</v>
      </c>
      <c r="D28" s="2" t="s">
        <v>159</v>
      </c>
      <c r="E28" s="2" t="s">
        <v>160</v>
      </c>
      <c r="F28" s="2" t="s">
        <v>100</v>
      </c>
      <c r="H28" s="2" t="s">
        <v>32</v>
      </c>
      <c r="I28">
        <f>COUNTIF(wypadki_uzupelnione__618[Nr rejestracyjny],H28)</f>
        <v>1</v>
      </c>
      <c r="J28" t="str">
        <f t="shared" si="0"/>
        <v/>
      </c>
      <c r="K28" t="s">
        <v>279</v>
      </c>
    </row>
    <row r="29" spans="1:11" x14ac:dyDescent="0.25">
      <c r="A29" s="2" t="s">
        <v>181</v>
      </c>
      <c r="B29" s="19" t="s">
        <v>182</v>
      </c>
      <c r="C29" s="2" t="s">
        <v>32</v>
      </c>
      <c r="D29" s="2" t="s">
        <v>183</v>
      </c>
      <c r="E29" s="2" t="s">
        <v>109</v>
      </c>
      <c r="F29" s="2" t="s">
        <v>112</v>
      </c>
      <c r="H29" s="2" t="s">
        <v>33</v>
      </c>
      <c r="I29">
        <f>COUNTIF(wypadki_uzupelnione__618[Nr rejestracyjny],H29)</f>
        <v>1</v>
      </c>
      <c r="J29" t="str">
        <f t="shared" si="0"/>
        <v/>
      </c>
      <c r="K29" t="s">
        <v>279</v>
      </c>
    </row>
    <row r="30" spans="1:11" x14ac:dyDescent="0.25">
      <c r="A30" s="2" t="s">
        <v>184</v>
      </c>
      <c r="B30" s="19" t="s">
        <v>185</v>
      </c>
      <c r="C30" s="2" t="s">
        <v>33</v>
      </c>
      <c r="D30" s="2" t="s">
        <v>186</v>
      </c>
      <c r="E30" s="2" t="s">
        <v>115</v>
      </c>
      <c r="F30" s="2" t="s">
        <v>106</v>
      </c>
      <c r="H30" s="2" t="s">
        <v>34</v>
      </c>
      <c r="I30">
        <f>COUNTIF(wypadki_uzupelnione__618[Nr rejestracyjny],H30)</f>
        <v>1</v>
      </c>
      <c r="J30" t="str">
        <f t="shared" si="0"/>
        <v/>
      </c>
      <c r="K30" t="s">
        <v>279</v>
      </c>
    </row>
    <row r="31" spans="1:11" x14ac:dyDescent="0.25">
      <c r="A31" s="2" t="s">
        <v>187</v>
      </c>
      <c r="B31" s="19" t="s">
        <v>188</v>
      </c>
      <c r="C31" s="2" t="s">
        <v>34</v>
      </c>
      <c r="D31" s="2" t="s">
        <v>189</v>
      </c>
      <c r="E31" s="2" t="s">
        <v>100</v>
      </c>
      <c r="F31" s="2" t="s">
        <v>103</v>
      </c>
      <c r="H31" s="2" t="s">
        <v>35</v>
      </c>
      <c r="I31">
        <f>COUNTIF(wypadki_uzupelnione__618[Nr rejestracyjny],H31)</f>
        <v>1</v>
      </c>
      <c r="J31" t="str">
        <f t="shared" si="0"/>
        <v/>
      </c>
      <c r="K31" t="s">
        <v>279</v>
      </c>
    </row>
    <row r="32" spans="1:11" x14ac:dyDescent="0.25">
      <c r="A32" s="2" t="s">
        <v>190</v>
      </c>
      <c r="B32" s="19" t="s">
        <v>191</v>
      </c>
      <c r="C32" s="2" t="s">
        <v>35</v>
      </c>
      <c r="D32" s="2" t="s">
        <v>192</v>
      </c>
      <c r="E32" s="2" t="s">
        <v>103</v>
      </c>
      <c r="F32" s="2" t="s">
        <v>118</v>
      </c>
      <c r="H32" s="2" t="s">
        <v>36</v>
      </c>
      <c r="I32">
        <f>COUNTIF(wypadki_uzupelnione__618[Nr rejestracyjny],H32)</f>
        <v>1</v>
      </c>
      <c r="J32" t="str">
        <f t="shared" si="0"/>
        <v/>
      </c>
      <c r="K32" t="s">
        <v>279</v>
      </c>
    </row>
    <row r="33" spans="1:11" x14ac:dyDescent="0.25">
      <c r="A33" s="2" t="s">
        <v>193</v>
      </c>
      <c r="B33" s="19" t="s">
        <v>194</v>
      </c>
      <c r="C33" s="2" t="s">
        <v>36</v>
      </c>
      <c r="D33" s="2" t="s">
        <v>195</v>
      </c>
      <c r="E33" s="2" t="s">
        <v>106</v>
      </c>
      <c r="F33" s="2" t="s">
        <v>103</v>
      </c>
      <c r="H33" s="2" t="s">
        <v>37</v>
      </c>
      <c r="I33">
        <f>COUNTIF(wypadki_uzupelnione__618[Nr rejestracyjny],H33)</f>
        <v>1</v>
      </c>
      <c r="J33" t="str">
        <f t="shared" si="0"/>
        <v/>
      </c>
      <c r="K33" t="s">
        <v>279</v>
      </c>
    </row>
    <row r="34" spans="1:11" x14ac:dyDescent="0.25">
      <c r="A34" s="2" t="s">
        <v>196</v>
      </c>
      <c r="B34" s="19" t="s">
        <v>197</v>
      </c>
      <c r="C34" s="2" t="s">
        <v>37</v>
      </c>
      <c r="D34" s="2" t="s">
        <v>198</v>
      </c>
      <c r="E34" s="2" t="s">
        <v>109</v>
      </c>
      <c r="F34" s="2" t="s">
        <v>106</v>
      </c>
      <c r="H34" s="2" t="s">
        <v>38</v>
      </c>
      <c r="I34">
        <f>COUNTIF(wypadki_uzupelnione__618[Nr rejestracyjny],H34)</f>
        <v>1</v>
      </c>
      <c r="J34" t="str">
        <f t="shared" si="0"/>
        <v/>
      </c>
      <c r="K34" t="s">
        <v>279</v>
      </c>
    </row>
    <row r="35" spans="1:11" x14ac:dyDescent="0.25">
      <c r="A35" s="2" t="s">
        <v>199</v>
      </c>
      <c r="B35" s="19" t="s">
        <v>200</v>
      </c>
      <c r="C35" s="2" t="s">
        <v>38</v>
      </c>
      <c r="D35" s="2" t="s">
        <v>201</v>
      </c>
      <c r="E35" s="2" t="s">
        <v>112</v>
      </c>
      <c r="F35" s="2" t="s">
        <v>100</v>
      </c>
      <c r="H35" s="2" t="s">
        <v>39</v>
      </c>
      <c r="I35">
        <f>COUNTIF(wypadki_uzupelnione__618[Nr rejestracyjny],H35)</f>
        <v>1</v>
      </c>
      <c r="J35" t="str">
        <f t="shared" si="0"/>
        <v/>
      </c>
      <c r="K35" t="s">
        <v>279</v>
      </c>
    </row>
    <row r="36" spans="1:11" x14ac:dyDescent="0.25">
      <c r="A36" s="2" t="s">
        <v>202</v>
      </c>
      <c r="B36" s="19" t="s">
        <v>203</v>
      </c>
      <c r="C36" s="2" t="s">
        <v>39</v>
      </c>
      <c r="D36" s="2" t="s">
        <v>204</v>
      </c>
      <c r="E36" s="2" t="s">
        <v>106</v>
      </c>
      <c r="F36" s="2" t="s">
        <v>109</v>
      </c>
      <c r="H36" s="2" t="s">
        <v>40</v>
      </c>
      <c r="I36">
        <f>COUNTIF(wypadki_uzupelnione__618[Nr rejestracyjny],H36)</f>
        <v>1</v>
      </c>
      <c r="J36" t="str">
        <f t="shared" si="0"/>
        <v/>
      </c>
      <c r="K36" t="s">
        <v>279</v>
      </c>
    </row>
    <row r="37" spans="1:11" x14ac:dyDescent="0.25">
      <c r="A37" s="2" t="s">
        <v>205</v>
      </c>
      <c r="B37" s="19" t="s">
        <v>206</v>
      </c>
      <c r="C37" s="2" t="s">
        <v>40</v>
      </c>
      <c r="D37" s="2" t="s">
        <v>207</v>
      </c>
      <c r="E37" s="2" t="s">
        <v>100</v>
      </c>
      <c r="F37" s="2" t="s">
        <v>112</v>
      </c>
      <c r="H37" s="2" t="s">
        <v>41</v>
      </c>
      <c r="I37">
        <f>COUNTIF(wypadki_uzupelnione__618[Nr rejestracyjny],H37)</f>
        <v>1</v>
      </c>
      <c r="J37" t="str">
        <f t="shared" si="0"/>
        <v/>
      </c>
      <c r="K37" t="s">
        <v>279</v>
      </c>
    </row>
    <row r="38" spans="1:11" x14ac:dyDescent="0.25">
      <c r="A38" s="2" t="s">
        <v>208</v>
      </c>
      <c r="B38" s="19" t="s">
        <v>209</v>
      </c>
      <c r="C38" s="2" t="s">
        <v>41</v>
      </c>
      <c r="D38" s="2" t="s">
        <v>210</v>
      </c>
      <c r="E38" s="2" t="s">
        <v>100</v>
      </c>
      <c r="F38" s="2" t="s">
        <v>109</v>
      </c>
      <c r="H38" s="2" t="s">
        <v>42</v>
      </c>
      <c r="I38">
        <f>COUNTIF(wypadki_uzupelnione__618[Nr rejestracyjny],H38)</f>
        <v>1</v>
      </c>
      <c r="J38" t="str">
        <f t="shared" si="0"/>
        <v/>
      </c>
      <c r="K38" t="s">
        <v>279</v>
      </c>
    </row>
    <row r="39" spans="1:11" x14ac:dyDescent="0.25">
      <c r="A39" s="2" t="s">
        <v>211</v>
      </c>
      <c r="B39" s="19" t="s">
        <v>212</v>
      </c>
      <c r="C39" s="2" t="s">
        <v>42</v>
      </c>
      <c r="D39" s="2" t="s">
        <v>213</v>
      </c>
      <c r="E39" s="2" t="s">
        <v>100</v>
      </c>
      <c r="F39" s="2" t="s">
        <v>115</v>
      </c>
      <c r="H39" s="2" t="s">
        <v>43</v>
      </c>
      <c r="I39">
        <f>COUNTIF(wypadki_uzupelnione__618[Nr rejestracyjny],H39)</f>
        <v>1</v>
      </c>
      <c r="J39" t="str">
        <f t="shared" si="0"/>
        <v/>
      </c>
      <c r="K39" t="s">
        <v>279</v>
      </c>
    </row>
    <row r="40" spans="1:11" x14ac:dyDescent="0.25">
      <c r="A40" s="2" t="s">
        <v>214</v>
      </c>
      <c r="B40" s="19" t="s">
        <v>215</v>
      </c>
      <c r="C40" s="2" t="s">
        <v>43</v>
      </c>
      <c r="D40" s="2" t="s">
        <v>216</v>
      </c>
      <c r="E40" s="2" t="s">
        <v>103</v>
      </c>
      <c r="F40" s="2" t="s">
        <v>121</v>
      </c>
      <c r="H40" s="2" t="s">
        <v>44</v>
      </c>
      <c r="I40">
        <f>COUNTIF(wypadki_uzupelnione__618[Nr rejestracyjny],H40)</f>
        <v>2</v>
      </c>
      <c r="J40" t="str">
        <f t="shared" si="0"/>
        <v>BI45035</v>
      </c>
      <c r="K40" t="s">
        <v>44</v>
      </c>
    </row>
    <row r="41" spans="1:11" x14ac:dyDescent="0.25">
      <c r="A41" s="2" t="s">
        <v>217</v>
      </c>
      <c r="B41" s="19" t="s">
        <v>218</v>
      </c>
      <c r="C41" s="2" t="s">
        <v>44</v>
      </c>
      <c r="D41" s="2" t="s">
        <v>219</v>
      </c>
      <c r="E41" s="2" t="s">
        <v>115</v>
      </c>
      <c r="F41" s="2" t="s">
        <v>118</v>
      </c>
      <c r="H41" s="2" t="s">
        <v>45</v>
      </c>
      <c r="I41">
        <f>COUNTIF(wypadki_uzupelnione__618[Nr rejestracyjny],H41)</f>
        <v>1</v>
      </c>
      <c r="J41" t="str">
        <f t="shared" si="0"/>
        <v/>
      </c>
      <c r="K41" t="s">
        <v>279</v>
      </c>
    </row>
    <row r="42" spans="1:11" x14ac:dyDescent="0.25">
      <c r="A42" s="2" t="s">
        <v>220</v>
      </c>
      <c r="B42" s="19" t="s">
        <v>221</v>
      </c>
      <c r="C42" s="2" t="s">
        <v>45</v>
      </c>
      <c r="D42" s="2" t="s">
        <v>222</v>
      </c>
      <c r="E42" s="2" t="s">
        <v>112</v>
      </c>
      <c r="F42" s="2" t="s">
        <v>112</v>
      </c>
      <c r="H42" s="2" t="s">
        <v>46</v>
      </c>
      <c r="I42">
        <f>COUNTIF(wypadki_uzupelnione__618[Nr rejestracyjny],H42)</f>
        <v>2</v>
      </c>
      <c r="J42" t="str">
        <f t="shared" si="0"/>
        <v>RTA3127</v>
      </c>
      <c r="K42" t="s">
        <v>46</v>
      </c>
    </row>
    <row r="43" spans="1:11" x14ac:dyDescent="0.25">
      <c r="A43" s="2" t="s">
        <v>223</v>
      </c>
      <c r="B43" s="19" t="s">
        <v>224</v>
      </c>
      <c r="C43" s="2" t="s">
        <v>46</v>
      </c>
      <c r="D43" s="2" t="s">
        <v>159</v>
      </c>
      <c r="E43" s="2" t="s">
        <v>160</v>
      </c>
      <c r="F43" s="2" t="s">
        <v>118</v>
      </c>
      <c r="H43" s="2" t="s">
        <v>47</v>
      </c>
      <c r="I43">
        <f>COUNTIF(wypadki_uzupelnione__618[Nr rejestracyjny],H43)</f>
        <v>1</v>
      </c>
      <c r="J43" t="str">
        <f t="shared" si="0"/>
        <v/>
      </c>
      <c r="K43" t="s">
        <v>279</v>
      </c>
    </row>
    <row r="44" spans="1:11" x14ac:dyDescent="0.25">
      <c r="A44" s="2" t="s">
        <v>225</v>
      </c>
      <c r="B44" s="19" t="s">
        <v>215</v>
      </c>
      <c r="C44" s="2" t="s">
        <v>47</v>
      </c>
      <c r="D44" s="2" t="s">
        <v>226</v>
      </c>
      <c r="E44" s="2" t="s">
        <v>100</v>
      </c>
      <c r="F44" s="2" t="s">
        <v>109</v>
      </c>
      <c r="H44" s="2" t="s">
        <v>48</v>
      </c>
      <c r="I44">
        <f>COUNTIF(wypadki_uzupelnione__618[Nr rejestracyjny],H44)</f>
        <v>1</v>
      </c>
      <c r="J44" t="str">
        <f t="shared" si="0"/>
        <v/>
      </c>
      <c r="K44" t="s">
        <v>279</v>
      </c>
    </row>
    <row r="45" spans="1:11" x14ac:dyDescent="0.25">
      <c r="A45" s="2" t="s">
        <v>227</v>
      </c>
      <c r="B45" s="19" t="s">
        <v>228</v>
      </c>
      <c r="C45" s="2" t="s">
        <v>48</v>
      </c>
      <c r="D45" s="2" t="s">
        <v>229</v>
      </c>
      <c r="E45" s="2" t="s">
        <v>100</v>
      </c>
      <c r="F45" s="2" t="s">
        <v>100</v>
      </c>
      <c r="H45" s="2" t="s">
        <v>49</v>
      </c>
      <c r="I45">
        <f>COUNTIF(wypadki_uzupelnione__618[Nr rejestracyjny],H45)</f>
        <v>1</v>
      </c>
      <c r="J45" t="str">
        <f t="shared" si="0"/>
        <v/>
      </c>
      <c r="K45" t="s">
        <v>279</v>
      </c>
    </row>
    <row r="46" spans="1:11" x14ac:dyDescent="0.25">
      <c r="A46" s="2" t="s">
        <v>230</v>
      </c>
      <c r="B46" s="19" t="s">
        <v>231</v>
      </c>
      <c r="C46" s="2" t="s">
        <v>49</v>
      </c>
      <c r="D46" s="2" t="s">
        <v>232</v>
      </c>
      <c r="E46" s="2" t="s">
        <v>103</v>
      </c>
      <c r="F46" s="2" t="s">
        <v>106</v>
      </c>
      <c r="H46" s="2" t="s">
        <v>50</v>
      </c>
      <c r="I46">
        <f>COUNTIF(wypadki_uzupelnione__618[Nr rejestracyjny],H46)</f>
        <v>1</v>
      </c>
      <c r="J46" t="str">
        <f t="shared" si="0"/>
        <v/>
      </c>
      <c r="K46" t="s">
        <v>279</v>
      </c>
    </row>
    <row r="47" spans="1:11" x14ac:dyDescent="0.25">
      <c r="A47" s="2" t="s">
        <v>233</v>
      </c>
      <c r="B47" s="19" t="s">
        <v>234</v>
      </c>
      <c r="C47" s="2" t="s">
        <v>50</v>
      </c>
      <c r="D47" s="2" t="s">
        <v>235</v>
      </c>
      <c r="E47" s="2" t="s">
        <v>103</v>
      </c>
      <c r="F47" s="2" t="s">
        <v>109</v>
      </c>
      <c r="H47" s="2" t="s">
        <v>51</v>
      </c>
      <c r="I47">
        <f>COUNTIF(wypadki_uzupelnione__618[Nr rejestracyjny],H47)</f>
        <v>1</v>
      </c>
      <c r="J47" t="str">
        <f t="shared" si="0"/>
        <v/>
      </c>
      <c r="K47" t="s">
        <v>279</v>
      </c>
    </row>
    <row r="48" spans="1:11" x14ac:dyDescent="0.25">
      <c r="A48" s="2" t="s">
        <v>236</v>
      </c>
      <c r="B48" s="19" t="s">
        <v>237</v>
      </c>
      <c r="C48" s="2" t="s">
        <v>51</v>
      </c>
      <c r="D48" s="2" t="s">
        <v>238</v>
      </c>
      <c r="E48" s="2" t="s">
        <v>100</v>
      </c>
      <c r="F48" s="2" t="s">
        <v>115</v>
      </c>
      <c r="H48" s="2" t="s">
        <v>52</v>
      </c>
      <c r="I48">
        <f>COUNTIF(wypadki_uzupelnione__618[Nr rejestracyjny],H48)</f>
        <v>1</v>
      </c>
      <c r="J48" t="str">
        <f t="shared" si="0"/>
        <v/>
      </c>
      <c r="K48" t="s">
        <v>279</v>
      </c>
    </row>
    <row r="49" spans="1:11" x14ac:dyDescent="0.25">
      <c r="A49" s="2" t="s">
        <v>239</v>
      </c>
      <c r="B49" s="19" t="s">
        <v>240</v>
      </c>
      <c r="C49" s="2" t="s">
        <v>52</v>
      </c>
      <c r="D49" s="2" t="s">
        <v>241</v>
      </c>
      <c r="E49" s="2" t="s">
        <v>103</v>
      </c>
      <c r="F49" s="2" t="s">
        <v>121</v>
      </c>
      <c r="H49" s="2" t="s">
        <v>53</v>
      </c>
      <c r="I49">
        <f>COUNTIF(wypadki_uzupelnione__618[Nr rejestracyjny],H49)</f>
        <v>1</v>
      </c>
      <c r="J49" t="str">
        <f t="shared" si="0"/>
        <v/>
      </c>
      <c r="K49" t="s">
        <v>279</v>
      </c>
    </row>
    <row r="50" spans="1:11" x14ac:dyDescent="0.25">
      <c r="A50" s="2" t="s">
        <v>242</v>
      </c>
      <c r="B50" s="19" t="s">
        <v>243</v>
      </c>
      <c r="C50" s="2" t="s">
        <v>53</v>
      </c>
      <c r="D50" s="2" t="s">
        <v>244</v>
      </c>
      <c r="E50" s="2" t="s">
        <v>106</v>
      </c>
      <c r="F50" s="2" t="s">
        <v>100</v>
      </c>
      <c r="H50" s="2" t="s">
        <v>54</v>
      </c>
      <c r="I50">
        <f>COUNTIF(wypadki_uzupelnione__618[Nr rejestracyjny],H50)</f>
        <v>1</v>
      </c>
      <c r="J50" t="str">
        <f t="shared" si="0"/>
        <v/>
      </c>
      <c r="K50" t="s">
        <v>279</v>
      </c>
    </row>
    <row r="51" spans="1:11" x14ac:dyDescent="0.25">
      <c r="A51" s="2" t="s">
        <v>245</v>
      </c>
      <c r="B51" s="19" t="s">
        <v>246</v>
      </c>
      <c r="C51" s="2" t="s">
        <v>54</v>
      </c>
      <c r="D51" s="2" t="s">
        <v>247</v>
      </c>
      <c r="E51" s="2" t="s">
        <v>109</v>
      </c>
      <c r="F51" s="2" t="s">
        <v>106</v>
      </c>
      <c r="H51" s="2" t="s">
        <v>55</v>
      </c>
      <c r="I51">
        <f>COUNTIF(wypadki_uzupelnione__618[Nr rejestracyjny],H51)</f>
        <v>2</v>
      </c>
      <c r="J51" t="str">
        <f t="shared" si="0"/>
        <v>NWE4018</v>
      </c>
      <c r="K51" t="s">
        <v>55</v>
      </c>
    </row>
    <row r="52" spans="1:11" x14ac:dyDescent="0.25">
      <c r="A52" s="2" t="s">
        <v>248</v>
      </c>
      <c r="B52" s="19" t="s">
        <v>249</v>
      </c>
      <c r="C52" s="2" t="s">
        <v>46</v>
      </c>
      <c r="D52" s="2" t="s">
        <v>250</v>
      </c>
      <c r="E52" s="2" t="s">
        <v>109</v>
      </c>
      <c r="F52" s="2" t="s">
        <v>112</v>
      </c>
      <c r="H52" s="2" t="s">
        <v>56</v>
      </c>
      <c r="I52">
        <f>COUNTIF(wypadki_uzupelnione__618[Nr rejestracyjny],H52)</f>
        <v>1</v>
      </c>
      <c r="J52" t="str">
        <f t="shared" si="0"/>
        <v/>
      </c>
      <c r="K52" t="s">
        <v>279</v>
      </c>
    </row>
    <row r="53" spans="1:11" x14ac:dyDescent="0.25">
      <c r="A53" s="2" t="s">
        <v>251</v>
      </c>
      <c r="B53" s="19" t="s">
        <v>252</v>
      </c>
      <c r="C53" s="2" t="s">
        <v>31</v>
      </c>
      <c r="D53" s="2" t="s">
        <v>253</v>
      </c>
      <c r="E53" s="2" t="s">
        <v>100</v>
      </c>
      <c r="F53" s="2" t="s">
        <v>115</v>
      </c>
      <c r="H53" s="2" t="s">
        <v>57</v>
      </c>
      <c r="I53">
        <f>COUNTIF(wypadki_uzupelnione__618[Nr rejestracyjny],H53)</f>
        <v>1</v>
      </c>
      <c r="J53" t="str">
        <f t="shared" si="0"/>
        <v/>
      </c>
      <c r="K53" t="s">
        <v>279</v>
      </c>
    </row>
    <row r="54" spans="1:11" x14ac:dyDescent="0.25">
      <c r="A54" s="2" t="s">
        <v>254</v>
      </c>
      <c r="B54" s="19" t="s">
        <v>255</v>
      </c>
      <c r="C54" s="2" t="s">
        <v>55</v>
      </c>
      <c r="D54" s="2" t="s">
        <v>256</v>
      </c>
      <c r="E54" s="2" t="s">
        <v>100</v>
      </c>
      <c r="F54" s="2" t="s">
        <v>121</v>
      </c>
      <c r="H54" s="2" t="s">
        <v>58</v>
      </c>
      <c r="I54">
        <f>COUNTIF(wypadki_uzupelnione__618[Nr rejestracyjny],H54)</f>
        <v>1</v>
      </c>
      <c r="J54" t="str">
        <f t="shared" si="0"/>
        <v/>
      </c>
      <c r="K54" t="s">
        <v>279</v>
      </c>
    </row>
    <row r="55" spans="1:11" x14ac:dyDescent="0.25">
      <c r="A55" s="2" t="s">
        <v>257</v>
      </c>
      <c r="B55" s="19" t="s">
        <v>258</v>
      </c>
      <c r="C55" s="2" t="s">
        <v>55</v>
      </c>
      <c r="D55" s="2" t="s">
        <v>259</v>
      </c>
      <c r="E55" s="2" t="s">
        <v>100</v>
      </c>
      <c r="F55" s="2" t="s">
        <v>121</v>
      </c>
      <c r="H55" s="2" t="s">
        <v>59</v>
      </c>
      <c r="I55">
        <f>COUNTIF(wypadki_uzupelnione__618[Nr rejestracyjny],H55)</f>
        <v>1</v>
      </c>
      <c r="J55" t="str">
        <f t="shared" si="0"/>
        <v/>
      </c>
      <c r="K55" t="s">
        <v>279</v>
      </c>
    </row>
    <row r="56" spans="1:11" x14ac:dyDescent="0.25">
      <c r="A56" s="2" t="s">
        <v>260</v>
      </c>
      <c r="B56" s="19" t="s">
        <v>261</v>
      </c>
      <c r="C56" s="2" t="s">
        <v>56</v>
      </c>
      <c r="D56" s="2" t="s">
        <v>262</v>
      </c>
      <c r="E56" s="2" t="s">
        <v>103</v>
      </c>
      <c r="F56" s="2" t="s">
        <v>121</v>
      </c>
      <c r="H56" s="2" t="s">
        <v>60</v>
      </c>
      <c r="I56">
        <f>COUNTIF(wypadki_uzupelnione__618[Nr rejestracyjny],H56)</f>
        <v>1</v>
      </c>
      <c r="J56" t="str">
        <f t="shared" si="0"/>
        <v/>
      </c>
      <c r="K56" t="s">
        <v>279</v>
      </c>
    </row>
    <row r="57" spans="1:11" x14ac:dyDescent="0.25">
      <c r="A57" s="2" t="s">
        <v>263</v>
      </c>
      <c r="B57" s="19" t="s">
        <v>264</v>
      </c>
      <c r="C57" s="2" t="s">
        <v>57</v>
      </c>
      <c r="D57" s="2" t="s">
        <v>265</v>
      </c>
      <c r="E57" s="2" t="s">
        <v>103</v>
      </c>
      <c r="F57" s="2" t="s">
        <v>106</v>
      </c>
    </row>
    <row r="58" spans="1:11" x14ac:dyDescent="0.25">
      <c r="A58" s="2" t="s">
        <v>266</v>
      </c>
      <c r="B58" s="19" t="s">
        <v>267</v>
      </c>
      <c r="C58" s="2" t="s">
        <v>58</v>
      </c>
      <c r="D58" s="2" t="s">
        <v>268</v>
      </c>
      <c r="E58" s="2" t="s">
        <v>100</v>
      </c>
      <c r="F58" s="2" t="s">
        <v>109</v>
      </c>
    </row>
    <row r="59" spans="1:11" x14ac:dyDescent="0.25">
      <c r="A59" s="2" t="s">
        <v>269</v>
      </c>
      <c r="B59" s="19" t="s">
        <v>270</v>
      </c>
      <c r="C59" s="2" t="s">
        <v>59</v>
      </c>
      <c r="D59" s="2" t="s">
        <v>271</v>
      </c>
      <c r="E59" s="2" t="s">
        <v>106</v>
      </c>
      <c r="F59" s="2" t="s">
        <v>112</v>
      </c>
    </row>
    <row r="60" spans="1:11" x14ac:dyDescent="0.25">
      <c r="A60" s="2" t="s">
        <v>272</v>
      </c>
      <c r="B60" s="19" t="s">
        <v>273</v>
      </c>
      <c r="C60" s="2" t="s">
        <v>44</v>
      </c>
      <c r="D60" s="2" t="s">
        <v>274</v>
      </c>
      <c r="E60" s="2" t="s">
        <v>109</v>
      </c>
      <c r="F60" s="2" t="s">
        <v>100</v>
      </c>
    </row>
    <row r="61" spans="1:11" x14ac:dyDescent="0.25">
      <c r="A61" s="2" t="s">
        <v>275</v>
      </c>
      <c r="B61" s="19" t="s">
        <v>276</v>
      </c>
      <c r="C61" s="2" t="s">
        <v>60</v>
      </c>
      <c r="D61" s="2" t="s">
        <v>277</v>
      </c>
      <c r="E61" s="2" t="s">
        <v>112</v>
      </c>
      <c r="F61" s="2" t="s">
        <v>109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C313-A649-4FF0-A942-C3DCD2FC9A9D}">
  <dimension ref="A1:K41"/>
  <sheetViews>
    <sheetView workbookViewId="0">
      <selection activeCell="A35" sqref="A35:B41"/>
    </sheetView>
  </sheetViews>
  <sheetFormatPr defaultRowHeight="15" x14ac:dyDescent="0.25"/>
  <cols>
    <col min="1" max="1" width="6.140625" bestFit="1" customWidth="1"/>
    <col min="2" max="2" width="15.7109375" bestFit="1" customWidth="1"/>
    <col min="3" max="3" width="15.140625" bestFit="1" customWidth="1"/>
    <col min="4" max="4" width="24.7109375" bestFit="1" customWidth="1"/>
    <col min="5" max="5" width="9.5703125" bestFit="1" customWidth="1"/>
    <col min="6" max="6" width="8.42578125" bestFit="1" customWidth="1"/>
    <col min="7" max="7" width="12.28515625" bestFit="1" customWidth="1"/>
    <col min="8" max="8" width="45.85546875" bestFit="1" customWidth="1"/>
    <col min="9" max="9" width="23.7109375" bestFit="1" customWidth="1"/>
    <col min="11" max="11" width="37.42578125" bestFit="1" customWidth="1"/>
  </cols>
  <sheetData>
    <row r="1" spans="1:11" ht="18.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82</v>
      </c>
      <c r="H1" t="s">
        <v>83</v>
      </c>
      <c r="I1" t="s">
        <v>84</v>
      </c>
      <c r="K1" s="3" t="s">
        <v>85</v>
      </c>
    </row>
    <row r="2" spans="1:11" ht="18.75" x14ac:dyDescent="0.3">
      <c r="A2">
        <v>3</v>
      </c>
      <c r="B2" s="1">
        <v>37339</v>
      </c>
      <c r="C2" s="2" t="s">
        <v>8</v>
      </c>
      <c r="D2">
        <v>8276</v>
      </c>
      <c r="E2">
        <v>2</v>
      </c>
      <c r="F2">
        <v>3</v>
      </c>
      <c r="G2" s="2">
        <f>YEAR(wypadki_data6[[#This Row],[Data wypadku]])</f>
        <v>2002</v>
      </c>
      <c r="H2">
        <f>IF(wypadki_data6[[#This Row],[rok wypadku]]=2002,wypadki_data6[[#This Row],[Nr_ubezp]],"")</f>
        <v>2</v>
      </c>
      <c r="I2" t="str">
        <f>IFERROR(VLOOKUP(wypadki_data6[[#This Row],[jeśli 2002 rok, to wypisz numer ubezpieczyciela]],ubezpieczyciele9[],2,),"")</f>
        <v>LINK4</v>
      </c>
      <c r="K2" s="3" t="str">
        <f>IFERROR(VLOOKUP(wypadki_data6[[#This Row],[jeśli 2002 rok, to wypisz numer ubezpieczyciela]],ubezpieczyciele9[],2,),"")</f>
        <v>LINK4</v>
      </c>
    </row>
    <row r="3" spans="1:11" ht="18.75" x14ac:dyDescent="0.3">
      <c r="A3">
        <v>7</v>
      </c>
      <c r="B3" s="1">
        <v>37214</v>
      </c>
      <c r="C3" s="2" t="s">
        <v>12</v>
      </c>
      <c r="D3">
        <v>6455</v>
      </c>
      <c r="E3">
        <v>3</v>
      </c>
      <c r="F3">
        <v>1</v>
      </c>
      <c r="G3" s="2">
        <f>YEAR(wypadki_data6[[#This Row],[Data wypadku]])</f>
        <v>2001</v>
      </c>
      <c r="H3" t="str">
        <f>IF(wypadki_data6[[#This Row],[rok wypadku]]=2002,wypadki_data6[[#This Row],[Nr_ubezp]],"")</f>
        <v/>
      </c>
      <c r="I3" t="str">
        <f>IFERROR(VLOOKUP(wypadki_data6[[#This Row],[jeśli 2002 rok, to wypisz numer ubezpieczyciela]],ubezpieczyciele9[],2,),"")</f>
        <v/>
      </c>
      <c r="K3" s="3" t="s">
        <v>70</v>
      </c>
    </row>
    <row r="4" spans="1:11" ht="18.75" x14ac:dyDescent="0.3">
      <c r="A4">
        <v>10</v>
      </c>
      <c r="B4" s="1">
        <v>38436</v>
      </c>
      <c r="C4" s="2" t="s">
        <v>15</v>
      </c>
      <c r="D4">
        <v>8978</v>
      </c>
      <c r="E4">
        <v>2</v>
      </c>
      <c r="F4">
        <v>7</v>
      </c>
      <c r="G4" s="2">
        <f>YEAR(wypadki_data6[[#This Row],[Data wypadku]])</f>
        <v>2005</v>
      </c>
      <c r="H4" t="str">
        <f>IF(wypadki_data6[[#This Row],[rok wypadku]]=2002,wypadki_data6[[#This Row],[Nr_ubezp]],"")</f>
        <v/>
      </c>
      <c r="I4" t="str">
        <f>IFERROR(VLOOKUP(wypadki_data6[[#This Row],[jeśli 2002 rok, to wypisz numer ubezpieczyciela]],ubezpieczyciele9[],2,),"")</f>
        <v/>
      </c>
      <c r="K4" s="3" t="s">
        <v>68</v>
      </c>
    </row>
    <row r="5" spans="1:11" ht="18.75" x14ac:dyDescent="0.3">
      <c r="A5">
        <v>11</v>
      </c>
      <c r="B5" s="1">
        <v>36624</v>
      </c>
      <c r="C5" s="2" t="s">
        <v>16</v>
      </c>
      <c r="D5">
        <v>10299</v>
      </c>
      <c r="E5">
        <v>5</v>
      </c>
      <c r="F5">
        <v>2</v>
      </c>
      <c r="G5" s="2">
        <f>YEAR(wypadki_data6[[#This Row],[Data wypadku]])</f>
        <v>2000</v>
      </c>
      <c r="H5" t="str">
        <f>IF(wypadki_data6[[#This Row],[rok wypadku]]=2002,wypadki_data6[[#This Row],[Nr_ubezp]],"")</f>
        <v/>
      </c>
      <c r="I5" t="str">
        <f>IFERROR(VLOOKUP(wypadki_data6[[#This Row],[jeśli 2002 rok, to wypisz numer ubezpieczyciela]],ubezpieczyciele9[],2,),"")</f>
        <v/>
      </c>
      <c r="K5" s="3" t="s">
        <v>66</v>
      </c>
    </row>
    <row r="6" spans="1:11" x14ac:dyDescent="0.25">
      <c r="A6">
        <v>12</v>
      </c>
      <c r="B6" s="1">
        <v>38315</v>
      </c>
      <c r="C6" s="2" t="s">
        <v>17</v>
      </c>
      <c r="D6">
        <v>7690</v>
      </c>
      <c r="E6">
        <v>6</v>
      </c>
      <c r="F6">
        <v>3</v>
      </c>
      <c r="G6" s="2">
        <f>YEAR(wypadki_data6[[#This Row],[Data wypadku]])</f>
        <v>2004</v>
      </c>
      <c r="H6" t="str">
        <f>IF(wypadki_data6[[#This Row],[rok wypadku]]=2002,wypadki_data6[[#This Row],[Nr_ubezp]],"")</f>
        <v/>
      </c>
      <c r="I6" t="str">
        <f>IFERROR(VLOOKUP(wypadki_data6[[#This Row],[jeśli 2002 rok, to wypisz numer ubezpieczyciela]],ubezpieczyciele9[],2,),"")</f>
        <v/>
      </c>
    </row>
    <row r="7" spans="1:11" x14ac:dyDescent="0.25">
      <c r="A7">
        <v>14</v>
      </c>
      <c r="B7" s="1">
        <v>38692</v>
      </c>
      <c r="C7" s="2" t="s">
        <v>18</v>
      </c>
      <c r="D7">
        <v>2676</v>
      </c>
      <c r="E7">
        <v>4</v>
      </c>
      <c r="F7">
        <v>6</v>
      </c>
      <c r="G7" s="2">
        <f>YEAR(wypadki_data6[[#This Row],[Data wypadku]])</f>
        <v>2005</v>
      </c>
      <c r="H7" t="str">
        <f>IF(wypadki_data6[[#This Row],[rok wypadku]]=2002,wypadki_data6[[#This Row],[Nr_ubezp]],"")</f>
        <v/>
      </c>
      <c r="I7" t="str">
        <f>IFERROR(VLOOKUP(wypadki_data6[[#This Row],[jeśli 2002 rok, to wypisz numer ubezpieczyciela]],ubezpieczyciele9[],2,),"")</f>
        <v/>
      </c>
    </row>
    <row r="8" spans="1:11" x14ac:dyDescent="0.25">
      <c r="A8">
        <v>15</v>
      </c>
      <c r="B8" s="1">
        <v>38312</v>
      </c>
      <c r="C8" s="2" t="s">
        <v>19</v>
      </c>
      <c r="D8">
        <v>5249</v>
      </c>
      <c r="E8">
        <v>1</v>
      </c>
      <c r="F8">
        <v>7</v>
      </c>
      <c r="G8" s="2">
        <f>YEAR(wypadki_data6[[#This Row],[Data wypadku]])</f>
        <v>2004</v>
      </c>
      <c r="H8" t="str">
        <f>IF(wypadki_data6[[#This Row],[rok wypadku]]=2002,wypadki_data6[[#This Row],[Nr_ubezp]],"")</f>
        <v/>
      </c>
      <c r="I8" t="str">
        <f>IFERROR(VLOOKUP(wypadki_data6[[#This Row],[jeśli 2002 rok, to wypisz numer ubezpieczyciela]],ubezpieczyciele9[],2,),"")</f>
        <v/>
      </c>
    </row>
    <row r="9" spans="1:11" x14ac:dyDescent="0.25">
      <c r="A9">
        <v>16</v>
      </c>
      <c r="B9" s="1">
        <v>37863</v>
      </c>
      <c r="C9" s="2" t="s">
        <v>20</v>
      </c>
      <c r="D9">
        <v>9226</v>
      </c>
      <c r="E9">
        <v>2</v>
      </c>
      <c r="F9">
        <v>8</v>
      </c>
      <c r="G9" s="2">
        <f>YEAR(wypadki_data6[[#This Row],[Data wypadku]])</f>
        <v>2003</v>
      </c>
      <c r="H9" t="str">
        <f>IF(wypadki_data6[[#This Row],[rok wypadku]]=2002,wypadki_data6[[#This Row],[Nr_ubezp]],"")</f>
        <v/>
      </c>
      <c r="I9" t="str">
        <f>IFERROR(VLOOKUP(wypadki_data6[[#This Row],[jeśli 2002 rok, to wypisz numer ubezpieczyciela]],ubezpieczyciele9[],2,),"")</f>
        <v/>
      </c>
    </row>
    <row r="10" spans="1:11" x14ac:dyDescent="0.25">
      <c r="A10">
        <v>18</v>
      </c>
      <c r="B10" s="1">
        <v>38278</v>
      </c>
      <c r="C10" s="2" t="s">
        <v>22</v>
      </c>
      <c r="D10">
        <v>6615</v>
      </c>
      <c r="E10">
        <v>4</v>
      </c>
      <c r="F10">
        <v>1</v>
      </c>
      <c r="G10" s="2">
        <f>YEAR(wypadki_data6[[#This Row],[Data wypadku]])</f>
        <v>2004</v>
      </c>
      <c r="H10" t="str">
        <f>IF(wypadki_data6[[#This Row],[rok wypadku]]=2002,wypadki_data6[[#This Row],[Nr_ubezp]],"")</f>
        <v/>
      </c>
      <c r="I10" t="str">
        <f>IFERROR(VLOOKUP(wypadki_data6[[#This Row],[jeśli 2002 rok, to wypisz numer ubezpieczyciela]],ubezpieczyciele9[],2,),"")</f>
        <v/>
      </c>
    </row>
    <row r="11" spans="1:11" x14ac:dyDescent="0.25">
      <c r="A11">
        <v>24</v>
      </c>
      <c r="B11" s="1">
        <v>36881</v>
      </c>
      <c r="C11" s="2" t="s">
        <v>28</v>
      </c>
      <c r="D11">
        <v>3544</v>
      </c>
      <c r="E11">
        <v>1</v>
      </c>
      <c r="F11">
        <v>8</v>
      </c>
      <c r="G11" s="2">
        <f>YEAR(wypadki_data6[[#This Row],[Data wypadku]])</f>
        <v>2000</v>
      </c>
      <c r="H11" t="str">
        <f>IF(wypadki_data6[[#This Row],[rok wypadku]]=2002,wypadki_data6[[#This Row],[Nr_ubezp]],"")</f>
        <v/>
      </c>
      <c r="I11" t="str">
        <f>IFERROR(VLOOKUP(wypadki_data6[[#This Row],[jeśli 2002 rok, to wypisz numer ubezpieczyciela]],ubezpieczyciele9[],2,),"")</f>
        <v/>
      </c>
    </row>
    <row r="12" spans="1:11" x14ac:dyDescent="0.25">
      <c r="A12">
        <v>25</v>
      </c>
      <c r="B12" s="1">
        <v>37643</v>
      </c>
      <c r="C12" s="2" t="s">
        <v>29</v>
      </c>
      <c r="D12">
        <v>1964</v>
      </c>
      <c r="E12">
        <v>1</v>
      </c>
      <c r="F12">
        <v>7</v>
      </c>
      <c r="G12" s="2">
        <f>YEAR(wypadki_data6[[#This Row],[Data wypadku]])</f>
        <v>2003</v>
      </c>
      <c r="H12" t="str">
        <f>IF(wypadki_data6[[#This Row],[rok wypadku]]=2002,wypadki_data6[[#This Row],[Nr_ubezp]],"")</f>
        <v/>
      </c>
      <c r="I12" t="str">
        <f>IFERROR(VLOOKUP(wypadki_data6[[#This Row],[jeśli 2002 rok, to wypisz numer ubezpieczyciela]],ubezpieczyciele9[],2,),"")</f>
        <v/>
      </c>
    </row>
    <row r="13" spans="1:11" x14ac:dyDescent="0.25">
      <c r="A13">
        <v>26</v>
      </c>
      <c r="B13" s="1">
        <v>36683</v>
      </c>
      <c r="C13" s="2" t="s">
        <v>30</v>
      </c>
      <c r="D13">
        <v>10252</v>
      </c>
      <c r="E13">
        <v>1</v>
      </c>
      <c r="F13">
        <v>6</v>
      </c>
      <c r="G13" s="2">
        <f>YEAR(wypadki_data6[[#This Row],[Data wypadku]])</f>
        <v>2000</v>
      </c>
      <c r="H13" t="str">
        <f>IF(wypadki_data6[[#This Row],[rok wypadku]]=2002,wypadki_data6[[#This Row],[Nr_ubezp]],"")</f>
        <v/>
      </c>
      <c r="I13" t="str">
        <f>IFERROR(VLOOKUP(wypadki_data6[[#This Row],[jeśli 2002 rok, to wypisz numer ubezpieczyciela]],ubezpieczyciele9[],2,),"")</f>
        <v/>
      </c>
    </row>
    <row r="14" spans="1:11" x14ac:dyDescent="0.25">
      <c r="A14">
        <v>27</v>
      </c>
      <c r="B14" s="1">
        <v>37181</v>
      </c>
      <c r="C14" s="2" t="s">
        <v>31</v>
      </c>
      <c r="D14">
        <v>-1</v>
      </c>
      <c r="E14">
        <v>0</v>
      </c>
      <c r="F14">
        <v>1</v>
      </c>
      <c r="G14" s="2">
        <f>YEAR(wypadki_data6[[#This Row],[Data wypadku]])</f>
        <v>2001</v>
      </c>
      <c r="H14" t="str">
        <f>IF(wypadki_data6[[#This Row],[rok wypadku]]=2002,wypadki_data6[[#This Row],[Nr_ubezp]],"")</f>
        <v/>
      </c>
      <c r="I14" t="str">
        <f>IFERROR(VLOOKUP(wypadki_data6[[#This Row],[jeśli 2002 rok, to wypisz numer ubezpieczyciela]],ubezpieczyciele9[],2,),"")</f>
        <v/>
      </c>
    </row>
    <row r="15" spans="1:11" x14ac:dyDescent="0.25">
      <c r="A15">
        <v>29</v>
      </c>
      <c r="B15" s="1">
        <v>37874</v>
      </c>
      <c r="C15" s="2" t="s">
        <v>33</v>
      </c>
      <c r="D15">
        <v>8066</v>
      </c>
      <c r="E15">
        <v>6</v>
      </c>
      <c r="F15">
        <v>3</v>
      </c>
      <c r="G15" s="2">
        <f>YEAR(wypadki_data6[[#This Row],[Data wypadku]])</f>
        <v>2003</v>
      </c>
      <c r="H15" t="str">
        <f>IF(wypadki_data6[[#This Row],[rok wypadku]]=2002,wypadki_data6[[#This Row],[Nr_ubezp]],"")</f>
        <v/>
      </c>
      <c r="I15" t="str">
        <f>IFERROR(VLOOKUP(wypadki_data6[[#This Row],[jeśli 2002 rok, to wypisz numer ubezpieczyciela]],ubezpieczyciele9[],2,),"")</f>
        <v/>
      </c>
    </row>
    <row r="16" spans="1:11" x14ac:dyDescent="0.25">
      <c r="A16">
        <v>34</v>
      </c>
      <c r="B16" s="1">
        <v>36717</v>
      </c>
      <c r="C16" s="2" t="s">
        <v>38</v>
      </c>
      <c r="D16">
        <v>8019</v>
      </c>
      <c r="E16">
        <v>5</v>
      </c>
      <c r="F16">
        <v>1</v>
      </c>
      <c r="G16" s="2">
        <f>YEAR(wypadki_data6[[#This Row],[Data wypadku]])</f>
        <v>2000</v>
      </c>
      <c r="H16" t="str">
        <f>IF(wypadki_data6[[#This Row],[rok wypadku]]=2002,wypadki_data6[[#This Row],[Nr_ubezp]],"")</f>
        <v/>
      </c>
      <c r="I16" t="str">
        <f>IFERROR(VLOOKUP(wypadki_data6[[#This Row],[jeśli 2002 rok, to wypisz numer ubezpieczyciela]],ubezpieczyciele9[],2,),"")</f>
        <v/>
      </c>
    </row>
    <row r="17" spans="1:9" x14ac:dyDescent="0.25">
      <c r="A17">
        <v>35</v>
      </c>
      <c r="B17" s="1">
        <v>36711</v>
      </c>
      <c r="C17" s="2" t="s">
        <v>39</v>
      </c>
      <c r="D17">
        <v>8342</v>
      </c>
      <c r="E17">
        <v>3</v>
      </c>
      <c r="F17">
        <v>4</v>
      </c>
      <c r="G17" s="2">
        <f>YEAR(wypadki_data6[[#This Row],[Data wypadku]])</f>
        <v>2000</v>
      </c>
      <c r="H17" t="str">
        <f>IF(wypadki_data6[[#This Row],[rok wypadku]]=2002,wypadki_data6[[#This Row],[Nr_ubezp]],"")</f>
        <v/>
      </c>
      <c r="I17" t="str">
        <f>IFERROR(VLOOKUP(wypadki_data6[[#This Row],[jeśli 2002 rok, to wypisz numer ubezpieczyciela]],ubezpieczyciele9[],2,),"")</f>
        <v/>
      </c>
    </row>
    <row r="18" spans="1:9" x14ac:dyDescent="0.25">
      <c r="A18">
        <v>36</v>
      </c>
      <c r="B18" s="1">
        <v>38257</v>
      </c>
      <c r="C18" s="2" t="s">
        <v>40</v>
      </c>
      <c r="D18">
        <v>4462</v>
      </c>
      <c r="E18">
        <v>1</v>
      </c>
      <c r="F18">
        <v>5</v>
      </c>
      <c r="G18" s="2">
        <f>YEAR(wypadki_data6[[#This Row],[Data wypadku]])</f>
        <v>2004</v>
      </c>
      <c r="H18" t="str">
        <f>IF(wypadki_data6[[#This Row],[rok wypadku]]=2002,wypadki_data6[[#This Row],[Nr_ubezp]],"")</f>
        <v/>
      </c>
      <c r="I18" t="str">
        <f>IFERROR(VLOOKUP(wypadki_data6[[#This Row],[jeśli 2002 rok, to wypisz numer ubezpieczyciela]],ubezpieczyciele9[],2,),"")</f>
        <v/>
      </c>
    </row>
    <row r="19" spans="1:9" x14ac:dyDescent="0.25">
      <c r="A19">
        <v>39</v>
      </c>
      <c r="B19" s="1">
        <v>37736</v>
      </c>
      <c r="C19" s="2" t="s">
        <v>43</v>
      </c>
      <c r="D19">
        <v>2795</v>
      </c>
      <c r="E19">
        <v>2</v>
      </c>
      <c r="F19">
        <v>8</v>
      </c>
      <c r="G19" s="2">
        <f>YEAR(wypadki_data6[[#This Row],[Data wypadku]])</f>
        <v>2003</v>
      </c>
      <c r="H19" t="str">
        <f>IF(wypadki_data6[[#This Row],[rok wypadku]]=2002,wypadki_data6[[#This Row],[Nr_ubezp]],"")</f>
        <v/>
      </c>
      <c r="I19" t="str">
        <f>IFERROR(VLOOKUP(wypadki_data6[[#This Row],[jeśli 2002 rok, to wypisz numer ubezpieczyciela]],ubezpieczyciele9[],2,),"")</f>
        <v/>
      </c>
    </row>
    <row r="20" spans="1:9" x14ac:dyDescent="0.25">
      <c r="A20">
        <v>40</v>
      </c>
      <c r="B20" s="1">
        <v>38385</v>
      </c>
      <c r="C20" s="2" t="s">
        <v>44</v>
      </c>
      <c r="D20">
        <v>2874</v>
      </c>
      <c r="E20">
        <v>6</v>
      </c>
      <c r="F20">
        <v>7</v>
      </c>
      <c r="G20" s="2">
        <f>YEAR(wypadki_data6[[#This Row],[Data wypadku]])</f>
        <v>2005</v>
      </c>
      <c r="H20" t="str">
        <f>IF(wypadki_data6[[#This Row],[rok wypadku]]=2002,wypadki_data6[[#This Row],[Nr_ubezp]],"")</f>
        <v/>
      </c>
      <c r="I20" t="str">
        <f>IFERROR(VLOOKUP(wypadki_data6[[#This Row],[jeśli 2002 rok, to wypisz numer ubezpieczyciela]],ubezpieczyciele9[],2,),"")</f>
        <v/>
      </c>
    </row>
    <row r="21" spans="1:9" x14ac:dyDescent="0.25">
      <c r="A21">
        <v>41</v>
      </c>
      <c r="B21" s="1">
        <v>37404</v>
      </c>
      <c r="C21" s="2" t="s">
        <v>45</v>
      </c>
      <c r="D21">
        <v>1771</v>
      </c>
      <c r="E21">
        <v>5</v>
      </c>
      <c r="F21">
        <v>5</v>
      </c>
      <c r="G21" s="2">
        <f>YEAR(wypadki_data6[[#This Row],[Data wypadku]])</f>
        <v>2002</v>
      </c>
      <c r="H21">
        <f>IF(wypadki_data6[[#This Row],[rok wypadku]]=2002,wypadki_data6[[#This Row],[Nr_ubezp]],"")</f>
        <v>5</v>
      </c>
      <c r="I21" t="str">
        <f>IFERROR(VLOOKUP(wypadki_data6[[#This Row],[jeśli 2002 rok, to wypisz numer ubezpieczyciela]],ubezpieczyciele9[],2,),"")</f>
        <v>COMPENSA</v>
      </c>
    </row>
    <row r="22" spans="1:9" x14ac:dyDescent="0.25">
      <c r="A22">
        <v>42</v>
      </c>
      <c r="B22" s="1">
        <v>37352</v>
      </c>
      <c r="C22" s="2" t="s">
        <v>46</v>
      </c>
      <c r="D22">
        <v>-1</v>
      </c>
      <c r="E22">
        <v>0</v>
      </c>
      <c r="F22">
        <v>7</v>
      </c>
      <c r="G22" s="2">
        <f>YEAR(wypadki_data6[[#This Row],[Data wypadku]])</f>
        <v>2002</v>
      </c>
      <c r="H22">
        <f>IF(wypadki_data6[[#This Row],[rok wypadku]]=2002,wypadki_data6[[#This Row],[Nr_ubezp]],"")</f>
        <v>0</v>
      </c>
      <c r="I22" t="str">
        <f>IFERROR(VLOOKUP(wypadki_data6[[#This Row],[jeśli 2002 rok, to wypisz numer ubezpieczyciela]],ubezpieczyciele9[],2,),"")</f>
        <v/>
      </c>
    </row>
    <row r="23" spans="1:9" x14ac:dyDescent="0.25">
      <c r="A23">
        <v>43</v>
      </c>
      <c r="B23" s="1">
        <v>37736</v>
      </c>
      <c r="C23" s="2" t="s">
        <v>47</v>
      </c>
      <c r="D23">
        <v>6548</v>
      </c>
      <c r="E23">
        <v>1</v>
      </c>
      <c r="F23">
        <v>4</v>
      </c>
      <c r="G23" s="2">
        <f>YEAR(wypadki_data6[[#This Row],[Data wypadku]])</f>
        <v>2003</v>
      </c>
      <c r="H23" t="str">
        <f>IF(wypadki_data6[[#This Row],[rok wypadku]]=2002,wypadki_data6[[#This Row],[Nr_ubezp]],"")</f>
        <v/>
      </c>
      <c r="I23" t="str">
        <f>IFERROR(VLOOKUP(wypadki_data6[[#This Row],[jeśli 2002 rok, to wypisz numer ubezpieczyciela]],ubezpieczyciele9[],2,),"")</f>
        <v/>
      </c>
    </row>
    <row r="24" spans="1:9" x14ac:dyDescent="0.25">
      <c r="A24">
        <v>45</v>
      </c>
      <c r="B24" s="1">
        <v>37523</v>
      </c>
      <c r="C24" s="2" t="s">
        <v>49</v>
      </c>
      <c r="D24">
        <v>3099</v>
      </c>
      <c r="E24">
        <v>2</v>
      </c>
      <c r="F24">
        <v>3</v>
      </c>
      <c r="G24" s="2">
        <f>YEAR(wypadki_data6[[#This Row],[Data wypadku]])</f>
        <v>2002</v>
      </c>
      <c r="H24">
        <f>IF(wypadki_data6[[#This Row],[rok wypadku]]=2002,wypadki_data6[[#This Row],[Nr_ubezp]],"")</f>
        <v>2</v>
      </c>
      <c r="I24" t="str">
        <f>IFERROR(VLOOKUP(wypadki_data6[[#This Row],[jeśli 2002 rok, to wypisz numer ubezpieczyciela]],ubezpieczyciele9[],2,),"")</f>
        <v>LINK4</v>
      </c>
    </row>
    <row r="25" spans="1:9" x14ac:dyDescent="0.25">
      <c r="A25">
        <v>46</v>
      </c>
      <c r="B25" s="1">
        <v>39120</v>
      </c>
      <c r="C25" s="2" t="s">
        <v>50</v>
      </c>
      <c r="D25">
        <v>2862</v>
      </c>
      <c r="E25">
        <v>2</v>
      </c>
      <c r="F25">
        <v>4</v>
      </c>
      <c r="G25" s="2">
        <f>YEAR(wypadki_data6[[#This Row],[Data wypadku]])</f>
        <v>2007</v>
      </c>
      <c r="H25" t="str">
        <f>IF(wypadki_data6[[#This Row],[rok wypadku]]=2002,wypadki_data6[[#This Row],[Nr_ubezp]],"")</f>
        <v/>
      </c>
      <c r="I25" t="str">
        <f>IFERROR(VLOOKUP(wypadki_data6[[#This Row],[jeśli 2002 rok, to wypisz numer ubezpieczyciela]],ubezpieczyciele9[],2,),"")</f>
        <v/>
      </c>
    </row>
    <row r="26" spans="1:9" x14ac:dyDescent="0.25">
      <c r="A26">
        <v>48</v>
      </c>
      <c r="B26" s="1">
        <v>37891</v>
      </c>
      <c r="C26" s="2" t="s">
        <v>52</v>
      </c>
      <c r="D26">
        <v>3874</v>
      </c>
      <c r="E26">
        <v>2</v>
      </c>
      <c r="F26">
        <v>8</v>
      </c>
      <c r="G26" s="2">
        <f>YEAR(wypadki_data6[[#This Row],[Data wypadku]])</f>
        <v>2003</v>
      </c>
      <c r="H26" t="str">
        <f>IF(wypadki_data6[[#This Row],[rok wypadku]]=2002,wypadki_data6[[#This Row],[Nr_ubezp]],"")</f>
        <v/>
      </c>
      <c r="I26" t="str">
        <f>IFERROR(VLOOKUP(wypadki_data6[[#This Row],[jeśli 2002 rok, to wypisz numer ubezpieczyciela]],ubezpieczyciele9[],2,),"")</f>
        <v/>
      </c>
    </row>
    <row r="27" spans="1:9" x14ac:dyDescent="0.25">
      <c r="A27">
        <v>49</v>
      </c>
      <c r="B27" s="1">
        <v>37304</v>
      </c>
      <c r="C27" s="2" t="s">
        <v>53</v>
      </c>
      <c r="D27">
        <v>4314</v>
      </c>
      <c r="E27">
        <v>3</v>
      </c>
      <c r="F27">
        <v>1</v>
      </c>
      <c r="G27" s="2">
        <f>YEAR(wypadki_data6[[#This Row],[Data wypadku]])</f>
        <v>2002</v>
      </c>
      <c r="H27">
        <f>IF(wypadki_data6[[#This Row],[rok wypadku]]=2002,wypadki_data6[[#This Row],[Nr_ubezp]],"")</f>
        <v>3</v>
      </c>
      <c r="I27" t="str">
        <f>IFERROR(VLOOKUP(wypadki_data6[[#This Row],[jeśli 2002 rok, to wypisz numer ubezpieczyciela]],ubezpieczyciele9[],2,),"")</f>
        <v>GENERALI</v>
      </c>
    </row>
    <row r="28" spans="1:9" x14ac:dyDescent="0.25">
      <c r="A28">
        <v>51</v>
      </c>
      <c r="B28" s="1">
        <v>36855</v>
      </c>
      <c r="C28" s="2" t="s">
        <v>46</v>
      </c>
      <c r="D28">
        <v>2240</v>
      </c>
      <c r="E28">
        <v>4</v>
      </c>
      <c r="F28">
        <v>5</v>
      </c>
      <c r="G28" s="2">
        <f>YEAR(wypadki_data6[[#This Row],[Data wypadku]])</f>
        <v>2000</v>
      </c>
      <c r="H28" t="str">
        <f>IF(wypadki_data6[[#This Row],[rok wypadku]]=2002,wypadki_data6[[#This Row],[Nr_ubezp]],"")</f>
        <v/>
      </c>
      <c r="I28" t="str">
        <f>IFERROR(VLOOKUP(wypadki_data6[[#This Row],[jeśli 2002 rok, to wypisz numer ubezpieczyciela]],ubezpieczyciele9[],2,),"")</f>
        <v/>
      </c>
    </row>
    <row r="29" spans="1:9" x14ac:dyDescent="0.25">
      <c r="A29">
        <v>52</v>
      </c>
      <c r="B29" s="1">
        <v>37458</v>
      </c>
      <c r="C29" s="2" t="s">
        <v>31</v>
      </c>
      <c r="D29">
        <v>4301</v>
      </c>
      <c r="E29">
        <v>1</v>
      </c>
      <c r="F29">
        <v>6</v>
      </c>
      <c r="G29" s="2">
        <f>YEAR(wypadki_data6[[#This Row],[Data wypadku]])</f>
        <v>2002</v>
      </c>
      <c r="H29">
        <f>IF(wypadki_data6[[#This Row],[rok wypadku]]=2002,wypadki_data6[[#This Row],[Nr_ubezp]],"")</f>
        <v>1</v>
      </c>
      <c r="I29" t="str">
        <f>IFERROR(VLOOKUP(wypadki_data6[[#This Row],[jeśli 2002 rok, to wypisz numer ubezpieczyciela]],ubezpieczyciele9[],2,),"")</f>
        <v>PZU</v>
      </c>
    </row>
    <row r="30" spans="1:9" x14ac:dyDescent="0.25">
      <c r="A30">
        <v>55</v>
      </c>
      <c r="B30" s="1">
        <v>38028</v>
      </c>
      <c r="C30" s="2" t="s">
        <v>56</v>
      </c>
      <c r="D30">
        <v>3352</v>
      </c>
      <c r="E30">
        <v>2</v>
      </c>
      <c r="F30">
        <v>8</v>
      </c>
      <c r="G30" s="2">
        <f>YEAR(wypadki_data6[[#This Row],[Data wypadku]])</f>
        <v>2004</v>
      </c>
      <c r="H30" t="str">
        <f>IF(wypadki_data6[[#This Row],[rok wypadku]]=2002,wypadki_data6[[#This Row],[Nr_ubezp]],"")</f>
        <v/>
      </c>
      <c r="I30" t="str">
        <f>IFERROR(VLOOKUP(wypadki_data6[[#This Row],[jeśli 2002 rok, to wypisz numer ubezpieczyciela]],ubezpieczyciele9[],2,),"")</f>
        <v/>
      </c>
    </row>
    <row r="31" spans="1:9" x14ac:dyDescent="0.25">
      <c r="A31">
        <v>56</v>
      </c>
      <c r="B31" s="1">
        <v>37174</v>
      </c>
      <c r="C31" s="2" t="s">
        <v>57</v>
      </c>
      <c r="D31">
        <v>661</v>
      </c>
      <c r="E31">
        <v>2</v>
      </c>
      <c r="F31">
        <v>3</v>
      </c>
      <c r="G31" s="2">
        <f>YEAR(wypadki_data6[[#This Row],[Data wypadku]])</f>
        <v>2001</v>
      </c>
      <c r="H31" t="str">
        <f>IF(wypadki_data6[[#This Row],[rok wypadku]]=2002,wypadki_data6[[#This Row],[Nr_ubezp]],"")</f>
        <v/>
      </c>
      <c r="I31" t="str">
        <f>IFERROR(VLOOKUP(wypadki_data6[[#This Row],[jeśli 2002 rok, to wypisz numer ubezpieczyciela]],ubezpieczyciele9[],2,),"")</f>
        <v/>
      </c>
    </row>
    <row r="32" spans="1:9" x14ac:dyDescent="0.25">
      <c r="A32">
        <v>57</v>
      </c>
      <c r="B32" s="1">
        <v>37359</v>
      </c>
      <c r="C32" s="2" t="s">
        <v>58</v>
      </c>
      <c r="D32">
        <v>5674</v>
      </c>
      <c r="E32">
        <v>1</v>
      </c>
      <c r="F32">
        <v>4</v>
      </c>
      <c r="G32" s="2">
        <f>YEAR(wypadki_data6[[#This Row],[Data wypadku]])</f>
        <v>2002</v>
      </c>
      <c r="H32">
        <f>IF(wypadki_data6[[#This Row],[rok wypadku]]=2002,wypadki_data6[[#This Row],[Nr_ubezp]],"")</f>
        <v>1</v>
      </c>
      <c r="I32" t="str">
        <f>IFERROR(VLOOKUP(wypadki_data6[[#This Row],[jeśli 2002 rok, to wypisz numer ubezpieczyciela]],ubezpieczyciele9[],2,),"")</f>
        <v>PZU</v>
      </c>
    </row>
    <row r="33" spans="1:9" x14ac:dyDescent="0.25">
      <c r="A33">
        <v>58</v>
      </c>
      <c r="B33" s="1">
        <v>38218</v>
      </c>
      <c r="C33" s="2" t="s">
        <v>59</v>
      </c>
      <c r="D33">
        <v>6536</v>
      </c>
      <c r="E33">
        <v>3</v>
      </c>
      <c r="F33">
        <v>5</v>
      </c>
      <c r="G33" s="2">
        <f>YEAR(wypadki_data6[[#This Row],[Data wypadku]])</f>
        <v>2004</v>
      </c>
      <c r="H33" t="str">
        <f>IF(wypadki_data6[[#This Row],[rok wypadku]]=2002,wypadki_data6[[#This Row],[Nr_ubezp]],"")</f>
        <v/>
      </c>
      <c r="I33" t="str">
        <f>IFERROR(VLOOKUP(wypadki_data6[[#This Row],[jeśli 2002 rok, to wypisz numer ubezpieczyciela]],ubezpieczyciele9[],2,),"")</f>
        <v/>
      </c>
    </row>
    <row r="35" spans="1:9" x14ac:dyDescent="0.25">
      <c r="A35" t="s">
        <v>64</v>
      </c>
      <c r="B35" t="s">
        <v>65</v>
      </c>
    </row>
    <row r="36" spans="1:9" x14ac:dyDescent="0.25">
      <c r="A36">
        <v>1</v>
      </c>
      <c r="B36" s="2" t="s">
        <v>66</v>
      </c>
    </row>
    <row r="37" spans="1:9" x14ac:dyDescent="0.25">
      <c r="A37">
        <v>2</v>
      </c>
      <c r="B37" s="2" t="s">
        <v>67</v>
      </c>
    </row>
    <row r="38" spans="1:9" x14ac:dyDescent="0.25">
      <c r="A38">
        <v>3</v>
      </c>
      <c r="B38" s="2" t="s">
        <v>68</v>
      </c>
    </row>
    <row r="39" spans="1:9" x14ac:dyDescent="0.25">
      <c r="A39">
        <v>4</v>
      </c>
      <c r="B39" s="2" t="s">
        <v>69</v>
      </c>
    </row>
    <row r="40" spans="1:9" x14ac:dyDescent="0.25">
      <c r="A40">
        <v>5</v>
      </c>
      <c r="B40" s="2" t="s">
        <v>70</v>
      </c>
    </row>
    <row r="41" spans="1:9" x14ac:dyDescent="0.25">
      <c r="A41">
        <v>6</v>
      </c>
      <c r="B41" s="2" t="s">
        <v>71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93982-6C2C-4AB4-A534-99BE5412A586}">
  <dimension ref="A1:O61"/>
  <sheetViews>
    <sheetView workbookViewId="0">
      <selection activeCell="O4" sqref="O4"/>
    </sheetView>
  </sheetViews>
  <sheetFormatPr defaultRowHeight="15" x14ac:dyDescent="0.25"/>
  <cols>
    <col min="1" max="1" width="5.42578125" bestFit="1" customWidth="1"/>
    <col min="2" max="2" width="15.85546875" bestFit="1" customWidth="1"/>
    <col min="3" max="3" width="17.42578125" bestFit="1" customWidth="1"/>
    <col min="4" max="4" width="27" bestFit="1" customWidth="1"/>
    <col min="5" max="5" width="11.85546875" bestFit="1" customWidth="1"/>
    <col min="6" max="6" width="10.7109375" bestFit="1" customWidth="1"/>
    <col min="7" max="7" width="16.5703125" customWidth="1"/>
    <col min="8" max="8" width="14.140625" customWidth="1"/>
    <col min="9" max="9" width="9.7109375" bestFit="1" customWidth="1"/>
    <col min="11" max="11" width="6.140625" bestFit="1" customWidth="1"/>
    <col min="12" max="12" width="13.28515625" bestFit="1" customWidth="1"/>
    <col min="14" max="14" width="13.5703125" bestFit="1" customWidth="1"/>
    <col min="15" max="15" width="11.7109375" bestFit="1" customWidth="1"/>
  </cols>
  <sheetData>
    <row r="1" spans="1:15" ht="60.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86</v>
      </c>
      <c r="H1" s="4" t="s">
        <v>87</v>
      </c>
      <c r="I1" s="4" t="s">
        <v>88</v>
      </c>
      <c r="K1" t="s">
        <v>72</v>
      </c>
      <c r="L1" t="s">
        <v>73</v>
      </c>
      <c r="N1" s="3" t="s">
        <v>89</v>
      </c>
      <c r="O1" s="3" t="s">
        <v>90</v>
      </c>
    </row>
    <row r="2" spans="1:15" ht="18.75" x14ac:dyDescent="0.3">
      <c r="A2">
        <v>1</v>
      </c>
      <c r="B2" s="1">
        <v>35067</v>
      </c>
      <c r="C2" s="2" t="s">
        <v>6</v>
      </c>
      <c r="D2">
        <v>10453</v>
      </c>
      <c r="E2">
        <v>1</v>
      </c>
      <c r="F2">
        <v>1</v>
      </c>
      <c r="G2" t="str">
        <f>IF(wypadki_uzupelnione10[[#This Row],[Wyplacone ubezpieczenie]]=-1,wypadki_uzupelnione10[[#This Row],[Nr rejestracyjny]],"")</f>
        <v/>
      </c>
      <c r="H2" t="str">
        <f>IF(wypadki_uzupelnione10[[#This Row],[Wyplacone ubezpieczenie]]=-1,wypadki_uzupelnione10[[#This Row],[Nr_polic]],"")</f>
        <v/>
      </c>
      <c r="I2" t="str">
        <f>IFERROR(VLOOKUP(wypadki_uzupelnione10[[#This Row],[jeżeli brak ubezpieczenia wypisz nr policjanta]],policja11[],2,),"")</f>
        <v/>
      </c>
      <c r="K2">
        <v>1</v>
      </c>
      <c r="L2" s="2" t="s">
        <v>74</v>
      </c>
      <c r="N2" s="3" t="s">
        <v>24</v>
      </c>
      <c r="O2" s="3" t="s">
        <v>79</v>
      </c>
    </row>
    <row r="3" spans="1:15" ht="18.75" x14ac:dyDescent="0.3">
      <c r="A3">
        <v>2</v>
      </c>
      <c r="B3" s="1">
        <v>35717</v>
      </c>
      <c r="C3" s="2" t="s">
        <v>7</v>
      </c>
      <c r="D3">
        <v>673</v>
      </c>
      <c r="E3">
        <v>1</v>
      </c>
      <c r="F3">
        <v>2</v>
      </c>
      <c r="G3" t="str">
        <f>IF(wypadki_uzupelnione10[[#This Row],[Wyplacone ubezpieczenie]]=-1,wypadki_uzupelnione10[[#This Row],[Nr rejestracyjny]],"")</f>
        <v/>
      </c>
      <c r="H3" t="str">
        <f>IF(wypadki_uzupelnione10[[#This Row],[Wyplacone ubezpieczenie]]=-1,wypadki_uzupelnione10[[#This Row],[Nr_polic]],"")</f>
        <v/>
      </c>
      <c r="I3" t="str">
        <f>IFERROR(VLOOKUP(wypadki_uzupelnione10[[#This Row],[jeżeli brak ubezpieczenia wypisz nr policjanta]],policja11[],2,),"")</f>
        <v/>
      </c>
      <c r="K3">
        <v>2</v>
      </c>
      <c r="L3" s="2" t="s">
        <v>75</v>
      </c>
      <c r="N3" s="3" t="s">
        <v>31</v>
      </c>
      <c r="O3" s="3" t="s">
        <v>74</v>
      </c>
    </row>
    <row r="4" spans="1:15" ht="18.75" x14ac:dyDescent="0.3">
      <c r="A4">
        <v>3</v>
      </c>
      <c r="B4" s="1">
        <v>37339</v>
      </c>
      <c r="C4" s="2" t="s">
        <v>8</v>
      </c>
      <c r="D4">
        <v>8276</v>
      </c>
      <c r="E4">
        <v>2</v>
      </c>
      <c r="F4">
        <v>3</v>
      </c>
      <c r="G4" t="str">
        <f>IF(wypadki_uzupelnione10[[#This Row],[Wyplacone ubezpieczenie]]=-1,wypadki_uzupelnione10[[#This Row],[Nr rejestracyjny]],"")</f>
        <v/>
      </c>
      <c r="H4" t="str">
        <f>IF(wypadki_uzupelnione10[[#This Row],[Wyplacone ubezpieczenie]]=-1,wypadki_uzupelnione10[[#This Row],[Nr_polic]],"")</f>
        <v/>
      </c>
      <c r="I4" t="str">
        <f>IFERROR(VLOOKUP(wypadki_uzupelnione10[[#This Row],[jeżeli brak ubezpieczenia wypisz nr policjanta]],policja11[],2,),"")</f>
        <v/>
      </c>
      <c r="K4">
        <v>3</v>
      </c>
      <c r="L4" s="2" t="s">
        <v>76</v>
      </c>
      <c r="N4" s="3" t="s">
        <v>46</v>
      </c>
      <c r="O4" s="3" t="s">
        <v>80</v>
      </c>
    </row>
    <row r="5" spans="1:15" x14ac:dyDescent="0.25">
      <c r="A5">
        <v>4</v>
      </c>
      <c r="B5" s="1">
        <v>35338</v>
      </c>
      <c r="C5" s="2" t="s">
        <v>9</v>
      </c>
      <c r="D5">
        <v>7231</v>
      </c>
      <c r="E5">
        <v>3</v>
      </c>
      <c r="F5">
        <v>1</v>
      </c>
      <c r="G5" t="str">
        <f>IF(wypadki_uzupelnione10[[#This Row],[Wyplacone ubezpieczenie]]=-1,wypadki_uzupelnione10[[#This Row],[Nr rejestracyjny]],"")</f>
        <v/>
      </c>
      <c r="H5" t="str">
        <f>IF(wypadki_uzupelnione10[[#This Row],[Wyplacone ubezpieczenie]]=-1,wypadki_uzupelnione10[[#This Row],[Nr_polic]],"")</f>
        <v/>
      </c>
      <c r="I5" t="str">
        <f>IFERROR(VLOOKUP(wypadki_uzupelnione10[[#This Row],[jeżeli brak ubezpieczenia wypisz nr policjanta]],policja11[],2,),"")</f>
        <v/>
      </c>
      <c r="K5">
        <v>4</v>
      </c>
      <c r="L5" s="2" t="s">
        <v>77</v>
      </c>
    </row>
    <row r="6" spans="1:15" x14ac:dyDescent="0.25">
      <c r="A6">
        <v>5</v>
      </c>
      <c r="B6" s="1">
        <v>35393</v>
      </c>
      <c r="C6" s="2" t="s">
        <v>10</v>
      </c>
      <c r="D6">
        <v>1318</v>
      </c>
      <c r="E6">
        <v>1</v>
      </c>
      <c r="F6">
        <v>4</v>
      </c>
      <c r="G6" t="str">
        <f>IF(wypadki_uzupelnione10[[#This Row],[Wyplacone ubezpieczenie]]=-1,wypadki_uzupelnione10[[#This Row],[Nr rejestracyjny]],"")</f>
        <v/>
      </c>
      <c r="H6" t="str">
        <f>IF(wypadki_uzupelnione10[[#This Row],[Wyplacone ubezpieczenie]]=-1,wypadki_uzupelnione10[[#This Row],[Nr_polic]],"")</f>
        <v/>
      </c>
      <c r="I6" t="str">
        <f>IFERROR(VLOOKUP(wypadki_uzupelnione10[[#This Row],[jeżeli brak ubezpieczenia wypisz nr policjanta]],policja11[],2,),"")</f>
        <v/>
      </c>
      <c r="K6">
        <v>5</v>
      </c>
      <c r="L6" s="2" t="s">
        <v>78</v>
      </c>
    </row>
    <row r="7" spans="1:15" x14ac:dyDescent="0.25">
      <c r="A7">
        <v>6</v>
      </c>
      <c r="B7" s="1">
        <v>35929</v>
      </c>
      <c r="C7" s="2" t="s">
        <v>11</v>
      </c>
      <c r="D7">
        <v>3794</v>
      </c>
      <c r="E7">
        <v>2</v>
      </c>
      <c r="F7">
        <v>5</v>
      </c>
      <c r="G7" t="str">
        <f>IF(wypadki_uzupelnione10[[#This Row],[Wyplacone ubezpieczenie]]=-1,wypadki_uzupelnione10[[#This Row],[Nr rejestracyjny]],"")</f>
        <v/>
      </c>
      <c r="H7" t="str">
        <f>IF(wypadki_uzupelnione10[[#This Row],[Wyplacone ubezpieczenie]]=-1,wypadki_uzupelnione10[[#This Row],[Nr_polic]],"")</f>
        <v/>
      </c>
      <c r="I7" t="str">
        <f>IFERROR(VLOOKUP(wypadki_uzupelnione10[[#This Row],[jeżeli brak ubezpieczenia wypisz nr policjanta]],policja11[],2,),"")</f>
        <v/>
      </c>
      <c r="K7">
        <v>6</v>
      </c>
      <c r="L7" s="2" t="s">
        <v>79</v>
      </c>
    </row>
    <row r="8" spans="1:15" x14ac:dyDescent="0.25">
      <c r="A8">
        <v>7</v>
      </c>
      <c r="B8" s="1">
        <v>37214</v>
      </c>
      <c r="C8" s="2" t="s">
        <v>12</v>
      </c>
      <c r="D8">
        <v>6455</v>
      </c>
      <c r="E8">
        <v>3</v>
      </c>
      <c r="F8">
        <v>1</v>
      </c>
      <c r="G8" t="str">
        <f>IF(wypadki_uzupelnione10[[#This Row],[Wyplacone ubezpieczenie]]=-1,wypadki_uzupelnione10[[#This Row],[Nr rejestracyjny]],"")</f>
        <v/>
      </c>
      <c r="H8" t="str">
        <f>IF(wypadki_uzupelnione10[[#This Row],[Wyplacone ubezpieczenie]]=-1,wypadki_uzupelnione10[[#This Row],[Nr_polic]],"")</f>
        <v/>
      </c>
      <c r="I8" t="str">
        <f>IFERROR(VLOOKUP(wypadki_uzupelnione10[[#This Row],[jeżeli brak ubezpieczenia wypisz nr policjanta]],policja11[],2,),"")</f>
        <v/>
      </c>
      <c r="K8">
        <v>7</v>
      </c>
      <c r="L8" s="2" t="s">
        <v>80</v>
      </c>
    </row>
    <row r="9" spans="1:15" x14ac:dyDescent="0.25">
      <c r="A9">
        <v>8</v>
      </c>
      <c r="B9" s="1">
        <v>35252</v>
      </c>
      <c r="C9" s="2" t="s">
        <v>13</v>
      </c>
      <c r="D9">
        <v>3912</v>
      </c>
      <c r="E9">
        <v>4</v>
      </c>
      <c r="F9">
        <v>2</v>
      </c>
      <c r="G9" t="str">
        <f>IF(wypadki_uzupelnione10[[#This Row],[Wyplacone ubezpieczenie]]=-1,wypadki_uzupelnione10[[#This Row],[Nr rejestracyjny]],"")</f>
        <v/>
      </c>
      <c r="H9" t="str">
        <f>IF(wypadki_uzupelnione10[[#This Row],[Wyplacone ubezpieczenie]]=-1,wypadki_uzupelnione10[[#This Row],[Nr_polic]],"")</f>
        <v/>
      </c>
      <c r="I9" t="str">
        <f>IFERROR(VLOOKUP(wypadki_uzupelnione10[[#This Row],[jeżeli brak ubezpieczenia wypisz nr policjanta]],policja11[],2,),"")</f>
        <v/>
      </c>
      <c r="K9">
        <v>8</v>
      </c>
      <c r="L9" s="2" t="s">
        <v>81</v>
      </c>
    </row>
    <row r="10" spans="1:15" x14ac:dyDescent="0.25">
      <c r="A10">
        <v>9</v>
      </c>
      <c r="B10" s="1">
        <v>35249</v>
      </c>
      <c r="C10" s="2" t="s">
        <v>14</v>
      </c>
      <c r="D10">
        <v>8237</v>
      </c>
      <c r="E10">
        <v>1</v>
      </c>
      <c r="F10">
        <v>6</v>
      </c>
      <c r="G10" t="str">
        <f>IF(wypadki_uzupelnione10[[#This Row],[Wyplacone ubezpieczenie]]=-1,wypadki_uzupelnione10[[#This Row],[Nr rejestracyjny]],"")</f>
        <v/>
      </c>
      <c r="H10" t="str">
        <f>IF(wypadki_uzupelnione10[[#This Row],[Wyplacone ubezpieczenie]]=-1,wypadki_uzupelnione10[[#This Row],[Nr_polic]],"")</f>
        <v/>
      </c>
      <c r="I10" t="str">
        <f>IFERROR(VLOOKUP(wypadki_uzupelnione10[[#This Row],[jeżeli brak ubezpieczenia wypisz nr policjanta]],policja11[],2,),"")</f>
        <v/>
      </c>
    </row>
    <row r="11" spans="1:15" x14ac:dyDescent="0.25">
      <c r="A11">
        <v>10</v>
      </c>
      <c r="B11" s="1">
        <v>38436</v>
      </c>
      <c r="C11" s="2" t="s">
        <v>15</v>
      </c>
      <c r="D11">
        <v>8978</v>
      </c>
      <c r="E11">
        <v>2</v>
      </c>
      <c r="F11">
        <v>7</v>
      </c>
      <c r="G11" t="str">
        <f>IF(wypadki_uzupelnione10[[#This Row],[Wyplacone ubezpieczenie]]=-1,wypadki_uzupelnione10[[#This Row],[Nr rejestracyjny]],"")</f>
        <v/>
      </c>
      <c r="H11" t="str">
        <f>IF(wypadki_uzupelnione10[[#This Row],[Wyplacone ubezpieczenie]]=-1,wypadki_uzupelnione10[[#This Row],[Nr_polic]],"")</f>
        <v/>
      </c>
      <c r="I11" t="str">
        <f>IFERROR(VLOOKUP(wypadki_uzupelnione10[[#This Row],[jeżeli brak ubezpieczenia wypisz nr policjanta]],policja11[],2,),"")</f>
        <v/>
      </c>
    </row>
    <row r="12" spans="1:15" x14ac:dyDescent="0.25">
      <c r="A12">
        <v>11</v>
      </c>
      <c r="B12" s="1">
        <v>36624</v>
      </c>
      <c r="C12" s="2" t="s">
        <v>16</v>
      </c>
      <c r="D12">
        <v>10299</v>
      </c>
      <c r="E12">
        <v>5</v>
      </c>
      <c r="F12">
        <v>2</v>
      </c>
      <c r="G12" t="str">
        <f>IF(wypadki_uzupelnione10[[#This Row],[Wyplacone ubezpieczenie]]=-1,wypadki_uzupelnione10[[#This Row],[Nr rejestracyjny]],"")</f>
        <v/>
      </c>
      <c r="H12" t="str">
        <f>IF(wypadki_uzupelnione10[[#This Row],[Wyplacone ubezpieczenie]]=-1,wypadki_uzupelnione10[[#This Row],[Nr_polic]],"")</f>
        <v/>
      </c>
      <c r="I12" t="str">
        <f>IFERROR(VLOOKUP(wypadki_uzupelnione10[[#This Row],[jeżeli brak ubezpieczenia wypisz nr policjanta]],policja11[],2,),"")</f>
        <v/>
      </c>
    </row>
    <row r="13" spans="1:15" x14ac:dyDescent="0.25">
      <c r="A13">
        <v>12</v>
      </c>
      <c r="B13" s="1">
        <v>38315</v>
      </c>
      <c r="C13" s="2" t="s">
        <v>17</v>
      </c>
      <c r="D13">
        <v>7690</v>
      </c>
      <c r="E13">
        <v>6</v>
      </c>
      <c r="F13">
        <v>3</v>
      </c>
      <c r="G13" t="str">
        <f>IF(wypadki_uzupelnione10[[#This Row],[Wyplacone ubezpieczenie]]=-1,wypadki_uzupelnione10[[#This Row],[Nr rejestracyjny]],"")</f>
        <v/>
      </c>
      <c r="H13" t="str">
        <f>IF(wypadki_uzupelnione10[[#This Row],[Wyplacone ubezpieczenie]]=-1,wypadki_uzupelnione10[[#This Row],[Nr_polic]],"")</f>
        <v/>
      </c>
      <c r="I13" t="str">
        <f>IFERROR(VLOOKUP(wypadki_uzupelnione10[[#This Row],[jeżeli brak ubezpieczenia wypisz nr policjanta]],policja11[],2,),"")</f>
        <v/>
      </c>
    </row>
    <row r="14" spans="1:15" x14ac:dyDescent="0.25">
      <c r="A14">
        <v>13</v>
      </c>
      <c r="B14" s="1">
        <v>36279</v>
      </c>
      <c r="C14" s="2" t="s">
        <v>8</v>
      </c>
      <c r="D14">
        <v>4674</v>
      </c>
      <c r="E14">
        <v>1</v>
      </c>
      <c r="F14">
        <v>4</v>
      </c>
      <c r="G14" t="str">
        <f>IF(wypadki_uzupelnione10[[#This Row],[Wyplacone ubezpieczenie]]=-1,wypadki_uzupelnione10[[#This Row],[Nr rejestracyjny]],"")</f>
        <v/>
      </c>
      <c r="H14" t="str">
        <f>IF(wypadki_uzupelnione10[[#This Row],[Wyplacone ubezpieczenie]]=-1,wypadki_uzupelnione10[[#This Row],[Nr_polic]],"")</f>
        <v/>
      </c>
      <c r="I14" t="str">
        <f>IFERROR(VLOOKUP(wypadki_uzupelnione10[[#This Row],[jeżeli brak ubezpieczenia wypisz nr policjanta]],policja11[],2,),"")</f>
        <v/>
      </c>
    </row>
    <row r="15" spans="1:15" x14ac:dyDescent="0.25">
      <c r="A15">
        <v>14</v>
      </c>
      <c r="B15" s="1">
        <v>38692</v>
      </c>
      <c r="C15" s="2" t="s">
        <v>18</v>
      </c>
      <c r="D15">
        <v>2676</v>
      </c>
      <c r="E15">
        <v>4</v>
      </c>
      <c r="F15">
        <v>6</v>
      </c>
      <c r="G15" t="str">
        <f>IF(wypadki_uzupelnione10[[#This Row],[Wyplacone ubezpieczenie]]=-1,wypadki_uzupelnione10[[#This Row],[Nr rejestracyjny]],"")</f>
        <v/>
      </c>
      <c r="H15" t="str">
        <f>IF(wypadki_uzupelnione10[[#This Row],[Wyplacone ubezpieczenie]]=-1,wypadki_uzupelnione10[[#This Row],[Nr_polic]],"")</f>
        <v/>
      </c>
      <c r="I15" t="str">
        <f>IFERROR(VLOOKUP(wypadki_uzupelnione10[[#This Row],[jeżeli brak ubezpieczenia wypisz nr policjanta]],policja11[],2,),"")</f>
        <v/>
      </c>
    </row>
    <row r="16" spans="1:15" x14ac:dyDescent="0.25">
      <c r="A16">
        <v>15</v>
      </c>
      <c r="B16" s="1">
        <v>38312</v>
      </c>
      <c r="C16" s="2" t="s">
        <v>19</v>
      </c>
      <c r="D16">
        <v>5249</v>
      </c>
      <c r="E16">
        <v>1</v>
      </c>
      <c r="F16">
        <v>7</v>
      </c>
      <c r="G16" t="str">
        <f>IF(wypadki_uzupelnione10[[#This Row],[Wyplacone ubezpieczenie]]=-1,wypadki_uzupelnione10[[#This Row],[Nr rejestracyjny]],"")</f>
        <v/>
      </c>
      <c r="H16" t="str">
        <f>IF(wypadki_uzupelnione10[[#This Row],[Wyplacone ubezpieczenie]]=-1,wypadki_uzupelnione10[[#This Row],[Nr_polic]],"")</f>
        <v/>
      </c>
      <c r="I16" t="str">
        <f>IFERROR(VLOOKUP(wypadki_uzupelnione10[[#This Row],[jeżeli brak ubezpieczenia wypisz nr policjanta]],policja11[],2,),"")</f>
        <v/>
      </c>
    </row>
    <row r="17" spans="1:9" x14ac:dyDescent="0.25">
      <c r="A17">
        <v>16</v>
      </c>
      <c r="B17" s="1">
        <v>37863</v>
      </c>
      <c r="C17" s="2" t="s">
        <v>20</v>
      </c>
      <c r="D17">
        <v>9226</v>
      </c>
      <c r="E17">
        <v>2</v>
      </c>
      <c r="F17">
        <v>8</v>
      </c>
      <c r="G17" t="str">
        <f>IF(wypadki_uzupelnione10[[#This Row],[Wyplacone ubezpieczenie]]=-1,wypadki_uzupelnione10[[#This Row],[Nr rejestracyjny]],"")</f>
        <v/>
      </c>
      <c r="H17" t="str">
        <f>IF(wypadki_uzupelnione10[[#This Row],[Wyplacone ubezpieczenie]]=-1,wypadki_uzupelnione10[[#This Row],[Nr_polic]],"")</f>
        <v/>
      </c>
      <c r="I17" t="str">
        <f>IFERROR(VLOOKUP(wypadki_uzupelnione10[[#This Row],[jeżeli brak ubezpieczenia wypisz nr policjanta]],policja11[],2,),"")</f>
        <v/>
      </c>
    </row>
    <row r="18" spans="1:9" x14ac:dyDescent="0.25">
      <c r="A18">
        <v>17</v>
      </c>
      <c r="B18" s="1">
        <v>35340</v>
      </c>
      <c r="C18" s="2" t="s">
        <v>21</v>
      </c>
      <c r="D18">
        <v>8701</v>
      </c>
      <c r="E18">
        <v>3</v>
      </c>
      <c r="F18">
        <v>8</v>
      </c>
      <c r="G18" t="str">
        <f>IF(wypadki_uzupelnione10[[#This Row],[Wyplacone ubezpieczenie]]=-1,wypadki_uzupelnione10[[#This Row],[Nr rejestracyjny]],"")</f>
        <v/>
      </c>
      <c r="H18" t="str">
        <f>IF(wypadki_uzupelnione10[[#This Row],[Wyplacone ubezpieczenie]]=-1,wypadki_uzupelnione10[[#This Row],[Nr_polic]],"")</f>
        <v/>
      </c>
      <c r="I18" t="str">
        <f>IFERROR(VLOOKUP(wypadki_uzupelnione10[[#This Row],[jeżeli brak ubezpieczenia wypisz nr policjanta]],policja11[],2,),"")</f>
        <v/>
      </c>
    </row>
    <row r="19" spans="1:9" x14ac:dyDescent="0.25">
      <c r="A19">
        <v>18</v>
      </c>
      <c r="B19" s="1">
        <v>38278</v>
      </c>
      <c r="C19" s="2" t="s">
        <v>22</v>
      </c>
      <c r="D19">
        <v>6615</v>
      </c>
      <c r="E19">
        <v>4</v>
      </c>
      <c r="F19">
        <v>1</v>
      </c>
      <c r="G19" t="str">
        <f>IF(wypadki_uzupelnione10[[#This Row],[Wyplacone ubezpieczenie]]=-1,wypadki_uzupelnione10[[#This Row],[Nr rejestracyjny]],"")</f>
        <v/>
      </c>
      <c r="H19" t="str">
        <f>IF(wypadki_uzupelnione10[[#This Row],[Wyplacone ubezpieczenie]]=-1,wypadki_uzupelnione10[[#This Row],[Nr_polic]],"")</f>
        <v/>
      </c>
      <c r="I19" t="str">
        <f>IFERROR(VLOOKUP(wypadki_uzupelnione10[[#This Row],[jeżeli brak ubezpieczenia wypisz nr policjanta]],policja11[],2,),"")</f>
        <v/>
      </c>
    </row>
    <row r="20" spans="1:9" x14ac:dyDescent="0.25">
      <c r="A20">
        <v>19</v>
      </c>
      <c r="B20" s="1">
        <v>35779</v>
      </c>
      <c r="C20" s="2" t="s">
        <v>23</v>
      </c>
      <c r="D20">
        <v>2462</v>
      </c>
      <c r="E20">
        <v>1</v>
      </c>
      <c r="F20">
        <v>3</v>
      </c>
      <c r="G20" t="str">
        <f>IF(wypadki_uzupelnione10[[#This Row],[Wyplacone ubezpieczenie]]=-1,wypadki_uzupelnione10[[#This Row],[Nr rejestracyjny]],"")</f>
        <v/>
      </c>
      <c r="H20" t="str">
        <f>IF(wypadki_uzupelnione10[[#This Row],[Wyplacone ubezpieczenie]]=-1,wypadki_uzupelnione10[[#This Row],[Nr_polic]],"")</f>
        <v/>
      </c>
      <c r="I20" t="str">
        <f>IFERROR(VLOOKUP(wypadki_uzupelnione10[[#This Row],[jeżeli brak ubezpieczenia wypisz nr policjanta]],policja11[],2,),"")</f>
        <v/>
      </c>
    </row>
    <row r="21" spans="1:9" x14ac:dyDescent="0.25">
      <c r="A21">
        <v>20</v>
      </c>
      <c r="B21" s="1">
        <v>35735</v>
      </c>
      <c r="C21" s="2" t="s">
        <v>24</v>
      </c>
      <c r="D21">
        <v>-1</v>
      </c>
      <c r="E21">
        <v>0</v>
      </c>
      <c r="F21">
        <v>6</v>
      </c>
      <c r="G21" t="str">
        <f>IF(wypadki_uzupelnione10[[#This Row],[Wyplacone ubezpieczenie]]=-1,wypadki_uzupelnione10[[#This Row],[Nr rejestracyjny]],"")</f>
        <v>ONY9423</v>
      </c>
      <c r="H21">
        <f>IF(wypadki_uzupelnione10[[#This Row],[Wyplacone ubezpieczenie]]=-1,wypadki_uzupelnione10[[#This Row],[Nr_polic]],"")</f>
        <v>6</v>
      </c>
      <c r="I21" t="str">
        <f>IFERROR(VLOOKUP(wypadki_uzupelnione10[[#This Row],[jeżeli brak ubezpieczenia wypisz nr policjanta]],policja11[],2,),"")</f>
        <v>Marudny</v>
      </c>
    </row>
    <row r="22" spans="1:9" x14ac:dyDescent="0.25">
      <c r="A22">
        <v>21</v>
      </c>
      <c r="B22" s="1">
        <v>36272</v>
      </c>
      <c r="C22" s="2" t="s">
        <v>25</v>
      </c>
      <c r="D22">
        <v>3128</v>
      </c>
      <c r="E22">
        <v>3</v>
      </c>
      <c r="F22">
        <v>5</v>
      </c>
      <c r="G22" t="str">
        <f>IF(wypadki_uzupelnione10[[#This Row],[Wyplacone ubezpieczenie]]=-1,wypadki_uzupelnione10[[#This Row],[Nr rejestracyjny]],"")</f>
        <v/>
      </c>
      <c r="H22" t="str">
        <f>IF(wypadki_uzupelnione10[[#This Row],[Wyplacone ubezpieczenie]]=-1,wypadki_uzupelnione10[[#This Row],[Nr_polic]],"")</f>
        <v/>
      </c>
      <c r="I22" t="str">
        <f>IFERROR(VLOOKUP(wypadki_uzupelnione10[[#This Row],[jeżeli brak ubezpieczenia wypisz nr policjanta]],policja11[],2,),"")</f>
        <v/>
      </c>
    </row>
    <row r="23" spans="1:9" x14ac:dyDescent="0.25">
      <c r="A23">
        <v>22</v>
      </c>
      <c r="B23" s="1">
        <v>35167</v>
      </c>
      <c r="C23" s="2" t="s">
        <v>26</v>
      </c>
      <c r="D23">
        <v>7809</v>
      </c>
      <c r="E23">
        <v>4</v>
      </c>
      <c r="F23">
        <v>1</v>
      </c>
      <c r="G23" t="str">
        <f>IF(wypadki_uzupelnione10[[#This Row],[Wyplacone ubezpieczenie]]=-1,wypadki_uzupelnione10[[#This Row],[Nr rejestracyjny]],"")</f>
        <v/>
      </c>
      <c r="H23" t="str">
        <f>IF(wypadki_uzupelnione10[[#This Row],[Wyplacone ubezpieczenie]]=-1,wypadki_uzupelnione10[[#This Row],[Nr_polic]],"")</f>
        <v/>
      </c>
      <c r="I23" t="str">
        <f>IFERROR(VLOOKUP(wypadki_uzupelnione10[[#This Row],[jeżeli brak ubezpieczenia wypisz nr policjanta]],policja11[],2,),"")</f>
        <v/>
      </c>
    </row>
    <row r="24" spans="1:9" x14ac:dyDescent="0.25">
      <c r="A24">
        <v>23</v>
      </c>
      <c r="B24" s="1">
        <v>35766</v>
      </c>
      <c r="C24" s="2" t="s">
        <v>27</v>
      </c>
      <c r="D24">
        <v>4757</v>
      </c>
      <c r="E24">
        <v>5</v>
      </c>
      <c r="F24">
        <v>2</v>
      </c>
      <c r="G24" t="str">
        <f>IF(wypadki_uzupelnione10[[#This Row],[Wyplacone ubezpieczenie]]=-1,wypadki_uzupelnione10[[#This Row],[Nr rejestracyjny]],"")</f>
        <v/>
      </c>
      <c r="H24" t="str">
        <f>IF(wypadki_uzupelnione10[[#This Row],[Wyplacone ubezpieczenie]]=-1,wypadki_uzupelnione10[[#This Row],[Nr_polic]],"")</f>
        <v/>
      </c>
      <c r="I24" t="str">
        <f>IFERROR(VLOOKUP(wypadki_uzupelnione10[[#This Row],[jeżeli brak ubezpieczenia wypisz nr policjanta]],policja11[],2,),"")</f>
        <v/>
      </c>
    </row>
    <row r="25" spans="1:9" x14ac:dyDescent="0.25">
      <c r="A25">
        <v>24</v>
      </c>
      <c r="B25" s="1">
        <v>36881</v>
      </c>
      <c r="C25" s="2" t="s">
        <v>28</v>
      </c>
      <c r="D25">
        <v>3544</v>
      </c>
      <c r="E25">
        <v>1</v>
      </c>
      <c r="F25">
        <v>8</v>
      </c>
      <c r="G25" t="str">
        <f>IF(wypadki_uzupelnione10[[#This Row],[Wyplacone ubezpieczenie]]=-1,wypadki_uzupelnione10[[#This Row],[Nr rejestracyjny]],"")</f>
        <v/>
      </c>
      <c r="H25" t="str">
        <f>IF(wypadki_uzupelnione10[[#This Row],[Wyplacone ubezpieczenie]]=-1,wypadki_uzupelnione10[[#This Row],[Nr_polic]],"")</f>
        <v/>
      </c>
      <c r="I25" t="str">
        <f>IFERROR(VLOOKUP(wypadki_uzupelnione10[[#This Row],[jeżeli brak ubezpieczenia wypisz nr policjanta]],policja11[],2,),"")</f>
        <v/>
      </c>
    </row>
    <row r="26" spans="1:9" x14ac:dyDescent="0.25">
      <c r="A26">
        <v>25</v>
      </c>
      <c r="B26" s="1">
        <v>37643</v>
      </c>
      <c r="C26" s="2" t="s">
        <v>29</v>
      </c>
      <c r="D26">
        <v>1964</v>
      </c>
      <c r="E26">
        <v>1</v>
      </c>
      <c r="F26">
        <v>7</v>
      </c>
      <c r="G26" t="str">
        <f>IF(wypadki_uzupelnione10[[#This Row],[Wyplacone ubezpieczenie]]=-1,wypadki_uzupelnione10[[#This Row],[Nr rejestracyjny]],"")</f>
        <v/>
      </c>
      <c r="H26" t="str">
        <f>IF(wypadki_uzupelnione10[[#This Row],[Wyplacone ubezpieczenie]]=-1,wypadki_uzupelnione10[[#This Row],[Nr_polic]],"")</f>
        <v/>
      </c>
      <c r="I26" t="str">
        <f>IFERROR(VLOOKUP(wypadki_uzupelnione10[[#This Row],[jeżeli brak ubezpieczenia wypisz nr policjanta]],policja11[],2,),"")</f>
        <v/>
      </c>
    </row>
    <row r="27" spans="1:9" x14ac:dyDescent="0.25">
      <c r="A27">
        <v>26</v>
      </c>
      <c r="B27" s="1">
        <v>36683</v>
      </c>
      <c r="C27" s="2" t="s">
        <v>30</v>
      </c>
      <c r="D27">
        <v>10252</v>
      </c>
      <c r="E27">
        <v>1</v>
      </c>
      <c r="F27">
        <v>6</v>
      </c>
      <c r="G27" t="str">
        <f>IF(wypadki_uzupelnione10[[#This Row],[Wyplacone ubezpieczenie]]=-1,wypadki_uzupelnione10[[#This Row],[Nr rejestracyjny]],"")</f>
        <v/>
      </c>
      <c r="H27" t="str">
        <f>IF(wypadki_uzupelnione10[[#This Row],[Wyplacone ubezpieczenie]]=-1,wypadki_uzupelnione10[[#This Row],[Nr_polic]],"")</f>
        <v/>
      </c>
      <c r="I27" t="str">
        <f>IFERROR(VLOOKUP(wypadki_uzupelnione10[[#This Row],[jeżeli brak ubezpieczenia wypisz nr policjanta]],policja11[],2,),"")</f>
        <v/>
      </c>
    </row>
    <row r="28" spans="1:9" x14ac:dyDescent="0.25">
      <c r="A28">
        <v>27</v>
      </c>
      <c r="B28" s="1">
        <v>37181</v>
      </c>
      <c r="C28" s="2" t="s">
        <v>31</v>
      </c>
      <c r="D28">
        <v>-1</v>
      </c>
      <c r="E28">
        <v>0</v>
      </c>
      <c r="F28">
        <v>1</v>
      </c>
      <c r="G28" t="str">
        <f>IF(wypadki_uzupelnione10[[#This Row],[Wyplacone ubezpieczenie]]=-1,wypadki_uzupelnione10[[#This Row],[Nr rejestracyjny]],"")</f>
        <v>RLU9802</v>
      </c>
      <c r="H28">
        <f>IF(wypadki_uzupelnione10[[#This Row],[Wyplacone ubezpieczenie]]=-1,wypadki_uzupelnione10[[#This Row],[Nr_polic]],"")</f>
        <v>1</v>
      </c>
      <c r="I28" t="str">
        <f>IFERROR(VLOOKUP(wypadki_uzupelnione10[[#This Row],[jeżeli brak ubezpieczenia wypisz nr policjanta]],policja11[],2,),"")</f>
        <v>Grozny</v>
      </c>
    </row>
    <row r="29" spans="1:9" x14ac:dyDescent="0.25">
      <c r="A29">
        <v>28</v>
      </c>
      <c r="B29" s="1">
        <v>35227</v>
      </c>
      <c r="C29" s="2" t="s">
        <v>32</v>
      </c>
      <c r="D29">
        <v>1970</v>
      </c>
      <c r="E29">
        <v>4</v>
      </c>
      <c r="F29">
        <v>5</v>
      </c>
      <c r="G29" t="str">
        <f>IF(wypadki_uzupelnione10[[#This Row],[Wyplacone ubezpieczenie]]=-1,wypadki_uzupelnione10[[#This Row],[Nr rejestracyjny]],"")</f>
        <v/>
      </c>
      <c r="H29" t="str">
        <f>IF(wypadki_uzupelnione10[[#This Row],[Wyplacone ubezpieczenie]]=-1,wypadki_uzupelnione10[[#This Row],[Nr_polic]],"")</f>
        <v/>
      </c>
      <c r="I29" t="str">
        <f>IFERROR(VLOOKUP(wypadki_uzupelnione10[[#This Row],[jeżeli brak ubezpieczenia wypisz nr policjanta]],policja11[],2,),"")</f>
        <v/>
      </c>
    </row>
    <row r="30" spans="1:9" x14ac:dyDescent="0.25">
      <c r="A30">
        <v>29</v>
      </c>
      <c r="B30" s="1">
        <v>37874</v>
      </c>
      <c r="C30" s="2" t="s">
        <v>33</v>
      </c>
      <c r="D30">
        <v>8066</v>
      </c>
      <c r="E30">
        <v>6</v>
      </c>
      <c r="F30">
        <v>3</v>
      </c>
      <c r="G30" t="str">
        <f>IF(wypadki_uzupelnione10[[#This Row],[Wyplacone ubezpieczenie]]=-1,wypadki_uzupelnione10[[#This Row],[Nr rejestracyjny]],"")</f>
        <v/>
      </c>
      <c r="H30" t="str">
        <f>IF(wypadki_uzupelnione10[[#This Row],[Wyplacone ubezpieczenie]]=-1,wypadki_uzupelnione10[[#This Row],[Nr_polic]],"")</f>
        <v/>
      </c>
      <c r="I30" t="str">
        <f>IFERROR(VLOOKUP(wypadki_uzupelnione10[[#This Row],[jeżeli brak ubezpieczenia wypisz nr policjanta]],policja11[],2,),"")</f>
        <v/>
      </c>
    </row>
    <row r="31" spans="1:9" x14ac:dyDescent="0.25">
      <c r="A31">
        <v>30</v>
      </c>
      <c r="B31" s="1">
        <v>36423</v>
      </c>
      <c r="C31" s="2" t="s">
        <v>34</v>
      </c>
      <c r="D31">
        <v>2523</v>
      </c>
      <c r="E31">
        <v>1</v>
      </c>
      <c r="F31">
        <v>2</v>
      </c>
      <c r="G31" t="str">
        <f>IF(wypadki_uzupelnione10[[#This Row],[Wyplacone ubezpieczenie]]=-1,wypadki_uzupelnione10[[#This Row],[Nr rejestracyjny]],"")</f>
        <v/>
      </c>
      <c r="H31" t="str">
        <f>IF(wypadki_uzupelnione10[[#This Row],[Wyplacone ubezpieczenie]]=-1,wypadki_uzupelnione10[[#This Row],[Nr_polic]],"")</f>
        <v/>
      </c>
      <c r="I31" t="str">
        <f>IFERROR(VLOOKUP(wypadki_uzupelnione10[[#This Row],[jeżeli brak ubezpieczenia wypisz nr policjanta]],policja11[],2,),"")</f>
        <v/>
      </c>
    </row>
    <row r="32" spans="1:9" x14ac:dyDescent="0.25">
      <c r="A32">
        <v>31</v>
      </c>
      <c r="B32" s="1">
        <v>35886</v>
      </c>
      <c r="C32" s="2" t="s">
        <v>35</v>
      </c>
      <c r="D32">
        <v>3565</v>
      </c>
      <c r="E32">
        <v>2</v>
      </c>
      <c r="F32">
        <v>7</v>
      </c>
      <c r="G32" t="str">
        <f>IF(wypadki_uzupelnione10[[#This Row],[Wyplacone ubezpieczenie]]=-1,wypadki_uzupelnione10[[#This Row],[Nr rejestracyjny]],"")</f>
        <v/>
      </c>
      <c r="H32" t="str">
        <f>IF(wypadki_uzupelnione10[[#This Row],[Wyplacone ubezpieczenie]]=-1,wypadki_uzupelnione10[[#This Row],[Nr_polic]],"")</f>
        <v/>
      </c>
      <c r="I32" t="str">
        <f>IFERROR(VLOOKUP(wypadki_uzupelnione10[[#This Row],[jeżeli brak ubezpieczenia wypisz nr policjanta]],policja11[],2,),"")</f>
        <v/>
      </c>
    </row>
    <row r="33" spans="1:9" x14ac:dyDescent="0.25">
      <c r="A33">
        <v>32</v>
      </c>
      <c r="B33" s="1">
        <v>36257</v>
      </c>
      <c r="C33" s="2" t="s">
        <v>36</v>
      </c>
      <c r="D33">
        <v>9455</v>
      </c>
      <c r="E33">
        <v>3</v>
      </c>
      <c r="F33">
        <v>2</v>
      </c>
      <c r="G33" t="str">
        <f>IF(wypadki_uzupelnione10[[#This Row],[Wyplacone ubezpieczenie]]=-1,wypadki_uzupelnione10[[#This Row],[Nr rejestracyjny]],"")</f>
        <v/>
      </c>
      <c r="H33" t="str">
        <f>IF(wypadki_uzupelnione10[[#This Row],[Wyplacone ubezpieczenie]]=-1,wypadki_uzupelnione10[[#This Row],[Nr_polic]],"")</f>
        <v/>
      </c>
      <c r="I33" t="str">
        <f>IFERROR(VLOOKUP(wypadki_uzupelnione10[[#This Row],[jeżeli brak ubezpieczenia wypisz nr policjanta]],policja11[],2,),"")</f>
        <v/>
      </c>
    </row>
    <row r="34" spans="1:9" x14ac:dyDescent="0.25">
      <c r="A34">
        <v>33</v>
      </c>
      <c r="B34" s="1">
        <v>36485</v>
      </c>
      <c r="C34" s="2" t="s">
        <v>37</v>
      </c>
      <c r="D34">
        <v>9311</v>
      </c>
      <c r="E34">
        <v>4</v>
      </c>
      <c r="F34">
        <v>3</v>
      </c>
      <c r="G34" t="str">
        <f>IF(wypadki_uzupelnione10[[#This Row],[Wyplacone ubezpieczenie]]=-1,wypadki_uzupelnione10[[#This Row],[Nr rejestracyjny]],"")</f>
        <v/>
      </c>
      <c r="H34" t="str">
        <f>IF(wypadki_uzupelnione10[[#This Row],[Wyplacone ubezpieczenie]]=-1,wypadki_uzupelnione10[[#This Row],[Nr_polic]],"")</f>
        <v/>
      </c>
      <c r="I34" t="str">
        <f>IFERROR(VLOOKUP(wypadki_uzupelnione10[[#This Row],[jeżeli brak ubezpieczenia wypisz nr policjanta]],policja11[],2,),"")</f>
        <v/>
      </c>
    </row>
    <row r="35" spans="1:9" x14ac:dyDescent="0.25">
      <c r="A35">
        <v>34</v>
      </c>
      <c r="B35" s="1">
        <v>36717</v>
      </c>
      <c r="C35" s="2" t="s">
        <v>38</v>
      </c>
      <c r="D35">
        <v>8019</v>
      </c>
      <c r="E35">
        <v>5</v>
      </c>
      <c r="F35">
        <v>1</v>
      </c>
      <c r="G35" t="str">
        <f>IF(wypadki_uzupelnione10[[#This Row],[Wyplacone ubezpieczenie]]=-1,wypadki_uzupelnione10[[#This Row],[Nr rejestracyjny]],"")</f>
        <v/>
      </c>
      <c r="H35" t="str">
        <f>IF(wypadki_uzupelnione10[[#This Row],[Wyplacone ubezpieczenie]]=-1,wypadki_uzupelnione10[[#This Row],[Nr_polic]],"")</f>
        <v/>
      </c>
      <c r="I35" t="str">
        <f>IFERROR(VLOOKUP(wypadki_uzupelnione10[[#This Row],[jeżeli brak ubezpieczenia wypisz nr policjanta]],policja11[],2,),"")</f>
        <v/>
      </c>
    </row>
    <row r="36" spans="1:9" x14ac:dyDescent="0.25">
      <c r="A36">
        <v>35</v>
      </c>
      <c r="B36" s="1">
        <v>36711</v>
      </c>
      <c r="C36" s="2" t="s">
        <v>39</v>
      </c>
      <c r="D36">
        <v>8342</v>
      </c>
      <c r="E36">
        <v>3</v>
      </c>
      <c r="F36">
        <v>4</v>
      </c>
      <c r="G36" t="str">
        <f>IF(wypadki_uzupelnione10[[#This Row],[Wyplacone ubezpieczenie]]=-1,wypadki_uzupelnione10[[#This Row],[Nr rejestracyjny]],"")</f>
        <v/>
      </c>
      <c r="H36" t="str">
        <f>IF(wypadki_uzupelnione10[[#This Row],[Wyplacone ubezpieczenie]]=-1,wypadki_uzupelnione10[[#This Row],[Nr_polic]],"")</f>
        <v/>
      </c>
      <c r="I36" t="str">
        <f>IFERROR(VLOOKUP(wypadki_uzupelnione10[[#This Row],[jeżeli brak ubezpieczenia wypisz nr policjanta]],policja11[],2,),"")</f>
        <v/>
      </c>
    </row>
    <row r="37" spans="1:9" x14ac:dyDescent="0.25">
      <c r="A37">
        <v>36</v>
      </c>
      <c r="B37" s="1">
        <v>38257</v>
      </c>
      <c r="C37" s="2" t="s">
        <v>40</v>
      </c>
      <c r="D37">
        <v>4462</v>
      </c>
      <c r="E37">
        <v>1</v>
      </c>
      <c r="F37">
        <v>5</v>
      </c>
      <c r="G37" t="str">
        <f>IF(wypadki_uzupelnione10[[#This Row],[Wyplacone ubezpieczenie]]=-1,wypadki_uzupelnione10[[#This Row],[Nr rejestracyjny]],"")</f>
        <v/>
      </c>
      <c r="H37" t="str">
        <f>IF(wypadki_uzupelnione10[[#This Row],[Wyplacone ubezpieczenie]]=-1,wypadki_uzupelnione10[[#This Row],[Nr_polic]],"")</f>
        <v/>
      </c>
      <c r="I37" t="str">
        <f>IFERROR(VLOOKUP(wypadki_uzupelnione10[[#This Row],[jeżeli brak ubezpieczenia wypisz nr policjanta]],policja11[],2,),"")</f>
        <v/>
      </c>
    </row>
    <row r="38" spans="1:9" x14ac:dyDescent="0.25">
      <c r="A38">
        <v>37</v>
      </c>
      <c r="B38" s="1">
        <v>35931</v>
      </c>
      <c r="C38" s="2" t="s">
        <v>41</v>
      </c>
      <c r="D38">
        <v>3131</v>
      </c>
      <c r="E38">
        <v>1</v>
      </c>
      <c r="F38">
        <v>4</v>
      </c>
      <c r="G38" t="str">
        <f>IF(wypadki_uzupelnione10[[#This Row],[Wyplacone ubezpieczenie]]=-1,wypadki_uzupelnione10[[#This Row],[Nr rejestracyjny]],"")</f>
        <v/>
      </c>
      <c r="H38" t="str">
        <f>IF(wypadki_uzupelnione10[[#This Row],[Wyplacone ubezpieczenie]]=-1,wypadki_uzupelnione10[[#This Row],[Nr_polic]],"")</f>
        <v/>
      </c>
      <c r="I38" t="str">
        <f>IFERROR(VLOOKUP(wypadki_uzupelnione10[[#This Row],[jeżeli brak ubezpieczenia wypisz nr policjanta]],policja11[],2,),"")</f>
        <v/>
      </c>
    </row>
    <row r="39" spans="1:9" x14ac:dyDescent="0.25">
      <c r="A39">
        <v>38</v>
      </c>
      <c r="B39" s="1">
        <v>35673</v>
      </c>
      <c r="C39" s="2" t="s">
        <v>42</v>
      </c>
      <c r="D39">
        <v>7031</v>
      </c>
      <c r="E39">
        <v>1</v>
      </c>
      <c r="F39">
        <v>6</v>
      </c>
      <c r="G39" t="str">
        <f>IF(wypadki_uzupelnione10[[#This Row],[Wyplacone ubezpieczenie]]=-1,wypadki_uzupelnione10[[#This Row],[Nr rejestracyjny]],"")</f>
        <v/>
      </c>
      <c r="H39" t="str">
        <f>IF(wypadki_uzupelnione10[[#This Row],[Wyplacone ubezpieczenie]]=-1,wypadki_uzupelnione10[[#This Row],[Nr_polic]],"")</f>
        <v/>
      </c>
      <c r="I39" t="str">
        <f>IFERROR(VLOOKUP(wypadki_uzupelnione10[[#This Row],[jeżeli brak ubezpieczenia wypisz nr policjanta]],policja11[],2,),"")</f>
        <v/>
      </c>
    </row>
    <row r="40" spans="1:9" x14ac:dyDescent="0.25">
      <c r="A40">
        <v>39</v>
      </c>
      <c r="B40" s="1">
        <v>37736</v>
      </c>
      <c r="C40" s="2" t="s">
        <v>43</v>
      </c>
      <c r="D40">
        <v>2795</v>
      </c>
      <c r="E40">
        <v>2</v>
      </c>
      <c r="F40">
        <v>8</v>
      </c>
      <c r="G40" t="str">
        <f>IF(wypadki_uzupelnione10[[#This Row],[Wyplacone ubezpieczenie]]=-1,wypadki_uzupelnione10[[#This Row],[Nr rejestracyjny]],"")</f>
        <v/>
      </c>
      <c r="H40" t="str">
        <f>IF(wypadki_uzupelnione10[[#This Row],[Wyplacone ubezpieczenie]]=-1,wypadki_uzupelnione10[[#This Row],[Nr_polic]],"")</f>
        <v/>
      </c>
      <c r="I40" t="str">
        <f>IFERROR(VLOOKUP(wypadki_uzupelnione10[[#This Row],[jeżeli brak ubezpieczenia wypisz nr policjanta]],policja11[],2,),"")</f>
        <v/>
      </c>
    </row>
    <row r="41" spans="1:9" x14ac:dyDescent="0.25">
      <c r="A41">
        <v>40</v>
      </c>
      <c r="B41" s="1">
        <v>38385</v>
      </c>
      <c r="C41" s="2" t="s">
        <v>44</v>
      </c>
      <c r="D41">
        <v>2874</v>
      </c>
      <c r="E41">
        <v>6</v>
      </c>
      <c r="F41">
        <v>7</v>
      </c>
      <c r="G41" t="str">
        <f>IF(wypadki_uzupelnione10[[#This Row],[Wyplacone ubezpieczenie]]=-1,wypadki_uzupelnione10[[#This Row],[Nr rejestracyjny]],"")</f>
        <v/>
      </c>
      <c r="H41" t="str">
        <f>IF(wypadki_uzupelnione10[[#This Row],[Wyplacone ubezpieczenie]]=-1,wypadki_uzupelnione10[[#This Row],[Nr_polic]],"")</f>
        <v/>
      </c>
      <c r="I41" t="str">
        <f>IFERROR(VLOOKUP(wypadki_uzupelnione10[[#This Row],[jeżeli brak ubezpieczenia wypisz nr policjanta]],policja11[],2,),"")</f>
        <v/>
      </c>
    </row>
    <row r="42" spans="1:9" x14ac:dyDescent="0.25">
      <c r="A42">
        <v>41</v>
      </c>
      <c r="B42" s="1">
        <v>37404</v>
      </c>
      <c r="C42" s="2" t="s">
        <v>45</v>
      </c>
      <c r="D42">
        <v>1771</v>
      </c>
      <c r="E42">
        <v>5</v>
      </c>
      <c r="F42">
        <v>5</v>
      </c>
      <c r="G42" t="str">
        <f>IF(wypadki_uzupelnione10[[#This Row],[Wyplacone ubezpieczenie]]=-1,wypadki_uzupelnione10[[#This Row],[Nr rejestracyjny]],"")</f>
        <v/>
      </c>
      <c r="H42" t="str">
        <f>IF(wypadki_uzupelnione10[[#This Row],[Wyplacone ubezpieczenie]]=-1,wypadki_uzupelnione10[[#This Row],[Nr_polic]],"")</f>
        <v/>
      </c>
      <c r="I42" t="str">
        <f>IFERROR(VLOOKUP(wypadki_uzupelnione10[[#This Row],[jeżeli brak ubezpieczenia wypisz nr policjanta]],policja11[],2,),"")</f>
        <v/>
      </c>
    </row>
    <row r="43" spans="1:9" x14ac:dyDescent="0.25">
      <c r="A43">
        <v>42</v>
      </c>
      <c r="B43" s="1">
        <v>37352</v>
      </c>
      <c r="C43" s="2" t="s">
        <v>46</v>
      </c>
      <c r="D43">
        <v>-1</v>
      </c>
      <c r="E43">
        <v>0</v>
      </c>
      <c r="F43">
        <v>7</v>
      </c>
      <c r="G43" t="str">
        <f>IF(wypadki_uzupelnione10[[#This Row],[Wyplacone ubezpieczenie]]=-1,wypadki_uzupelnione10[[#This Row],[Nr rejestracyjny]],"")</f>
        <v>RTA3127</v>
      </c>
      <c r="H43">
        <f>IF(wypadki_uzupelnione10[[#This Row],[Wyplacone ubezpieczenie]]=-1,wypadki_uzupelnione10[[#This Row],[Nr_polic]],"")</f>
        <v>7</v>
      </c>
      <c r="I43" t="str">
        <f>IFERROR(VLOOKUP(wypadki_uzupelnione10[[#This Row],[jeżeli brak ubezpieczenia wypisz nr policjanta]],policja11[],2,),"")</f>
        <v>Dziwny</v>
      </c>
    </row>
    <row r="44" spans="1:9" x14ac:dyDescent="0.25">
      <c r="A44">
        <v>43</v>
      </c>
      <c r="B44" s="1">
        <v>37736</v>
      </c>
      <c r="C44" s="2" t="s">
        <v>47</v>
      </c>
      <c r="D44">
        <v>6548</v>
      </c>
      <c r="E44">
        <v>1</v>
      </c>
      <c r="F44">
        <v>4</v>
      </c>
      <c r="G44" t="str">
        <f>IF(wypadki_uzupelnione10[[#This Row],[Wyplacone ubezpieczenie]]=-1,wypadki_uzupelnione10[[#This Row],[Nr rejestracyjny]],"")</f>
        <v/>
      </c>
      <c r="H44" t="str">
        <f>IF(wypadki_uzupelnione10[[#This Row],[Wyplacone ubezpieczenie]]=-1,wypadki_uzupelnione10[[#This Row],[Nr_polic]],"")</f>
        <v/>
      </c>
      <c r="I44" t="str">
        <f>IFERROR(VLOOKUP(wypadki_uzupelnione10[[#This Row],[jeżeli brak ubezpieczenia wypisz nr policjanta]],policja11[],2,),"")</f>
        <v/>
      </c>
    </row>
    <row r="45" spans="1:9" x14ac:dyDescent="0.25">
      <c r="A45">
        <v>44</v>
      </c>
      <c r="B45" s="1">
        <v>35513</v>
      </c>
      <c r="C45" s="2" t="s">
        <v>48</v>
      </c>
      <c r="D45">
        <v>7787</v>
      </c>
      <c r="E45">
        <v>1</v>
      </c>
      <c r="F45">
        <v>1</v>
      </c>
      <c r="G45" t="str">
        <f>IF(wypadki_uzupelnione10[[#This Row],[Wyplacone ubezpieczenie]]=-1,wypadki_uzupelnione10[[#This Row],[Nr rejestracyjny]],"")</f>
        <v/>
      </c>
      <c r="H45" t="str">
        <f>IF(wypadki_uzupelnione10[[#This Row],[Wyplacone ubezpieczenie]]=-1,wypadki_uzupelnione10[[#This Row],[Nr_polic]],"")</f>
        <v/>
      </c>
      <c r="I45" t="str">
        <f>IFERROR(VLOOKUP(wypadki_uzupelnione10[[#This Row],[jeżeli brak ubezpieczenia wypisz nr policjanta]],policja11[],2,),"")</f>
        <v/>
      </c>
    </row>
    <row r="46" spans="1:9" x14ac:dyDescent="0.25">
      <c r="A46">
        <v>45</v>
      </c>
      <c r="B46" s="1">
        <v>37523</v>
      </c>
      <c r="C46" s="2" t="s">
        <v>49</v>
      </c>
      <c r="D46">
        <v>3099</v>
      </c>
      <c r="E46">
        <v>2</v>
      </c>
      <c r="F46">
        <v>3</v>
      </c>
      <c r="G46" t="str">
        <f>IF(wypadki_uzupelnione10[[#This Row],[Wyplacone ubezpieczenie]]=-1,wypadki_uzupelnione10[[#This Row],[Nr rejestracyjny]],"")</f>
        <v/>
      </c>
      <c r="H46" t="str">
        <f>IF(wypadki_uzupelnione10[[#This Row],[Wyplacone ubezpieczenie]]=-1,wypadki_uzupelnione10[[#This Row],[Nr_polic]],"")</f>
        <v/>
      </c>
      <c r="I46" t="str">
        <f>IFERROR(VLOOKUP(wypadki_uzupelnione10[[#This Row],[jeżeli brak ubezpieczenia wypisz nr policjanta]],policja11[],2,),"")</f>
        <v/>
      </c>
    </row>
    <row r="47" spans="1:9" x14ac:dyDescent="0.25">
      <c r="A47">
        <v>46</v>
      </c>
      <c r="B47" s="1">
        <v>39120</v>
      </c>
      <c r="C47" s="2" t="s">
        <v>50</v>
      </c>
      <c r="D47">
        <v>2862</v>
      </c>
      <c r="E47">
        <v>2</v>
      </c>
      <c r="F47">
        <v>4</v>
      </c>
      <c r="G47" t="str">
        <f>IF(wypadki_uzupelnione10[[#This Row],[Wyplacone ubezpieczenie]]=-1,wypadki_uzupelnione10[[#This Row],[Nr rejestracyjny]],"")</f>
        <v/>
      </c>
      <c r="H47" t="str">
        <f>IF(wypadki_uzupelnione10[[#This Row],[Wyplacone ubezpieczenie]]=-1,wypadki_uzupelnione10[[#This Row],[Nr_polic]],"")</f>
        <v/>
      </c>
      <c r="I47" t="str">
        <f>IFERROR(VLOOKUP(wypadki_uzupelnione10[[#This Row],[jeżeli brak ubezpieczenia wypisz nr policjanta]],policja11[],2,),"")</f>
        <v/>
      </c>
    </row>
    <row r="48" spans="1:9" x14ac:dyDescent="0.25">
      <c r="A48">
        <v>47</v>
      </c>
      <c r="B48" s="1">
        <v>36291</v>
      </c>
      <c r="C48" s="2" t="s">
        <v>51</v>
      </c>
      <c r="D48">
        <v>8280</v>
      </c>
      <c r="E48">
        <v>1</v>
      </c>
      <c r="F48">
        <v>6</v>
      </c>
      <c r="G48" t="str">
        <f>IF(wypadki_uzupelnione10[[#This Row],[Wyplacone ubezpieczenie]]=-1,wypadki_uzupelnione10[[#This Row],[Nr rejestracyjny]],"")</f>
        <v/>
      </c>
      <c r="H48" t="str">
        <f>IF(wypadki_uzupelnione10[[#This Row],[Wyplacone ubezpieczenie]]=-1,wypadki_uzupelnione10[[#This Row],[Nr_polic]],"")</f>
        <v/>
      </c>
      <c r="I48" t="str">
        <f>IFERROR(VLOOKUP(wypadki_uzupelnione10[[#This Row],[jeżeli brak ubezpieczenia wypisz nr policjanta]],policja11[],2,),"")</f>
        <v/>
      </c>
    </row>
    <row r="49" spans="1:9" x14ac:dyDescent="0.25">
      <c r="A49">
        <v>48</v>
      </c>
      <c r="B49" s="1">
        <v>37891</v>
      </c>
      <c r="C49" s="2" t="s">
        <v>52</v>
      </c>
      <c r="D49">
        <v>3874</v>
      </c>
      <c r="E49">
        <v>2</v>
      </c>
      <c r="F49">
        <v>8</v>
      </c>
      <c r="G49" t="str">
        <f>IF(wypadki_uzupelnione10[[#This Row],[Wyplacone ubezpieczenie]]=-1,wypadki_uzupelnione10[[#This Row],[Nr rejestracyjny]],"")</f>
        <v/>
      </c>
      <c r="H49" t="str">
        <f>IF(wypadki_uzupelnione10[[#This Row],[Wyplacone ubezpieczenie]]=-1,wypadki_uzupelnione10[[#This Row],[Nr_polic]],"")</f>
        <v/>
      </c>
      <c r="I49" t="str">
        <f>IFERROR(VLOOKUP(wypadki_uzupelnione10[[#This Row],[jeżeli brak ubezpieczenia wypisz nr policjanta]],policja11[],2,),"")</f>
        <v/>
      </c>
    </row>
    <row r="50" spans="1:9" x14ac:dyDescent="0.25">
      <c r="A50">
        <v>49</v>
      </c>
      <c r="B50" s="1">
        <v>37304</v>
      </c>
      <c r="C50" s="2" t="s">
        <v>53</v>
      </c>
      <c r="D50">
        <v>4314</v>
      </c>
      <c r="E50">
        <v>3</v>
      </c>
      <c r="F50">
        <v>1</v>
      </c>
      <c r="G50" t="str">
        <f>IF(wypadki_uzupelnione10[[#This Row],[Wyplacone ubezpieczenie]]=-1,wypadki_uzupelnione10[[#This Row],[Nr rejestracyjny]],"")</f>
        <v/>
      </c>
      <c r="H50" t="str">
        <f>IF(wypadki_uzupelnione10[[#This Row],[Wyplacone ubezpieczenie]]=-1,wypadki_uzupelnione10[[#This Row],[Nr_polic]],"")</f>
        <v/>
      </c>
      <c r="I50" t="str">
        <f>IFERROR(VLOOKUP(wypadki_uzupelnione10[[#This Row],[jeżeli brak ubezpieczenia wypisz nr policjanta]],policja11[],2,),"")</f>
        <v/>
      </c>
    </row>
    <row r="51" spans="1:9" x14ac:dyDescent="0.25">
      <c r="A51">
        <v>50</v>
      </c>
      <c r="B51" s="1">
        <v>36409</v>
      </c>
      <c r="C51" s="2" t="s">
        <v>54</v>
      </c>
      <c r="D51">
        <v>1140</v>
      </c>
      <c r="E51">
        <v>4</v>
      </c>
      <c r="F51">
        <v>3</v>
      </c>
      <c r="G51" t="str">
        <f>IF(wypadki_uzupelnione10[[#This Row],[Wyplacone ubezpieczenie]]=-1,wypadki_uzupelnione10[[#This Row],[Nr rejestracyjny]],"")</f>
        <v/>
      </c>
      <c r="H51" t="str">
        <f>IF(wypadki_uzupelnione10[[#This Row],[Wyplacone ubezpieczenie]]=-1,wypadki_uzupelnione10[[#This Row],[Nr_polic]],"")</f>
        <v/>
      </c>
      <c r="I51" t="str">
        <f>IFERROR(VLOOKUP(wypadki_uzupelnione10[[#This Row],[jeżeli brak ubezpieczenia wypisz nr policjanta]],policja11[],2,),"")</f>
        <v/>
      </c>
    </row>
    <row r="52" spans="1:9" x14ac:dyDescent="0.25">
      <c r="A52">
        <v>51</v>
      </c>
      <c r="B52" s="1">
        <v>36855</v>
      </c>
      <c r="C52" s="2" t="s">
        <v>46</v>
      </c>
      <c r="D52">
        <v>2240</v>
      </c>
      <c r="E52">
        <v>4</v>
      </c>
      <c r="F52">
        <v>5</v>
      </c>
      <c r="G52" t="str">
        <f>IF(wypadki_uzupelnione10[[#This Row],[Wyplacone ubezpieczenie]]=-1,wypadki_uzupelnione10[[#This Row],[Nr rejestracyjny]],"")</f>
        <v/>
      </c>
      <c r="H52" t="str">
        <f>IF(wypadki_uzupelnione10[[#This Row],[Wyplacone ubezpieczenie]]=-1,wypadki_uzupelnione10[[#This Row],[Nr_polic]],"")</f>
        <v/>
      </c>
      <c r="I52" t="str">
        <f>IFERROR(VLOOKUP(wypadki_uzupelnione10[[#This Row],[jeżeli brak ubezpieczenia wypisz nr policjanta]],policja11[],2,),"")</f>
        <v/>
      </c>
    </row>
    <row r="53" spans="1:9" x14ac:dyDescent="0.25">
      <c r="A53">
        <v>52</v>
      </c>
      <c r="B53" s="1">
        <v>37458</v>
      </c>
      <c r="C53" s="2" t="s">
        <v>31</v>
      </c>
      <c r="D53">
        <v>4301</v>
      </c>
      <c r="E53">
        <v>1</v>
      </c>
      <c r="F53">
        <v>6</v>
      </c>
      <c r="G53" t="str">
        <f>IF(wypadki_uzupelnione10[[#This Row],[Wyplacone ubezpieczenie]]=-1,wypadki_uzupelnione10[[#This Row],[Nr rejestracyjny]],"")</f>
        <v/>
      </c>
      <c r="H53" t="str">
        <f>IF(wypadki_uzupelnione10[[#This Row],[Wyplacone ubezpieczenie]]=-1,wypadki_uzupelnione10[[#This Row],[Nr_polic]],"")</f>
        <v/>
      </c>
      <c r="I53" t="str">
        <f>IFERROR(VLOOKUP(wypadki_uzupelnione10[[#This Row],[jeżeli brak ubezpieczenia wypisz nr policjanta]],policja11[],2,),"")</f>
        <v/>
      </c>
    </row>
    <row r="54" spans="1:9" x14ac:dyDescent="0.25">
      <c r="A54">
        <v>53</v>
      </c>
      <c r="B54" s="1">
        <v>35714</v>
      </c>
      <c r="C54" s="2" t="s">
        <v>55</v>
      </c>
      <c r="D54">
        <v>8401</v>
      </c>
      <c r="E54">
        <v>1</v>
      </c>
      <c r="F54">
        <v>8</v>
      </c>
      <c r="G54" t="str">
        <f>IF(wypadki_uzupelnione10[[#This Row],[Wyplacone ubezpieczenie]]=-1,wypadki_uzupelnione10[[#This Row],[Nr rejestracyjny]],"")</f>
        <v/>
      </c>
      <c r="H54" t="str">
        <f>IF(wypadki_uzupelnione10[[#This Row],[Wyplacone ubezpieczenie]]=-1,wypadki_uzupelnione10[[#This Row],[Nr_polic]],"")</f>
        <v/>
      </c>
      <c r="I54" t="str">
        <f>IFERROR(VLOOKUP(wypadki_uzupelnione10[[#This Row],[jeżeli brak ubezpieczenia wypisz nr policjanta]],policja11[],2,),"")</f>
        <v/>
      </c>
    </row>
    <row r="55" spans="1:9" x14ac:dyDescent="0.25">
      <c r="A55">
        <v>54</v>
      </c>
      <c r="B55" s="1">
        <v>36319</v>
      </c>
      <c r="C55" s="2" t="s">
        <v>55</v>
      </c>
      <c r="D55">
        <v>5422</v>
      </c>
      <c r="E55">
        <v>1</v>
      </c>
      <c r="F55">
        <v>8</v>
      </c>
      <c r="G55" t="str">
        <f>IF(wypadki_uzupelnione10[[#This Row],[Wyplacone ubezpieczenie]]=-1,wypadki_uzupelnione10[[#This Row],[Nr rejestracyjny]],"")</f>
        <v/>
      </c>
      <c r="H55" t="str">
        <f>IF(wypadki_uzupelnione10[[#This Row],[Wyplacone ubezpieczenie]]=-1,wypadki_uzupelnione10[[#This Row],[Nr_polic]],"")</f>
        <v/>
      </c>
      <c r="I55" t="str">
        <f>IFERROR(VLOOKUP(wypadki_uzupelnione10[[#This Row],[jeżeli brak ubezpieczenia wypisz nr policjanta]],policja11[],2,),"")</f>
        <v/>
      </c>
    </row>
    <row r="56" spans="1:9" x14ac:dyDescent="0.25">
      <c r="A56">
        <v>55</v>
      </c>
      <c r="B56" s="1">
        <v>38028</v>
      </c>
      <c r="C56" s="2" t="s">
        <v>56</v>
      </c>
      <c r="D56">
        <v>3352</v>
      </c>
      <c r="E56">
        <v>2</v>
      </c>
      <c r="F56">
        <v>8</v>
      </c>
      <c r="G56" t="str">
        <f>IF(wypadki_uzupelnione10[[#This Row],[Wyplacone ubezpieczenie]]=-1,wypadki_uzupelnione10[[#This Row],[Nr rejestracyjny]],"")</f>
        <v/>
      </c>
      <c r="H56" t="str">
        <f>IF(wypadki_uzupelnione10[[#This Row],[Wyplacone ubezpieczenie]]=-1,wypadki_uzupelnione10[[#This Row],[Nr_polic]],"")</f>
        <v/>
      </c>
      <c r="I56" t="str">
        <f>IFERROR(VLOOKUP(wypadki_uzupelnione10[[#This Row],[jeżeli brak ubezpieczenia wypisz nr policjanta]],policja11[],2,),"")</f>
        <v/>
      </c>
    </row>
    <row r="57" spans="1:9" x14ac:dyDescent="0.25">
      <c r="A57">
        <v>56</v>
      </c>
      <c r="B57" s="1">
        <v>37174</v>
      </c>
      <c r="C57" s="2" t="s">
        <v>57</v>
      </c>
      <c r="D57">
        <v>661</v>
      </c>
      <c r="E57">
        <v>2</v>
      </c>
      <c r="F57">
        <v>3</v>
      </c>
      <c r="G57" t="str">
        <f>IF(wypadki_uzupelnione10[[#This Row],[Wyplacone ubezpieczenie]]=-1,wypadki_uzupelnione10[[#This Row],[Nr rejestracyjny]],"")</f>
        <v/>
      </c>
      <c r="H57" t="str">
        <f>IF(wypadki_uzupelnione10[[#This Row],[Wyplacone ubezpieczenie]]=-1,wypadki_uzupelnione10[[#This Row],[Nr_polic]],"")</f>
        <v/>
      </c>
      <c r="I57" t="str">
        <f>IFERROR(VLOOKUP(wypadki_uzupelnione10[[#This Row],[jeżeli brak ubezpieczenia wypisz nr policjanta]],policja11[],2,),"")</f>
        <v/>
      </c>
    </row>
    <row r="58" spans="1:9" x14ac:dyDescent="0.25">
      <c r="A58">
        <v>57</v>
      </c>
      <c r="B58" s="1">
        <v>37359</v>
      </c>
      <c r="C58" s="2" t="s">
        <v>58</v>
      </c>
      <c r="D58">
        <v>5674</v>
      </c>
      <c r="E58">
        <v>1</v>
      </c>
      <c r="F58">
        <v>4</v>
      </c>
      <c r="G58" t="str">
        <f>IF(wypadki_uzupelnione10[[#This Row],[Wyplacone ubezpieczenie]]=-1,wypadki_uzupelnione10[[#This Row],[Nr rejestracyjny]],"")</f>
        <v/>
      </c>
      <c r="H58" t="str">
        <f>IF(wypadki_uzupelnione10[[#This Row],[Wyplacone ubezpieczenie]]=-1,wypadki_uzupelnione10[[#This Row],[Nr_polic]],"")</f>
        <v/>
      </c>
      <c r="I58" t="str">
        <f>IFERROR(VLOOKUP(wypadki_uzupelnione10[[#This Row],[jeżeli brak ubezpieczenia wypisz nr policjanta]],policja11[],2,),"")</f>
        <v/>
      </c>
    </row>
    <row r="59" spans="1:9" x14ac:dyDescent="0.25">
      <c r="A59">
        <v>58</v>
      </c>
      <c r="B59" s="1">
        <v>38218</v>
      </c>
      <c r="C59" s="2" t="s">
        <v>59</v>
      </c>
      <c r="D59">
        <v>6536</v>
      </c>
      <c r="E59">
        <v>3</v>
      </c>
      <c r="F59">
        <v>5</v>
      </c>
      <c r="G59" t="str">
        <f>IF(wypadki_uzupelnione10[[#This Row],[Wyplacone ubezpieczenie]]=-1,wypadki_uzupelnione10[[#This Row],[Nr rejestracyjny]],"")</f>
        <v/>
      </c>
      <c r="H59" t="str">
        <f>IF(wypadki_uzupelnione10[[#This Row],[Wyplacone ubezpieczenie]]=-1,wypadki_uzupelnione10[[#This Row],[Nr_polic]],"")</f>
        <v/>
      </c>
      <c r="I59" t="str">
        <f>IFERROR(VLOOKUP(wypadki_uzupelnione10[[#This Row],[jeżeli brak ubezpieczenia wypisz nr policjanta]],policja11[],2,),"")</f>
        <v/>
      </c>
    </row>
    <row r="60" spans="1:9" x14ac:dyDescent="0.25">
      <c r="A60">
        <v>59</v>
      </c>
      <c r="B60" s="1">
        <v>36327</v>
      </c>
      <c r="C60" s="2" t="s">
        <v>44</v>
      </c>
      <c r="D60">
        <v>9527</v>
      </c>
      <c r="E60">
        <v>4</v>
      </c>
      <c r="F60">
        <v>1</v>
      </c>
      <c r="G60" t="str">
        <f>IF(wypadki_uzupelnione10[[#This Row],[Wyplacone ubezpieczenie]]=-1,wypadki_uzupelnione10[[#This Row],[Nr rejestracyjny]],"")</f>
        <v/>
      </c>
      <c r="H60" t="str">
        <f>IF(wypadki_uzupelnione10[[#This Row],[Wyplacone ubezpieczenie]]=-1,wypadki_uzupelnione10[[#This Row],[Nr_polic]],"")</f>
        <v/>
      </c>
      <c r="I60" t="str">
        <f>IFERROR(VLOOKUP(wypadki_uzupelnione10[[#This Row],[jeżeli brak ubezpieczenia wypisz nr policjanta]],policja11[],2,),"")</f>
        <v/>
      </c>
    </row>
    <row r="61" spans="1:9" x14ac:dyDescent="0.25">
      <c r="A61">
        <v>60</v>
      </c>
      <c r="B61" s="1">
        <v>35612</v>
      </c>
      <c r="C61" s="2" t="s">
        <v>60</v>
      </c>
      <c r="D61">
        <v>8892</v>
      </c>
      <c r="E61">
        <v>5</v>
      </c>
      <c r="F61">
        <v>4</v>
      </c>
      <c r="G61" t="str">
        <f>IF(wypadki_uzupelnione10[[#This Row],[Wyplacone ubezpieczenie]]=-1,wypadki_uzupelnione10[[#This Row],[Nr rejestracyjny]],"")</f>
        <v/>
      </c>
      <c r="H61" t="str">
        <f>IF(wypadki_uzupelnione10[[#This Row],[Wyplacone ubezpieczenie]]=-1,wypadki_uzupelnione10[[#This Row],[Nr_polic]],"")</f>
        <v/>
      </c>
      <c r="I61" t="str">
        <f>IFERROR(VLOOKUP(wypadki_uzupelnione10[[#This Row],[jeżeli brak ubezpieczenia wypisz nr policjanta]],policja11[],2,),"")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BCA8-085F-4507-BA70-00A72B380122}">
  <dimension ref="A1:L79"/>
  <sheetViews>
    <sheetView topLeftCell="G1" workbookViewId="0">
      <selection activeCell="J23" sqref="J23"/>
    </sheetView>
  </sheetViews>
  <sheetFormatPr defaultRowHeight="15" x14ac:dyDescent="0.25"/>
  <cols>
    <col min="1" max="1" width="6.140625" bestFit="1" customWidth="1"/>
    <col min="2" max="2" width="15.85546875" bestFit="1" customWidth="1"/>
    <col min="3" max="3" width="17.42578125" bestFit="1" customWidth="1"/>
    <col min="4" max="4" width="27" bestFit="1" customWidth="1"/>
    <col min="5" max="5" width="11.85546875" bestFit="1" customWidth="1"/>
    <col min="6" max="6" width="10.7109375" bestFit="1" customWidth="1"/>
    <col min="7" max="7" width="20.85546875" bestFit="1" customWidth="1"/>
    <col min="8" max="8" width="23.7109375" bestFit="1" customWidth="1"/>
    <col min="9" max="9" width="7.28515625" customWidth="1"/>
    <col min="10" max="10" width="6.140625" bestFit="1" customWidth="1"/>
    <col min="11" max="11" width="16.5703125" bestFit="1" customWidth="1"/>
    <col min="12" max="12" width="31.5703125" bestFit="1" customWidth="1"/>
    <col min="13" max="13" width="11.28515625" bestFit="1" customWidth="1"/>
    <col min="14" max="14" width="12.85546875" bestFit="1" customWidth="1"/>
    <col min="15" max="15" width="9.7109375" bestFit="1" customWidth="1"/>
    <col min="16" max="16" width="6" bestFit="1" customWidth="1"/>
    <col min="17" max="17" width="7" bestFit="1" customWidth="1"/>
    <col min="18" max="18" width="7.7109375" bestFit="1" customWidth="1"/>
    <col min="19" max="20" width="14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88</v>
      </c>
      <c r="H1" t="s">
        <v>84</v>
      </c>
    </row>
    <row r="2" spans="1:12" x14ac:dyDescent="0.25">
      <c r="A2">
        <v>1</v>
      </c>
      <c r="B2" s="1">
        <v>35067</v>
      </c>
      <c r="C2" s="2" t="s">
        <v>6</v>
      </c>
      <c r="D2">
        <v>10453</v>
      </c>
      <c r="E2">
        <v>1</v>
      </c>
      <c r="F2">
        <v>1</v>
      </c>
      <c r="G2" t="str">
        <f>VLOOKUP(wypadki_uzupelnione1221[[#This Row],[Nr_polic]],policja1322[],2,FALSE)</f>
        <v>Grozny</v>
      </c>
      <c r="H2" t="str">
        <f>IFERROR(VLOOKUP(wypadki_uzupelnione1221[[#This Row],[Nr_ubezp]],ubezpieczyciele1423[],2,FALSE),"-")</f>
        <v>PZU</v>
      </c>
    </row>
    <row r="3" spans="1:12" x14ac:dyDescent="0.25">
      <c r="A3">
        <v>2</v>
      </c>
      <c r="B3" s="1">
        <v>35717</v>
      </c>
      <c r="C3" s="2" t="s">
        <v>7</v>
      </c>
      <c r="D3">
        <v>673</v>
      </c>
      <c r="E3">
        <v>1</v>
      </c>
      <c r="F3">
        <v>2</v>
      </c>
      <c r="G3" t="str">
        <f>VLOOKUP(wypadki_uzupelnione1221[[#This Row],[Nr_polic]],policja1322[],2,FALSE)</f>
        <v>Laskawy</v>
      </c>
      <c r="H3" t="str">
        <f>IFERROR(VLOOKUP(wypadki_uzupelnione1221[[#This Row],[Nr_ubezp]],ubezpieczyciele1423[],2,FALSE),"-")</f>
        <v>PZU</v>
      </c>
      <c r="L3" t="s">
        <v>281</v>
      </c>
    </row>
    <row r="4" spans="1:12" x14ac:dyDescent="0.25">
      <c r="A4">
        <v>3</v>
      </c>
      <c r="B4" s="1">
        <v>37339</v>
      </c>
      <c r="C4" s="2" t="s">
        <v>8</v>
      </c>
      <c r="D4">
        <v>8276</v>
      </c>
      <c r="E4">
        <v>2</v>
      </c>
      <c r="F4">
        <v>3</v>
      </c>
      <c r="G4" t="str">
        <f>VLOOKUP(wypadki_uzupelnione1221[[#This Row],[Nr_polic]],policja1322[],2,FALSE)</f>
        <v>Polubowny</v>
      </c>
      <c r="H4" t="str">
        <f>IFERROR(VLOOKUP(wypadki_uzupelnione1221[[#This Row],[Nr_ubezp]],ubezpieczyciele1423[],2,FALSE),"-")</f>
        <v>LINK4</v>
      </c>
      <c r="K4" s="22" t="s">
        <v>80</v>
      </c>
      <c r="L4" s="2">
        <v>22630</v>
      </c>
    </row>
    <row r="5" spans="1:12" x14ac:dyDescent="0.25">
      <c r="A5">
        <v>4</v>
      </c>
      <c r="B5" s="1">
        <v>35338</v>
      </c>
      <c r="C5" s="2" t="s">
        <v>9</v>
      </c>
      <c r="D5">
        <v>7231</v>
      </c>
      <c r="E5">
        <v>3</v>
      </c>
      <c r="F5">
        <v>1</v>
      </c>
      <c r="G5" t="str">
        <f>VLOOKUP(wypadki_uzupelnione1221[[#This Row],[Nr_polic]],policja1322[],2,FALSE)</f>
        <v>Grozny</v>
      </c>
      <c r="H5" t="str">
        <f>IFERROR(VLOOKUP(wypadki_uzupelnione1221[[#This Row],[Nr_ubezp]],ubezpieczyciele1423[],2,FALSE),"-")</f>
        <v>GENERALI</v>
      </c>
      <c r="K5" s="23" t="s">
        <v>71</v>
      </c>
      <c r="L5" s="2">
        <v>2874</v>
      </c>
    </row>
    <row r="6" spans="1:12" x14ac:dyDescent="0.25">
      <c r="A6">
        <v>5</v>
      </c>
      <c r="B6" s="1">
        <v>35393</v>
      </c>
      <c r="C6" s="2" t="s">
        <v>10</v>
      </c>
      <c r="D6">
        <v>1318</v>
      </c>
      <c r="E6">
        <v>1</v>
      </c>
      <c r="F6">
        <v>4</v>
      </c>
      <c r="G6" t="str">
        <f>VLOOKUP(wypadki_uzupelnione1221[[#This Row],[Nr_polic]],policja1322[],2,FALSE)</f>
        <v>Natarczywy</v>
      </c>
      <c r="H6" t="str">
        <f>IFERROR(VLOOKUP(wypadki_uzupelnione1221[[#This Row],[Nr_ubezp]],ubezpieczyciele1423[],2,FALSE),"-")</f>
        <v>PZU</v>
      </c>
      <c r="K6" s="23" t="s">
        <v>67</v>
      </c>
      <c r="L6" s="2">
        <v>12543</v>
      </c>
    </row>
    <row r="7" spans="1:12" x14ac:dyDescent="0.25">
      <c r="A7">
        <v>6</v>
      </c>
      <c r="B7" s="1">
        <v>35929</v>
      </c>
      <c r="C7" s="2" t="s">
        <v>11</v>
      </c>
      <c r="D7">
        <v>3794</v>
      </c>
      <c r="E7">
        <v>2</v>
      </c>
      <c r="F7">
        <v>5</v>
      </c>
      <c r="G7" t="str">
        <f>VLOOKUP(wypadki_uzupelnione1221[[#This Row],[Nr_polic]],policja1322[],2,FALSE)</f>
        <v>Kompetentna</v>
      </c>
      <c r="H7" t="str">
        <f>IFERROR(VLOOKUP(wypadki_uzupelnione1221[[#This Row],[Nr_ubezp]],ubezpieczyciele1423[],2,FALSE),"-")</f>
        <v>LINK4</v>
      </c>
      <c r="K7" s="23" t="s">
        <v>66</v>
      </c>
      <c r="L7" s="2">
        <v>7213</v>
      </c>
    </row>
    <row r="8" spans="1:12" x14ac:dyDescent="0.25">
      <c r="A8">
        <v>7</v>
      </c>
      <c r="B8" s="1">
        <v>37214</v>
      </c>
      <c r="C8" s="2" t="s">
        <v>12</v>
      </c>
      <c r="D8">
        <v>6455</v>
      </c>
      <c r="E8">
        <v>3</v>
      </c>
      <c r="F8">
        <v>1</v>
      </c>
      <c r="G8" t="str">
        <f>VLOOKUP(wypadki_uzupelnione1221[[#This Row],[Nr_polic]],policja1322[],2,FALSE)</f>
        <v>Grozny</v>
      </c>
      <c r="H8" t="str">
        <f>IFERROR(VLOOKUP(wypadki_uzupelnione1221[[#This Row],[Nr_ubezp]],ubezpieczyciele1423[],2,FALSE),"-")</f>
        <v>GENERALI</v>
      </c>
      <c r="K8" s="22" t="s">
        <v>74</v>
      </c>
      <c r="L8" s="2">
        <v>68210</v>
      </c>
    </row>
    <row r="9" spans="1:12" x14ac:dyDescent="0.25">
      <c r="A9">
        <v>8</v>
      </c>
      <c r="B9" s="1">
        <v>35252</v>
      </c>
      <c r="C9" s="2" t="s">
        <v>13</v>
      </c>
      <c r="D9">
        <v>3912</v>
      </c>
      <c r="E9">
        <v>4</v>
      </c>
      <c r="F9">
        <v>2</v>
      </c>
      <c r="G9" t="str">
        <f>VLOOKUP(wypadki_uzupelnione1221[[#This Row],[Nr_polic]],policja1322[],2,FALSE)</f>
        <v>Laskawy</v>
      </c>
      <c r="H9" t="str">
        <f>IFERROR(VLOOKUP(wypadki_uzupelnione1221[[#This Row],[Nr_ubezp]],ubezpieczyciele1423[],2,FALSE),"-")</f>
        <v>WARTA</v>
      </c>
      <c r="K9" s="23" t="s">
        <v>70</v>
      </c>
      <c r="L9" s="2">
        <v>8019</v>
      </c>
    </row>
    <row r="10" spans="1:12" x14ac:dyDescent="0.25">
      <c r="A10">
        <v>9</v>
      </c>
      <c r="B10" s="1">
        <v>35249</v>
      </c>
      <c r="C10" s="2" t="s">
        <v>14</v>
      </c>
      <c r="D10">
        <v>8237</v>
      </c>
      <c r="E10">
        <v>1</v>
      </c>
      <c r="F10">
        <v>6</v>
      </c>
      <c r="G10" t="str">
        <f>VLOOKUP(wypadki_uzupelnione1221[[#This Row],[Nr_polic]],policja1322[],2,FALSE)</f>
        <v>Marudny</v>
      </c>
      <c r="H10" t="str">
        <f>IFERROR(VLOOKUP(wypadki_uzupelnione1221[[#This Row],[Nr_ubezp]],ubezpieczyciele1423[],2,FALSE),"-")</f>
        <v>PZU</v>
      </c>
      <c r="K10" s="23" t="s">
        <v>68</v>
      </c>
      <c r="L10" s="2">
        <v>18000</v>
      </c>
    </row>
    <row r="11" spans="1:12" x14ac:dyDescent="0.25">
      <c r="A11">
        <v>10</v>
      </c>
      <c r="B11" s="1">
        <v>38436</v>
      </c>
      <c r="C11" s="2" t="s">
        <v>15</v>
      </c>
      <c r="D11">
        <v>8978</v>
      </c>
      <c r="E11">
        <v>2</v>
      </c>
      <c r="F11">
        <v>7</v>
      </c>
      <c r="G11" t="str">
        <f>VLOOKUP(wypadki_uzupelnione1221[[#This Row],[Nr_polic]],policja1322[],2,FALSE)</f>
        <v>Dziwny</v>
      </c>
      <c r="H11" t="str">
        <f>IFERROR(VLOOKUP(wypadki_uzupelnione1221[[#This Row],[Nr_ubezp]],ubezpieczyciele1423[],2,FALSE),"-")</f>
        <v>LINK4</v>
      </c>
      <c r="K11" s="23" t="s">
        <v>66</v>
      </c>
      <c r="L11" s="2">
        <v>18240</v>
      </c>
    </row>
    <row r="12" spans="1:12" x14ac:dyDescent="0.25">
      <c r="A12">
        <v>11</v>
      </c>
      <c r="B12" s="1">
        <v>36624</v>
      </c>
      <c r="C12" s="2" t="s">
        <v>16</v>
      </c>
      <c r="D12">
        <v>10299</v>
      </c>
      <c r="E12">
        <v>5</v>
      </c>
      <c r="F12">
        <v>2</v>
      </c>
      <c r="G12" t="str">
        <f>VLOOKUP(wypadki_uzupelnione1221[[#This Row],[Nr_polic]],policja1322[],2,FALSE)</f>
        <v>Laskawy</v>
      </c>
      <c r="H12" t="str">
        <f>IFERROR(VLOOKUP(wypadki_uzupelnione1221[[#This Row],[Nr_ubezp]],ubezpieczyciele1423[],2,FALSE),"-")</f>
        <v>COMPENSA</v>
      </c>
      <c r="K12" s="23" t="s">
        <v>69</v>
      </c>
      <c r="L12" s="2">
        <v>23951</v>
      </c>
    </row>
    <row r="13" spans="1:12" x14ac:dyDescent="0.25">
      <c r="A13">
        <v>12</v>
      </c>
      <c r="B13" s="1">
        <v>38315</v>
      </c>
      <c r="C13" s="2" t="s">
        <v>17</v>
      </c>
      <c r="D13">
        <v>7690</v>
      </c>
      <c r="E13">
        <v>6</v>
      </c>
      <c r="F13">
        <v>3</v>
      </c>
      <c r="G13" t="str">
        <f>VLOOKUP(wypadki_uzupelnione1221[[#This Row],[Nr_polic]],policja1322[],2,FALSE)</f>
        <v>Polubowny</v>
      </c>
      <c r="H13" t="str">
        <f>IFERROR(VLOOKUP(wypadki_uzupelnione1221[[#This Row],[Nr_ubezp]],ubezpieczyciele1423[],2,FALSE),"-")</f>
        <v>ERGO-HESTIA</v>
      </c>
      <c r="K13" s="22" t="s">
        <v>78</v>
      </c>
      <c r="L13" s="2">
        <v>23901</v>
      </c>
    </row>
    <row r="14" spans="1:12" x14ac:dyDescent="0.25">
      <c r="A14">
        <v>13</v>
      </c>
      <c r="B14" s="1">
        <v>36279</v>
      </c>
      <c r="C14" s="2" t="s">
        <v>8</v>
      </c>
      <c r="D14">
        <v>4674</v>
      </c>
      <c r="E14">
        <v>1</v>
      </c>
      <c r="F14">
        <v>4</v>
      </c>
      <c r="G14" t="str">
        <f>VLOOKUP(wypadki_uzupelnione1221[[#This Row],[Nr_polic]],policja1322[],2,FALSE)</f>
        <v>Natarczywy</v>
      </c>
      <c r="H14" t="str">
        <f>IFERROR(VLOOKUP(wypadki_uzupelnione1221[[#This Row],[Nr_ubezp]],ubezpieczyciele1423[],2,FALSE),"-")</f>
        <v>PZU</v>
      </c>
      <c r="K14" s="23" t="s">
        <v>70</v>
      </c>
      <c r="L14" s="2">
        <v>1771</v>
      </c>
    </row>
    <row r="15" spans="1:12" x14ac:dyDescent="0.25">
      <c r="A15">
        <v>14</v>
      </c>
      <c r="B15" s="1">
        <v>38692</v>
      </c>
      <c r="C15" s="2" t="s">
        <v>18</v>
      </c>
      <c r="D15">
        <v>2676</v>
      </c>
      <c r="E15">
        <v>4</v>
      </c>
      <c r="F15">
        <v>6</v>
      </c>
      <c r="G15" t="str">
        <f>VLOOKUP(wypadki_uzupelnione1221[[#This Row],[Nr_polic]],policja1322[],2,FALSE)</f>
        <v>Marudny</v>
      </c>
      <c r="H15" t="str">
        <f>IFERROR(VLOOKUP(wypadki_uzupelnione1221[[#This Row],[Nr_ubezp]],ubezpieczyciele1423[],2,FALSE),"-")</f>
        <v>WARTA</v>
      </c>
      <c r="K15" s="23" t="s">
        <v>68</v>
      </c>
      <c r="L15" s="2">
        <v>9664</v>
      </c>
    </row>
    <row r="16" spans="1:12" x14ac:dyDescent="0.25">
      <c r="A16">
        <v>15</v>
      </c>
      <c r="B16" s="1">
        <v>38312</v>
      </c>
      <c r="C16" s="2" t="s">
        <v>19</v>
      </c>
      <c r="D16">
        <v>5249</v>
      </c>
      <c r="E16">
        <v>1</v>
      </c>
      <c r="F16">
        <v>7</v>
      </c>
      <c r="G16" t="str">
        <f>VLOOKUP(wypadki_uzupelnione1221[[#This Row],[Nr_polic]],policja1322[],2,FALSE)</f>
        <v>Dziwny</v>
      </c>
      <c r="H16" t="str">
        <f>IFERROR(VLOOKUP(wypadki_uzupelnione1221[[#This Row],[Nr_ubezp]],ubezpieczyciele1423[],2,FALSE),"-")</f>
        <v>PZU</v>
      </c>
      <c r="K16" s="23" t="s">
        <v>67</v>
      </c>
      <c r="L16" s="2">
        <v>3794</v>
      </c>
    </row>
    <row r="17" spans="1:12" x14ac:dyDescent="0.25">
      <c r="A17">
        <v>16</v>
      </c>
      <c r="B17" s="1">
        <v>37863</v>
      </c>
      <c r="C17" s="2" t="s">
        <v>20</v>
      </c>
      <c r="D17">
        <v>9226</v>
      </c>
      <c r="E17">
        <v>2</v>
      </c>
      <c r="F17">
        <v>8</v>
      </c>
      <c r="G17" t="str">
        <f>VLOOKUP(wypadki_uzupelnione1221[[#This Row],[Nr_polic]],policja1322[],2,FALSE)</f>
        <v>Markotna</v>
      </c>
      <c r="H17" t="str">
        <f>IFERROR(VLOOKUP(wypadki_uzupelnione1221[[#This Row],[Nr_ubezp]],ubezpieczyciele1423[],2,FALSE),"-")</f>
        <v>LINK4</v>
      </c>
      <c r="K17" s="23" t="s">
        <v>66</v>
      </c>
      <c r="L17" s="2">
        <v>4462</v>
      </c>
    </row>
    <row r="18" spans="1:12" x14ac:dyDescent="0.25">
      <c r="A18">
        <v>17</v>
      </c>
      <c r="B18" s="1">
        <v>35340</v>
      </c>
      <c r="C18" s="2" t="s">
        <v>21</v>
      </c>
      <c r="D18">
        <v>8701</v>
      </c>
      <c r="E18">
        <v>3</v>
      </c>
      <c r="F18">
        <v>8</v>
      </c>
      <c r="G18" t="str">
        <f>VLOOKUP(wypadki_uzupelnione1221[[#This Row],[Nr_polic]],policja1322[],2,FALSE)</f>
        <v>Markotna</v>
      </c>
      <c r="H18" t="str">
        <f>IFERROR(VLOOKUP(wypadki_uzupelnione1221[[#This Row],[Nr_ubezp]],ubezpieczyciele1423[],2,FALSE),"-")</f>
        <v>GENERALI</v>
      </c>
      <c r="K18" s="23" t="s">
        <v>69</v>
      </c>
      <c r="L18" s="2">
        <v>4210</v>
      </c>
    </row>
    <row r="19" spans="1:12" x14ac:dyDescent="0.25">
      <c r="A19">
        <v>18</v>
      </c>
      <c r="B19" s="1">
        <v>38278</v>
      </c>
      <c r="C19" s="2" t="s">
        <v>22</v>
      </c>
      <c r="D19">
        <v>6615</v>
      </c>
      <c r="E19">
        <v>4</v>
      </c>
      <c r="F19">
        <v>1</v>
      </c>
      <c r="G19" t="str">
        <f>VLOOKUP(wypadki_uzupelnione1221[[#This Row],[Nr_polic]],policja1322[],2,FALSE)</f>
        <v>Grozny</v>
      </c>
      <c r="H19" t="str">
        <f>IFERROR(VLOOKUP(wypadki_uzupelnione1221[[#This Row],[Nr_ubezp]],ubezpieczyciele1423[],2,FALSE),"-")</f>
        <v>WARTA</v>
      </c>
      <c r="K19" s="22" t="s">
        <v>75</v>
      </c>
      <c r="L19" s="2">
        <v>31619</v>
      </c>
    </row>
    <row r="20" spans="1:12" x14ac:dyDescent="0.25">
      <c r="A20">
        <v>19</v>
      </c>
      <c r="B20" s="1">
        <v>35779</v>
      </c>
      <c r="C20" s="2" t="s">
        <v>23</v>
      </c>
      <c r="D20">
        <v>2462</v>
      </c>
      <c r="E20">
        <v>1</v>
      </c>
      <c r="F20">
        <v>3</v>
      </c>
      <c r="G20" t="str">
        <f>VLOOKUP(wypadki_uzupelnione1221[[#This Row],[Nr_polic]],policja1322[],2,FALSE)</f>
        <v>Polubowny</v>
      </c>
      <c r="H20" t="str">
        <f>IFERROR(VLOOKUP(wypadki_uzupelnione1221[[#This Row],[Nr_ubezp]],ubezpieczyciele1423[],2,FALSE),"-")</f>
        <v>PZU</v>
      </c>
      <c r="K20" s="23" t="s">
        <v>70</v>
      </c>
      <c r="L20" s="2">
        <v>15056</v>
      </c>
    </row>
    <row r="21" spans="1:12" x14ac:dyDescent="0.25">
      <c r="A21">
        <v>20</v>
      </c>
      <c r="B21" s="1">
        <v>35735</v>
      </c>
      <c r="C21" s="2" t="s">
        <v>24</v>
      </c>
      <c r="D21">
        <v>-1</v>
      </c>
      <c r="E21">
        <v>0</v>
      </c>
      <c r="F21">
        <v>6</v>
      </c>
      <c r="G21" t="str">
        <f>VLOOKUP(wypadki_uzupelnione1221[[#This Row],[Nr_polic]],policja1322[],2,FALSE)</f>
        <v>Marudny</v>
      </c>
      <c r="H21" t="str">
        <f>IFERROR(VLOOKUP(wypadki_uzupelnione1221[[#This Row],[Nr_ubezp]],ubezpieczyciele1423[],2,FALSE),"-")</f>
        <v>-</v>
      </c>
      <c r="K21" s="23" t="s">
        <v>68</v>
      </c>
      <c r="L21" s="2">
        <v>9455</v>
      </c>
    </row>
    <row r="22" spans="1:12" x14ac:dyDescent="0.25">
      <c r="A22">
        <v>21</v>
      </c>
      <c r="B22" s="1">
        <v>36272</v>
      </c>
      <c r="C22" s="2" t="s">
        <v>25</v>
      </c>
      <c r="D22">
        <v>3128</v>
      </c>
      <c r="E22">
        <v>3</v>
      </c>
      <c r="F22">
        <v>5</v>
      </c>
      <c r="G22" t="str">
        <f>VLOOKUP(wypadki_uzupelnione1221[[#This Row],[Nr_polic]],policja1322[],2,FALSE)</f>
        <v>Kompetentna</v>
      </c>
      <c r="H22" t="str">
        <f>IFERROR(VLOOKUP(wypadki_uzupelnione1221[[#This Row],[Nr_ubezp]],ubezpieczyciele1423[],2,FALSE),"-")</f>
        <v>GENERALI</v>
      </c>
      <c r="K22" s="23" t="s">
        <v>66</v>
      </c>
      <c r="L22" s="2">
        <v>3196</v>
      </c>
    </row>
    <row r="23" spans="1:12" x14ac:dyDescent="0.25">
      <c r="A23">
        <v>22</v>
      </c>
      <c r="B23" s="1">
        <v>35167</v>
      </c>
      <c r="C23" s="2" t="s">
        <v>26</v>
      </c>
      <c r="D23">
        <v>7809</v>
      </c>
      <c r="E23">
        <v>4</v>
      </c>
      <c r="F23">
        <v>1</v>
      </c>
      <c r="G23" t="str">
        <f>VLOOKUP(wypadki_uzupelnione1221[[#This Row],[Nr_polic]],policja1322[],2,FALSE)</f>
        <v>Grozny</v>
      </c>
      <c r="H23" t="str">
        <f>IFERROR(VLOOKUP(wypadki_uzupelnione1221[[#This Row],[Nr_ubezp]],ubezpieczyciele1423[],2,FALSE),"-")</f>
        <v>WARTA</v>
      </c>
      <c r="K23" s="23" t="s">
        <v>69</v>
      </c>
      <c r="L23" s="2">
        <v>3912</v>
      </c>
    </row>
    <row r="24" spans="1:12" x14ac:dyDescent="0.25">
      <c r="A24">
        <v>23</v>
      </c>
      <c r="B24" s="1">
        <v>35766</v>
      </c>
      <c r="C24" s="2" t="s">
        <v>27</v>
      </c>
      <c r="D24">
        <v>4757</v>
      </c>
      <c r="E24">
        <v>5</v>
      </c>
      <c r="F24">
        <v>2</v>
      </c>
      <c r="G24" t="str">
        <f>VLOOKUP(wypadki_uzupelnione1221[[#This Row],[Nr_polic]],policja1322[],2,FALSE)</f>
        <v>Laskawy</v>
      </c>
      <c r="H24" t="str">
        <f>IFERROR(VLOOKUP(wypadki_uzupelnione1221[[#This Row],[Nr_ubezp]],ubezpieczyciele1423[],2,FALSE),"-")</f>
        <v>COMPENSA</v>
      </c>
      <c r="K24" s="22" t="s">
        <v>81</v>
      </c>
      <c r="L24" s="2">
        <v>45315</v>
      </c>
    </row>
    <row r="25" spans="1:12" x14ac:dyDescent="0.25">
      <c r="A25">
        <v>24</v>
      </c>
      <c r="B25" s="1">
        <v>36881</v>
      </c>
      <c r="C25" s="2" t="s">
        <v>28</v>
      </c>
      <c r="D25">
        <v>3544</v>
      </c>
      <c r="E25">
        <v>1</v>
      </c>
      <c r="F25">
        <v>8</v>
      </c>
      <c r="G25" t="str">
        <f>VLOOKUP(wypadki_uzupelnione1221[[#This Row],[Nr_polic]],policja1322[],2,FALSE)</f>
        <v>Markotna</v>
      </c>
      <c r="H25" t="str">
        <f>IFERROR(VLOOKUP(wypadki_uzupelnione1221[[#This Row],[Nr_ubezp]],ubezpieczyciele1423[],2,FALSE),"-")</f>
        <v>PZU</v>
      </c>
      <c r="K25" s="23" t="s">
        <v>68</v>
      </c>
      <c r="L25" s="2">
        <v>8701</v>
      </c>
    </row>
    <row r="26" spans="1:12" x14ac:dyDescent="0.25">
      <c r="A26">
        <v>25</v>
      </c>
      <c r="B26" s="1">
        <v>37643</v>
      </c>
      <c r="C26" s="2" t="s">
        <v>29</v>
      </c>
      <c r="D26">
        <v>1964</v>
      </c>
      <c r="E26">
        <v>1</v>
      </c>
      <c r="F26">
        <v>7</v>
      </c>
      <c r="G26" t="str">
        <f>VLOOKUP(wypadki_uzupelnione1221[[#This Row],[Nr_polic]],policja1322[],2,FALSE)</f>
        <v>Dziwny</v>
      </c>
      <c r="H26" t="str">
        <f>IFERROR(VLOOKUP(wypadki_uzupelnione1221[[#This Row],[Nr_ubezp]],ubezpieczyciele1423[],2,FALSE),"-")</f>
        <v>PZU</v>
      </c>
      <c r="K26" s="23" t="s">
        <v>67</v>
      </c>
      <c r="L26" s="2">
        <v>19247</v>
      </c>
    </row>
    <row r="27" spans="1:12" x14ac:dyDescent="0.25">
      <c r="A27">
        <v>26</v>
      </c>
      <c r="B27" s="1">
        <v>36683</v>
      </c>
      <c r="C27" s="2" t="s">
        <v>30</v>
      </c>
      <c r="D27">
        <v>10252</v>
      </c>
      <c r="E27">
        <v>1</v>
      </c>
      <c r="F27">
        <v>6</v>
      </c>
      <c r="G27" t="str">
        <f>VLOOKUP(wypadki_uzupelnione1221[[#This Row],[Nr_polic]],policja1322[],2,FALSE)</f>
        <v>Marudny</v>
      </c>
      <c r="H27" t="str">
        <f>IFERROR(VLOOKUP(wypadki_uzupelnione1221[[#This Row],[Nr_ubezp]],ubezpieczyciele1423[],2,FALSE),"-")</f>
        <v>PZU</v>
      </c>
      <c r="K27" s="23" t="s">
        <v>66</v>
      </c>
      <c r="L27" s="2">
        <v>17367</v>
      </c>
    </row>
    <row r="28" spans="1:12" x14ac:dyDescent="0.25">
      <c r="A28">
        <v>27</v>
      </c>
      <c r="B28" s="1">
        <v>37181</v>
      </c>
      <c r="C28" s="2" t="s">
        <v>31</v>
      </c>
      <c r="D28">
        <v>-1</v>
      </c>
      <c r="E28">
        <v>0</v>
      </c>
      <c r="F28">
        <v>1</v>
      </c>
      <c r="G28" t="str">
        <f>VLOOKUP(wypadki_uzupelnione1221[[#This Row],[Nr_polic]],policja1322[],2,FALSE)</f>
        <v>Grozny</v>
      </c>
      <c r="H28" t="str">
        <f>IFERROR(VLOOKUP(wypadki_uzupelnione1221[[#This Row],[Nr_ubezp]],ubezpieczyciele1423[],2,FALSE),"-")</f>
        <v>-</v>
      </c>
      <c r="K28" s="22" t="s">
        <v>79</v>
      </c>
      <c r="L28" s="2">
        <v>40777</v>
      </c>
    </row>
    <row r="29" spans="1:12" x14ac:dyDescent="0.25">
      <c r="A29">
        <v>28</v>
      </c>
      <c r="B29" s="1">
        <v>35227</v>
      </c>
      <c r="C29" s="2" t="s">
        <v>32</v>
      </c>
      <c r="D29">
        <v>1970</v>
      </c>
      <c r="E29">
        <v>4</v>
      </c>
      <c r="F29">
        <v>5</v>
      </c>
      <c r="G29" t="str">
        <f>VLOOKUP(wypadki_uzupelnione1221[[#This Row],[Nr_polic]],policja1322[],2,FALSE)</f>
        <v>Kompetentna</v>
      </c>
      <c r="H29" t="str">
        <f>IFERROR(VLOOKUP(wypadki_uzupelnione1221[[#This Row],[Nr_ubezp]],ubezpieczyciele1423[],2,FALSE),"-")</f>
        <v>WARTA</v>
      </c>
      <c r="K29" s="23" t="s">
        <v>66</v>
      </c>
      <c r="L29" s="2">
        <v>38101</v>
      </c>
    </row>
    <row r="30" spans="1:12" x14ac:dyDescent="0.25">
      <c r="A30">
        <v>29</v>
      </c>
      <c r="B30" s="1">
        <v>37874</v>
      </c>
      <c r="C30" s="2" t="s">
        <v>33</v>
      </c>
      <c r="D30">
        <v>8066</v>
      </c>
      <c r="E30">
        <v>6</v>
      </c>
      <c r="F30">
        <v>3</v>
      </c>
      <c r="G30" t="str">
        <f>VLOOKUP(wypadki_uzupelnione1221[[#This Row],[Nr_polic]],policja1322[],2,FALSE)</f>
        <v>Polubowny</v>
      </c>
      <c r="H30" t="str">
        <f>IFERROR(VLOOKUP(wypadki_uzupelnione1221[[#This Row],[Nr_ubezp]],ubezpieczyciele1423[],2,FALSE),"-")</f>
        <v>ERGO-HESTIA</v>
      </c>
      <c r="K30" s="23" t="s">
        <v>69</v>
      </c>
      <c r="L30" s="2">
        <v>2676</v>
      </c>
    </row>
    <row r="31" spans="1:12" x14ac:dyDescent="0.25">
      <c r="A31">
        <v>30</v>
      </c>
      <c r="B31" s="1">
        <v>36423</v>
      </c>
      <c r="C31" s="2" t="s">
        <v>34</v>
      </c>
      <c r="D31">
        <v>2523</v>
      </c>
      <c r="E31">
        <v>1</v>
      </c>
      <c r="F31">
        <v>2</v>
      </c>
      <c r="G31" t="str">
        <f>VLOOKUP(wypadki_uzupelnione1221[[#This Row],[Nr_polic]],policja1322[],2,FALSE)</f>
        <v>Laskawy</v>
      </c>
      <c r="H31" t="str">
        <f>IFERROR(VLOOKUP(wypadki_uzupelnione1221[[#This Row],[Nr_ubezp]],ubezpieczyciele1423[],2,FALSE),"-")</f>
        <v>PZU</v>
      </c>
      <c r="K31" s="22" t="s">
        <v>77</v>
      </c>
      <c r="L31" s="2">
        <v>41441</v>
      </c>
    </row>
    <row r="32" spans="1:12" x14ac:dyDescent="0.25">
      <c r="A32">
        <v>31</v>
      </c>
      <c r="B32" s="1">
        <v>35886</v>
      </c>
      <c r="C32" s="2" t="s">
        <v>35</v>
      </c>
      <c r="D32">
        <v>3565</v>
      </c>
      <c r="E32">
        <v>2</v>
      </c>
      <c r="F32">
        <v>7</v>
      </c>
      <c r="G32" t="str">
        <f>VLOOKUP(wypadki_uzupelnione1221[[#This Row],[Nr_polic]],policja1322[],2,FALSE)</f>
        <v>Dziwny</v>
      </c>
      <c r="H32" t="str">
        <f>IFERROR(VLOOKUP(wypadki_uzupelnione1221[[#This Row],[Nr_ubezp]],ubezpieczyciele1423[],2,FALSE),"-")</f>
        <v>LINK4</v>
      </c>
      <c r="K32" s="23" t="s">
        <v>70</v>
      </c>
      <c r="L32" s="2">
        <v>8892</v>
      </c>
    </row>
    <row r="33" spans="1:12" x14ac:dyDescent="0.25">
      <c r="A33">
        <v>32</v>
      </c>
      <c r="B33" s="1">
        <v>36257</v>
      </c>
      <c r="C33" s="2" t="s">
        <v>36</v>
      </c>
      <c r="D33">
        <v>9455</v>
      </c>
      <c r="E33">
        <v>3</v>
      </c>
      <c r="F33">
        <v>2</v>
      </c>
      <c r="G33" t="str">
        <f>VLOOKUP(wypadki_uzupelnione1221[[#This Row],[Nr_polic]],policja1322[],2,FALSE)</f>
        <v>Laskawy</v>
      </c>
      <c r="H33" t="str">
        <f>IFERROR(VLOOKUP(wypadki_uzupelnione1221[[#This Row],[Nr_ubezp]],ubezpieczyciele1423[],2,FALSE),"-")</f>
        <v>GENERALI</v>
      </c>
      <c r="K33" s="23" t="s">
        <v>68</v>
      </c>
      <c r="L33" s="2">
        <v>8342</v>
      </c>
    </row>
    <row r="34" spans="1:12" x14ac:dyDescent="0.25">
      <c r="A34">
        <v>33</v>
      </c>
      <c r="B34" s="1">
        <v>36485</v>
      </c>
      <c r="C34" s="2" t="s">
        <v>37</v>
      </c>
      <c r="D34">
        <v>9311</v>
      </c>
      <c r="E34">
        <v>4</v>
      </c>
      <c r="F34">
        <v>3</v>
      </c>
      <c r="G34" t="str">
        <f>VLOOKUP(wypadki_uzupelnione1221[[#This Row],[Nr_polic]],policja1322[],2,FALSE)</f>
        <v>Polubowny</v>
      </c>
      <c r="H34" t="str">
        <f>IFERROR(VLOOKUP(wypadki_uzupelnione1221[[#This Row],[Nr_ubezp]],ubezpieczyciele1423[],2,FALSE),"-")</f>
        <v>WARTA</v>
      </c>
      <c r="K34" s="23" t="s">
        <v>67</v>
      </c>
      <c r="L34" s="2">
        <v>2862</v>
      </c>
    </row>
    <row r="35" spans="1:12" x14ac:dyDescent="0.25">
      <c r="A35">
        <v>34</v>
      </c>
      <c r="B35" s="1">
        <v>36717</v>
      </c>
      <c r="C35" s="2" t="s">
        <v>38</v>
      </c>
      <c r="D35">
        <v>8019</v>
      </c>
      <c r="E35">
        <v>5</v>
      </c>
      <c r="F35">
        <v>1</v>
      </c>
      <c r="G35" t="str">
        <f>VLOOKUP(wypadki_uzupelnione1221[[#This Row],[Nr_polic]],policja1322[],2,FALSE)</f>
        <v>Grozny</v>
      </c>
      <c r="H35" t="str">
        <f>IFERROR(VLOOKUP(wypadki_uzupelnione1221[[#This Row],[Nr_ubezp]],ubezpieczyciele1423[],2,FALSE),"-")</f>
        <v>COMPENSA</v>
      </c>
      <c r="K35" s="23" t="s">
        <v>66</v>
      </c>
      <c r="L35" s="2">
        <v>21345</v>
      </c>
    </row>
    <row r="36" spans="1:12" x14ac:dyDescent="0.25">
      <c r="A36">
        <v>35</v>
      </c>
      <c r="B36" s="1">
        <v>36711</v>
      </c>
      <c r="C36" s="2" t="s">
        <v>39</v>
      </c>
      <c r="D36">
        <v>8342</v>
      </c>
      <c r="E36">
        <v>3</v>
      </c>
      <c r="F36">
        <v>4</v>
      </c>
      <c r="G36" t="str">
        <f>VLOOKUP(wypadki_uzupelnione1221[[#This Row],[Nr_polic]],policja1322[],2,FALSE)</f>
        <v>Natarczywy</v>
      </c>
      <c r="H36" t="str">
        <f>IFERROR(VLOOKUP(wypadki_uzupelnione1221[[#This Row],[Nr_ubezp]],ubezpieczyciele1423[],2,FALSE),"-")</f>
        <v>GENERALI</v>
      </c>
      <c r="K36" s="22" t="s">
        <v>76</v>
      </c>
      <c r="L36" s="2">
        <v>40705</v>
      </c>
    </row>
    <row r="37" spans="1:12" x14ac:dyDescent="0.25">
      <c r="A37">
        <v>36</v>
      </c>
      <c r="B37" s="1">
        <v>38257</v>
      </c>
      <c r="C37" s="2" t="s">
        <v>40</v>
      </c>
      <c r="D37">
        <v>4462</v>
      </c>
      <c r="E37">
        <v>1</v>
      </c>
      <c r="F37">
        <v>5</v>
      </c>
      <c r="G37" t="str">
        <f>VLOOKUP(wypadki_uzupelnione1221[[#This Row],[Nr_polic]],policja1322[],2,FALSE)</f>
        <v>Kompetentna</v>
      </c>
      <c r="H37" t="str">
        <f>IFERROR(VLOOKUP(wypadki_uzupelnione1221[[#This Row],[Nr_ubezp]],ubezpieczyciele1423[],2,FALSE),"-")</f>
        <v>PZU</v>
      </c>
      <c r="K37" s="23" t="s">
        <v>71</v>
      </c>
      <c r="L37" s="2">
        <v>15756</v>
      </c>
    </row>
    <row r="38" spans="1:12" x14ac:dyDescent="0.25">
      <c r="A38">
        <v>37</v>
      </c>
      <c r="B38" s="1">
        <v>35931</v>
      </c>
      <c r="C38" s="2" t="s">
        <v>41</v>
      </c>
      <c r="D38">
        <v>3131</v>
      </c>
      <c r="E38">
        <v>1</v>
      </c>
      <c r="F38">
        <v>4</v>
      </c>
      <c r="G38" t="str">
        <f>VLOOKUP(wypadki_uzupelnione1221[[#This Row],[Nr_polic]],policja1322[],2,FALSE)</f>
        <v>Natarczywy</v>
      </c>
      <c r="H38" t="str">
        <f>IFERROR(VLOOKUP(wypadki_uzupelnione1221[[#This Row],[Nr_ubezp]],ubezpieczyciele1423[],2,FALSE),"-")</f>
        <v>PZU</v>
      </c>
      <c r="K38" s="23" t="s">
        <v>67</v>
      </c>
      <c r="L38" s="2">
        <v>12036</v>
      </c>
    </row>
    <row r="39" spans="1:12" x14ac:dyDescent="0.25">
      <c r="A39">
        <v>38</v>
      </c>
      <c r="B39" s="1">
        <v>35673</v>
      </c>
      <c r="C39" s="2" t="s">
        <v>42</v>
      </c>
      <c r="D39">
        <v>7031</v>
      </c>
      <c r="E39">
        <v>1</v>
      </c>
      <c r="F39">
        <v>6</v>
      </c>
      <c r="G39" t="str">
        <f>VLOOKUP(wypadki_uzupelnione1221[[#This Row],[Nr_polic]],policja1322[],2,FALSE)</f>
        <v>Marudny</v>
      </c>
      <c r="H39" t="str">
        <f>IFERROR(VLOOKUP(wypadki_uzupelnione1221[[#This Row],[Nr_ubezp]],ubezpieczyciele1423[],2,FALSE),"-")</f>
        <v>PZU</v>
      </c>
      <c r="K39" s="23" t="s">
        <v>66</v>
      </c>
      <c r="L39" s="2">
        <v>2462</v>
      </c>
    </row>
    <row r="40" spans="1:12" x14ac:dyDescent="0.25">
      <c r="A40">
        <v>39</v>
      </c>
      <c r="B40" s="1">
        <v>37736</v>
      </c>
      <c r="C40" s="2" t="s">
        <v>43</v>
      </c>
      <c r="D40">
        <v>2795</v>
      </c>
      <c r="E40">
        <v>2</v>
      </c>
      <c r="F40">
        <v>8</v>
      </c>
      <c r="G40" t="str">
        <f>VLOOKUP(wypadki_uzupelnione1221[[#This Row],[Nr_polic]],policja1322[],2,FALSE)</f>
        <v>Markotna</v>
      </c>
      <c r="H40" t="str">
        <f>IFERROR(VLOOKUP(wypadki_uzupelnione1221[[#This Row],[Nr_ubezp]],ubezpieczyciele1423[],2,FALSE),"-")</f>
        <v>LINK4</v>
      </c>
      <c r="K40" s="23" t="s">
        <v>69</v>
      </c>
      <c r="L40" s="2">
        <v>10451</v>
      </c>
    </row>
    <row r="41" spans="1:12" x14ac:dyDescent="0.25">
      <c r="A41">
        <v>40</v>
      </c>
      <c r="B41" s="1">
        <v>38385</v>
      </c>
      <c r="C41" s="2" t="s">
        <v>44</v>
      </c>
      <c r="D41">
        <v>2874</v>
      </c>
      <c r="E41">
        <v>6</v>
      </c>
      <c r="F41">
        <v>7</v>
      </c>
      <c r="G41" t="str">
        <f>VLOOKUP(wypadki_uzupelnione1221[[#This Row],[Nr_polic]],policja1322[],2,FALSE)</f>
        <v>Dziwny</v>
      </c>
      <c r="H41" t="str">
        <f>IFERROR(VLOOKUP(wypadki_uzupelnione1221[[#This Row],[Nr_ubezp]],ubezpieczyciele1423[],2,FALSE),"-")</f>
        <v>ERGO-HESTIA</v>
      </c>
      <c r="K41" s="22" t="s">
        <v>280</v>
      </c>
      <c r="L41" s="2">
        <v>314598</v>
      </c>
    </row>
    <row r="42" spans="1:12" x14ac:dyDescent="0.25">
      <c r="A42">
        <v>41</v>
      </c>
      <c r="B42" s="1">
        <v>37404</v>
      </c>
      <c r="C42" s="2" t="s">
        <v>45</v>
      </c>
      <c r="D42">
        <v>1771</v>
      </c>
      <c r="E42">
        <v>5</v>
      </c>
      <c r="F42">
        <v>5</v>
      </c>
      <c r="G42" t="str">
        <f>VLOOKUP(wypadki_uzupelnione1221[[#This Row],[Nr_polic]],policja1322[],2,FALSE)</f>
        <v>Kompetentna</v>
      </c>
      <c r="H42" t="str">
        <f>IFERROR(VLOOKUP(wypadki_uzupelnione1221[[#This Row],[Nr_ubezp]],ubezpieczyciele1423[],2,FALSE),"-")</f>
        <v>COMPENSA</v>
      </c>
    </row>
    <row r="43" spans="1:12" x14ac:dyDescent="0.25">
      <c r="A43">
        <v>42</v>
      </c>
      <c r="B43" s="1">
        <v>37352</v>
      </c>
      <c r="C43" s="2" t="s">
        <v>46</v>
      </c>
      <c r="D43">
        <v>-1</v>
      </c>
      <c r="E43">
        <v>0</v>
      </c>
      <c r="F43">
        <v>7</v>
      </c>
      <c r="G43" t="str">
        <f>VLOOKUP(wypadki_uzupelnione1221[[#This Row],[Nr_polic]],policja1322[],2,FALSE)</f>
        <v>Dziwny</v>
      </c>
      <c r="H43" t="str">
        <f>IFERROR(VLOOKUP(wypadki_uzupelnione1221[[#This Row],[Nr_ubezp]],ubezpieczyciele1423[],2,FALSE),"-")</f>
        <v>-</v>
      </c>
    </row>
    <row r="44" spans="1:12" x14ac:dyDescent="0.25">
      <c r="A44">
        <v>43</v>
      </c>
      <c r="B44" s="1">
        <v>37736</v>
      </c>
      <c r="C44" s="2" t="s">
        <v>47</v>
      </c>
      <c r="D44">
        <v>6548</v>
      </c>
      <c r="E44">
        <v>1</v>
      </c>
      <c r="F44">
        <v>4</v>
      </c>
      <c r="G44" t="str">
        <f>VLOOKUP(wypadki_uzupelnione1221[[#This Row],[Nr_polic]],policja1322[],2,FALSE)</f>
        <v>Natarczywy</v>
      </c>
      <c r="H44" t="str">
        <f>IFERROR(VLOOKUP(wypadki_uzupelnione1221[[#This Row],[Nr_ubezp]],ubezpieczyciele1423[],2,FALSE),"-")</f>
        <v>PZU</v>
      </c>
    </row>
    <row r="45" spans="1:12" x14ac:dyDescent="0.25">
      <c r="A45">
        <v>44</v>
      </c>
      <c r="B45" s="1">
        <v>35513</v>
      </c>
      <c r="C45" s="2" t="s">
        <v>48</v>
      </c>
      <c r="D45">
        <v>7787</v>
      </c>
      <c r="E45">
        <v>1</v>
      </c>
      <c r="F45">
        <v>1</v>
      </c>
      <c r="G45" t="str">
        <f>VLOOKUP(wypadki_uzupelnione1221[[#This Row],[Nr_polic]],policja1322[],2,FALSE)</f>
        <v>Grozny</v>
      </c>
      <c r="H45" t="str">
        <f>IFERROR(VLOOKUP(wypadki_uzupelnione1221[[#This Row],[Nr_ubezp]],ubezpieczyciele1423[],2,FALSE),"-")</f>
        <v>PZU</v>
      </c>
    </row>
    <row r="46" spans="1:12" x14ac:dyDescent="0.25">
      <c r="A46">
        <v>45</v>
      </c>
      <c r="B46" s="1">
        <v>37523</v>
      </c>
      <c r="C46" s="2" t="s">
        <v>49</v>
      </c>
      <c r="D46">
        <v>3099</v>
      </c>
      <c r="E46">
        <v>2</v>
      </c>
      <c r="F46">
        <v>3</v>
      </c>
      <c r="G46" t="str">
        <f>VLOOKUP(wypadki_uzupelnione1221[[#This Row],[Nr_polic]],policja1322[],2,FALSE)</f>
        <v>Polubowny</v>
      </c>
      <c r="H46" t="str">
        <f>IFERROR(VLOOKUP(wypadki_uzupelnione1221[[#This Row],[Nr_ubezp]],ubezpieczyciele1423[],2,FALSE),"-")</f>
        <v>LINK4</v>
      </c>
    </row>
    <row r="47" spans="1:12" x14ac:dyDescent="0.25">
      <c r="A47">
        <v>46</v>
      </c>
      <c r="B47" s="1">
        <v>39120</v>
      </c>
      <c r="C47" s="2" t="s">
        <v>50</v>
      </c>
      <c r="D47">
        <v>2862</v>
      </c>
      <c r="E47">
        <v>2</v>
      </c>
      <c r="F47">
        <v>4</v>
      </c>
      <c r="G47" t="str">
        <f>VLOOKUP(wypadki_uzupelnione1221[[#This Row],[Nr_polic]],policja1322[],2,FALSE)</f>
        <v>Natarczywy</v>
      </c>
      <c r="H47" t="str">
        <f>IFERROR(VLOOKUP(wypadki_uzupelnione1221[[#This Row],[Nr_ubezp]],ubezpieczyciele1423[],2,FALSE),"-")</f>
        <v>LINK4</v>
      </c>
    </row>
    <row r="48" spans="1:12" x14ac:dyDescent="0.25">
      <c r="A48">
        <v>47</v>
      </c>
      <c r="B48" s="1">
        <v>36291</v>
      </c>
      <c r="C48" s="2" t="s">
        <v>51</v>
      </c>
      <c r="D48">
        <v>8280</v>
      </c>
      <c r="E48">
        <v>1</v>
      </c>
      <c r="F48">
        <v>6</v>
      </c>
      <c r="G48" t="str">
        <f>VLOOKUP(wypadki_uzupelnione1221[[#This Row],[Nr_polic]],policja1322[],2,FALSE)</f>
        <v>Marudny</v>
      </c>
      <c r="H48" t="str">
        <f>IFERROR(VLOOKUP(wypadki_uzupelnione1221[[#This Row],[Nr_ubezp]],ubezpieczyciele1423[],2,FALSE),"-")</f>
        <v>PZU</v>
      </c>
    </row>
    <row r="49" spans="1:8" x14ac:dyDescent="0.25">
      <c r="A49">
        <v>48</v>
      </c>
      <c r="B49" s="1">
        <v>37891</v>
      </c>
      <c r="C49" s="2" t="s">
        <v>52</v>
      </c>
      <c r="D49">
        <v>3874</v>
      </c>
      <c r="E49">
        <v>2</v>
      </c>
      <c r="F49">
        <v>8</v>
      </c>
      <c r="G49" t="str">
        <f>VLOOKUP(wypadki_uzupelnione1221[[#This Row],[Nr_polic]],policja1322[],2,FALSE)</f>
        <v>Markotna</v>
      </c>
      <c r="H49" t="str">
        <f>IFERROR(VLOOKUP(wypadki_uzupelnione1221[[#This Row],[Nr_ubezp]],ubezpieczyciele1423[],2,FALSE),"-")</f>
        <v>LINK4</v>
      </c>
    </row>
    <row r="50" spans="1:8" x14ac:dyDescent="0.25">
      <c r="A50">
        <v>49</v>
      </c>
      <c r="B50" s="1">
        <v>37304</v>
      </c>
      <c r="C50" s="2" t="s">
        <v>53</v>
      </c>
      <c r="D50">
        <v>4314</v>
      </c>
      <c r="E50">
        <v>3</v>
      </c>
      <c r="F50">
        <v>1</v>
      </c>
      <c r="G50" t="str">
        <f>VLOOKUP(wypadki_uzupelnione1221[[#This Row],[Nr_polic]],policja1322[],2,FALSE)</f>
        <v>Grozny</v>
      </c>
      <c r="H50" t="str">
        <f>IFERROR(VLOOKUP(wypadki_uzupelnione1221[[#This Row],[Nr_ubezp]],ubezpieczyciele1423[],2,FALSE),"-")</f>
        <v>GENERALI</v>
      </c>
    </row>
    <row r="51" spans="1:8" x14ac:dyDescent="0.25">
      <c r="A51">
        <v>50</v>
      </c>
      <c r="B51" s="1">
        <v>36409</v>
      </c>
      <c r="C51" s="2" t="s">
        <v>54</v>
      </c>
      <c r="D51">
        <v>1140</v>
      </c>
      <c r="E51">
        <v>4</v>
      </c>
      <c r="F51">
        <v>3</v>
      </c>
      <c r="G51" t="str">
        <f>VLOOKUP(wypadki_uzupelnione1221[[#This Row],[Nr_polic]],policja1322[],2,FALSE)</f>
        <v>Polubowny</v>
      </c>
      <c r="H51" t="str">
        <f>IFERROR(VLOOKUP(wypadki_uzupelnione1221[[#This Row],[Nr_ubezp]],ubezpieczyciele1423[],2,FALSE),"-")</f>
        <v>WARTA</v>
      </c>
    </row>
    <row r="52" spans="1:8" x14ac:dyDescent="0.25">
      <c r="A52">
        <v>51</v>
      </c>
      <c r="B52" s="1">
        <v>36855</v>
      </c>
      <c r="C52" s="2" t="s">
        <v>46</v>
      </c>
      <c r="D52">
        <v>2240</v>
      </c>
      <c r="E52">
        <v>4</v>
      </c>
      <c r="F52">
        <v>5</v>
      </c>
      <c r="G52" t="str">
        <f>VLOOKUP(wypadki_uzupelnione1221[[#This Row],[Nr_polic]],policja1322[],2,FALSE)</f>
        <v>Kompetentna</v>
      </c>
      <c r="H52" t="str">
        <f>IFERROR(VLOOKUP(wypadki_uzupelnione1221[[#This Row],[Nr_ubezp]],ubezpieczyciele1423[],2,FALSE),"-")</f>
        <v>WARTA</v>
      </c>
    </row>
    <row r="53" spans="1:8" x14ac:dyDescent="0.25">
      <c r="A53">
        <v>52</v>
      </c>
      <c r="B53" s="1">
        <v>37458</v>
      </c>
      <c r="C53" s="2" t="s">
        <v>31</v>
      </c>
      <c r="D53">
        <v>4301</v>
      </c>
      <c r="E53">
        <v>1</v>
      </c>
      <c r="F53">
        <v>6</v>
      </c>
      <c r="G53" t="str">
        <f>VLOOKUP(wypadki_uzupelnione1221[[#This Row],[Nr_polic]],policja1322[],2,FALSE)</f>
        <v>Marudny</v>
      </c>
      <c r="H53" t="str">
        <f>IFERROR(VLOOKUP(wypadki_uzupelnione1221[[#This Row],[Nr_ubezp]],ubezpieczyciele1423[],2,FALSE),"-")</f>
        <v>PZU</v>
      </c>
    </row>
    <row r="54" spans="1:8" x14ac:dyDescent="0.25">
      <c r="A54">
        <v>53</v>
      </c>
      <c r="B54" s="1">
        <v>35714</v>
      </c>
      <c r="C54" s="2" t="s">
        <v>55</v>
      </c>
      <c r="D54">
        <v>8401</v>
      </c>
      <c r="E54">
        <v>1</v>
      </c>
      <c r="F54">
        <v>8</v>
      </c>
      <c r="G54" t="str">
        <f>VLOOKUP(wypadki_uzupelnione1221[[#This Row],[Nr_polic]],policja1322[],2,FALSE)</f>
        <v>Markotna</v>
      </c>
      <c r="H54" t="str">
        <f>IFERROR(VLOOKUP(wypadki_uzupelnione1221[[#This Row],[Nr_ubezp]],ubezpieczyciele1423[],2,FALSE),"-")</f>
        <v>PZU</v>
      </c>
    </row>
    <row r="55" spans="1:8" x14ac:dyDescent="0.25">
      <c r="A55">
        <v>54</v>
      </c>
      <c r="B55" s="1">
        <v>36319</v>
      </c>
      <c r="C55" s="2" t="s">
        <v>55</v>
      </c>
      <c r="D55">
        <v>5422</v>
      </c>
      <c r="E55">
        <v>1</v>
      </c>
      <c r="F55">
        <v>8</v>
      </c>
      <c r="G55" t="str">
        <f>VLOOKUP(wypadki_uzupelnione1221[[#This Row],[Nr_polic]],policja1322[],2,FALSE)</f>
        <v>Markotna</v>
      </c>
      <c r="H55" t="str">
        <f>IFERROR(VLOOKUP(wypadki_uzupelnione1221[[#This Row],[Nr_ubezp]],ubezpieczyciele1423[],2,FALSE),"-")</f>
        <v>PZU</v>
      </c>
    </row>
    <row r="56" spans="1:8" x14ac:dyDescent="0.25">
      <c r="A56">
        <v>55</v>
      </c>
      <c r="B56" s="1">
        <v>38028</v>
      </c>
      <c r="C56" s="2" t="s">
        <v>56</v>
      </c>
      <c r="D56">
        <v>3352</v>
      </c>
      <c r="E56">
        <v>2</v>
      </c>
      <c r="F56">
        <v>8</v>
      </c>
      <c r="G56" t="str">
        <f>VLOOKUP(wypadki_uzupelnione1221[[#This Row],[Nr_polic]],policja1322[],2,FALSE)</f>
        <v>Markotna</v>
      </c>
      <c r="H56" t="str">
        <f>IFERROR(VLOOKUP(wypadki_uzupelnione1221[[#This Row],[Nr_ubezp]],ubezpieczyciele1423[],2,FALSE),"-")</f>
        <v>LINK4</v>
      </c>
    </row>
    <row r="57" spans="1:8" x14ac:dyDescent="0.25">
      <c r="A57">
        <v>56</v>
      </c>
      <c r="B57" s="1">
        <v>37174</v>
      </c>
      <c r="C57" s="2" t="s">
        <v>57</v>
      </c>
      <c r="D57">
        <v>661</v>
      </c>
      <c r="E57">
        <v>2</v>
      </c>
      <c r="F57">
        <v>3</v>
      </c>
      <c r="G57" t="str">
        <f>VLOOKUP(wypadki_uzupelnione1221[[#This Row],[Nr_polic]],policja1322[],2,FALSE)</f>
        <v>Polubowny</v>
      </c>
      <c r="H57" t="str">
        <f>IFERROR(VLOOKUP(wypadki_uzupelnione1221[[#This Row],[Nr_ubezp]],ubezpieczyciele1423[],2,FALSE),"-")</f>
        <v>LINK4</v>
      </c>
    </row>
    <row r="58" spans="1:8" x14ac:dyDescent="0.25">
      <c r="A58">
        <v>57</v>
      </c>
      <c r="B58" s="1">
        <v>37359</v>
      </c>
      <c r="C58" s="2" t="s">
        <v>58</v>
      </c>
      <c r="D58">
        <v>5674</v>
      </c>
      <c r="E58">
        <v>1</v>
      </c>
      <c r="F58">
        <v>4</v>
      </c>
      <c r="G58" t="str">
        <f>VLOOKUP(wypadki_uzupelnione1221[[#This Row],[Nr_polic]],policja1322[],2,FALSE)</f>
        <v>Natarczywy</v>
      </c>
      <c r="H58" t="str">
        <f>IFERROR(VLOOKUP(wypadki_uzupelnione1221[[#This Row],[Nr_ubezp]],ubezpieczyciele1423[],2,FALSE),"-")</f>
        <v>PZU</v>
      </c>
    </row>
    <row r="59" spans="1:8" x14ac:dyDescent="0.25">
      <c r="A59">
        <v>58</v>
      </c>
      <c r="B59" s="1">
        <v>38218</v>
      </c>
      <c r="C59" s="2" t="s">
        <v>59</v>
      </c>
      <c r="D59">
        <v>6536</v>
      </c>
      <c r="E59">
        <v>3</v>
      </c>
      <c r="F59">
        <v>5</v>
      </c>
      <c r="G59" t="str">
        <f>VLOOKUP(wypadki_uzupelnione1221[[#This Row],[Nr_polic]],policja1322[],2,FALSE)</f>
        <v>Kompetentna</v>
      </c>
      <c r="H59" t="str">
        <f>IFERROR(VLOOKUP(wypadki_uzupelnione1221[[#This Row],[Nr_ubezp]],ubezpieczyciele1423[],2,FALSE),"-")</f>
        <v>GENERALI</v>
      </c>
    </row>
    <row r="60" spans="1:8" x14ac:dyDescent="0.25">
      <c r="A60">
        <v>59</v>
      </c>
      <c r="B60" s="1">
        <v>36327</v>
      </c>
      <c r="C60" s="2" t="s">
        <v>44</v>
      </c>
      <c r="D60">
        <v>9527</v>
      </c>
      <c r="E60">
        <v>4</v>
      </c>
      <c r="F60">
        <v>1</v>
      </c>
      <c r="G60" t="str">
        <f>VLOOKUP(wypadki_uzupelnione1221[[#This Row],[Nr_polic]],policja1322[],2,FALSE)</f>
        <v>Grozny</v>
      </c>
      <c r="H60" t="str">
        <f>IFERROR(VLOOKUP(wypadki_uzupelnione1221[[#This Row],[Nr_ubezp]],ubezpieczyciele1423[],2,FALSE),"-")</f>
        <v>WARTA</v>
      </c>
    </row>
    <row r="61" spans="1:8" x14ac:dyDescent="0.25">
      <c r="A61">
        <v>60</v>
      </c>
      <c r="B61" s="1">
        <v>35612</v>
      </c>
      <c r="C61" s="2" t="s">
        <v>60</v>
      </c>
      <c r="D61">
        <v>8892</v>
      </c>
      <c r="E61">
        <v>5</v>
      </c>
      <c r="F61">
        <v>4</v>
      </c>
      <c r="G61" t="str">
        <f>VLOOKUP(wypadki_uzupelnione1221[[#This Row],[Nr_polic]],policja1322[],2,FALSE)</f>
        <v>Natarczywy</v>
      </c>
      <c r="H61" t="str">
        <f>IFERROR(VLOOKUP(wypadki_uzupelnione1221[[#This Row],[Nr_ubezp]],ubezpieczyciele1423[],2,FALSE),"-")</f>
        <v>COMPENSA</v>
      </c>
    </row>
    <row r="63" spans="1:8" x14ac:dyDescent="0.25">
      <c r="A63" t="s">
        <v>72</v>
      </c>
      <c r="B63" t="s">
        <v>73</v>
      </c>
    </row>
    <row r="64" spans="1:8" x14ac:dyDescent="0.25">
      <c r="A64">
        <v>1</v>
      </c>
      <c r="B64" s="2" t="s">
        <v>74</v>
      </c>
    </row>
    <row r="65" spans="1:2" x14ac:dyDescent="0.25">
      <c r="A65">
        <v>2</v>
      </c>
      <c r="B65" s="2" t="s">
        <v>75</v>
      </c>
    </row>
    <row r="66" spans="1:2" x14ac:dyDescent="0.25">
      <c r="A66">
        <v>3</v>
      </c>
      <c r="B66" s="2" t="s">
        <v>76</v>
      </c>
    </row>
    <row r="67" spans="1:2" x14ac:dyDescent="0.25">
      <c r="A67">
        <v>4</v>
      </c>
      <c r="B67" s="2" t="s">
        <v>77</v>
      </c>
    </row>
    <row r="68" spans="1:2" x14ac:dyDescent="0.25">
      <c r="A68">
        <v>5</v>
      </c>
      <c r="B68" s="2" t="s">
        <v>78</v>
      </c>
    </row>
    <row r="69" spans="1:2" x14ac:dyDescent="0.25">
      <c r="A69">
        <v>6</v>
      </c>
      <c r="B69" s="2" t="s">
        <v>79</v>
      </c>
    </row>
    <row r="70" spans="1:2" x14ac:dyDescent="0.25">
      <c r="A70">
        <v>7</v>
      </c>
      <c r="B70" s="2" t="s">
        <v>80</v>
      </c>
    </row>
    <row r="71" spans="1:2" x14ac:dyDescent="0.25">
      <c r="A71">
        <v>8</v>
      </c>
      <c r="B71" s="2" t="s">
        <v>81</v>
      </c>
    </row>
    <row r="73" spans="1:2" x14ac:dyDescent="0.25">
      <c r="A73" t="s">
        <v>64</v>
      </c>
      <c r="B73" t="s">
        <v>65</v>
      </c>
    </row>
    <row r="74" spans="1:2" x14ac:dyDescent="0.25">
      <c r="A74">
        <v>1</v>
      </c>
      <c r="B74" s="2" t="s">
        <v>66</v>
      </c>
    </row>
    <row r="75" spans="1:2" x14ac:dyDescent="0.25">
      <c r="A75">
        <v>2</v>
      </c>
      <c r="B75" s="2" t="s">
        <v>67</v>
      </c>
    </row>
    <row r="76" spans="1:2" x14ac:dyDescent="0.25">
      <c r="A76">
        <v>3</v>
      </c>
      <c r="B76" s="2" t="s">
        <v>68</v>
      </c>
    </row>
    <row r="77" spans="1:2" x14ac:dyDescent="0.25">
      <c r="A77">
        <v>4</v>
      </c>
      <c r="B77" s="2" t="s">
        <v>69</v>
      </c>
    </row>
    <row r="78" spans="1:2" x14ac:dyDescent="0.25">
      <c r="A78">
        <v>5</v>
      </c>
      <c r="B78" s="2" t="s">
        <v>70</v>
      </c>
    </row>
    <row r="79" spans="1:2" x14ac:dyDescent="0.25">
      <c r="A79">
        <v>6</v>
      </c>
      <c r="B79" s="2" t="s">
        <v>71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30BD-F111-433F-A7CF-776445296102}">
  <dimension ref="A1:O61"/>
  <sheetViews>
    <sheetView workbookViewId="0">
      <selection activeCell="I19" sqref="I19"/>
    </sheetView>
  </sheetViews>
  <sheetFormatPr defaultRowHeight="15" x14ac:dyDescent="0.25"/>
  <cols>
    <col min="1" max="1" width="5.42578125" bestFit="1" customWidth="1"/>
    <col min="2" max="2" width="15.85546875" bestFit="1" customWidth="1"/>
    <col min="3" max="3" width="17.42578125" bestFit="1" customWidth="1"/>
    <col min="4" max="4" width="27" bestFit="1" customWidth="1"/>
    <col min="5" max="5" width="11.85546875" bestFit="1" customWidth="1"/>
    <col min="6" max="6" width="10.7109375" bestFit="1" customWidth="1"/>
    <col min="7" max="7" width="7.28515625" customWidth="1"/>
    <col min="8" max="8" width="6.140625" bestFit="1" customWidth="1"/>
    <col min="9" max="9" width="15.7109375" bestFit="1" customWidth="1"/>
    <col min="10" max="10" width="8.7109375" customWidth="1"/>
    <col min="11" max="11" width="9.140625" customWidth="1"/>
    <col min="12" max="12" width="16.28515625" bestFit="1" customWidth="1"/>
    <col min="13" max="13" width="22.5703125" bestFit="1" customWidth="1"/>
    <col min="14" max="14" width="19.5703125" bestFit="1" customWidth="1"/>
    <col min="15" max="15" width="23.7109375" bestFit="1" customWidth="1"/>
  </cols>
  <sheetData>
    <row r="1" spans="1:15" ht="56.25" customHeight="1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72</v>
      </c>
      <c r="I1" t="s">
        <v>73</v>
      </c>
      <c r="K1" s="21" t="s">
        <v>94</v>
      </c>
      <c r="L1" s="21" t="s">
        <v>92</v>
      </c>
      <c r="M1" s="21" t="s">
        <v>95</v>
      </c>
      <c r="N1" s="21" t="s">
        <v>93</v>
      </c>
      <c r="O1" s="21" t="s">
        <v>96</v>
      </c>
    </row>
    <row r="2" spans="1:15" ht="19.5" thickBot="1" x14ac:dyDescent="0.35">
      <c r="A2">
        <v>1</v>
      </c>
      <c r="B2" s="1">
        <v>35067</v>
      </c>
      <c r="C2" s="2" t="s">
        <v>6</v>
      </c>
      <c r="D2">
        <v>10453</v>
      </c>
      <c r="E2">
        <v>1</v>
      </c>
      <c r="F2">
        <v>1</v>
      </c>
      <c r="H2">
        <v>1</v>
      </c>
      <c r="I2" s="2" t="s">
        <v>74</v>
      </c>
      <c r="J2" s="2"/>
      <c r="K2" s="27">
        <v>1</v>
      </c>
      <c r="L2" s="24" t="s">
        <v>74</v>
      </c>
      <c r="M2" s="5">
        <v>1</v>
      </c>
      <c r="N2" s="6" t="s">
        <v>66</v>
      </c>
      <c r="O2" s="7">
        <f>SUMIFS(wypadki_uzupelnione12[Wyplacone ubezpieczenie],wypadki_uzupelnione12[Nr_ubezp],M2,wypadki_uzupelnione12[Nr_polic],$K$2)</f>
        <v>18240</v>
      </c>
    </row>
    <row r="3" spans="1:15" ht="19.5" thickBot="1" x14ac:dyDescent="0.35">
      <c r="A3">
        <v>2</v>
      </c>
      <c r="B3" s="1">
        <v>35717</v>
      </c>
      <c r="C3" s="2" t="s">
        <v>7</v>
      </c>
      <c r="D3">
        <v>673</v>
      </c>
      <c r="E3">
        <v>1</v>
      </c>
      <c r="F3">
        <v>2</v>
      </c>
      <c r="H3">
        <v>2</v>
      </c>
      <c r="I3" s="2" t="s">
        <v>75</v>
      </c>
      <c r="J3" s="2"/>
      <c r="K3" s="28"/>
      <c r="L3" s="25"/>
      <c r="M3" s="8">
        <v>2</v>
      </c>
      <c r="N3" s="9" t="s">
        <v>67</v>
      </c>
      <c r="O3" s="7">
        <f>SUMIFS(wypadki_uzupelnione12[Wyplacone ubezpieczenie],wypadki_uzupelnione12[Nr_ubezp],M3,wypadki_uzupelnione12[Nr_polic],$K$2)</f>
        <v>0</v>
      </c>
    </row>
    <row r="4" spans="1:15" ht="19.5" thickBot="1" x14ac:dyDescent="0.35">
      <c r="A4">
        <v>3</v>
      </c>
      <c r="B4" s="1">
        <v>37339</v>
      </c>
      <c r="C4" s="2" t="s">
        <v>8</v>
      </c>
      <c r="D4">
        <v>8276</v>
      </c>
      <c r="E4">
        <v>2</v>
      </c>
      <c r="F4">
        <v>3</v>
      </c>
      <c r="H4">
        <v>3</v>
      </c>
      <c r="I4" s="2" t="s">
        <v>76</v>
      </c>
      <c r="J4" s="2"/>
      <c r="K4" s="28"/>
      <c r="L4" s="25"/>
      <c r="M4" s="10">
        <v>3</v>
      </c>
      <c r="N4" s="11" t="s">
        <v>68</v>
      </c>
      <c r="O4" s="7">
        <f>SUMIFS(wypadki_uzupelnione12[Wyplacone ubezpieczenie],wypadki_uzupelnione12[Nr_ubezp],M4,wypadki_uzupelnione12[Nr_polic],$K$2)</f>
        <v>18000</v>
      </c>
    </row>
    <row r="5" spans="1:15" ht="19.5" thickBot="1" x14ac:dyDescent="0.35">
      <c r="A5">
        <v>4</v>
      </c>
      <c r="B5" s="1">
        <v>35338</v>
      </c>
      <c r="C5" s="2" t="s">
        <v>9</v>
      </c>
      <c r="D5">
        <v>7231</v>
      </c>
      <c r="E5">
        <v>3</v>
      </c>
      <c r="F5">
        <v>1</v>
      </c>
      <c r="H5">
        <v>4</v>
      </c>
      <c r="I5" s="2" t="s">
        <v>77</v>
      </c>
      <c r="J5" s="2"/>
      <c r="K5" s="28"/>
      <c r="L5" s="25"/>
      <c r="M5" s="8">
        <v>4</v>
      </c>
      <c r="N5" s="9" t="s">
        <v>69</v>
      </c>
      <c r="O5" s="7">
        <f>SUMIFS(wypadki_uzupelnione12[Wyplacone ubezpieczenie],wypadki_uzupelnione12[Nr_ubezp],M5,wypadki_uzupelnione12[Nr_polic],$K$2)</f>
        <v>23951</v>
      </c>
    </row>
    <row r="6" spans="1:15" ht="19.5" thickBot="1" x14ac:dyDescent="0.35">
      <c r="A6">
        <v>5</v>
      </c>
      <c r="B6" s="1">
        <v>35393</v>
      </c>
      <c r="C6" s="2" t="s">
        <v>10</v>
      </c>
      <c r="D6">
        <v>1318</v>
      </c>
      <c r="E6">
        <v>1</v>
      </c>
      <c r="F6">
        <v>4</v>
      </c>
      <c r="H6">
        <v>5</v>
      </c>
      <c r="I6" s="2" t="s">
        <v>78</v>
      </c>
      <c r="J6" s="2"/>
      <c r="K6" s="28"/>
      <c r="L6" s="25"/>
      <c r="M6" s="10">
        <v>5</v>
      </c>
      <c r="N6" s="11" t="s">
        <v>70</v>
      </c>
      <c r="O6" s="7">
        <f>SUMIFS(wypadki_uzupelnione12[Wyplacone ubezpieczenie],wypadki_uzupelnione12[Nr_ubezp],M6,wypadki_uzupelnione12[Nr_polic],$K$2)</f>
        <v>8019</v>
      </c>
    </row>
    <row r="7" spans="1:15" ht="19.5" thickBot="1" x14ac:dyDescent="0.35">
      <c r="A7">
        <v>6</v>
      </c>
      <c r="B7" s="1">
        <v>35929</v>
      </c>
      <c r="C7" s="2" t="s">
        <v>11</v>
      </c>
      <c r="D7">
        <v>3794</v>
      </c>
      <c r="E7">
        <v>2</v>
      </c>
      <c r="F7">
        <v>5</v>
      </c>
      <c r="H7">
        <v>6</v>
      </c>
      <c r="I7" s="2" t="s">
        <v>79</v>
      </c>
      <c r="J7" s="2"/>
      <c r="K7" s="29"/>
      <c r="L7" s="26"/>
      <c r="M7" s="12">
        <v>6</v>
      </c>
      <c r="N7" s="13" t="s">
        <v>71</v>
      </c>
      <c r="O7" s="7">
        <f>SUMIFS(wypadki_uzupelnione12[Wyplacone ubezpieczenie],wypadki_uzupelnione12[Nr_ubezp],M7,wypadki_uzupelnione12[Nr_polic],$K$2)</f>
        <v>0</v>
      </c>
    </row>
    <row r="8" spans="1:15" ht="19.5" thickBot="1" x14ac:dyDescent="0.35">
      <c r="A8">
        <v>7</v>
      </c>
      <c r="B8" s="1">
        <v>37214</v>
      </c>
      <c r="C8" s="2" t="s">
        <v>12</v>
      </c>
      <c r="D8">
        <v>6455</v>
      </c>
      <c r="E8">
        <v>3</v>
      </c>
      <c r="F8">
        <v>1</v>
      </c>
      <c r="H8">
        <v>7</v>
      </c>
      <c r="I8" s="2" t="s">
        <v>80</v>
      </c>
      <c r="J8" s="2"/>
      <c r="K8" s="33">
        <v>2</v>
      </c>
      <c r="L8" s="30" t="s">
        <v>75</v>
      </c>
      <c r="M8" s="5">
        <v>1</v>
      </c>
      <c r="N8" s="6" t="s">
        <v>66</v>
      </c>
      <c r="O8" s="7">
        <f>SUMIFS(wypadki_uzupelnione12[Wyplacone ubezpieczenie],wypadki_uzupelnione12[Nr_ubezp],M8,wypadki_uzupelnione12[Nr_polic],$K$8)</f>
        <v>3196</v>
      </c>
    </row>
    <row r="9" spans="1:15" ht="19.5" thickBot="1" x14ac:dyDescent="0.35">
      <c r="A9">
        <v>8</v>
      </c>
      <c r="B9" s="1">
        <v>35252</v>
      </c>
      <c r="C9" s="2" t="s">
        <v>13</v>
      </c>
      <c r="D9">
        <v>3912</v>
      </c>
      <c r="E9">
        <v>4</v>
      </c>
      <c r="F9">
        <v>2</v>
      </c>
      <c r="H9">
        <v>8</v>
      </c>
      <c r="I9" s="2" t="s">
        <v>81</v>
      </c>
      <c r="J9" s="2"/>
      <c r="K9" s="34"/>
      <c r="L9" s="31"/>
      <c r="M9" s="8">
        <v>2</v>
      </c>
      <c r="N9" s="9" t="s">
        <v>67</v>
      </c>
      <c r="O9" s="7">
        <f>SUMIFS(wypadki_uzupelnione12[Wyplacone ubezpieczenie],wypadki_uzupelnione12[Nr_ubezp],M9,wypadki_uzupelnione12[Nr_polic],$K$8)</f>
        <v>0</v>
      </c>
    </row>
    <row r="10" spans="1:15" ht="19.5" thickBot="1" x14ac:dyDescent="0.35">
      <c r="A10">
        <v>9</v>
      </c>
      <c r="B10" s="1">
        <v>35249</v>
      </c>
      <c r="C10" s="2" t="s">
        <v>14</v>
      </c>
      <c r="D10">
        <v>8237</v>
      </c>
      <c r="E10">
        <v>1</v>
      </c>
      <c r="F10">
        <v>6</v>
      </c>
      <c r="K10" s="34"/>
      <c r="L10" s="31"/>
      <c r="M10" s="10">
        <v>3</v>
      </c>
      <c r="N10" s="11" t="s">
        <v>68</v>
      </c>
      <c r="O10" s="7">
        <f>SUMIFS(wypadki_uzupelnione12[Wyplacone ubezpieczenie],wypadki_uzupelnione12[Nr_ubezp],M10,wypadki_uzupelnione12[Nr_polic],$K$8)</f>
        <v>9455</v>
      </c>
    </row>
    <row r="11" spans="1:15" ht="19.5" thickBot="1" x14ac:dyDescent="0.35">
      <c r="A11">
        <v>10</v>
      </c>
      <c r="B11" s="1">
        <v>38436</v>
      </c>
      <c r="C11" s="2" t="s">
        <v>15</v>
      </c>
      <c r="D11">
        <v>8978</v>
      </c>
      <c r="E11">
        <v>2</v>
      </c>
      <c r="F11">
        <v>7</v>
      </c>
      <c r="H11" t="s">
        <v>64</v>
      </c>
      <c r="I11" t="s">
        <v>65</v>
      </c>
      <c r="K11" s="34"/>
      <c r="L11" s="31"/>
      <c r="M11" s="8">
        <v>4</v>
      </c>
      <c r="N11" s="9" t="s">
        <v>69</v>
      </c>
      <c r="O11" s="7">
        <f>SUMIFS(wypadki_uzupelnione12[Wyplacone ubezpieczenie],wypadki_uzupelnione12[Nr_ubezp],M11,wypadki_uzupelnione12[Nr_polic],$K$8)</f>
        <v>3912</v>
      </c>
    </row>
    <row r="12" spans="1:15" ht="19.5" thickBot="1" x14ac:dyDescent="0.35">
      <c r="A12">
        <v>11</v>
      </c>
      <c r="B12" s="1">
        <v>36624</v>
      </c>
      <c r="C12" s="2" t="s">
        <v>16</v>
      </c>
      <c r="D12">
        <v>10299</v>
      </c>
      <c r="E12">
        <v>5</v>
      </c>
      <c r="F12">
        <v>2</v>
      </c>
      <c r="H12">
        <v>1</v>
      </c>
      <c r="I12" s="2" t="s">
        <v>66</v>
      </c>
      <c r="J12" s="2"/>
      <c r="K12" s="34"/>
      <c r="L12" s="31"/>
      <c r="M12" s="10">
        <v>5</v>
      </c>
      <c r="N12" s="11" t="s">
        <v>70</v>
      </c>
      <c r="O12" s="7">
        <f>SUMIFS(wypadki_uzupelnione12[Wyplacone ubezpieczenie],wypadki_uzupelnione12[Nr_ubezp],M12,wypadki_uzupelnione12[Nr_polic],$K$8)</f>
        <v>15056</v>
      </c>
    </row>
    <row r="13" spans="1:15" ht="19.5" thickBot="1" x14ac:dyDescent="0.35">
      <c r="A13">
        <v>12</v>
      </c>
      <c r="B13" s="1">
        <v>38315</v>
      </c>
      <c r="C13" s="2" t="s">
        <v>17</v>
      </c>
      <c r="D13">
        <v>7690</v>
      </c>
      <c r="E13">
        <v>6</v>
      </c>
      <c r="F13">
        <v>3</v>
      </c>
      <c r="H13">
        <v>2</v>
      </c>
      <c r="I13" s="2" t="s">
        <v>67</v>
      </c>
      <c r="J13" s="2"/>
      <c r="K13" s="35"/>
      <c r="L13" s="32"/>
      <c r="M13" s="14">
        <v>6</v>
      </c>
      <c r="N13" s="15" t="s">
        <v>71</v>
      </c>
      <c r="O13" s="7">
        <f>SUMIFS(wypadki_uzupelnione12[Wyplacone ubezpieczenie],wypadki_uzupelnione12[Nr_ubezp],M13,wypadki_uzupelnione12[Nr_polic],$K$8)</f>
        <v>0</v>
      </c>
    </row>
    <row r="14" spans="1:15" ht="19.5" thickBot="1" x14ac:dyDescent="0.35">
      <c r="A14">
        <v>13</v>
      </c>
      <c r="B14" s="1">
        <v>36279</v>
      </c>
      <c r="C14" s="2" t="s">
        <v>8</v>
      </c>
      <c r="D14">
        <v>4674</v>
      </c>
      <c r="E14">
        <v>1</v>
      </c>
      <c r="F14">
        <v>4</v>
      </c>
      <c r="H14">
        <v>3</v>
      </c>
      <c r="I14" s="2" t="s">
        <v>68</v>
      </c>
      <c r="J14" s="2"/>
      <c r="K14" s="33">
        <v>3</v>
      </c>
      <c r="L14" s="30" t="s">
        <v>76</v>
      </c>
      <c r="M14" s="5">
        <v>1</v>
      </c>
      <c r="N14" s="6" t="s">
        <v>66</v>
      </c>
      <c r="O14" s="7">
        <f>SUMIFS(wypadki_uzupelnione12[Wyplacone ubezpieczenie],wypadki_uzupelnione12[Nr_ubezp],M14,wypadki_uzupelnione12[Nr_polic],$K$14)</f>
        <v>2462</v>
      </c>
    </row>
    <row r="15" spans="1:15" ht="19.5" thickBot="1" x14ac:dyDescent="0.35">
      <c r="A15">
        <v>14</v>
      </c>
      <c r="B15" s="1">
        <v>38692</v>
      </c>
      <c r="C15" s="2" t="s">
        <v>18</v>
      </c>
      <c r="D15">
        <v>2676</v>
      </c>
      <c r="E15">
        <v>4</v>
      </c>
      <c r="F15">
        <v>6</v>
      </c>
      <c r="H15">
        <v>4</v>
      </c>
      <c r="I15" s="2" t="s">
        <v>69</v>
      </c>
      <c r="J15" s="2"/>
      <c r="K15" s="34"/>
      <c r="L15" s="31"/>
      <c r="M15" s="8">
        <v>2</v>
      </c>
      <c r="N15" s="9" t="s">
        <v>67</v>
      </c>
      <c r="O15" s="7">
        <f>SUMIFS(wypadki_uzupelnione12[Wyplacone ubezpieczenie],wypadki_uzupelnione12[Nr_ubezp],M15,wypadki_uzupelnione12[Nr_polic],$K$14)</f>
        <v>12036</v>
      </c>
    </row>
    <row r="16" spans="1:15" ht="19.5" thickBot="1" x14ac:dyDescent="0.35">
      <c r="A16">
        <v>15</v>
      </c>
      <c r="B16" s="1">
        <v>38312</v>
      </c>
      <c r="C16" s="2" t="s">
        <v>19</v>
      </c>
      <c r="D16">
        <v>5249</v>
      </c>
      <c r="E16">
        <v>1</v>
      </c>
      <c r="F16">
        <v>7</v>
      </c>
      <c r="H16">
        <v>5</v>
      </c>
      <c r="I16" s="2" t="s">
        <v>70</v>
      </c>
      <c r="J16" s="2"/>
      <c r="K16" s="34"/>
      <c r="L16" s="31"/>
      <c r="M16" s="10">
        <v>3</v>
      </c>
      <c r="N16" s="11" t="s">
        <v>68</v>
      </c>
      <c r="O16" s="7">
        <f>SUMIFS(wypadki_uzupelnione12[Wyplacone ubezpieczenie],wypadki_uzupelnione12[Nr_ubezp],M16,wypadki_uzupelnione12[Nr_polic],$K$14)</f>
        <v>0</v>
      </c>
    </row>
    <row r="17" spans="1:15" ht="19.5" thickBot="1" x14ac:dyDescent="0.35">
      <c r="A17">
        <v>16</v>
      </c>
      <c r="B17" s="1">
        <v>37863</v>
      </c>
      <c r="C17" s="2" t="s">
        <v>20</v>
      </c>
      <c r="D17">
        <v>9226</v>
      </c>
      <c r="E17">
        <v>2</v>
      </c>
      <c r="F17">
        <v>8</v>
      </c>
      <c r="H17">
        <v>6</v>
      </c>
      <c r="I17" s="2" t="s">
        <v>71</v>
      </c>
      <c r="J17" s="2"/>
      <c r="K17" s="34"/>
      <c r="L17" s="31"/>
      <c r="M17" s="8">
        <v>4</v>
      </c>
      <c r="N17" s="9" t="s">
        <v>69</v>
      </c>
      <c r="O17" s="7">
        <f>SUMIFS(wypadki_uzupelnione12[Wyplacone ubezpieczenie],wypadki_uzupelnione12[Nr_ubezp],M17,wypadki_uzupelnione12[Nr_polic],$K$14)</f>
        <v>10451</v>
      </c>
    </row>
    <row r="18" spans="1:15" ht="19.5" thickBot="1" x14ac:dyDescent="0.35">
      <c r="A18">
        <v>17</v>
      </c>
      <c r="B18" s="1">
        <v>35340</v>
      </c>
      <c r="C18" s="2" t="s">
        <v>21</v>
      </c>
      <c r="D18">
        <v>8701</v>
      </c>
      <c r="E18">
        <v>3</v>
      </c>
      <c r="F18">
        <v>8</v>
      </c>
      <c r="K18" s="34"/>
      <c r="L18" s="31"/>
      <c r="M18" s="10">
        <v>5</v>
      </c>
      <c r="N18" s="11" t="s">
        <v>70</v>
      </c>
      <c r="O18" s="7">
        <f>SUMIFS(wypadki_uzupelnione12[Wyplacone ubezpieczenie],wypadki_uzupelnione12[Nr_ubezp],M18,wypadki_uzupelnione12[Nr_polic],$K$14)</f>
        <v>0</v>
      </c>
    </row>
    <row r="19" spans="1:15" ht="19.5" thickBot="1" x14ac:dyDescent="0.35">
      <c r="A19">
        <v>18</v>
      </c>
      <c r="B19" s="1">
        <v>38278</v>
      </c>
      <c r="C19" s="2" t="s">
        <v>22</v>
      </c>
      <c r="D19">
        <v>6615</v>
      </c>
      <c r="E19">
        <v>4</v>
      </c>
      <c r="F19">
        <v>1</v>
      </c>
      <c r="K19" s="35"/>
      <c r="L19" s="32"/>
      <c r="M19" s="12">
        <v>6</v>
      </c>
      <c r="N19" s="13" t="s">
        <v>71</v>
      </c>
      <c r="O19" s="7">
        <f>SUMIFS(wypadki_uzupelnione12[Wyplacone ubezpieczenie],wypadki_uzupelnione12[Nr_ubezp],M19,wypadki_uzupelnione12[Nr_polic],$K$14)</f>
        <v>15756</v>
      </c>
    </row>
    <row r="20" spans="1:15" ht="19.5" thickBot="1" x14ac:dyDescent="0.35">
      <c r="A20">
        <v>19</v>
      </c>
      <c r="B20" s="1">
        <v>35779</v>
      </c>
      <c r="C20" s="2" t="s">
        <v>23</v>
      </c>
      <c r="D20">
        <v>2462</v>
      </c>
      <c r="E20">
        <v>1</v>
      </c>
      <c r="F20">
        <v>3</v>
      </c>
      <c r="K20" s="33">
        <v>4</v>
      </c>
      <c r="L20" s="30" t="s">
        <v>77</v>
      </c>
      <c r="M20" s="5">
        <v>1</v>
      </c>
      <c r="N20" s="6" t="s">
        <v>66</v>
      </c>
      <c r="O20" s="7">
        <f>SUMIFS(wypadki_uzupelnione12[Wyplacone ubezpieczenie],wypadki_uzupelnione12[Nr_ubezp],M20,wypadki_uzupelnione12[Nr_polic],$K$20)</f>
        <v>21345</v>
      </c>
    </row>
    <row r="21" spans="1:15" ht="19.5" thickBot="1" x14ac:dyDescent="0.35">
      <c r="A21">
        <v>20</v>
      </c>
      <c r="B21" s="1">
        <v>35735</v>
      </c>
      <c r="C21" s="2" t="s">
        <v>24</v>
      </c>
      <c r="D21">
        <v>-1</v>
      </c>
      <c r="E21">
        <v>0</v>
      </c>
      <c r="F21">
        <v>6</v>
      </c>
      <c r="K21" s="34"/>
      <c r="L21" s="31"/>
      <c r="M21" s="8">
        <v>2</v>
      </c>
      <c r="N21" s="9" t="s">
        <v>67</v>
      </c>
      <c r="O21" s="7">
        <f>SUMIFS(wypadki_uzupelnione12[Wyplacone ubezpieczenie],wypadki_uzupelnione12[Nr_ubezp],M21,wypadki_uzupelnione12[Nr_polic],$K$20)</f>
        <v>2862</v>
      </c>
    </row>
    <row r="22" spans="1:15" ht="19.5" thickBot="1" x14ac:dyDescent="0.35">
      <c r="A22">
        <v>21</v>
      </c>
      <c r="B22" s="1">
        <v>36272</v>
      </c>
      <c r="C22" s="2" t="s">
        <v>25</v>
      </c>
      <c r="D22">
        <v>3128</v>
      </c>
      <c r="E22">
        <v>3</v>
      </c>
      <c r="F22">
        <v>5</v>
      </c>
      <c r="K22" s="34"/>
      <c r="L22" s="31"/>
      <c r="M22" s="10">
        <v>3</v>
      </c>
      <c r="N22" s="11" t="s">
        <v>68</v>
      </c>
      <c r="O22" s="7">
        <f>SUMIFS(wypadki_uzupelnione12[Wyplacone ubezpieczenie],wypadki_uzupelnione12[Nr_ubezp],M22,wypadki_uzupelnione12[Nr_polic],$K$20)</f>
        <v>8342</v>
      </c>
    </row>
    <row r="23" spans="1:15" ht="19.5" thickBot="1" x14ac:dyDescent="0.35">
      <c r="A23">
        <v>22</v>
      </c>
      <c r="B23" s="1">
        <v>35167</v>
      </c>
      <c r="C23" s="2" t="s">
        <v>26</v>
      </c>
      <c r="D23">
        <v>7809</v>
      </c>
      <c r="E23">
        <v>4</v>
      </c>
      <c r="F23">
        <v>1</v>
      </c>
      <c r="K23" s="34"/>
      <c r="L23" s="31"/>
      <c r="M23" s="8">
        <v>4</v>
      </c>
      <c r="N23" s="9" t="s">
        <v>69</v>
      </c>
      <c r="O23" s="7">
        <f>SUMIFS(wypadki_uzupelnione12[Wyplacone ubezpieczenie],wypadki_uzupelnione12[Nr_ubezp],M23,wypadki_uzupelnione12[Nr_polic],$K$20)</f>
        <v>0</v>
      </c>
    </row>
    <row r="24" spans="1:15" ht="19.5" thickBot="1" x14ac:dyDescent="0.35">
      <c r="A24">
        <v>23</v>
      </c>
      <c r="B24" s="1">
        <v>35766</v>
      </c>
      <c r="C24" s="2" t="s">
        <v>27</v>
      </c>
      <c r="D24">
        <v>4757</v>
      </c>
      <c r="E24">
        <v>5</v>
      </c>
      <c r="F24">
        <v>2</v>
      </c>
      <c r="K24" s="34"/>
      <c r="L24" s="31"/>
      <c r="M24" s="10">
        <v>5</v>
      </c>
      <c r="N24" s="11" t="s">
        <v>70</v>
      </c>
      <c r="O24" s="7">
        <f>SUMIFS(wypadki_uzupelnione12[Wyplacone ubezpieczenie],wypadki_uzupelnione12[Nr_ubezp],M24,wypadki_uzupelnione12[Nr_polic],$K$20)</f>
        <v>8892</v>
      </c>
    </row>
    <row r="25" spans="1:15" ht="19.5" thickBot="1" x14ac:dyDescent="0.35">
      <c r="A25">
        <v>24</v>
      </c>
      <c r="B25" s="1">
        <v>36881</v>
      </c>
      <c r="C25" s="2" t="s">
        <v>28</v>
      </c>
      <c r="D25">
        <v>3544</v>
      </c>
      <c r="E25">
        <v>1</v>
      </c>
      <c r="F25">
        <v>8</v>
      </c>
      <c r="K25" s="35"/>
      <c r="L25" s="32"/>
      <c r="M25" s="14">
        <v>6</v>
      </c>
      <c r="N25" s="15" t="s">
        <v>71</v>
      </c>
      <c r="O25" s="7">
        <f>SUMIFS(wypadki_uzupelnione12[Wyplacone ubezpieczenie],wypadki_uzupelnione12[Nr_ubezp],M25,wypadki_uzupelnione12[Nr_polic],$K$20)</f>
        <v>0</v>
      </c>
    </row>
    <row r="26" spans="1:15" ht="19.5" thickBot="1" x14ac:dyDescent="0.35">
      <c r="A26">
        <v>25</v>
      </c>
      <c r="B26" s="1">
        <v>37643</v>
      </c>
      <c r="C26" s="2" t="s">
        <v>29</v>
      </c>
      <c r="D26">
        <v>1964</v>
      </c>
      <c r="E26">
        <v>1</v>
      </c>
      <c r="F26">
        <v>7</v>
      </c>
      <c r="K26" s="33">
        <v>5</v>
      </c>
      <c r="L26" s="30" t="s">
        <v>78</v>
      </c>
      <c r="M26" s="5">
        <v>1</v>
      </c>
      <c r="N26" s="6" t="s">
        <v>66</v>
      </c>
      <c r="O26" s="7">
        <f>SUMIFS(wypadki_uzupelnione12[Wyplacone ubezpieczenie],wypadki_uzupelnione12[Nr_ubezp],M26,wypadki_uzupelnione12[Nr_polic],$K$26)</f>
        <v>4462</v>
      </c>
    </row>
    <row r="27" spans="1:15" ht="19.5" thickBot="1" x14ac:dyDescent="0.35">
      <c r="A27">
        <v>26</v>
      </c>
      <c r="B27" s="1">
        <v>36683</v>
      </c>
      <c r="C27" s="2" t="s">
        <v>30</v>
      </c>
      <c r="D27">
        <v>10252</v>
      </c>
      <c r="E27">
        <v>1</v>
      </c>
      <c r="F27">
        <v>6</v>
      </c>
      <c r="K27" s="34"/>
      <c r="L27" s="31"/>
      <c r="M27" s="8">
        <v>2</v>
      </c>
      <c r="N27" s="9" t="s">
        <v>67</v>
      </c>
      <c r="O27" s="7">
        <f>SUMIFS(wypadki_uzupelnione12[Wyplacone ubezpieczenie],wypadki_uzupelnione12[Nr_ubezp],M27,wypadki_uzupelnione12[Nr_polic],$K$26)</f>
        <v>3794</v>
      </c>
    </row>
    <row r="28" spans="1:15" ht="19.5" thickBot="1" x14ac:dyDescent="0.35">
      <c r="A28">
        <v>27</v>
      </c>
      <c r="B28" s="1">
        <v>37181</v>
      </c>
      <c r="C28" s="2" t="s">
        <v>31</v>
      </c>
      <c r="D28">
        <v>-1</v>
      </c>
      <c r="E28">
        <v>0</v>
      </c>
      <c r="F28">
        <v>1</v>
      </c>
      <c r="K28" s="34"/>
      <c r="L28" s="31"/>
      <c r="M28" s="10">
        <v>3</v>
      </c>
      <c r="N28" s="11" t="s">
        <v>68</v>
      </c>
      <c r="O28" s="7">
        <f>SUMIFS(wypadki_uzupelnione12[Wyplacone ubezpieczenie],wypadki_uzupelnione12[Nr_ubezp],M28,wypadki_uzupelnione12[Nr_polic],$K$26)</f>
        <v>9664</v>
      </c>
    </row>
    <row r="29" spans="1:15" ht="19.5" thickBot="1" x14ac:dyDescent="0.35">
      <c r="A29">
        <v>28</v>
      </c>
      <c r="B29" s="1">
        <v>35227</v>
      </c>
      <c r="C29" s="2" t="s">
        <v>32</v>
      </c>
      <c r="D29">
        <v>1970</v>
      </c>
      <c r="E29">
        <v>4</v>
      </c>
      <c r="F29">
        <v>5</v>
      </c>
      <c r="K29" s="34"/>
      <c r="L29" s="31"/>
      <c r="M29" s="8">
        <v>4</v>
      </c>
      <c r="N29" s="9" t="s">
        <v>69</v>
      </c>
      <c r="O29" s="7">
        <f>SUMIFS(wypadki_uzupelnione12[Wyplacone ubezpieczenie],wypadki_uzupelnione12[Nr_ubezp],M29,wypadki_uzupelnione12[Nr_polic],$K$26)</f>
        <v>4210</v>
      </c>
    </row>
    <row r="30" spans="1:15" ht="19.5" thickBot="1" x14ac:dyDescent="0.35">
      <c r="A30">
        <v>29</v>
      </c>
      <c r="B30" s="1">
        <v>37874</v>
      </c>
      <c r="C30" s="2" t="s">
        <v>33</v>
      </c>
      <c r="D30">
        <v>8066</v>
      </c>
      <c r="E30">
        <v>6</v>
      </c>
      <c r="F30">
        <v>3</v>
      </c>
      <c r="K30" s="34"/>
      <c r="L30" s="31"/>
      <c r="M30" s="10">
        <v>5</v>
      </c>
      <c r="N30" s="11" t="s">
        <v>70</v>
      </c>
      <c r="O30" s="7">
        <f>SUMIFS(wypadki_uzupelnione12[Wyplacone ubezpieczenie],wypadki_uzupelnione12[Nr_ubezp],M30,wypadki_uzupelnione12[Nr_polic],$K$26)</f>
        <v>1771</v>
      </c>
    </row>
    <row r="31" spans="1:15" ht="19.5" thickBot="1" x14ac:dyDescent="0.35">
      <c r="A31">
        <v>30</v>
      </c>
      <c r="B31" s="1">
        <v>36423</v>
      </c>
      <c r="C31" s="2" t="s">
        <v>34</v>
      </c>
      <c r="D31">
        <v>2523</v>
      </c>
      <c r="E31">
        <v>1</v>
      </c>
      <c r="F31">
        <v>2</v>
      </c>
      <c r="K31" s="35"/>
      <c r="L31" s="32"/>
      <c r="M31" s="12">
        <v>6</v>
      </c>
      <c r="N31" s="13" t="s">
        <v>71</v>
      </c>
      <c r="O31" s="7">
        <f>SUMIFS(wypadki_uzupelnione12[Wyplacone ubezpieczenie],wypadki_uzupelnione12[Nr_ubezp],M31,wypadki_uzupelnione12[Nr_polic],$K$26)</f>
        <v>0</v>
      </c>
    </row>
    <row r="32" spans="1:15" ht="19.5" thickBot="1" x14ac:dyDescent="0.35">
      <c r="A32">
        <v>31</v>
      </c>
      <c r="B32" s="1">
        <v>35886</v>
      </c>
      <c r="C32" s="2" t="s">
        <v>35</v>
      </c>
      <c r="D32">
        <v>3565</v>
      </c>
      <c r="E32">
        <v>2</v>
      </c>
      <c r="F32">
        <v>7</v>
      </c>
      <c r="K32" s="33">
        <v>6</v>
      </c>
      <c r="L32" s="30" t="s">
        <v>79</v>
      </c>
      <c r="M32" s="5">
        <v>1</v>
      </c>
      <c r="N32" s="6" t="s">
        <v>66</v>
      </c>
      <c r="O32" s="7">
        <f>SUMIFS(wypadki_uzupelnione12[Wyplacone ubezpieczenie],wypadki_uzupelnione12[Nr_ubezp],M32,wypadki_uzupelnione12[Nr_polic],$K$32)</f>
        <v>38101</v>
      </c>
    </row>
    <row r="33" spans="1:15" ht="19.5" thickBot="1" x14ac:dyDescent="0.35">
      <c r="A33">
        <v>32</v>
      </c>
      <c r="B33" s="1">
        <v>36257</v>
      </c>
      <c r="C33" s="2" t="s">
        <v>36</v>
      </c>
      <c r="D33">
        <v>9455</v>
      </c>
      <c r="E33">
        <v>3</v>
      </c>
      <c r="F33">
        <v>2</v>
      </c>
      <c r="K33" s="34"/>
      <c r="L33" s="31"/>
      <c r="M33" s="8">
        <v>2</v>
      </c>
      <c r="N33" s="9" t="s">
        <v>67</v>
      </c>
      <c r="O33" s="7">
        <f>SUMIFS(wypadki_uzupelnione12[Wyplacone ubezpieczenie],wypadki_uzupelnione12[Nr_ubezp],M33,wypadki_uzupelnione12[Nr_polic],$K$32)</f>
        <v>0</v>
      </c>
    </row>
    <row r="34" spans="1:15" ht="19.5" thickBot="1" x14ac:dyDescent="0.35">
      <c r="A34">
        <v>33</v>
      </c>
      <c r="B34" s="1">
        <v>36485</v>
      </c>
      <c r="C34" s="2" t="s">
        <v>37</v>
      </c>
      <c r="D34">
        <v>9311</v>
      </c>
      <c r="E34">
        <v>4</v>
      </c>
      <c r="F34">
        <v>3</v>
      </c>
      <c r="K34" s="34"/>
      <c r="L34" s="31"/>
      <c r="M34" s="10">
        <v>3</v>
      </c>
      <c r="N34" s="11" t="s">
        <v>68</v>
      </c>
      <c r="O34" s="7">
        <f>SUMIFS(wypadki_uzupelnione12[Wyplacone ubezpieczenie],wypadki_uzupelnione12[Nr_ubezp],M34,wypadki_uzupelnione12[Nr_polic],$K$32)</f>
        <v>0</v>
      </c>
    </row>
    <row r="35" spans="1:15" ht="19.5" thickBot="1" x14ac:dyDescent="0.35">
      <c r="A35">
        <v>34</v>
      </c>
      <c r="B35" s="1">
        <v>36717</v>
      </c>
      <c r="C35" s="2" t="s">
        <v>38</v>
      </c>
      <c r="D35">
        <v>8019</v>
      </c>
      <c r="E35">
        <v>5</v>
      </c>
      <c r="F35">
        <v>1</v>
      </c>
      <c r="K35" s="34"/>
      <c r="L35" s="31"/>
      <c r="M35" s="8">
        <v>4</v>
      </c>
      <c r="N35" s="9" t="s">
        <v>69</v>
      </c>
      <c r="O35" s="7">
        <f>SUMIFS(wypadki_uzupelnione12[Wyplacone ubezpieczenie],wypadki_uzupelnione12[Nr_ubezp],M35,wypadki_uzupelnione12[Nr_polic],$K$32)</f>
        <v>2676</v>
      </c>
    </row>
    <row r="36" spans="1:15" ht="19.5" thickBot="1" x14ac:dyDescent="0.35">
      <c r="A36">
        <v>35</v>
      </c>
      <c r="B36" s="1">
        <v>36711</v>
      </c>
      <c r="C36" s="2" t="s">
        <v>39</v>
      </c>
      <c r="D36">
        <v>8342</v>
      </c>
      <c r="E36">
        <v>3</v>
      </c>
      <c r="F36">
        <v>4</v>
      </c>
      <c r="K36" s="34"/>
      <c r="L36" s="31"/>
      <c r="M36" s="10">
        <v>5</v>
      </c>
      <c r="N36" s="11" t="s">
        <v>70</v>
      </c>
      <c r="O36" s="7">
        <f>SUMIFS(wypadki_uzupelnione12[Wyplacone ubezpieczenie],wypadki_uzupelnione12[Nr_ubezp],M36,wypadki_uzupelnione12[Nr_polic],$K$32)</f>
        <v>0</v>
      </c>
    </row>
    <row r="37" spans="1:15" ht="19.5" thickBot="1" x14ac:dyDescent="0.35">
      <c r="A37">
        <v>36</v>
      </c>
      <c r="B37" s="1">
        <v>38257</v>
      </c>
      <c r="C37" s="2" t="s">
        <v>40</v>
      </c>
      <c r="D37">
        <v>4462</v>
      </c>
      <c r="E37">
        <v>1</v>
      </c>
      <c r="F37">
        <v>5</v>
      </c>
      <c r="K37" s="35"/>
      <c r="L37" s="32"/>
      <c r="M37" s="12">
        <v>6</v>
      </c>
      <c r="N37" s="13" t="s">
        <v>71</v>
      </c>
      <c r="O37" s="7">
        <f>SUMIFS(wypadki_uzupelnione12[Wyplacone ubezpieczenie],wypadki_uzupelnione12[Nr_ubezp],M37,wypadki_uzupelnione12[Nr_polic],$K$32)</f>
        <v>0</v>
      </c>
    </row>
    <row r="38" spans="1:15" ht="19.5" thickBot="1" x14ac:dyDescent="0.35">
      <c r="A38">
        <v>37</v>
      </c>
      <c r="B38" s="1">
        <v>35931</v>
      </c>
      <c r="C38" s="2" t="s">
        <v>41</v>
      </c>
      <c r="D38">
        <v>3131</v>
      </c>
      <c r="E38">
        <v>1</v>
      </c>
      <c r="F38">
        <v>4</v>
      </c>
      <c r="K38" s="33">
        <v>7</v>
      </c>
      <c r="L38" s="30" t="s">
        <v>80</v>
      </c>
      <c r="M38" s="5">
        <v>1</v>
      </c>
      <c r="N38" s="6" t="s">
        <v>66</v>
      </c>
      <c r="O38" s="7">
        <f>SUMIFS(wypadki_uzupelnione12[Wyplacone ubezpieczenie],wypadki_uzupelnione12[Nr_ubezp],M38,wypadki_uzupelnione12[Nr_polic],$K$38)</f>
        <v>7213</v>
      </c>
    </row>
    <row r="39" spans="1:15" ht="19.5" thickBot="1" x14ac:dyDescent="0.35">
      <c r="A39">
        <v>38</v>
      </c>
      <c r="B39" s="1">
        <v>35673</v>
      </c>
      <c r="C39" s="2" t="s">
        <v>42</v>
      </c>
      <c r="D39">
        <v>7031</v>
      </c>
      <c r="E39">
        <v>1</v>
      </c>
      <c r="F39">
        <v>6</v>
      </c>
      <c r="K39" s="34"/>
      <c r="L39" s="31"/>
      <c r="M39" s="8">
        <v>2</v>
      </c>
      <c r="N39" s="9" t="s">
        <v>67</v>
      </c>
      <c r="O39" s="7">
        <f>SUMIFS(wypadki_uzupelnione12[Wyplacone ubezpieczenie],wypadki_uzupelnione12[Nr_ubezp],M39,wypadki_uzupelnione12[Nr_polic],$K$38)</f>
        <v>12543</v>
      </c>
    </row>
    <row r="40" spans="1:15" ht="19.5" thickBot="1" x14ac:dyDescent="0.35">
      <c r="A40">
        <v>39</v>
      </c>
      <c r="B40" s="1">
        <v>37736</v>
      </c>
      <c r="C40" s="2" t="s">
        <v>43</v>
      </c>
      <c r="D40">
        <v>2795</v>
      </c>
      <c r="E40">
        <v>2</v>
      </c>
      <c r="F40">
        <v>8</v>
      </c>
      <c r="K40" s="34"/>
      <c r="L40" s="31"/>
      <c r="M40" s="10">
        <v>3</v>
      </c>
      <c r="N40" s="11" t="s">
        <v>68</v>
      </c>
      <c r="O40" s="7">
        <f>SUMIFS(wypadki_uzupelnione12[Wyplacone ubezpieczenie],wypadki_uzupelnione12[Nr_ubezp],M40,wypadki_uzupelnione12[Nr_polic],$K$38)</f>
        <v>0</v>
      </c>
    </row>
    <row r="41" spans="1:15" ht="19.5" thickBot="1" x14ac:dyDescent="0.35">
      <c r="A41">
        <v>40</v>
      </c>
      <c r="B41" s="1">
        <v>38385</v>
      </c>
      <c r="C41" s="2" t="s">
        <v>44</v>
      </c>
      <c r="D41">
        <v>2874</v>
      </c>
      <c r="E41">
        <v>6</v>
      </c>
      <c r="F41">
        <v>7</v>
      </c>
      <c r="K41" s="34"/>
      <c r="L41" s="31"/>
      <c r="M41" s="8">
        <v>4</v>
      </c>
      <c r="N41" s="9" t="s">
        <v>69</v>
      </c>
      <c r="O41" s="7">
        <f>SUMIFS(wypadki_uzupelnione12[Wyplacone ubezpieczenie],wypadki_uzupelnione12[Nr_ubezp],M41,wypadki_uzupelnione12[Nr_polic],$K$38)</f>
        <v>0</v>
      </c>
    </row>
    <row r="42" spans="1:15" ht="19.5" thickBot="1" x14ac:dyDescent="0.35">
      <c r="A42">
        <v>41</v>
      </c>
      <c r="B42" s="1">
        <v>37404</v>
      </c>
      <c r="C42" s="2" t="s">
        <v>45</v>
      </c>
      <c r="D42">
        <v>1771</v>
      </c>
      <c r="E42">
        <v>5</v>
      </c>
      <c r="F42">
        <v>5</v>
      </c>
      <c r="K42" s="34"/>
      <c r="L42" s="31"/>
      <c r="M42" s="10">
        <v>5</v>
      </c>
      <c r="N42" s="11" t="s">
        <v>70</v>
      </c>
      <c r="O42" s="7">
        <f>SUMIFS(wypadki_uzupelnione12[Wyplacone ubezpieczenie],wypadki_uzupelnione12[Nr_ubezp],M42,wypadki_uzupelnione12[Nr_polic],$K$38)</f>
        <v>0</v>
      </c>
    </row>
    <row r="43" spans="1:15" ht="19.5" thickBot="1" x14ac:dyDescent="0.35">
      <c r="A43">
        <v>42</v>
      </c>
      <c r="B43" s="1">
        <v>37352</v>
      </c>
      <c r="C43" s="2" t="s">
        <v>46</v>
      </c>
      <c r="D43">
        <v>-1</v>
      </c>
      <c r="E43">
        <v>0</v>
      </c>
      <c r="F43">
        <v>7</v>
      </c>
      <c r="K43" s="35"/>
      <c r="L43" s="32"/>
      <c r="M43" s="12">
        <v>6</v>
      </c>
      <c r="N43" s="13" t="s">
        <v>71</v>
      </c>
      <c r="O43" s="7">
        <f>SUMIFS(wypadki_uzupelnione12[Wyplacone ubezpieczenie],wypadki_uzupelnione12[Nr_ubezp],M43,wypadki_uzupelnione12[Nr_polic],$K$38)</f>
        <v>2874</v>
      </c>
    </row>
    <row r="44" spans="1:15" ht="19.5" thickBot="1" x14ac:dyDescent="0.35">
      <c r="A44">
        <v>43</v>
      </c>
      <c r="B44" s="1">
        <v>37736</v>
      </c>
      <c r="C44" s="2" t="s">
        <v>47</v>
      </c>
      <c r="D44">
        <v>6548</v>
      </c>
      <c r="E44">
        <v>1</v>
      </c>
      <c r="F44">
        <v>4</v>
      </c>
      <c r="K44" s="33">
        <v>8</v>
      </c>
      <c r="L44" s="30" t="s">
        <v>81</v>
      </c>
      <c r="M44" s="5">
        <v>1</v>
      </c>
      <c r="N44" s="6" t="s">
        <v>66</v>
      </c>
      <c r="O44" s="7">
        <f>SUMIFS(wypadki_uzupelnione12[Wyplacone ubezpieczenie],wypadki_uzupelnione12[Nr_ubezp],M44,wypadki_uzupelnione12[Nr_polic],$K$44)</f>
        <v>17367</v>
      </c>
    </row>
    <row r="45" spans="1:15" ht="19.5" thickBot="1" x14ac:dyDescent="0.35">
      <c r="A45">
        <v>44</v>
      </c>
      <c r="B45" s="1">
        <v>35513</v>
      </c>
      <c r="C45" s="2" t="s">
        <v>48</v>
      </c>
      <c r="D45">
        <v>7787</v>
      </c>
      <c r="E45">
        <v>1</v>
      </c>
      <c r="F45">
        <v>1</v>
      </c>
      <c r="K45" s="34"/>
      <c r="L45" s="31"/>
      <c r="M45" s="8">
        <v>2</v>
      </c>
      <c r="N45" s="9" t="s">
        <v>67</v>
      </c>
      <c r="O45" s="7">
        <f>SUMIFS(wypadki_uzupelnione12[Wyplacone ubezpieczenie],wypadki_uzupelnione12[Nr_ubezp],M45,wypadki_uzupelnione12[Nr_polic],$K$44)</f>
        <v>19247</v>
      </c>
    </row>
    <row r="46" spans="1:15" ht="19.5" thickBot="1" x14ac:dyDescent="0.35">
      <c r="A46">
        <v>45</v>
      </c>
      <c r="B46" s="1">
        <v>37523</v>
      </c>
      <c r="C46" s="2" t="s">
        <v>49</v>
      </c>
      <c r="D46">
        <v>3099</v>
      </c>
      <c r="E46">
        <v>2</v>
      </c>
      <c r="F46">
        <v>3</v>
      </c>
      <c r="K46" s="34"/>
      <c r="L46" s="31"/>
      <c r="M46" s="10">
        <v>3</v>
      </c>
      <c r="N46" s="11" t="s">
        <v>68</v>
      </c>
      <c r="O46" s="7">
        <f>SUMIFS(wypadki_uzupelnione12[Wyplacone ubezpieczenie],wypadki_uzupelnione12[Nr_ubezp],M46,wypadki_uzupelnione12[Nr_polic],$K$44)</f>
        <v>8701</v>
      </c>
    </row>
    <row r="47" spans="1:15" ht="19.5" thickBot="1" x14ac:dyDescent="0.35">
      <c r="A47">
        <v>46</v>
      </c>
      <c r="B47" s="1">
        <v>39120</v>
      </c>
      <c r="C47" s="2" t="s">
        <v>50</v>
      </c>
      <c r="D47">
        <v>2862</v>
      </c>
      <c r="E47">
        <v>2</v>
      </c>
      <c r="F47">
        <v>4</v>
      </c>
      <c r="K47" s="34"/>
      <c r="L47" s="31"/>
      <c r="M47" s="8">
        <v>4</v>
      </c>
      <c r="N47" s="9" t="s">
        <v>69</v>
      </c>
      <c r="O47" s="7">
        <f>SUMIFS(wypadki_uzupelnione12[Wyplacone ubezpieczenie],wypadki_uzupelnione12[Nr_ubezp],M47,wypadki_uzupelnione12[Nr_polic],$K$44)</f>
        <v>0</v>
      </c>
    </row>
    <row r="48" spans="1:15" ht="19.5" thickBot="1" x14ac:dyDescent="0.35">
      <c r="A48">
        <v>47</v>
      </c>
      <c r="B48" s="1">
        <v>36291</v>
      </c>
      <c r="C48" s="2" t="s">
        <v>51</v>
      </c>
      <c r="D48">
        <v>8280</v>
      </c>
      <c r="E48">
        <v>1</v>
      </c>
      <c r="F48">
        <v>6</v>
      </c>
      <c r="K48" s="34"/>
      <c r="L48" s="31"/>
      <c r="M48" s="10">
        <v>5</v>
      </c>
      <c r="N48" s="11" t="s">
        <v>70</v>
      </c>
      <c r="O48" s="7">
        <f>SUMIFS(wypadki_uzupelnione12[Wyplacone ubezpieczenie],wypadki_uzupelnione12[Nr_ubezp],M48,wypadki_uzupelnione12[Nr_polic],$K$44)</f>
        <v>0</v>
      </c>
    </row>
    <row r="49" spans="1:15" ht="19.5" thickBot="1" x14ac:dyDescent="0.35">
      <c r="A49">
        <v>48</v>
      </c>
      <c r="B49" s="1">
        <v>37891</v>
      </c>
      <c r="C49" s="2" t="s">
        <v>52</v>
      </c>
      <c r="D49">
        <v>3874</v>
      </c>
      <c r="E49">
        <v>2</v>
      </c>
      <c r="F49">
        <v>8</v>
      </c>
      <c r="K49" s="35"/>
      <c r="L49" s="32"/>
      <c r="M49" s="12">
        <v>6</v>
      </c>
      <c r="N49" s="13" t="s">
        <v>71</v>
      </c>
      <c r="O49" s="7">
        <f>SUMIFS(wypadki_uzupelnione12[Wyplacone ubezpieczenie],wypadki_uzupelnione12[Nr_ubezp],M49,wypadki_uzupelnione12[Nr_polic],$K$44)</f>
        <v>0</v>
      </c>
    </row>
    <row r="50" spans="1:15" x14ac:dyDescent="0.25">
      <c r="A50">
        <v>49</v>
      </c>
      <c r="B50" s="1">
        <v>37304</v>
      </c>
      <c r="C50" s="2" t="s">
        <v>53</v>
      </c>
      <c r="D50">
        <v>4314</v>
      </c>
      <c r="E50">
        <v>3</v>
      </c>
      <c r="F50">
        <v>1</v>
      </c>
    </row>
    <row r="51" spans="1:15" x14ac:dyDescent="0.25">
      <c r="A51">
        <v>50</v>
      </c>
      <c r="B51" s="1">
        <v>36409</v>
      </c>
      <c r="C51" s="2" t="s">
        <v>54</v>
      </c>
      <c r="D51">
        <v>1140</v>
      </c>
      <c r="E51">
        <v>4</v>
      </c>
      <c r="F51">
        <v>3</v>
      </c>
    </row>
    <row r="52" spans="1:15" x14ac:dyDescent="0.25">
      <c r="A52">
        <v>51</v>
      </c>
      <c r="B52" s="1">
        <v>36855</v>
      </c>
      <c r="C52" s="2" t="s">
        <v>46</v>
      </c>
      <c r="D52">
        <v>2240</v>
      </c>
      <c r="E52">
        <v>4</v>
      </c>
      <c r="F52">
        <v>5</v>
      </c>
    </row>
    <row r="53" spans="1:15" x14ac:dyDescent="0.25">
      <c r="A53">
        <v>52</v>
      </c>
      <c r="B53" s="1">
        <v>37458</v>
      </c>
      <c r="C53" s="2" t="s">
        <v>31</v>
      </c>
      <c r="D53">
        <v>4301</v>
      </c>
      <c r="E53">
        <v>1</v>
      </c>
      <c r="F53">
        <v>6</v>
      </c>
    </row>
    <row r="54" spans="1:15" x14ac:dyDescent="0.25">
      <c r="A54">
        <v>53</v>
      </c>
      <c r="B54" s="1">
        <v>35714</v>
      </c>
      <c r="C54" s="2" t="s">
        <v>55</v>
      </c>
      <c r="D54">
        <v>8401</v>
      </c>
      <c r="E54">
        <v>1</v>
      </c>
      <c r="F54">
        <v>8</v>
      </c>
    </row>
    <row r="55" spans="1:15" x14ac:dyDescent="0.25">
      <c r="A55">
        <v>54</v>
      </c>
      <c r="B55" s="1">
        <v>36319</v>
      </c>
      <c r="C55" s="2" t="s">
        <v>55</v>
      </c>
      <c r="D55">
        <v>5422</v>
      </c>
      <c r="E55">
        <v>1</v>
      </c>
      <c r="F55">
        <v>8</v>
      </c>
    </row>
    <row r="56" spans="1:15" x14ac:dyDescent="0.25">
      <c r="A56">
        <v>55</v>
      </c>
      <c r="B56" s="1">
        <v>38028</v>
      </c>
      <c r="C56" s="2" t="s">
        <v>56</v>
      </c>
      <c r="D56">
        <v>3352</v>
      </c>
      <c r="E56">
        <v>2</v>
      </c>
      <c r="F56">
        <v>8</v>
      </c>
    </row>
    <row r="57" spans="1:15" x14ac:dyDescent="0.25">
      <c r="A57">
        <v>56</v>
      </c>
      <c r="B57" s="1">
        <v>37174</v>
      </c>
      <c r="C57" s="2" t="s">
        <v>57</v>
      </c>
      <c r="D57">
        <v>661</v>
      </c>
      <c r="E57">
        <v>2</v>
      </c>
      <c r="F57">
        <v>3</v>
      </c>
    </row>
    <row r="58" spans="1:15" x14ac:dyDescent="0.25">
      <c r="A58">
        <v>57</v>
      </c>
      <c r="B58" s="1">
        <v>37359</v>
      </c>
      <c r="C58" s="2" t="s">
        <v>58</v>
      </c>
      <c r="D58">
        <v>5674</v>
      </c>
      <c r="E58">
        <v>1</v>
      </c>
      <c r="F58">
        <v>4</v>
      </c>
    </row>
    <row r="59" spans="1:15" x14ac:dyDescent="0.25">
      <c r="A59">
        <v>58</v>
      </c>
      <c r="B59" s="1">
        <v>38218</v>
      </c>
      <c r="C59" s="2" t="s">
        <v>59</v>
      </c>
      <c r="D59">
        <v>6536</v>
      </c>
      <c r="E59">
        <v>3</v>
      </c>
      <c r="F59">
        <v>5</v>
      </c>
    </row>
    <row r="60" spans="1:15" x14ac:dyDescent="0.25">
      <c r="A60">
        <v>59</v>
      </c>
      <c r="B60" s="1">
        <v>36327</v>
      </c>
      <c r="C60" s="2" t="s">
        <v>44</v>
      </c>
      <c r="D60">
        <v>9527</v>
      </c>
      <c r="E60">
        <v>4</v>
      </c>
      <c r="F60">
        <v>1</v>
      </c>
    </row>
    <row r="61" spans="1:15" x14ac:dyDescent="0.25">
      <c r="A61">
        <v>60</v>
      </c>
      <c r="B61" s="1">
        <v>35612</v>
      </c>
      <c r="C61" s="2" t="s">
        <v>60</v>
      </c>
      <c r="D61">
        <v>8892</v>
      </c>
      <c r="E61">
        <v>5</v>
      </c>
      <c r="F61">
        <v>4</v>
      </c>
    </row>
  </sheetData>
  <mergeCells count="16">
    <mergeCell ref="L44:L49"/>
    <mergeCell ref="K26:K31"/>
    <mergeCell ref="K32:K37"/>
    <mergeCell ref="K38:K43"/>
    <mergeCell ref="K44:K49"/>
    <mergeCell ref="L38:L43"/>
    <mergeCell ref="L20:L25"/>
    <mergeCell ref="K14:K19"/>
    <mergeCell ref="K20:K25"/>
    <mergeCell ref="L26:L31"/>
    <mergeCell ref="L32:L37"/>
    <mergeCell ref="L2:L7"/>
    <mergeCell ref="K2:K7"/>
    <mergeCell ref="L8:L13"/>
    <mergeCell ref="K8:K13"/>
    <mergeCell ref="L14:L19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5159-A821-4C28-8EDC-575105F27573}">
  <dimension ref="A1:P71"/>
  <sheetViews>
    <sheetView tabSelected="1" topLeftCell="E1" workbookViewId="0">
      <selection activeCell="I5" sqref="I5"/>
    </sheetView>
  </sheetViews>
  <sheetFormatPr defaultRowHeight="15" x14ac:dyDescent="0.25"/>
  <cols>
    <col min="1" max="1" width="5.42578125" bestFit="1" customWidth="1"/>
    <col min="2" max="2" width="15.85546875" bestFit="1" customWidth="1"/>
    <col min="3" max="3" width="17.42578125" bestFit="1" customWidth="1"/>
    <col min="4" max="4" width="27" bestFit="1" customWidth="1"/>
    <col min="5" max="5" width="11.85546875" bestFit="1" customWidth="1"/>
    <col min="6" max="6" width="10.7109375" bestFit="1" customWidth="1"/>
    <col min="7" max="7" width="9.140625" customWidth="1"/>
    <col min="8" max="8" width="50.85546875" customWidth="1"/>
    <col min="9" max="9" width="12.42578125" customWidth="1"/>
    <col min="11" max="11" width="34.42578125" customWidth="1"/>
    <col min="12" max="12" width="18.85546875" customWidth="1"/>
    <col min="13" max="13" width="27" bestFit="1" customWidth="1"/>
    <col min="14" max="14" width="48.5703125" customWidth="1"/>
    <col min="16" max="16" width="16.140625" hidden="1" customWidth="1"/>
  </cols>
  <sheetData>
    <row r="1" spans="1:16" ht="57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36" t="s">
        <v>282</v>
      </c>
      <c r="I1" s="37">
        <v>50</v>
      </c>
      <c r="K1" s="40" t="str">
        <f>"Informacje o wypadku "&amp;I1&amp;":"</f>
        <v>Informacje o wypadku 50:</v>
      </c>
      <c r="L1" s="16" t="s">
        <v>97</v>
      </c>
      <c r="M1" s="16" t="s">
        <v>98</v>
      </c>
      <c r="N1" s="17" t="s">
        <v>99</v>
      </c>
      <c r="P1" t="s">
        <v>91</v>
      </c>
    </row>
    <row r="2" spans="1:16" ht="34.5" customHeight="1" x14ac:dyDescent="0.25">
      <c r="A2" s="2">
        <v>1</v>
      </c>
      <c r="B2" s="1">
        <v>35067</v>
      </c>
      <c r="C2" s="2" t="s">
        <v>6</v>
      </c>
      <c r="D2" s="2">
        <v>10453</v>
      </c>
      <c r="E2" s="2">
        <v>1</v>
      </c>
      <c r="F2" s="2">
        <v>1</v>
      </c>
      <c r="H2" s="36"/>
      <c r="I2" s="38"/>
      <c r="K2" s="40"/>
      <c r="L2" s="18">
        <f>VLOOKUP(I1,wypadki_uzupelnione__625[],2,FALSE)</f>
        <v>36409</v>
      </c>
      <c r="M2" s="16" t="str">
        <f>VLOOKUP(I1,wypadki_uzupelnione__625[],3,FALSE)</f>
        <v>KRA5053</v>
      </c>
      <c r="N2" s="16" t="str">
        <f>VLOOKUP(P2,policja__526[],2,FALSE)</f>
        <v>Polubowny</v>
      </c>
      <c r="P2">
        <f>VLOOKUP(I1,wypadki_uzupelnione__625[],6,FALSE)</f>
        <v>3</v>
      </c>
    </row>
    <row r="3" spans="1:16" x14ac:dyDescent="0.25">
      <c r="A3" s="2">
        <v>2</v>
      </c>
      <c r="B3" s="1">
        <v>35717</v>
      </c>
      <c r="C3" s="2" t="s">
        <v>7</v>
      </c>
      <c r="D3" s="2">
        <v>673</v>
      </c>
      <c r="E3" s="2">
        <v>1</v>
      </c>
      <c r="F3" s="2">
        <v>2</v>
      </c>
      <c r="H3" s="36"/>
      <c r="I3" s="38"/>
    </row>
    <row r="4" spans="1:16" ht="15.75" thickBot="1" x14ac:dyDescent="0.3">
      <c r="A4" s="2">
        <v>3</v>
      </c>
      <c r="B4" s="1">
        <v>37339</v>
      </c>
      <c r="C4" s="2" t="s">
        <v>8</v>
      </c>
      <c r="D4" s="2">
        <v>8276</v>
      </c>
      <c r="E4" s="2">
        <v>2</v>
      </c>
      <c r="F4" s="2">
        <v>3</v>
      </c>
      <c r="H4" s="36"/>
      <c r="I4" s="39"/>
    </row>
    <row r="5" spans="1:16" x14ac:dyDescent="0.25">
      <c r="A5" s="2">
        <v>4</v>
      </c>
      <c r="B5" s="1">
        <v>35338</v>
      </c>
      <c r="C5" s="2" t="s">
        <v>9</v>
      </c>
      <c r="D5" s="2">
        <v>7231</v>
      </c>
      <c r="E5" s="2">
        <v>3</v>
      </c>
      <c r="F5" s="2">
        <v>1</v>
      </c>
    </row>
    <row r="6" spans="1:16" x14ac:dyDescent="0.25">
      <c r="A6" s="2">
        <v>5</v>
      </c>
      <c r="B6" s="1">
        <v>35393</v>
      </c>
      <c r="C6" s="2" t="s">
        <v>10</v>
      </c>
      <c r="D6" s="2">
        <v>1318</v>
      </c>
      <c r="E6" s="2">
        <v>1</v>
      </c>
      <c r="F6" s="2">
        <v>4</v>
      </c>
    </row>
    <row r="7" spans="1:16" x14ac:dyDescent="0.25">
      <c r="A7" s="2">
        <v>6</v>
      </c>
      <c r="B7" s="1">
        <v>35929</v>
      </c>
      <c r="C7" s="2" t="s">
        <v>11</v>
      </c>
      <c r="D7" s="2">
        <v>3794</v>
      </c>
      <c r="E7" s="2">
        <v>2</v>
      </c>
      <c r="F7" s="2">
        <v>5</v>
      </c>
    </row>
    <row r="8" spans="1:16" x14ac:dyDescent="0.25">
      <c r="A8" s="2">
        <v>7</v>
      </c>
      <c r="B8" s="1">
        <v>37214</v>
      </c>
      <c r="C8" s="2" t="s">
        <v>12</v>
      </c>
      <c r="D8" s="2">
        <v>6455</v>
      </c>
      <c r="E8" s="2">
        <v>3</v>
      </c>
      <c r="F8" s="2">
        <v>1</v>
      </c>
    </row>
    <row r="9" spans="1:16" x14ac:dyDescent="0.25">
      <c r="A9" s="2">
        <v>8</v>
      </c>
      <c r="B9" s="1">
        <v>35252</v>
      </c>
      <c r="C9" s="2" t="s">
        <v>13</v>
      </c>
      <c r="D9" s="2">
        <v>3912</v>
      </c>
      <c r="E9" s="2">
        <v>4</v>
      </c>
      <c r="F9" s="2">
        <v>2</v>
      </c>
    </row>
    <row r="10" spans="1:16" x14ac:dyDescent="0.25">
      <c r="A10" s="2">
        <v>9</v>
      </c>
      <c r="B10" s="1">
        <v>35249</v>
      </c>
      <c r="C10" s="2" t="s">
        <v>14</v>
      </c>
      <c r="D10" s="2">
        <v>8237</v>
      </c>
      <c r="E10" s="2">
        <v>1</v>
      </c>
      <c r="F10" s="2">
        <v>6</v>
      </c>
    </row>
    <row r="11" spans="1:16" x14ac:dyDescent="0.25">
      <c r="A11" s="2">
        <v>10</v>
      </c>
      <c r="B11" s="1">
        <v>38436</v>
      </c>
      <c r="C11" s="2" t="s">
        <v>15</v>
      </c>
      <c r="D11" s="2">
        <v>8978</v>
      </c>
      <c r="E11" s="2">
        <v>2</v>
      </c>
      <c r="F11" s="2">
        <v>7</v>
      </c>
    </row>
    <row r="12" spans="1:16" x14ac:dyDescent="0.25">
      <c r="A12" s="2">
        <v>11</v>
      </c>
      <c r="B12" s="1">
        <v>36624</v>
      </c>
      <c r="C12" s="2" t="s">
        <v>16</v>
      </c>
      <c r="D12" s="2">
        <v>10299</v>
      </c>
      <c r="E12" s="2">
        <v>5</v>
      </c>
      <c r="F12" s="2">
        <v>2</v>
      </c>
    </row>
    <row r="13" spans="1:16" x14ac:dyDescent="0.25">
      <c r="A13" s="2">
        <v>12</v>
      </c>
      <c r="B13" s="1">
        <v>38315</v>
      </c>
      <c r="C13" s="2" t="s">
        <v>17</v>
      </c>
      <c r="D13" s="2">
        <v>7690</v>
      </c>
      <c r="E13" s="2">
        <v>6</v>
      </c>
      <c r="F13" s="2">
        <v>3</v>
      </c>
    </row>
    <row r="14" spans="1:16" x14ac:dyDescent="0.25">
      <c r="A14" s="2">
        <v>13</v>
      </c>
      <c r="B14" s="1">
        <v>36279</v>
      </c>
      <c r="C14" s="2" t="s">
        <v>8</v>
      </c>
      <c r="D14" s="2">
        <v>4674</v>
      </c>
      <c r="E14" s="2">
        <v>1</v>
      </c>
      <c r="F14" s="2">
        <v>4</v>
      </c>
    </row>
    <row r="15" spans="1:16" x14ac:dyDescent="0.25">
      <c r="A15" s="2">
        <v>14</v>
      </c>
      <c r="B15" s="1">
        <v>38692</v>
      </c>
      <c r="C15" s="2" t="s">
        <v>18</v>
      </c>
      <c r="D15" s="2">
        <v>2676</v>
      </c>
      <c r="E15" s="2">
        <v>4</v>
      </c>
      <c r="F15" s="2">
        <v>6</v>
      </c>
    </row>
    <row r="16" spans="1:16" x14ac:dyDescent="0.25">
      <c r="A16" s="2">
        <v>15</v>
      </c>
      <c r="B16" s="1">
        <v>38312</v>
      </c>
      <c r="C16" s="2" t="s">
        <v>19</v>
      </c>
      <c r="D16" s="2">
        <v>5249</v>
      </c>
      <c r="E16" s="2">
        <v>1</v>
      </c>
      <c r="F16" s="2">
        <v>7</v>
      </c>
    </row>
    <row r="17" spans="1:6" x14ac:dyDescent="0.25">
      <c r="A17" s="2">
        <v>16</v>
      </c>
      <c r="B17" s="1">
        <v>37863</v>
      </c>
      <c r="C17" s="2" t="s">
        <v>20</v>
      </c>
      <c r="D17" s="2">
        <v>9226</v>
      </c>
      <c r="E17" s="2">
        <v>2</v>
      </c>
      <c r="F17" s="2">
        <v>8</v>
      </c>
    </row>
    <row r="18" spans="1:6" x14ac:dyDescent="0.25">
      <c r="A18" s="2">
        <v>17</v>
      </c>
      <c r="B18" s="1">
        <v>35340</v>
      </c>
      <c r="C18" s="2" t="s">
        <v>21</v>
      </c>
      <c r="D18" s="2">
        <v>8701</v>
      </c>
      <c r="E18" s="2">
        <v>3</v>
      </c>
      <c r="F18" s="2">
        <v>8</v>
      </c>
    </row>
    <row r="19" spans="1:6" x14ac:dyDescent="0.25">
      <c r="A19" s="2">
        <v>18</v>
      </c>
      <c r="B19" s="1">
        <v>38278</v>
      </c>
      <c r="C19" s="2" t="s">
        <v>22</v>
      </c>
      <c r="D19" s="2">
        <v>6615</v>
      </c>
      <c r="E19" s="2">
        <v>4</v>
      </c>
      <c r="F19" s="2">
        <v>1</v>
      </c>
    </row>
    <row r="20" spans="1:6" x14ac:dyDescent="0.25">
      <c r="A20" s="2">
        <v>19</v>
      </c>
      <c r="B20" s="1">
        <v>35779</v>
      </c>
      <c r="C20" s="2" t="s">
        <v>23</v>
      </c>
      <c r="D20" s="2">
        <v>2462</v>
      </c>
      <c r="E20" s="2">
        <v>1</v>
      </c>
      <c r="F20" s="2">
        <v>3</v>
      </c>
    </row>
    <row r="21" spans="1:6" x14ac:dyDescent="0.25">
      <c r="A21" s="2">
        <v>20</v>
      </c>
      <c r="B21" s="1">
        <v>35735</v>
      </c>
      <c r="C21" s="2" t="s">
        <v>24</v>
      </c>
      <c r="D21" s="2">
        <v>-1</v>
      </c>
      <c r="E21" s="2">
        <v>0</v>
      </c>
      <c r="F21" s="2">
        <v>6</v>
      </c>
    </row>
    <row r="22" spans="1:6" x14ac:dyDescent="0.25">
      <c r="A22" s="2">
        <v>21</v>
      </c>
      <c r="B22" s="1">
        <v>36272</v>
      </c>
      <c r="C22" s="2" t="s">
        <v>25</v>
      </c>
      <c r="D22" s="2">
        <v>3128</v>
      </c>
      <c r="E22" s="2">
        <v>3</v>
      </c>
      <c r="F22" s="2">
        <v>5</v>
      </c>
    </row>
    <row r="23" spans="1:6" x14ac:dyDescent="0.25">
      <c r="A23" s="2">
        <v>22</v>
      </c>
      <c r="B23" s="1">
        <v>35167</v>
      </c>
      <c r="C23" s="2" t="s">
        <v>26</v>
      </c>
      <c r="D23" s="2">
        <v>7809</v>
      </c>
      <c r="E23" s="2">
        <v>4</v>
      </c>
      <c r="F23" s="2">
        <v>1</v>
      </c>
    </row>
    <row r="24" spans="1:6" x14ac:dyDescent="0.25">
      <c r="A24" s="2">
        <v>23</v>
      </c>
      <c r="B24" s="1">
        <v>35766</v>
      </c>
      <c r="C24" s="2" t="s">
        <v>27</v>
      </c>
      <c r="D24" s="2">
        <v>4757</v>
      </c>
      <c r="E24" s="2">
        <v>5</v>
      </c>
      <c r="F24" s="2">
        <v>2</v>
      </c>
    </row>
    <row r="25" spans="1:6" x14ac:dyDescent="0.25">
      <c r="A25" s="2">
        <v>24</v>
      </c>
      <c r="B25" s="1">
        <v>36881</v>
      </c>
      <c r="C25" s="2" t="s">
        <v>28</v>
      </c>
      <c r="D25" s="2">
        <v>3544</v>
      </c>
      <c r="E25" s="2">
        <v>1</v>
      </c>
      <c r="F25" s="2">
        <v>8</v>
      </c>
    </row>
    <row r="26" spans="1:6" x14ac:dyDescent="0.25">
      <c r="A26" s="2">
        <v>25</v>
      </c>
      <c r="B26" s="1">
        <v>37643</v>
      </c>
      <c r="C26" s="2" t="s">
        <v>29</v>
      </c>
      <c r="D26" s="2">
        <v>1964</v>
      </c>
      <c r="E26" s="2">
        <v>1</v>
      </c>
      <c r="F26" s="2">
        <v>7</v>
      </c>
    </row>
    <row r="27" spans="1:6" x14ac:dyDescent="0.25">
      <c r="A27" s="2">
        <v>26</v>
      </c>
      <c r="B27" s="1">
        <v>36683</v>
      </c>
      <c r="C27" s="2" t="s">
        <v>30</v>
      </c>
      <c r="D27" s="2">
        <v>10252</v>
      </c>
      <c r="E27" s="2">
        <v>1</v>
      </c>
      <c r="F27" s="2">
        <v>6</v>
      </c>
    </row>
    <row r="28" spans="1:6" x14ac:dyDescent="0.25">
      <c r="A28" s="2">
        <v>27</v>
      </c>
      <c r="B28" s="1">
        <v>37181</v>
      </c>
      <c r="C28" s="2" t="s">
        <v>31</v>
      </c>
      <c r="D28" s="2">
        <v>-1</v>
      </c>
      <c r="E28" s="2">
        <v>0</v>
      </c>
      <c r="F28" s="2">
        <v>1</v>
      </c>
    </row>
    <row r="29" spans="1:6" x14ac:dyDescent="0.25">
      <c r="A29" s="2">
        <v>28</v>
      </c>
      <c r="B29" s="1">
        <v>35227</v>
      </c>
      <c r="C29" s="2" t="s">
        <v>32</v>
      </c>
      <c r="D29" s="2">
        <v>1970</v>
      </c>
      <c r="E29" s="2">
        <v>4</v>
      </c>
      <c r="F29" s="2">
        <v>5</v>
      </c>
    </row>
    <row r="30" spans="1:6" x14ac:dyDescent="0.25">
      <c r="A30" s="2">
        <v>29</v>
      </c>
      <c r="B30" s="1">
        <v>37874</v>
      </c>
      <c r="C30" s="2" t="s">
        <v>33</v>
      </c>
      <c r="D30" s="2">
        <v>8066</v>
      </c>
      <c r="E30" s="2">
        <v>6</v>
      </c>
      <c r="F30" s="2">
        <v>3</v>
      </c>
    </row>
    <row r="31" spans="1:6" x14ac:dyDescent="0.25">
      <c r="A31" s="2">
        <v>30</v>
      </c>
      <c r="B31" s="1">
        <v>36423</v>
      </c>
      <c r="C31" s="2" t="s">
        <v>34</v>
      </c>
      <c r="D31" s="2">
        <v>2523</v>
      </c>
      <c r="E31" s="2">
        <v>1</v>
      </c>
      <c r="F31" s="2">
        <v>2</v>
      </c>
    </row>
    <row r="32" spans="1:6" x14ac:dyDescent="0.25">
      <c r="A32" s="2">
        <v>31</v>
      </c>
      <c r="B32" s="1">
        <v>35886</v>
      </c>
      <c r="C32" s="2" t="s">
        <v>35</v>
      </c>
      <c r="D32" s="2">
        <v>3565</v>
      </c>
      <c r="E32" s="2">
        <v>2</v>
      </c>
      <c r="F32" s="2">
        <v>7</v>
      </c>
    </row>
    <row r="33" spans="1:6" x14ac:dyDescent="0.25">
      <c r="A33" s="2">
        <v>32</v>
      </c>
      <c r="B33" s="1">
        <v>36257</v>
      </c>
      <c r="C33" s="2" t="s">
        <v>36</v>
      </c>
      <c r="D33" s="2">
        <v>9455</v>
      </c>
      <c r="E33" s="2">
        <v>3</v>
      </c>
      <c r="F33" s="2">
        <v>2</v>
      </c>
    </row>
    <row r="34" spans="1:6" x14ac:dyDescent="0.25">
      <c r="A34" s="2">
        <v>33</v>
      </c>
      <c r="B34" s="1">
        <v>36485</v>
      </c>
      <c r="C34" s="2" t="s">
        <v>37</v>
      </c>
      <c r="D34" s="2">
        <v>9311</v>
      </c>
      <c r="E34" s="2">
        <v>4</v>
      </c>
      <c r="F34" s="2">
        <v>3</v>
      </c>
    </row>
    <row r="35" spans="1:6" x14ac:dyDescent="0.25">
      <c r="A35" s="2">
        <v>34</v>
      </c>
      <c r="B35" s="1">
        <v>36717</v>
      </c>
      <c r="C35" s="2" t="s">
        <v>38</v>
      </c>
      <c r="D35" s="2">
        <v>8019</v>
      </c>
      <c r="E35" s="2">
        <v>5</v>
      </c>
      <c r="F35" s="2">
        <v>1</v>
      </c>
    </row>
    <row r="36" spans="1:6" x14ac:dyDescent="0.25">
      <c r="A36" s="2">
        <v>35</v>
      </c>
      <c r="B36" s="1">
        <v>36711</v>
      </c>
      <c r="C36" s="2" t="s">
        <v>39</v>
      </c>
      <c r="D36" s="2">
        <v>8342</v>
      </c>
      <c r="E36" s="2">
        <v>3</v>
      </c>
      <c r="F36" s="2">
        <v>4</v>
      </c>
    </row>
    <row r="37" spans="1:6" x14ac:dyDescent="0.25">
      <c r="A37" s="2">
        <v>36</v>
      </c>
      <c r="B37" s="1">
        <v>38257</v>
      </c>
      <c r="C37" s="2" t="s">
        <v>40</v>
      </c>
      <c r="D37" s="2">
        <v>4462</v>
      </c>
      <c r="E37" s="2">
        <v>1</v>
      </c>
      <c r="F37" s="2">
        <v>5</v>
      </c>
    </row>
    <row r="38" spans="1:6" x14ac:dyDescent="0.25">
      <c r="A38" s="2">
        <v>37</v>
      </c>
      <c r="B38" s="1">
        <v>35931</v>
      </c>
      <c r="C38" s="2" t="s">
        <v>41</v>
      </c>
      <c r="D38" s="2">
        <v>3131</v>
      </c>
      <c r="E38" s="2">
        <v>1</v>
      </c>
      <c r="F38" s="2">
        <v>4</v>
      </c>
    </row>
    <row r="39" spans="1:6" x14ac:dyDescent="0.25">
      <c r="A39" s="2">
        <v>38</v>
      </c>
      <c r="B39" s="1">
        <v>35673</v>
      </c>
      <c r="C39" s="2" t="s">
        <v>42</v>
      </c>
      <c r="D39" s="2">
        <v>7031</v>
      </c>
      <c r="E39" s="2">
        <v>1</v>
      </c>
      <c r="F39" s="2">
        <v>6</v>
      </c>
    </row>
    <row r="40" spans="1:6" x14ac:dyDescent="0.25">
      <c r="A40" s="2">
        <v>39</v>
      </c>
      <c r="B40" s="1">
        <v>37736</v>
      </c>
      <c r="C40" s="2" t="s">
        <v>43</v>
      </c>
      <c r="D40" s="2">
        <v>2795</v>
      </c>
      <c r="E40" s="2">
        <v>2</v>
      </c>
      <c r="F40" s="2">
        <v>8</v>
      </c>
    </row>
    <row r="41" spans="1:6" x14ac:dyDescent="0.25">
      <c r="A41" s="2">
        <v>40</v>
      </c>
      <c r="B41" s="1">
        <v>38385</v>
      </c>
      <c r="C41" s="2" t="s">
        <v>44</v>
      </c>
      <c r="D41" s="2">
        <v>2874</v>
      </c>
      <c r="E41" s="2">
        <v>6</v>
      </c>
      <c r="F41" s="2">
        <v>7</v>
      </c>
    </row>
    <row r="42" spans="1:6" x14ac:dyDescent="0.25">
      <c r="A42" s="2">
        <v>41</v>
      </c>
      <c r="B42" s="1">
        <v>37404</v>
      </c>
      <c r="C42" s="2" t="s">
        <v>45</v>
      </c>
      <c r="D42" s="2">
        <v>1771</v>
      </c>
      <c r="E42" s="2">
        <v>5</v>
      </c>
      <c r="F42" s="2">
        <v>5</v>
      </c>
    </row>
    <row r="43" spans="1:6" x14ac:dyDescent="0.25">
      <c r="A43" s="2">
        <v>42</v>
      </c>
      <c r="B43" s="1">
        <v>37352</v>
      </c>
      <c r="C43" s="2" t="s">
        <v>46</v>
      </c>
      <c r="D43" s="2">
        <v>-1</v>
      </c>
      <c r="E43" s="2">
        <v>0</v>
      </c>
      <c r="F43" s="2">
        <v>7</v>
      </c>
    </row>
    <row r="44" spans="1:6" x14ac:dyDescent="0.25">
      <c r="A44" s="2">
        <v>43</v>
      </c>
      <c r="B44" s="1">
        <v>37736</v>
      </c>
      <c r="C44" s="2" t="s">
        <v>47</v>
      </c>
      <c r="D44" s="2">
        <v>6548</v>
      </c>
      <c r="E44" s="2">
        <v>1</v>
      </c>
      <c r="F44" s="2">
        <v>4</v>
      </c>
    </row>
    <row r="45" spans="1:6" x14ac:dyDescent="0.25">
      <c r="A45" s="2">
        <v>44</v>
      </c>
      <c r="B45" s="1">
        <v>35513</v>
      </c>
      <c r="C45" s="2" t="s">
        <v>48</v>
      </c>
      <c r="D45" s="2">
        <v>7787</v>
      </c>
      <c r="E45" s="2">
        <v>1</v>
      </c>
      <c r="F45" s="2">
        <v>1</v>
      </c>
    </row>
    <row r="46" spans="1:6" x14ac:dyDescent="0.25">
      <c r="A46" s="2">
        <v>45</v>
      </c>
      <c r="B46" s="1">
        <v>37523</v>
      </c>
      <c r="C46" s="2" t="s">
        <v>49</v>
      </c>
      <c r="D46" s="2">
        <v>3099</v>
      </c>
      <c r="E46" s="2">
        <v>2</v>
      </c>
      <c r="F46" s="2">
        <v>3</v>
      </c>
    </row>
    <row r="47" spans="1:6" x14ac:dyDescent="0.25">
      <c r="A47" s="2">
        <v>46</v>
      </c>
      <c r="B47" s="1">
        <v>39120</v>
      </c>
      <c r="C47" s="2" t="s">
        <v>50</v>
      </c>
      <c r="D47" s="2">
        <v>2862</v>
      </c>
      <c r="E47" s="2">
        <v>2</v>
      </c>
      <c r="F47" s="2">
        <v>4</v>
      </c>
    </row>
    <row r="48" spans="1:6" x14ac:dyDescent="0.25">
      <c r="A48" s="2">
        <v>47</v>
      </c>
      <c r="B48" s="1">
        <v>36291</v>
      </c>
      <c r="C48" s="2" t="s">
        <v>51</v>
      </c>
      <c r="D48" s="2">
        <v>8280</v>
      </c>
      <c r="E48" s="2">
        <v>1</v>
      </c>
      <c r="F48" s="2">
        <v>6</v>
      </c>
    </row>
    <row r="49" spans="1:6" x14ac:dyDescent="0.25">
      <c r="A49" s="2">
        <v>48</v>
      </c>
      <c r="B49" s="1">
        <v>37891</v>
      </c>
      <c r="C49" s="2" t="s">
        <v>52</v>
      </c>
      <c r="D49" s="2">
        <v>3874</v>
      </c>
      <c r="E49" s="2">
        <v>2</v>
      </c>
      <c r="F49" s="2">
        <v>8</v>
      </c>
    </row>
    <row r="50" spans="1:6" x14ac:dyDescent="0.25">
      <c r="A50" s="2">
        <v>49</v>
      </c>
      <c r="B50" s="1">
        <v>37304</v>
      </c>
      <c r="C50" s="2" t="s">
        <v>53</v>
      </c>
      <c r="D50" s="2">
        <v>4314</v>
      </c>
      <c r="E50" s="2">
        <v>3</v>
      </c>
      <c r="F50" s="2">
        <v>1</v>
      </c>
    </row>
    <row r="51" spans="1:6" x14ac:dyDescent="0.25">
      <c r="A51" s="2">
        <v>50</v>
      </c>
      <c r="B51" s="1">
        <v>36409</v>
      </c>
      <c r="C51" s="2" t="s">
        <v>54</v>
      </c>
      <c r="D51" s="2">
        <v>1140</v>
      </c>
      <c r="E51" s="2">
        <v>4</v>
      </c>
      <c r="F51" s="2">
        <v>3</v>
      </c>
    </row>
    <row r="52" spans="1:6" x14ac:dyDescent="0.25">
      <c r="A52" s="2">
        <v>51</v>
      </c>
      <c r="B52" s="1">
        <v>36855</v>
      </c>
      <c r="C52" s="2" t="s">
        <v>46</v>
      </c>
      <c r="D52" s="2">
        <v>2240</v>
      </c>
      <c r="E52" s="2">
        <v>4</v>
      </c>
      <c r="F52" s="2">
        <v>5</v>
      </c>
    </row>
    <row r="53" spans="1:6" x14ac:dyDescent="0.25">
      <c r="A53" s="2">
        <v>52</v>
      </c>
      <c r="B53" s="1">
        <v>37458</v>
      </c>
      <c r="C53" s="2" t="s">
        <v>31</v>
      </c>
      <c r="D53" s="2">
        <v>4301</v>
      </c>
      <c r="E53" s="2">
        <v>1</v>
      </c>
      <c r="F53" s="2">
        <v>6</v>
      </c>
    </row>
    <row r="54" spans="1:6" x14ac:dyDescent="0.25">
      <c r="A54" s="2">
        <v>53</v>
      </c>
      <c r="B54" s="1">
        <v>35714</v>
      </c>
      <c r="C54" s="2" t="s">
        <v>55</v>
      </c>
      <c r="D54" s="2">
        <v>8401</v>
      </c>
      <c r="E54" s="2">
        <v>1</v>
      </c>
      <c r="F54" s="2">
        <v>8</v>
      </c>
    </row>
    <row r="55" spans="1:6" x14ac:dyDescent="0.25">
      <c r="A55" s="2">
        <v>54</v>
      </c>
      <c r="B55" s="1">
        <v>36319</v>
      </c>
      <c r="C55" s="2" t="s">
        <v>55</v>
      </c>
      <c r="D55" s="2">
        <v>5422</v>
      </c>
      <c r="E55" s="2">
        <v>1</v>
      </c>
      <c r="F55" s="2">
        <v>8</v>
      </c>
    </row>
    <row r="56" spans="1:6" x14ac:dyDescent="0.25">
      <c r="A56" s="2">
        <v>55</v>
      </c>
      <c r="B56" s="1">
        <v>38028</v>
      </c>
      <c r="C56" s="2" t="s">
        <v>56</v>
      </c>
      <c r="D56" s="2">
        <v>3352</v>
      </c>
      <c r="E56" s="2">
        <v>2</v>
      </c>
      <c r="F56" s="2">
        <v>8</v>
      </c>
    </row>
    <row r="57" spans="1:6" x14ac:dyDescent="0.25">
      <c r="A57" s="2">
        <v>56</v>
      </c>
      <c r="B57" s="1">
        <v>37174</v>
      </c>
      <c r="C57" s="2" t="s">
        <v>57</v>
      </c>
      <c r="D57" s="2">
        <v>661</v>
      </c>
      <c r="E57" s="2">
        <v>2</v>
      </c>
      <c r="F57" s="2">
        <v>3</v>
      </c>
    </row>
    <row r="58" spans="1:6" x14ac:dyDescent="0.25">
      <c r="A58" s="2">
        <v>57</v>
      </c>
      <c r="B58" s="1">
        <v>37359</v>
      </c>
      <c r="C58" s="2" t="s">
        <v>58</v>
      </c>
      <c r="D58" s="2">
        <v>5674</v>
      </c>
      <c r="E58" s="2">
        <v>1</v>
      </c>
      <c r="F58" s="2">
        <v>4</v>
      </c>
    </row>
    <row r="59" spans="1:6" x14ac:dyDescent="0.25">
      <c r="A59" s="2">
        <v>58</v>
      </c>
      <c r="B59" s="1">
        <v>38218</v>
      </c>
      <c r="C59" s="2" t="s">
        <v>59</v>
      </c>
      <c r="D59" s="2">
        <v>6536</v>
      </c>
      <c r="E59" s="2">
        <v>3</v>
      </c>
      <c r="F59" s="2">
        <v>5</v>
      </c>
    </row>
    <row r="60" spans="1:6" x14ac:dyDescent="0.25">
      <c r="A60" s="2">
        <v>59</v>
      </c>
      <c r="B60" s="1">
        <v>36327</v>
      </c>
      <c r="C60" s="2" t="s">
        <v>44</v>
      </c>
      <c r="D60" s="2">
        <v>9527</v>
      </c>
      <c r="E60" s="2">
        <v>4</v>
      </c>
      <c r="F60" s="2">
        <v>1</v>
      </c>
    </row>
    <row r="61" spans="1:6" x14ac:dyDescent="0.25">
      <c r="A61" s="2">
        <v>60</v>
      </c>
      <c r="B61" s="1">
        <v>35612</v>
      </c>
      <c r="C61" s="2" t="s">
        <v>60</v>
      </c>
      <c r="D61" s="2">
        <v>8892</v>
      </c>
      <c r="E61" s="2">
        <v>5</v>
      </c>
      <c r="F61" s="2">
        <v>4</v>
      </c>
    </row>
    <row r="63" spans="1:6" x14ac:dyDescent="0.25">
      <c r="A63" t="s">
        <v>72</v>
      </c>
      <c r="B63" t="s">
        <v>73</v>
      </c>
    </row>
    <row r="64" spans="1:6" x14ac:dyDescent="0.25">
      <c r="A64">
        <v>1</v>
      </c>
      <c r="B64" s="2" t="s">
        <v>74</v>
      </c>
    </row>
    <row r="65" spans="1:2" x14ac:dyDescent="0.25">
      <c r="A65">
        <v>2</v>
      </c>
      <c r="B65" s="2" t="s">
        <v>75</v>
      </c>
    </row>
    <row r="66" spans="1:2" x14ac:dyDescent="0.25">
      <c r="A66">
        <v>3</v>
      </c>
      <c r="B66" s="2" t="s">
        <v>76</v>
      </c>
    </row>
    <row r="67" spans="1:2" x14ac:dyDescent="0.25">
      <c r="A67">
        <v>4</v>
      </c>
      <c r="B67" s="2" t="s">
        <v>77</v>
      </c>
    </row>
    <row r="68" spans="1:2" x14ac:dyDescent="0.25">
      <c r="A68">
        <v>5</v>
      </c>
      <c r="B68" s="2" t="s">
        <v>78</v>
      </c>
    </row>
    <row r="69" spans="1:2" x14ac:dyDescent="0.25">
      <c r="A69">
        <v>6</v>
      </c>
      <c r="B69" s="2" t="s">
        <v>79</v>
      </c>
    </row>
    <row r="70" spans="1:2" x14ac:dyDescent="0.25">
      <c r="A70">
        <v>7</v>
      </c>
      <c r="B70" s="2" t="s">
        <v>80</v>
      </c>
    </row>
    <row r="71" spans="1:2" x14ac:dyDescent="0.25">
      <c r="A71">
        <v>8</v>
      </c>
      <c r="B71" s="2" t="s">
        <v>81</v>
      </c>
    </row>
  </sheetData>
  <mergeCells count="3">
    <mergeCell ref="H1:H4"/>
    <mergeCell ref="I1:I4"/>
    <mergeCell ref="K1:K2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8 a d 9 3 6 - 2 2 d 8 - 4 a d b - a a 8 9 - 4 f 7 e 3 7 3 7 8 4 8 a "   x m l n s = " h t t p : / / s c h e m a s . m i c r o s o f t . c o m / D a t a M a s h u p " > A A A A A P k H A A B Q S w M E F A A C A A g A u I u F U T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C 4 i 4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I u F U d v 8 G T X x B A A A C W E A A B M A H A B G b 3 J t d W x h c y 9 T Z W N 0 a W 9 u M S 5 t I K I Y A C i g F A A A A A A A A A A A A A A A A A A A A A A A A A A A A O 1 a 3 W 7 b N h S + X o C 8 A 6 H c 2 I B m V E 7 i J B t 8 s S Y r V q A w u j r B g N X F w E q c R 1 s m B f 3 E l Y z e F H u J P k e v C v S u 9 X u N + r F N y Z K c N J E W x y d A 4 p B H F s 8 P + Z 3 v k H S I 7 l L O U D / + 1 H 7 e 3 9 v f c / 7 B N j H Q g T L 1 L W y M 6 Y 9 e 4 F n E Z O I B o q A u M o m 7 v 4 f E z / y z / f W T M f / A R e e 5 c 9 2 6 4 L o 3 I c x t P K M m a Z 1 z 5 o q G 0 1 D O f x p c O c R 2 B n T I 7 d H g g j h j l 1 u D w O D i p S h A F p 9 w O 8 C D 9 i B n x J b 7 z l W a 6 p m q K C r z T F P V 2 s d P m m q s w Y F y N f / i j 5 B F i T 1 1 A j L k a C r + d Q K M R n j M E c P D + Y e v n 6 Z j 8 R u q f o n f C s 1 e 2 m J A l / x G s C G e b S z N U N H r R P S L a f Z 1 b G L b 6 b q 2 R 9 6 s x v t z Q s n 8 X + T 6 1 u p 9 l z Z m z t / c n p x z 0 5 u w S 9 8 i T u N W q q m z m d K z F R U 9 Z 2 7 n q B W + 4 b 2 K Z s o F d r H o F a M R Z G A 3 7 o y d 5 C 3 6 X f L O j f p 7 9 l / a + i t s M i K O a 2 P d H z F / X f y H b 5 l Y D y O 7 J v L e k k B o r w e E U Z I 3 W v R A n s D i J t V T g v d p D 4 a R D V 0 Q T H 0 0 j p y 2 8 u Y r w v C E x K 4 M 3 S h 5 P H R T 4 p L o E y 1 c k f G L 0 A G l 7 Z Y d t L I Z p U 2 U t b x y P E a / f X R 5 o p 8 v K z j h 1 x k F c w x S J R 9 t N F 8 r t n 9 d k 9 A N 2 b B K Y 5 V Z o d 3 W D C 2 x I w 7 p R j v a t 7 B D i w y R J 6 A 0 U J k R 7 d s a 0 Q 6 N y M S 6 u b 9 H W c k Q G 6 E Q N d p N g E O A Q 4 B D g M N d h U M j n H 3 1 Y G A 4 F I A f g B + A H 4 D f w w G / G k k g A C A A I A A g A O B D A 8 B D A E A A Q A B A A M B d A c D l V 3 2 d E p N U C 3 6 Z w R L 8 e 3 1 B T D q h L r G 7 C h K u S k z u t l X 0 K 9 O 5 Q d m w G y L j m 8 c I j c 8 N b x 2 e e i L A O A e D 0 p G V l J I j G s 2 y E a 4 2 k s k g 3 x / B 3 s I R F H H x X m P q z 7 8 4 A W f + R L Q C y o V t 9 x e 6 e N n c J H o 3 U S s O m 5 U f N u q M + Y a Y r b R J M 5 H s U q y + G o P 1 W M N 6 L D h v q Y 1 p w n k L E E 4 g n E A 4 H w j h P F A W B K X 6 / A Y s 5 f 5 Z S m 4 y O 4 J k B s k M k h k k s 9 1 N Z p X z e U h m N Z T c l U c R S u 7 / r + Q + B p Y C L A V Y C r C U 3 W U p l R d q w F J q K r k 7 x Z G M D X k m H L C Y W b M X l B E n 6 n p K G b b 9 K n I c i v J b 8 j d K c 9 I q e M m N Q B C e 0 M B 4 j n 7 7 i K Z E K O w N E R 8 K n 1 M 9 Y H S M V 4 H o W y Z 1 Y w P k w C r n i 4 W N o i f E 3 I o f v R R O f e o v J 1 w j m n C / e 2 I O 9 F 0 / N N a 5 b o b B S L 7 f i r B 0 0 W j L j U O 5 c S Q 3 j u V G R 2 6 c y I 1 T u X G W D z s 3 m X Q 3 d l o 4 8 2 S 7 0 i l N N j J f c l g o O S q U H B d K O o W S k 0 L J a a H k 7 D 4 z 8 c r 3 W Z e F B G b N W z l p O j V J 8 h N 1 a u o U Z u u s L 6 U U m H X m p s S y I G k J R Z M A s j + m V k m O 1 7 6 L M Z Q M r M 7 u t C K 0 z a w 0 l 0 6 k w p Q l n E U R W I f p F S d c l y x I 4 Z o k 3 V e C 6 t q m 4 r P y 5 J x f f L Y L a p O t z 8 R 3 K i u L k v G S S l V e T a a p 1 K O N U k 1 8 6 Q T 4 E v A l 4 E v A l 7 a T L 5 W W + 6 V X 2 m s 7 m 5 W u t M t 1 / w 9 S 3 d / J 1 P 0 y 4 H Q l 7 O m J + D + e P Y G i r d F C x r q 2 T L J r v T J K e 8 c k e w p J F p I s J F l I s t u Z Z B / D p s R d N i A q L 2 n h 9 L u W 0 + / l H k X J I Q E c 9 2 z V 9 s U Z 3 F 2 A u w t w d w H u L u z c 3 Y V c O N S e Q K U J l S Z U m l B p Q q W 5 B Z V m P o Z r g O G A 4 Y D h g O G A 4 V t 6 h W m 5 0 V R y u w I u w 9 S 9 m / Q f U E s B A i 0 A F A A C A A g A u I u F U T w Q F S K m A A A A + Q A A A B I A A A A A A A A A A A A A A A A A A A A A A E N v b m Z p Z y 9 Q Y W N r Y W d l L n h t b F B L A Q I t A B Q A A g A I A L i L h V E P y u m r p A A A A O k A A A A T A A A A A A A A A A A A A A A A A P I A A A B b Q 2 9 u d G V u d F 9 U e X B l c 1 0 u e G 1 s U E s B A i 0 A F A A C A A g A u I u F U d v 8 G T X x B A A A C W E A A B M A A A A A A A A A A A A A A A A A 4 w E A A E Z v c m 1 1 b G F z L 1 N l Y 3 R p b 2 4 x L m 1 Q S w U G A A A A A A M A A w D C A A A A I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T I B A A A A A A B H M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3 l w Y W R r a S 1 1 e n V w Z W x u a W 9 u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V Q x N T o z O T o x M y 4 z N T E z O T A z W i I g L z 4 8 R W 5 0 c n k g V H l w Z T 0 i R m l s b E N v b H V t b l R 5 c G V z I i B W Y W x 1 Z T 0 i c 0 F 3 a 0 d B d 0 1 E I i A v P j x F b n R y e S B U e X B l P S J G a W x s Q 2 9 s d W 1 u T m F t Z X M i I F Z h b H V l P S J z W y Z x d W 9 0 O 0 5 y J n F 1 b 3 Q 7 L C Z x d W 9 0 O 0 R h d G E g d 3 l w Y W R r d S Z x d W 9 0 O y w m c X V v d D t O c i B y Z W p l c 3 R y Y W N 5 a m 5 5 J n F 1 b 3 Q 7 L C Z x d W 9 0 O 1 d 5 c G x h Y 2 9 u Z S B 1 Y m V 6 c G l l Y 3 p l b m l l J n F 1 b 3 Q 7 L C Z x d W 9 0 O 0 5 y X 3 V i Z X p w J n F 1 b 3 Q 7 L C Z x d W 9 0 O 0 5 y X 3 B v b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w Y W R r a S 1 1 e n V w Z W x u a W 9 u Z S 9 a b W l l x Y Q g d H l w L n t O c i w w f S Z x d W 9 0 O y w m c X V v d D t T Z W N 0 a W 9 u M S 9 3 e X B h Z G t p L X V 6 d X B l b G 5 p b 2 5 l L 1 p t a W X F h C B 0 e X A u e 0 R h d G E s M X 0 m c X V v d D s s J n F 1 b 3 Q 7 U 2 V j d G l v b j E v d 3 l w Y W R r a S 1 1 e n V w Z W x u a W 9 u Z S 9 a b W l l x Y Q g d H l w L n t 3 e X B h Z G t 1 L D J 9 J n F 1 b 3 Q 7 L C Z x d W 9 0 O 1 N l Y 3 R p b 2 4 x L 3 d 5 c G F k a 2 k t d X p 1 c G V s b m l v b m U v W m 1 p Z c W E I H R 5 c C 5 7 T n J f M S w z f S Z x d W 9 0 O y w m c X V v d D t T Z W N 0 a W 9 u M S 9 3 e X B h Z G t p L X V 6 d X B l b G 5 p b 2 5 l L 1 p t a W X F h C B 0 e X A u e 3 J l a m V z d H J h Y 3 l q b n k s N H 0 m c X V v d D s s J n F 1 b 3 Q 7 U 2 V j d G l v b j E v d 3 l w Y W R r a S 1 1 e n V w Z W x u a W 9 u Z S 9 a b W l l x Y Q g d H l w L n t X e X B s Y W N v b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3 l w Y W R r a S 1 1 e n V w Z W x u a W 9 u Z S 9 a b W l l x Y Q g d H l w L n t O c i w w f S Z x d W 9 0 O y w m c X V v d D t T Z W N 0 a W 9 u M S 9 3 e X B h Z G t p L X V 6 d X B l b G 5 p b 2 5 l L 1 p t a W X F h C B 0 e X A u e 0 R h d G E s M X 0 m c X V v d D s s J n F 1 b 3 Q 7 U 2 V j d G l v b j E v d 3 l w Y W R r a S 1 1 e n V w Z W x u a W 9 u Z S 9 a b W l l x Y Q g d H l w L n t 3 e X B h Z G t 1 L D J 9 J n F 1 b 3 Q 7 L C Z x d W 9 0 O 1 N l Y 3 R p b 2 4 x L 3 d 5 c G F k a 2 k t d X p 1 c G V s b m l v b m U v W m 1 p Z c W E I H R 5 c C 5 7 T n J f M S w z f S Z x d W 9 0 O y w m c X V v d D t T Z W N 0 a W 9 u M S 9 3 e X B h Z G t p L X V 6 d X B l b G 5 p b 2 5 l L 1 p t a W X F h C B 0 e X A u e 3 J l a m V z d H J h Y 3 l q b n k s N H 0 m c X V v d D s s J n F 1 b 3 Q 7 U 2 V j d G l v b j E v d 3 l w Y W R r a S 1 1 e n V w Z W x u a W 9 u Z S 9 a b W l l x Y Q g d H l w L n t X e X B s Y W N v b m U s N X 0 m c X V v d D t d L C Z x d W 9 0 O 1 J l b G F 0 a W 9 u c 2 h p c E l u Z m 8 m c X V v d D s 6 W 1 1 9 I i A v P j x F b n R y e S B U e X B l P S J R d W V y e U l E I i B W Y W x 1 Z T 0 i c z k z M 2 E 4 N j A x L T l i N j U t N D I x M S 1 h M j I 1 L T I z N T l j Y j U x M G R l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c G F k a 2 k t d X p 1 c G V s b m l v b m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9 V J U M 1 J U J D e W o l M j B w a W V y d 3 N 6 Z W d v J T I w d 2 l l c n N 6 Y S U y M G p h a 2 8 l M j B u Y W c l Q z U l O D I l Q z M l Q j N 3 a y V D M y V C M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v W m 1 p Z W 5 p b 2 5 v J T I w b m F 6 d 3 k l M j B r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9 V c 3 V u a S V D N C U 5 O X R v J T I w a 2 9 s d W 1 u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L 1 p t a W V u a W 9 u b y U y M G 5 h e n d 5 J T I w a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v V X N 1 b m k l Q z Q l O T l 0 b y U y M G t v b H V t b n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1 Q x O D o 1 N z o w N i 4 x M j Y 5 M T Q 3 W i I g L z 4 8 R W 5 0 c n k g V H l w Z T 0 i R m l s b E N v b H V t b l R 5 c G V z I i B W Y W x 1 Z T 0 i c 0 F 3 a 0 d B d 0 1 E I i A v P j x F b n R y e S B U e X B l P S J G a W x s Q 2 9 s d W 1 u T m F t Z X M i I F Z h b H V l P S J z W y Z x d W 9 0 O 0 5 y J n F 1 b 3 Q 7 L C Z x d W 9 0 O 0 R h d G E g d 3 l w Y W R r d S Z x d W 9 0 O y w m c X V v d D t O c i B y Z W p l c 3 R y Y W N 5 a m 5 5 J n F 1 b 3 Q 7 L C Z x d W 9 0 O 1 d 5 c G x h Y 2 9 u Z S B 1 Y m V 6 c G l l Y 3 p l b m l l J n F 1 b 3 Q 7 L C Z x d W 9 0 O 0 5 y X 3 V i Z X p w J n F 1 b 3 Q 7 L C Z x d W 9 0 O 0 5 y X 3 B v b G l j J n F 1 b 3 Q 7 X S I g L z 4 8 R W 5 0 c n k g V H l w Z T 0 i R m l s b F N 0 Y X R 1 c y I g V m F s d W U 9 I n N D b 2 1 w b G V 0 Z S I g L z 4 8 R W 5 0 c n k g V H l w Z T 0 i R m l s b E N v d W 5 0 I i B W Y W x 1 Z T 0 i b D Y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X B h Z G t p L X V 6 d X B l b G 5 p b 2 5 l L 1 p t a W X F h C B 0 e X A u e 0 5 y L D B 9 J n F 1 b 3 Q 7 L C Z x d W 9 0 O 1 N l Y 3 R p b 2 4 x L 3 d 5 c G F k a 2 k t d X p 1 c G V s b m l v b m U v W m 1 p Z c W E I H R 5 c C 5 7 R G F 0 Y S w x f S Z x d W 9 0 O y w m c X V v d D t T Z W N 0 a W 9 u M S 9 3 e X B h Z G t p L X V 6 d X B l b G 5 p b 2 5 l L 1 p t a W X F h C B 0 e X A u e 3 d 5 c G F k a 3 U s M n 0 m c X V v d D s s J n F 1 b 3 Q 7 U 2 V j d G l v b j E v d 3 l w Y W R r a S 1 1 e n V w Z W x u a W 9 u Z S 9 a b W l l x Y Q g d H l w L n t O c l 8 x L D N 9 J n F 1 b 3 Q 7 L C Z x d W 9 0 O 1 N l Y 3 R p b 2 4 x L 3 d 5 c G F k a 2 k t d X p 1 c G V s b m l v b m U v W m 1 p Z c W E I H R 5 c C 5 7 c m V q Z X N 0 c m F j e W p u e S w 0 f S Z x d W 9 0 O y w m c X V v d D t T Z W N 0 a W 9 u M S 9 3 e X B h Z G t p L X V 6 d X B l b G 5 p b 2 5 l L 1 p t a W X F h C B 0 e X A u e 1 d 5 c G x h Y 2 9 u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e X B h Z G t p L X V 6 d X B l b G 5 p b 2 5 l L 1 p t a W X F h C B 0 e X A u e 0 5 y L D B 9 J n F 1 b 3 Q 7 L C Z x d W 9 0 O 1 N l Y 3 R p b 2 4 x L 3 d 5 c G F k a 2 k t d X p 1 c G V s b m l v b m U v W m 1 p Z c W E I H R 5 c C 5 7 R G F 0 Y S w x f S Z x d W 9 0 O y w m c X V v d D t T Z W N 0 a W 9 u M S 9 3 e X B h Z G t p L X V 6 d X B l b G 5 p b 2 5 l L 1 p t a W X F h C B 0 e X A u e 3 d 5 c G F k a 3 U s M n 0 m c X V v d D s s J n F 1 b 3 Q 7 U 2 V j d G l v b j E v d 3 l w Y W R r a S 1 1 e n V w Z W x u a W 9 u Z S 9 a b W l l x Y Q g d H l w L n t O c l 8 x L D N 9 J n F 1 b 3 Q 7 L C Z x d W 9 0 O 1 N l Y 3 R p b 2 4 x L 3 d 5 c G F k a 2 k t d X p 1 c G V s b m l v b m U v W m 1 p Z c W E I H R 5 c C 5 7 c m V q Z X N 0 c m F j e W p u e S w 0 f S Z x d W 9 0 O y w m c X V v d D t T Z W N 0 a W 9 u M S 9 3 e X B h Z G t p L X V 6 d X B l b G 5 p b 2 5 l L 1 p t a W X F h C B 0 e X A u e 1 d 5 c G x h Y 2 9 u Z S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c G F k a 2 k t d X p 1 c G V s b m l v b m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y K S 9 V J U M 1 J U J D e W o l M j B w a W V y d 3 N 6 Z W d v J T I w d 2 l l c n N 6 Y S U y M G p h a 2 8 l M j B u Y W c l Q z U l O D I l Q z M l Q j N 3 a y V D M y V C M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I p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I p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y K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i k v W m 1 p Z W 5 p b 2 5 v J T I w b m F 6 d 3 k l M j B r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y K S 9 V c 3 V u a S V D N C U 5 O X R v J T I w a 2 9 s d W 1 u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I p L 1 p t a W V u a W 9 u b y U y M G 5 h e n d 5 J T I w a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i k v V X N 1 b m k l Q z Q l O T l 0 b y U y M G t v b H V t b n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k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c i Z x d W 9 0 O y w m c X V v d D t E Y X R h I H d 5 c G F k a 3 U m c X V v d D s s J n F 1 b 3 Q 7 T n I g c m V q Z X N 0 c m F j e W p u e S Z x d W 9 0 O y w m c X V v d D t X e X B s Y W N v b m U g d W J l e n B p Z W N 6 Z W 5 p Z S Z x d W 9 0 O y w m c X V v d D t O c l 9 1 Y m V 6 c C Z x d W 9 0 O y w m c X V v d D t O c l 9 w b 2 x p Y y Z x d W 9 0 O 1 0 i I C 8 + P E V u d H J 5 I F R 5 c G U 9 I k Z p b G x D b 2 x 1 b W 5 U e X B l c y I g V m F s d W U 9 I n N B d 2 t H Q X d N R C I g L z 4 8 R W 5 0 c n k g V H l w Z T 0 i R m l s b E x h c 3 R V c G R h d G V k I i B W Y W x 1 Z T 0 i Z D I w M j A t M T I t M D V U M T U 6 M z k 6 M j Q u M z g 1 M D A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F 1 Z X J 5 S U Q i I F Z h b H V l P S J z Y z I 2 Z T Q 1 N G Y t Y m Q 1 Y y 0 0 Z D Y 1 L W I 3 Y 2 U t Y j M 1 N G F i O G E 2 O D U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X B h Z G t p L W R h d G E v W m 1 p Z c W E I H R 5 c C 5 7 T n I s M H 0 m c X V v d D s s J n F 1 b 3 Q 7 U 2 V j d G l v b j E v d 3 l w Y W R r a S 1 k Y X R h L 1 p t a W X F h C B 0 e X A u e 0 R h d G E s M X 0 m c X V v d D s s J n F 1 b 3 Q 7 U 2 V j d G l v b j E v d 3 l w Y W R r a S 1 k Y X R h L 1 p t a W X F h C B 0 e X A u e 3 d 5 c G F k a 3 U s M n 0 m c X V v d D s s J n F 1 b 3 Q 7 U 2 V j d G l v b j E v d 3 l w Y W R r a S 1 k Y X R h L 1 p t a W X F h C B 0 e X A u e 0 5 y X z E s M 3 0 m c X V v d D s s J n F 1 b 3 Q 7 U 2 V j d G l v b j E v d 3 l w Y W R r a S 1 k Y X R h L 1 p t a W X F h C B 0 e X A u e 3 J l a m V z d H J h Y 3 l q b n k s N H 0 m c X V v d D s s J n F 1 b 3 Q 7 U 2 V j d G l v b j E v d 3 l w Y W R r a S 1 k Y X R h L 1 p t a W X F h C B 0 e X A u e 1 d 5 c G x h Y 2 9 u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e X B h Z G t p L W R h d G E v W m 1 p Z c W E I H R 5 c C 5 7 T n I s M H 0 m c X V v d D s s J n F 1 b 3 Q 7 U 2 V j d G l v b j E v d 3 l w Y W R r a S 1 k Y X R h L 1 p t a W X F h C B 0 e X A u e 0 R h d G E s M X 0 m c X V v d D s s J n F 1 b 3 Q 7 U 2 V j d G l v b j E v d 3 l w Y W R r a S 1 k Y X R h L 1 p t a W X F h C B 0 e X A u e 3 d 5 c G F k a 3 U s M n 0 m c X V v d D s s J n F 1 b 3 Q 7 U 2 V j d G l v b j E v d 3 l w Y W R r a S 1 k Y X R h L 1 p t a W X F h C B 0 e X A u e 0 5 y X z E s M 3 0 m c X V v d D s s J n F 1 b 3 Q 7 U 2 V j d G l v b j E v d 3 l w Y W R r a S 1 k Y X R h L 1 p t a W X F h C B 0 e X A u e 3 J l a m V z d H J h Y 3 l q b n k s N H 0 m c X V v d D s s J n F 1 b 3 Q 7 U 2 V j d G l v b j E v d 3 l w Y W R r a S 1 k Y X R h L 1 p t a W X F h C B 0 e X A u e 1 d 5 c G x h Y 2 9 u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w Y W R r a S 1 k Y X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9 V J U M 1 J U J D e W o l M j B w a W V y d 3 N 6 Z W d v J T I w d 2 l l c n N 6 Y S U y M G p h a 2 8 l M j B u Y W c l Q z U l O D I l Q z M l Q j N 3 a y V D M y V C M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W R h d G E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9 a b W l l b m l v b m 8 l M j B u Y X p 3 e S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W R h d G E v V X N 1 b m k l Q z Q l O T l 0 b y U y M G t v b H V t b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k Y X R h L 1 p t a W V u a W 9 u b y U y M G 5 h e n d 5 J T I w a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9 V c 3 V u a S V D N C U 5 O X R v J T I w a 2 9 s d W 1 u e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W R h d G E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X d r R 0 F 3 T U Q i I C 8 + P E V u d H J 5 I F R 5 c G U 9 I k Z p b G x M Y X N 0 V X B k Y X R l Z C I g V m F s d W U 9 I m Q y M D I w L T E x L T I 3 V D E 5 O j A w O j A w L j g 5 O T E y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w Y W R r a S 1 k Y X R h L 1 p t a W X F h C B 0 e X A u e 0 5 y L D B 9 J n F 1 b 3 Q 7 L C Z x d W 9 0 O 1 N l Y 3 R p b 2 4 x L 3 d 5 c G F k a 2 k t Z G F 0 Y S 9 a b W l l x Y Q g d H l w L n t E Y X R h L D F 9 J n F 1 b 3 Q 7 L C Z x d W 9 0 O 1 N l Y 3 R p b 2 4 x L 3 d 5 c G F k a 2 k t Z G F 0 Y S 9 a b W l l x Y Q g d H l w L n t 3 e X B h Z G t 1 L D J 9 J n F 1 b 3 Q 7 L C Z x d W 9 0 O 1 N l Y 3 R p b 2 4 x L 3 d 5 c G F k a 2 k t Z G F 0 Y S 9 a b W l l x Y Q g d H l w L n t O c l 8 x L D N 9 J n F 1 b 3 Q 7 L C Z x d W 9 0 O 1 N l Y 3 R p b 2 4 x L 3 d 5 c G F k a 2 k t Z G F 0 Y S 9 a b W l l x Y Q g d H l w L n t y Z W p l c 3 R y Y W N 5 a m 5 5 L D R 9 J n F 1 b 3 Q 7 L C Z x d W 9 0 O 1 N l Y 3 R p b 2 4 x L 3 d 5 c G F k a 2 k t Z G F 0 Y S 9 a b W l l x Y Q g d H l w L n t X e X B s Y W N v b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3 l w Y W R r a S 1 k Y X R h L 1 p t a W X F h C B 0 e X A u e 0 5 y L D B 9 J n F 1 b 3 Q 7 L C Z x d W 9 0 O 1 N l Y 3 R p b 2 4 x L 3 d 5 c G F k a 2 k t Z G F 0 Y S 9 a b W l l x Y Q g d H l w L n t E Y X R h L D F 9 J n F 1 b 3 Q 7 L C Z x d W 9 0 O 1 N l Y 3 R p b 2 4 x L 3 d 5 c G F k a 2 k t Z G F 0 Y S 9 a b W l l x Y Q g d H l w L n t 3 e X B h Z G t 1 L D J 9 J n F 1 b 3 Q 7 L C Z x d W 9 0 O 1 N l Y 3 R p b 2 4 x L 3 d 5 c G F k a 2 k t Z G F 0 Y S 9 a b W l l x Y Q g d H l w L n t O c l 8 x L D N 9 J n F 1 b 3 Q 7 L C Z x d W 9 0 O 1 N l Y 3 R p b 2 4 x L 3 d 5 c G F k a 2 k t Z G F 0 Y S 9 a b W l l x Y Q g d H l w L n t y Z W p l c 3 R y Y W N 5 a m 5 5 L D R 9 J n F 1 b 3 Q 7 L C Z x d W 9 0 O 1 N l Y 3 R p b 2 4 x L 3 d 5 c G F k a 2 k t Z G F 0 Y S 9 a b W l l x Y Q g d H l w L n t X e X B s Y W N v b m U s N X 0 m c X V v d D t d L C Z x d W 9 0 O 1 J l b G F 0 a W 9 u c 2 h p c E l u Z m 8 m c X V v d D s 6 W 1 1 9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Q 2 9 s d W 1 u T m F t Z X M i I F Z h b H V l P S J z W y Z x d W 9 0 O 0 5 y J n F 1 b 3 Q 7 L C Z x d W 9 0 O 0 R h d G E g d 3 l w Y W R r d S Z x d W 9 0 O y w m c X V v d D t O c i B y Z W p l c 3 R y Y W N 5 a m 5 5 J n F 1 b 3 Q 7 L C Z x d W 9 0 O 1 d 5 c G x h Y 2 9 u Z S B 1 Y m V 6 c G l l Y 3 p l b m l l J n F 1 b 3 Q 7 L C Z x d W 9 0 O 0 5 y X 3 V i Z X p w J n F 1 b 3 Q 7 L C Z x d W 9 0 O 0 5 y X 3 B v b G l j J n F 1 b 3 Q 7 X S I g L z 4 8 L 1 N 0 Y W J s Z U V u d H J p Z X M + P C 9 J d G V t P j x J d G V t P j x J d G V t T G 9 j Y X R p b 2 4 + P E l 0 Z W 1 U e X B l P k Z v c m 1 1 b G E 8 L 0 l 0 Z W 1 U e X B l P j x J d G V t U G F 0 a D 5 T Z W N 0 a W 9 u M S 9 3 e X B h Z G t p L W R h d G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k Y X R h J T I w K D I p L 1 U l Q z U l Q k N 5 a i U y M H B p Z X J 3 c 3 p l Z 2 8 l M j B 3 a W V y c 3 p h J T I w a m F r b y U y M G 5 h Z y V D N S U 4 M i V D M y V C M 3 d r J U M z J U I z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U y M C g y K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k Y X R h J T I w K D I p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k Y X R h J T I w K D I p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k Y X R h J T I w K D I p L 1 p t a W V u a W 9 u b y U y M G 5 h e n d 5 J T I w a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U y M C g y K S 9 V c 3 V u a S V D N C U 5 O X R v J T I w a 2 9 s d W 1 u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W R h d G E l M j A o M i k v W m 1 p Z W 5 p b 2 5 v J T I w b m F 6 d 3 k l M j B r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k Y X R h J T I w K D I p L 1 V z d W 5 p J U M 0 J T k 5 d G 8 l M j B r b 2 x 1 b W 5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5 c G F k a 2 l f Z G F 0 Y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3 V D E 5 O j A w O j A w L j g 5 O T E y N z F a I i A v P j x F b n R y e S B U e X B l P S J G a W x s Q 2 9 s d W 1 u V H l w Z X M i I F Z h b H V l P S J z Q X d r R 0 F 3 T U Q i I C 8 + P E V u d H J 5 I F R 5 c G U 9 I k Z p b G x D b 2 x 1 b W 5 O Y W 1 l c y I g V m F s d W U 9 I n N b J n F 1 b 3 Q 7 T n I m c X V v d D s s J n F 1 b 3 Q 7 R G F 0 Y S B 3 e X B h Z G t 1 J n F 1 b 3 Q 7 L C Z x d W 9 0 O 0 5 y I H J l a m V z d H J h Y 3 l q b n k m c X V v d D s s J n F 1 b 3 Q 7 V 3 l w b G F j b 2 5 l I H V i Z X p w a W V j e m V u a W U m c X V v d D s s J n F 1 b 3 Q 7 T n J f d W J l e n A m c X V v d D s s J n F 1 b 3 Q 7 T n J f c G 9 s a W M m c X V v d D t d I i A v P j x F b n R y e S B U e X B l P S J G a W x s U 3 R h d H V z I i B W Y W x 1 Z T 0 i c 0 N v b X B s Z X R l I i A v P j x F b n R y e S B U e X B l P S J G a W x s Q 2 9 1 b n Q i I F Z h b H V l P S J s M z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c G F k a 2 k t Z G F 0 Y S 9 a b W l l x Y Q g d H l w L n t O c i w w f S Z x d W 9 0 O y w m c X V v d D t T Z W N 0 a W 9 u M S 9 3 e X B h Z G t p L W R h d G E v W m 1 p Z c W E I H R 5 c C 5 7 R G F 0 Y S w x f S Z x d W 9 0 O y w m c X V v d D t T Z W N 0 a W 9 u M S 9 3 e X B h Z G t p L W R h d G E v W m 1 p Z c W E I H R 5 c C 5 7 d 3 l w Y W R r d S w y f S Z x d W 9 0 O y w m c X V v d D t T Z W N 0 a W 9 u M S 9 3 e X B h Z G t p L W R h d G E v W m 1 p Z c W E I H R 5 c C 5 7 T n J f M S w z f S Z x d W 9 0 O y w m c X V v d D t T Z W N 0 a W 9 u M S 9 3 e X B h Z G t p L W R h d G E v W m 1 p Z c W E I H R 5 c C 5 7 c m V q Z X N 0 c m F j e W p u e S w 0 f S Z x d W 9 0 O y w m c X V v d D t T Z W N 0 a W 9 u M S 9 3 e X B h Z G t p L W R h d G E v W m 1 p Z c W E I H R 5 c C 5 7 V 3 l w b G F j b 2 5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5 c G F k a 2 k t Z G F 0 Y S 9 a b W l l x Y Q g d H l w L n t O c i w w f S Z x d W 9 0 O y w m c X V v d D t T Z W N 0 a W 9 u M S 9 3 e X B h Z G t p L W R h d G E v W m 1 p Z c W E I H R 5 c C 5 7 R G F 0 Y S w x f S Z x d W 9 0 O y w m c X V v d D t T Z W N 0 a W 9 u M S 9 3 e X B h Z G t p L W R h d G E v W m 1 p Z c W E I H R 5 c C 5 7 d 3 l w Y W R r d S w y f S Z x d W 9 0 O y w m c X V v d D t T Z W N 0 a W 9 u M S 9 3 e X B h Z G t p L W R h d G E v W m 1 p Z c W E I H R 5 c C 5 7 T n J f M S w z f S Z x d W 9 0 O y w m c X V v d D t T Z W N 0 a W 9 u M S 9 3 e X B h Z G t p L W R h d G E v W m 1 p Z c W E I H R 5 c C 5 7 c m V q Z X N 0 c m F j e W p u e S w 0 f S Z x d W 9 0 O y w m c X V v d D t T Z W N 0 a W 9 u M S 9 3 e X B h Z G t p L W R h d G E v W m 1 p Z c W E I H R 5 c C 5 7 V 3 l w b G F j b 2 5 l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w Y W R r a S 1 k Y X R h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U y M C g z K S 9 V J U M 1 J U J D e W o l M j B w a W V y d 3 N 6 Z W d v J T I w d 2 l l c n N 6 Y S U y M G p h a 2 8 l M j B u Y W c l Q z U l O D I l Q z M l Q j N 3 a y V D M y V C M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W R h d G E l M j A o M y k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U y M C g z K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U y M C g z K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U y M C g z K S 9 a b W l l b m l v b m 8 l M j B u Y X p 3 e S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W R h d G E l M j A o M y k v V X N 1 b m k l Q z Q l O T l 0 b y U y M G t v b H V t b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k Y X R h J T I w K D M p L 1 p t a W V u a W 9 u b y U y M G 5 h e n d 5 J T I w a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Z G F 0 Y S U y M C g z K S 9 V c 3 V u a S V D N C U 5 O X R v J T I w a 2 9 s d W 1 u e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5 Y 2 l l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k d S Z x d W 9 0 O y w m c X V v d D t O Y X p 3 Y V 9 1 Y m V 6 c C Z x d W 9 0 O 1 0 i I C 8 + P E V u d H J 5 I F R 5 c G U 9 I k Z p b G x D b 2 x 1 b W 5 U e X B l c y I g V m F s d W U 9 I n N B d 1 k 9 I i A v P j x F b n R y e S B U e X B l P S J G a W x s T G F z d F V w Z G F 0 Z W Q i I F Z h b H V l P S J k M j A y M C 0 x M i 0 w N V Q x N T o z O T o y O C 4 4 N z A z N j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R d W V y e U l E I i B W Y W x 1 Z T 0 i c 2 V k M D Q w N T I 2 L T A w M 2 E t N D B l M y 1 i Y z Y 5 L T V i N j V m N j Y x O T V m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J l e n B p Z W N 6 e W N p Z W x l L 1 p t a W X F h C B 0 e X A u e 0 l k d S w w f S Z x d W 9 0 O y w m c X V v d D t T Z W N 0 a W 9 u M S 9 1 Y m V 6 c G l l Y 3 p 5 Y 2 l l b G U v W m 1 p Z c W E I H R 5 c C 5 7 T m F 6 d 2 F f d W J l e n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W J l e n B p Z W N 6 e W N p Z W x l L 1 p t a W X F h C B 0 e X A u e 0 l k d S w w f S Z x d W 9 0 O y w m c X V v d D t T Z W N 0 a W 9 u M S 9 1 Y m V 6 c G l l Y 3 p 5 Y 2 l l b G U v W m 1 p Z c W E I H R 5 c C 5 7 T m F 6 d 2 F f d W J l e n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i Z X p w a W V j e n l j a W V s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5 Y 2 l l b G U v V S V D N S V C Q 3 l q J T I w c G l l c n d z e m V n b y U y M H d p Z X J z e m E l M j B q Y W t v J T I w b m F n J U M 1 J T g y J U M z J U I z d 2 s l Q z M l Q j N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e W N p Z W x l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p Y 2 p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Z H A m c X V v d D s s J n F 1 b 3 Q 7 T m F 6 d 2 l z a 2 8 m c X V v d D t d I i A v P j x F b n R y e S B U e X B l P S J G a W x s Q 2 9 s d W 1 u V H l w Z X M i I F Z h b H V l P S J z Q X d Z P S I g L z 4 8 R W 5 0 c n k g V H l w Z T 0 i R m l s b E x h c 3 R V c G R h d G V k I i B W Y W x 1 Z T 0 i Z D I w M j A t M T I t M D V U M T U 6 M z k 6 M z E u N j E w O T U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M x Y W V l M G Q 1 N C 1 i Z j g w L T Q 2 Z j U t Y j g 1 M S 0 2 M j J i Z G I 5 Y T g y N T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b G l j a m E v W m 1 p Z W 5 p b 2 5 v I H R 5 c C 5 7 S W R w L D B 9 J n F 1 b 3 Q 7 L C Z x d W 9 0 O 1 N l Y 3 R p b 2 4 x L 3 B v b G l j a m E v W m 1 p Z W 5 p b 2 5 v I H R 5 c C 5 7 T m F 6 d 2 l z a 2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s a W N q Y S 9 a b W l l b m l v b m 8 g d H l w L n t J Z H A s M H 0 m c X V v d D s s J n F 1 b 3 Q 7 U 2 V j d G l v b j E v c G 9 s a W N q Y S 9 a b W l l b m l v b m 8 g d H l w L n t O Y X p 3 a X N r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s a W N q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p Y 2 p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a W N q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5 Y 2 l l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Y m V 6 c G l l Y 3 p 5 Y 2 l l b G U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1 Q x O T o w N D o x O C 4 z N T E z M D Q 1 W i I g L z 4 8 R W 5 0 c n k g V H l w Z T 0 i R m l s b E N v b H V t b l R 5 c G V z I i B W Y W x 1 Z T 0 i c 0 F 3 W T 0 i I C 8 + P E V u d H J 5 I F R 5 c G U 9 I k Z p b G x D b 2 x 1 b W 5 O Y W 1 l c y I g V m F s d W U 9 I n N b J n F 1 b 3 Q 7 S W R 1 J n F 1 b 3 Q 7 L C Z x d W 9 0 O 0 5 h e n d h X 3 V i Z X p w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i Z X p w a W V j e n l j a W V s Z S 9 a b W l l x Y Q g d H l w L n t J Z H U s M H 0 m c X V v d D s s J n F 1 b 3 Q 7 U 2 V j d G l v b j E v d W J l e n B p Z W N 6 e W N p Z W x l L 1 p t a W X F h C B 0 e X A u e 0 5 h e n d h X 3 V i Z X p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V i Z X p w a W V j e n l j a W V s Z S 9 a b W l l x Y Q g d H l w L n t J Z H U s M H 0 m c X V v d D s s J n F 1 b 3 Q 7 U 2 V j d G l v b j E v d W J l e n B p Z W N 6 e W N p Z W x l L 1 p t a W X F h C B 0 e X A u e 0 5 h e n d h X 3 V i Z X p w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W J l e n B p Z W N 6 e W N p Z W x l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n l j a W V s Z S U y M C g y K S 9 V J U M 1 J U J D e W o l M j B w a W V y d 3 N 6 Z W d v J T I w d 2 l l c n N 6 Y S U y M G p h a 2 8 l M j B u Y W c l Q z U l O D I l Q z M l Q j N 3 a y V D M y V C M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5 Y 2 l l b G U l M j A o M i k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e X B h Z G t p X 3 V 6 d X B l b G 5 p b 2 5 l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3 V D E 4 O j U 3 O j A 2 L j E y N j k x N D d a I i A v P j x F b n R y e S B U e X B l P S J G a W x s Q 2 9 s d W 1 u V H l w Z X M i I F Z h b H V l P S J z Q X d r R 0 F 3 T U Q i I C 8 + P E V u d H J 5 I F R 5 c G U 9 I k Z p b G x D b 2 x 1 b W 5 O Y W 1 l c y I g V m F s d W U 9 I n N b J n F 1 b 3 Q 7 T n I m c X V v d D s s J n F 1 b 3 Q 7 R G F 0 Y S B 3 e X B h Z G t 1 J n F 1 b 3 Q 7 L C Z x d W 9 0 O 0 5 y I H J l a m V z d H J h Y 3 l q b n k m c X V v d D s s J n F 1 b 3 Q 7 V 3 l w b G F j b 2 5 l I H V i Z X p w a W V j e m V u a W U m c X V v d D s s J n F 1 b 3 Q 7 T n J f d W J l e n A m c X V v d D s s J n F 1 b 3 Q 7 T n J f c G 9 s a W M m c X V v d D t d I i A v P j x F b n R y e S B U e X B l P S J G a W x s U 3 R h d H V z I i B W Y W x 1 Z T 0 i c 0 N v b X B s Z X R l I i A v P j x F b n R y e S B U e X B l P S J G a W x s Q 2 9 1 b n Q i I F Z h b H V l P S J s N j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c G F k a 2 k t d X p 1 c G V s b m l v b m U v W m 1 p Z c W E I H R 5 c C 5 7 T n I s M H 0 m c X V v d D s s J n F 1 b 3 Q 7 U 2 V j d G l v b j E v d 3 l w Y W R r a S 1 1 e n V w Z W x u a W 9 u Z S 9 a b W l l x Y Q g d H l w L n t E Y X R h L D F 9 J n F 1 b 3 Q 7 L C Z x d W 9 0 O 1 N l Y 3 R p b 2 4 x L 3 d 5 c G F k a 2 k t d X p 1 c G V s b m l v b m U v W m 1 p Z c W E I H R 5 c C 5 7 d 3 l w Y W R r d S w y f S Z x d W 9 0 O y w m c X V v d D t T Z W N 0 a W 9 u M S 9 3 e X B h Z G t p L X V 6 d X B l b G 5 p b 2 5 l L 1 p t a W X F h C B 0 e X A u e 0 5 y X z E s M 3 0 m c X V v d D s s J n F 1 b 3 Q 7 U 2 V j d G l v b j E v d 3 l w Y W R r a S 1 1 e n V w Z W x u a W 9 u Z S 9 a b W l l x Y Q g d H l w L n t y Z W p l c 3 R y Y W N 5 a m 5 5 L D R 9 J n F 1 b 3 Q 7 L C Z x d W 9 0 O 1 N l Y 3 R p b 2 4 x L 3 d 5 c G F k a 2 k t d X p 1 c G V s b m l v b m U v W m 1 p Z c W E I H R 5 c C 5 7 V 3 l w b G F j b 2 5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5 c G F k a 2 k t d X p 1 c G V s b m l v b m U v W m 1 p Z c W E I H R 5 c C 5 7 T n I s M H 0 m c X V v d D s s J n F 1 b 3 Q 7 U 2 V j d G l v b j E v d 3 l w Y W R r a S 1 1 e n V w Z W x u a W 9 u Z S 9 a b W l l x Y Q g d H l w L n t E Y X R h L D F 9 J n F 1 b 3 Q 7 L C Z x d W 9 0 O 1 N l Y 3 R p b 2 4 x L 3 d 5 c G F k a 2 k t d X p 1 c G V s b m l v b m U v W m 1 p Z c W E I H R 5 c C 5 7 d 3 l w Y W R r d S w y f S Z x d W 9 0 O y w m c X V v d D t T Z W N 0 a W 9 u M S 9 3 e X B h Z G t p L X V 6 d X B l b G 5 p b 2 5 l L 1 p t a W X F h C B 0 e X A u e 0 5 y X z E s M 3 0 m c X V v d D s s J n F 1 b 3 Q 7 U 2 V j d G l v b j E v d 3 l w Y W R r a S 1 1 e n V w Z W x u a W 9 u Z S 9 a b W l l x Y Q g d H l w L n t y Z W p l c 3 R y Y W N 5 a m 5 5 L D R 9 J n F 1 b 3 Q 7 L C Z x d W 9 0 O 1 N l Y 3 R p b 2 4 x L 3 d 5 c G F k a 2 k t d X p 1 c G V s b m l v b m U v W m 1 p Z c W E I H R 5 c C 5 7 V 3 l w b G F j b 2 5 l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w Y W R r a S 1 1 e n V w Z W x u a W 9 u Z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M p L 1 U l Q z U l Q k N 5 a i U y M H B p Z X J 3 c 3 p l Z 2 8 l M j B 3 a W V y c 3 p h J T I w a m F r b y U y M G 5 h Z y V D N S U 4 M i V D M y V C M 3 d r J U M z J U I z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y k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y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M p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z K S 9 a b W l l b m l v b m 8 l M j B u Y X p 3 e S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M p L 1 V z d W 5 p J U M 0 J T k 5 d G 8 l M j B r b 2 x 1 b W 5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y k v W m 1 p Z W 5 p b 2 5 v J T I w b m F 6 d 3 k l M j B r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z K S 9 V c 3 V u a S V D N C U 5 O X R v J T I w a 2 9 s d W 1 u e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p Y 2 p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9 s a W N q Y T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1 Q x O T o w N D o 1 M i 4 0 M j k y M D Q 2 W i I g L z 4 8 R W 5 0 c n k g V H l w Z T 0 i R m l s b E N v b H V t b l R 5 c G V z I i B W Y W x 1 Z T 0 i c 0 F 3 W T 0 i I C 8 + P E V u d H J 5 I F R 5 c G U 9 I k Z p b G x D b 2 x 1 b W 5 O Y W 1 l c y I g V m F s d W U 9 I n N b J n F 1 b 3 Q 7 S W R w J n F 1 b 3 Q 7 L C Z x d W 9 0 O 0 5 h e n d p c 2 t v J n F 1 b 3 Q 7 X S I g L z 4 8 R W 5 0 c n k g V H l w Z T 0 i R m l s b F N 0 Y X R 1 c y I g V m F s d W U 9 I n N D b 2 1 w b G V 0 Z S I g L z 4 8 R W 5 0 c n k g V H l w Z T 0 i R m l s b E N v d W 5 0 I i B W Y W x 1 Z T 0 i b D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b G l j a m E v W m 1 p Z W 5 p b 2 5 v I H R 5 c C 5 7 S W R w L D B 9 J n F 1 b 3 Q 7 L C Z x d W 9 0 O 1 N l Y 3 R p b 2 4 x L 3 B v b G l j a m E v W m 1 p Z W 5 p b 2 5 v I H R 5 c C 5 7 T m F 6 d 2 l z a 2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s a W N q Y S 9 a b W l l b m l v b m 8 g d H l w L n t J Z H A s M H 0 m c X V v d D s s J n F 1 b 3 Q 7 U 2 V j d G l v b j E v c G 9 s a W N q Y S 9 a b W l l b m l v b m 8 g d H l w L n t O Y X p 3 a X N r b y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b G l j a m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a W N q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l j a m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5 c G F k a 2 l f d X p 1 c G V s b m l v b m U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d U M T g 6 N T c 6 M D Y u M T I 2 O T E 0 N 1 o i I C 8 + P E V u d H J 5 I F R 5 c G U 9 I k Z p b G x D b 2 x 1 b W 5 U e X B l c y I g V m F s d W U 9 I n N B d 2 t H Q X d N R C I g L z 4 8 R W 5 0 c n k g V H l w Z T 0 i R m l s b E N v b H V t b k 5 h b W V z I i B W Y W x 1 Z T 0 i c 1 s m c X V v d D t O c i Z x d W 9 0 O y w m c X V v d D t E Y X R h I H d 5 c G F k a 3 U m c X V v d D s s J n F 1 b 3 Q 7 T n I g c m V q Z X N 0 c m F j e W p u e S Z x d W 9 0 O y w m c X V v d D t X e X B s Y W N v b m U g d W J l e n B p Z W N 6 Z W 5 p Z S Z x d W 9 0 O y w m c X V v d D t O c l 9 1 Y m V 6 c C Z x d W 9 0 O y w m c X V v d D t O c l 9 w b 2 x p Y y Z x d W 9 0 O 1 0 i I C 8 + P E V u d H J 5 I F R 5 c G U 9 I k Z p b G x T d G F 0 d X M i I F Z h b H V l P S J z Q 2 9 t c G x l d G U i I C 8 + P E V u d H J 5 I F R 5 c G U 9 I k Z p b G x D b 3 V u d C I g V m F s d W U 9 I m w 2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w Y W R r a S 1 1 e n V w Z W x u a W 9 u Z S 9 a b W l l x Y Q g d H l w L n t O c i w w f S Z x d W 9 0 O y w m c X V v d D t T Z W N 0 a W 9 u M S 9 3 e X B h Z G t p L X V 6 d X B l b G 5 p b 2 5 l L 1 p t a W X F h C B 0 e X A u e 0 R h d G E s M X 0 m c X V v d D s s J n F 1 b 3 Q 7 U 2 V j d G l v b j E v d 3 l w Y W R r a S 1 1 e n V w Z W x u a W 9 u Z S 9 a b W l l x Y Q g d H l w L n t 3 e X B h Z G t 1 L D J 9 J n F 1 b 3 Q 7 L C Z x d W 9 0 O 1 N l Y 3 R p b 2 4 x L 3 d 5 c G F k a 2 k t d X p 1 c G V s b m l v b m U v W m 1 p Z c W E I H R 5 c C 5 7 T n J f M S w z f S Z x d W 9 0 O y w m c X V v d D t T Z W N 0 a W 9 u M S 9 3 e X B h Z G t p L X V 6 d X B l b G 5 p b 2 5 l L 1 p t a W X F h C B 0 e X A u e 3 J l a m V z d H J h Y 3 l q b n k s N H 0 m c X V v d D s s J n F 1 b 3 Q 7 U 2 V j d G l v b j E v d 3 l w Y W R r a S 1 1 e n V w Z W x u a W 9 u Z S 9 a b W l l x Y Q g d H l w L n t X e X B s Y W N v b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3 l w Y W R r a S 1 1 e n V w Z W x u a W 9 u Z S 9 a b W l l x Y Q g d H l w L n t O c i w w f S Z x d W 9 0 O y w m c X V v d D t T Z W N 0 a W 9 u M S 9 3 e X B h Z G t p L X V 6 d X B l b G 5 p b 2 5 l L 1 p t a W X F h C B 0 e X A u e 0 R h d G E s M X 0 m c X V v d D s s J n F 1 b 3 Q 7 U 2 V j d G l v b j E v d 3 l w Y W R r a S 1 1 e n V w Z W x u a W 9 u Z S 9 a b W l l x Y Q g d H l w L n t 3 e X B h Z G t 1 L D J 9 J n F 1 b 3 Q 7 L C Z x d W 9 0 O 1 N l Y 3 R p b 2 4 x L 3 d 5 c G F k a 2 k t d X p 1 c G V s b m l v b m U v W m 1 p Z c W E I H R 5 c C 5 7 T n J f M S w z f S Z x d W 9 0 O y w m c X V v d D t T Z W N 0 a W 9 u M S 9 3 e X B h Z G t p L X V 6 d X B l b G 5 p b 2 5 l L 1 p t a W X F h C B 0 e X A u e 3 J l a m V z d H J h Y 3 l q b n k s N H 0 m c X V v d D s s J n F 1 b 3 Q 7 U 2 V j d G l v b j E v d 3 l w Y W R r a S 1 1 e n V w Z W x u a W 9 u Z S 9 a b W l l x Y Q g d H l w L n t X e X B s Y W N v b m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X B h Z G t p L X V 6 d X B l b G 5 p b 2 5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N C k v V S V D N S V C Q 3 l q J T I w c G l l c n d z e m V n b y U y M H d p Z X J z e m E l M j B q Y W t v J T I w b m F n J U M 1 J T g y J U M z J U I z d 2 s l Q z M l Q j N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0 K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0 K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N C k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Q p L 1 p t a W V u a W 9 u b y U y M G 5 h e n d 5 J T I w a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N C k v V X N 1 b m k l Q z Q l O T l 0 b y U y M G t v b H V t b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0 K S 9 a b W l l b m l v b m 8 l M j B u Y X p 3 e S U y M G t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Q p L 1 V z d W 5 p J U M 0 J T k 5 d G 8 l M j B r b 2 x 1 b W 5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l j a m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2 x p Y 2 p h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3 V D E 5 O j A 0 O j U y L j Q y O T I w N D Z a I i A v P j x F b n R y e S B U e X B l P S J G a W x s Q 2 9 s d W 1 u V H l w Z X M i I F Z h b H V l P S J z Q X d Z P S I g L z 4 8 R W 5 0 c n k g V H l w Z T 0 i R m l s b E N v b H V t b k 5 h b W V z I i B W Y W x 1 Z T 0 i c 1 s m c X V v d D t J Z H A m c X V v d D s s J n F 1 b 3 Q 7 T m F 6 d 2 l z a 2 8 m c X V v d D t d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s a W N q Y S 9 a b W l l b m l v b m 8 g d H l w L n t J Z H A s M H 0 m c X V v d D s s J n F 1 b 3 Q 7 U 2 V j d G l v b j E v c G 9 s a W N q Y S 9 a b W l l b m l v b m 8 g d H l w L n t O Y X p 3 a X N r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x p Y 2 p h L 1 p t a W V u a W 9 u b y B 0 e X A u e 0 l k c C w w f S Z x d W 9 0 O y w m c X V v d D t T Z W N 0 a W 9 u M S 9 w b 2 x p Y 2 p h L 1 p t a W V u a W 9 u b y B 0 e X A u e 0 5 h e n d p c 2 t v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s a W N q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p Y 2 p h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a W N q Y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5 Y 2 l l b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Y m V 6 c G l l Y 3 p 5 Y 2 l l b G U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d U M T k 6 M D Q 6 M T g u M z U x M z A 0 N V o i I C 8 + P E V u d H J 5 I F R 5 c G U 9 I k Z p b G x D b 2 x 1 b W 5 U e X B l c y I g V m F s d W U 9 I n N B d 1 k 9 I i A v P j x F b n R y e S B U e X B l P S J G a W x s Q 2 9 s d W 1 u T m F t Z X M i I F Z h b H V l P S J z W y Z x d W 9 0 O 0 l k d S Z x d W 9 0 O y w m c X V v d D t O Y X p 3 Y V 9 1 Y m V 6 c C Z x d W 9 0 O 1 0 i I C 8 + P E V u d H J 5 I F R 5 c G U 9 I k Z p b G x T d G F 0 d X M i I F Z h b H V l P S J z Q 2 9 t c G x l d G U i I C 8 + P E V u d H J 5 I F R 5 c G U 9 I k Z p b G x D b 3 V u d C I g V m F s d W U 9 I m w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Y m V 6 c G l l Y 3 p 5 Y 2 l l b G U v W m 1 p Z c W E I H R 5 c C 5 7 S W R 1 L D B 9 J n F 1 b 3 Q 7 L C Z x d W 9 0 O 1 N l Y 3 R p b 2 4 x L 3 V i Z X p w a W V j e n l j a W V s Z S 9 a b W l l x Y Q g d H l w L n t O Y X p 3 Y V 9 1 Y m V 6 c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1 Y m V 6 c G l l Y 3 p 5 Y 2 l l b G U v W m 1 p Z c W E I H R 5 c C 5 7 S W R 1 L D B 9 J n F 1 b 3 Q 7 L C Z x d W 9 0 O 1 N l Y 3 R p b 2 4 x L 3 V i Z X p w a W V j e n l j a W V s Z S 9 a b W l l x Y Q g d H l w L n t O Y X p 3 Y V 9 1 Y m V 6 c C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V i Z X p w a W V j e n l j a W V s Z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5 Y 2 l l b G U l M j A o M y k v V S V D N S V C Q 3 l q J T I w c G l l c n d z e m V n b y U y M H d p Z X J z e m E l M j B q Y W t v J T I w b m F n J U M 1 J T g y J U M z J U I z d 2 s l Q z M l Q j N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e W N p Z W x l J T I w K D M p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U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3 V D E 4 O j U 3 O j A 2 L j E y N j k x N D d a I i A v P j x F b n R y e S B U e X B l P S J G a W x s Q 2 9 s d W 1 u V H l w Z X M i I F Z h b H V l P S J z Q X d r R 0 F 3 T U Q i I C 8 + P E V u d H J 5 I F R 5 c G U 9 I k Z p b G x D b 2 x 1 b W 5 O Y W 1 l c y I g V m F s d W U 9 I n N b J n F 1 b 3 Q 7 T n I m c X V v d D s s J n F 1 b 3 Q 7 R G F 0 Y S B 3 e X B h Z G t 1 J n F 1 b 3 Q 7 L C Z x d W 9 0 O 0 5 y I H J l a m V z d H J h Y 3 l q b n k m c X V v d D s s J n F 1 b 3 Q 7 V 3 l w b G F j b 2 5 l I H V i Z X p w a W V j e m V u a W U m c X V v d D s s J n F 1 b 3 Q 7 T n J f d W J l e n A m c X V v d D s s J n F 1 b 3 Q 7 T n J f c G 9 s a W M m c X V v d D t d I i A v P j x F b n R y e S B U e X B l P S J G a W x s U 3 R h d H V z I i B W Y W x 1 Z T 0 i c 0 N v b X B s Z X R l I i A v P j x F b n R y e S B U e X B l P S J G a W x s Q 2 9 1 b n Q i I F Z h b H V l P S J s N j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c G F k a 2 k t d X p 1 c G V s b m l v b m U v W m 1 p Z c W E I H R 5 c C 5 7 T n I s M H 0 m c X V v d D s s J n F 1 b 3 Q 7 U 2 V j d G l v b j E v d 3 l w Y W R r a S 1 1 e n V w Z W x u a W 9 u Z S 9 a b W l l x Y Q g d H l w L n t E Y X R h L D F 9 J n F 1 b 3 Q 7 L C Z x d W 9 0 O 1 N l Y 3 R p b 2 4 x L 3 d 5 c G F k a 2 k t d X p 1 c G V s b m l v b m U v W m 1 p Z c W E I H R 5 c C 5 7 d 3 l w Y W R r d S w y f S Z x d W 9 0 O y w m c X V v d D t T Z W N 0 a W 9 u M S 9 3 e X B h Z G t p L X V 6 d X B l b G 5 p b 2 5 l L 1 p t a W X F h C B 0 e X A u e 0 5 y X z E s M 3 0 m c X V v d D s s J n F 1 b 3 Q 7 U 2 V j d G l v b j E v d 3 l w Y W R r a S 1 1 e n V w Z W x u a W 9 u Z S 9 a b W l l x Y Q g d H l w L n t y Z W p l c 3 R y Y W N 5 a m 5 5 L D R 9 J n F 1 b 3 Q 7 L C Z x d W 9 0 O 1 N l Y 3 R p b 2 4 x L 3 d 5 c G F k a 2 k t d X p 1 c G V s b m l v b m U v W m 1 p Z c W E I H R 5 c C 5 7 V 3 l w b G F j b 2 5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5 c G F k a 2 k t d X p 1 c G V s b m l v b m U v W m 1 p Z c W E I H R 5 c C 5 7 T n I s M H 0 m c X V v d D s s J n F 1 b 3 Q 7 U 2 V j d G l v b j E v d 3 l w Y W R r a S 1 1 e n V w Z W x u a W 9 u Z S 9 a b W l l x Y Q g d H l w L n t E Y X R h L D F 9 J n F 1 b 3 Q 7 L C Z x d W 9 0 O 1 N l Y 3 R p b 2 4 x L 3 d 5 c G F k a 2 k t d X p 1 c G V s b m l v b m U v W m 1 p Z c W E I H R 5 c C 5 7 d 3 l w Y W R r d S w y f S Z x d W 9 0 O y w m c X V v d D t T Z W N 0 a W 9 u M S 9 3 e X B h Z G t p L X V 6 d X B l b G 5 p b 2 5 l L 1 p t a W X F h C B 0 e X A u e 0 5 y X z E s M 3 0 m c X V v d D s s J n F 1 b 3 Q 7 U 2 V j d G l v b j E v d 3 l w Y W R r a S 1 1 e n V w Z W x u a W 9 u Z S 9 a b W l l x Y Q g d H l w L n t y Z W p l c 3 R y Y W N 5 a m 5 5 L D R 9 J n F 1 b 3 Q 7 L C Z x d W 9 0 O 1 N l Y 3 R p b 2 4 x L 3 d 5 c G F k a 2 k t d X p 1 c G V s b m l v b m U v W m 1 p Z c W E I H R 5 c C 5 7 V 3 l w b G F j b 2 5 l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w Y W R r a S 1 1 e n V w Z W x u a W 9 u Z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U p L 1 U l Q z U l Q k N 5 a i U y M H B p Z X J 3 c 3 p l Z 2 8 l M j B 3 a W V y c 3 p h J T I w a m F r b y U y M G 5 h Z y V D N S U 4 M i V D M y V C M 3 d r J U M z J U I z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N S k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N S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U p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1 K S 9 a b W l l b m l v b m 8 l M j B u Y X p 3 e S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U p L 1 V z d W 5 p J U M 0 J T k 5 d G 8 l M j B r b 2 x 1 b W 5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N S k v W m 1 p Z W 5 p b 2 5 v J T I w b m F 6 d 3 k l M j B r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1 K S 9 V c 3 V u a S V D N C U 5 O X R v J T I w a 2 9 s d W 1 u e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p Y 2 p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3 V D E 5 O j A 0 O j U y L j Q y O T I w N D Z a I i A v P j x F b n R y e S B U e X B l P S J G a W x s Q 2 9 s d W 1 u V H l w Z X M i I F Z h b H V l P S J z Q X d Z P S I g L z 4 8 R W 5 0 c n k g V H l w Z T 0 i R m l s b E N v b H V t b k 5 h b W V z I i B W Y W x 1 Z T 0 i c 1 s m c X V v d D t J Z H A m c X V v d D s s J n F 1 b 3 Q 7 T m F 6 d 2 l z a 2 8 m c X V v d D t d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s a W N q Y S 9 a b W l l b m l v b m 8 g d H l w L n t J Z H A s M H 0 m c X V v d D s s J n F 1 b 3 Q 7 U 2 V j d G l v b j E v c G 9 s a W N q Y S 9 a b W l l b m l v b m 8 g d H l w L n t O Y X p 3 a X N r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x p Y 2 p h L 1 p t a W V u a W 9 u b y B 0 e X A u e 0 l k c C w w f S Z x d W 9 0 O y w m c X V v d D t T Z W N 0 a W 9 u M S 9 w b 2 x p Y 2 p h L 1 p t a W V u a W 9 u b y B 0 e X A u e 0 5 h e n d p c 2 t v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s a W N q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p Y 2 p h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a W N q Y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Y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3 l w Y W R r a V 9 1 e n V w Z W x u a W 9 u Z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V Q x N j o y N z o 1 M S 4 4 O D Y y M z U z W i I g L z 4 8 R W 5 0 c n k g V H l w Z T 0 i R m l s b E N v b H V t b l R 5 c G V z I i B W Y W x 1 Z T 0 i c 0 F 3 a 0 d B d 0 1 E I i A v P j x F b n R y e S B U e X B l P S J G a W x s Q 2 9 s d W 1 u T m F t Z X M i I F Z h b H V l P S J z W y Z x d W 9 0 O 0 5 y J n F 1 b 3 Q 7 L C Z x d W 9 0 O 0 R h d G E g d 3 l w Y W R r d S Z x d W 9 0 O y w m c X V v d D t O c i B y Z W p l c 3 R y Y W N 5 a m 5 5 J n F 1 b 3 Q 7 L C Z x d W 9 0 O 1 d 5 c G x h Y 2 9 u Z S B 1 Y m V 6 c G l l Y 3 p l b m l l J n F 1 b 3 Q 7 L C Z x d W 9 0 O 0 5 y X 3 V i Z X p w J n F 1 b 3 Q 7 L C Z x d W 9 0 O 0 5 y X 3 B v b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w Y W R r a S 1 1 e n V w Z W x u a W 9 u Z S A o N i k v W m 1 p Z W 5 p b 2 5 v I H R 5 c D E u e 0 5 y L D B 9 J n F 1 b 3 Q 7 L C Z x d W 9 0 O 1 N l Y 3 R p b 2 4 x L 3 d 5 c G F k a 2 k t d X p 1 c G V s b m l v b m U g K D Y p L 1 p t a W V u a W 9 u b y B 0 e X A x L n t E Y X R h I H d 5 c G F k a 3 U s M X 0 m c X V v d D s s J n F 1 b 3 Q 7 U 2 V j d G l v b j E v d 3 l w Y W R r a S 1 1 e n V w Z W x u a W 9 u Z S A o N i k v W m 1 p Z W 5 p b 2 5 v I H R 5 c C 5 7 Q 2 9 s d W 1 u M S 4 z L D J 9 J n F 1 b 3 Q 7 L C Z x d W 9 0 O 1 N l Y 3 R p b 2 4 x L 3 d 5 c G F k a 2 k t d X p 1 c G V s b m l v b m U g K D Y p L 1 p t a W V u a W 9 u b y B 0 e X A x L n t X e X B s Y W N v b m U g d W J l e n B p Z W N 6 Z W 5 p Z S w z f S Z x d W 9 0 O y w m c X V v d D t T Z W N 0 a W 9 u M S 9 3 e X B h Z G t p L X V 6 d X B l b G 5 p b 2 5 l I C g 2 K S 9 a b W l l b m l v b m 8 g d H l w M S 5 7 T n J f d W J l e n A s N H 0 m c X V v d D s s J n F 1 b 3 Q 7 U 2 V j d G l v b j E v d 3 l w Y W R r a S 1 1 e n V w Z W x u a W 9 u Z S A o N i k v W m 1 p Z W 5 p b 2 5 v I H R 5 c D E u e 0 5 y X 3 B v b G l j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5 c G F k a 2 k t d X p 1 c G V s b m l v b m U g K D Y p L 1 p t a W V u a W 9 u b y B 0 e X A x L n t O c i w w f S Z x d W 9 0 O y w m c X V v d D t T Z W N 0 a W 9 u M S 9 3 e X B h Z G t p L X V 6 d X B l b G 5 p b 2 5 l I C g 2 K S 9 a b W l l b m l v b m 8 g d H l w M S 5 7 R G F 0 Y S B 3 e X B h Z G t 1 L D F 9 J n F 1 b 3 Q 7 L C Z x d W 9 0 O 1 N l Y 3 R p b 2 4 x L 3 d 5 c G F k a 2 k t d X p 1 c G V s b m l v b m U g K D Y p L 1 p t a W V u a W 9 u b y B 0 e X A u e 0 N v b H V t b j E u M y w y f S Z x d W 9 0 O y w m c X V v d D t T Z W N 0 a W 9 u M S 9 3 e X B h Z G t p L X V 6 d X B l b G 5 p b 2 5 l I C g 2 K S 9 a b W l l b m l v b m 8 g d H l w M S 5 7 V 3 l w b G F j b 2 5 l I H V i Z X p w a W V j e m V u a W U s M 3 0 m c X V v d D s s J n F 1 b 3 Q 7 U 2 V j d G l v b j E v d 3 l w Y W R r a S 1 1 e n V w Z W x u a W 9 u Z S A o N i k v W m 1 p Z W 5 p b 2 5 v I H R 5 c D E u e 0 5 y X 3 V i Z X p w L D R 9 J n F 1 b 3 Q 7 L C Z x d W 9 0 O 1 N l Y 3 R p b 2 4 x L 3 d 5 c G F k a 2 k t d X p 1 c G V s b m l v b m U g K D Y p L 1 p t a W V u a W 9 u b y B 0 e X A x L n t O c l 9 w b 2 x p Y y w 1 f S Z x d W 9 0 O 1 0 s J n F 1 b 3 Q 7 U m V s Y X R p b 2 5 z a G l w S W 5 m b y Z x d W 9 0 O z p b X X 0 i I C 8 + P E V u d H J 5 I F R 5 c G U 9 I l F 1 Z X J 5 S U Q i I F Z h b H V l P S J z Y m V h M T M 1 M W I t O D k 2 M C 0 0 Z W Z m L W E 2 Z D E t M D N k M z l l N G M 5 N D A 2 I i A v P j w v U 3 R h Y m x l R W 5 0 c m l l c z 4 8 L 0 l 0 Z W 0 + P E l 0 Z W 0 + P E l 0 Z W 1 M b 2 N h d G l v b j 4 8 S X R l b V R 5 c G U + R m 9 y b X V s Y T w v S X R l b V R 5 c G U + P E l 0 Z W 1 Q Y X R o P l N l Y 3 R p b 2 4 x L 3 d 5 c G F k a 2 k t d X p 1 c G V s b m l v b m U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2 K S 9 Q b 2 R 6 a W V s b 2 5 v J T I w a 2 9 s d W 1 u J U M 0 J T k 5 J T I w d 2 V k J U M 1 J T g y d W c l M j B v Z 3 J h b m l j e m 5 p a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N i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Y p L 1 V z d W 5 p J U M 0 J T k 5 d G 8 l M j B w a W V y d 3 N 6 Z S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Y p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e W N p Z W x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u Z S B w a W V y d 2 9 0 b m U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d W J l e n B p Z W N 6 e W N p Z W x l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V U M T U 6 N D Y 6 N T g u M j A y M j U z M V o i I C 8 + P E V u d H J 5 I F R 5 c G U 9 I k Z p b G x D b 2 x 1 b W 5 U e X B l c y I g V m F s d W U 9 I n N B d 1 k 9 I i A v P j x F b n R y e S B U e X B l P S J G a W x s Q 2 9 s d W 1 u T m F t Z X M i I F Z h b H V l P S J z W y Z x d W 9 0 O 0 l k d S Z x d W 9 0 O y w m c X V v d D t O Y X p 3 Y V 9 1 Y m V 6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i Z X p w a W V j e n l j a W V s Z S A o N C k v W m 1 p Z W 5 p b 2 5 v I H R 5 c C 5 7 S W R 1 L D B 9 J n F 1 b 3 Q 7 L C Z x d W 9 0 O 1 N l Y 3 R p b 2 4 x L 3 V i Z X p w a W V j e n l j a W V s Z S A o N C k v W m 1 p Z W 5 p b 2 5 v I H R 5 c C 5 7 T m F 6 d 2 F f d W J l e n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W J l e n B p Z W N 6 e W N p Z W x l I C g 0 K S 9 a b W l l b m l v b m 8 g d H l w L n t J Z H U s M H 0 m c X V v d D s s J n F 1 b 3 Q 7 U 2 V j d G l v b j E v d W J l e n B p Z W N 6 e W N p Z W x l I C g 0 K S 9 a b W l l b m l v b m 8 g d H l w L n t O Y X p 3 Y V 9 1 Y m V 6 c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J l e n B p Z W N 6 e W N p Z W x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n l j a W V s Z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n l j a W V s Z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p Y 2 p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u Z S B w a W V y d 2 9 0 b m U i I C 8 + P E V u d H J 5 I F R 5 c G U 9 I l J l Y 2 9 2 Z X J 5 V G F y Z 2 V 0 Q 2 9 s d W 1 u I i B W Y W x 1 Z T 0 i b D E x I i A v P j x F b n R y e S B U e X B l P S J S Z W N v d m V y e V R h c m d l d F J v d y I g V m F s d W U 9 I m w x I i A v P j x F b n R y e S B U e X B l P S J G a W x s V G F y Z 2 V 0 I i B W Y W x 1 Z T 0 i c 3 B v b G l j a m F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V Q x N T o 0 N z o x O S 4 4 M j Y 3 N T c w W i I g L z 4 8 R W 5 0 c n k g V H l w Z T 0 i R m l s b E N v b H V t b l R 5 c G V z I i B W Y W x 1 Z T 0 i c 0 F 3 W T 0 i I C 8 + P E V u d H J 5 I F R 5 c G U 9 I k Z p b G x D b 2 x 1 b W 5 O Y W 1 l c y I g V m F s d W U 9 I n N b J n F 1 b 3 Q 7 S W R w J n F 1 b 3 Q 7 L C Z x d W 9 0 O 0 5 h e n d p c 2 t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s a W N q Y S A o N S k v W m 1 p Z W 5 p b 2 5 v I H R 5 c C 5 7 S W R w L D B 9 J n F 1 b 3 Q 7 L C Z x d W 9 0 O 1 N l Y 3 R p b 2 4 x L 3 B v b G l j a m E g K D U p L 1 p t a W V u a W 9 u b y B 0 e X A u e 0 5 h e n d p c 2 t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b G l j a m E g K D U p L 1 p t a W V u a W 9 u b y B 0 e X A u e 0 l k c C w w f S Z x d W 9 0 O y w m c X V v d D t T Z W N 0 a W 9 u M S 9 w b 2 x p Y 2 p h I C g 1 K S 9 a b W l l b m l v b m 8 g d H l w L n t O Y X p 3 a X N r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s a W N q Y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p Y 2 p h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a W N q Y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c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3 l w Y W R r a V 9 1 e n V w Z W x u a W 9 u Z V 9 f N j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V Q x N T o 0 N T o w N S 4 z M T I 3 O D I z W i I g L z 4 8 R W 5 0 c n k g V H l w Z T 0 i R m l s b E N v b H V t b l R 5 c G V z I i B W Y W x 1 Z T 0 i c 0 J n W U d C Z 1 l H I i A v P j x F b n R y e S B U e X B l P S J G a W x s Q 2 9 s d W 1 u T m F t Z X M i I F Z h b H V l P S J z W y Z x d W 9 0 O 0 5 y J n F 1 b 3 Q 7 L C Z x d W 9 0 O 0 R h d G E g d 3 l w Y W R r d S Z x d W 9 0 O y w m c X V v d D t O c i B y Z W p l c 3 R y Y W N 5 a m 5 5 J n F 1 b 3 Q 7 L C Z x d W 9 0 O 1 d 5 c G x h Y 2 9 u Z S B 1 Y m V 6 c G l l Y 3 p l b m l l J n F 1 b 3 Q 7 L C Z x d W 9 0 O 0 5 y X 3 V i Z X p w J n F 1 b 3 Q 7 L C Z x d W 9 0 O 0 5 y X 3 B v b G l j J n F 1 b 3 Q 7 X S I g L z 4 8 R W 5 0 c n k g V H l w Z T 0 i R m l s b F N 0 Y X R 1 c y I g V m F s d W U 9 I n N D b 2 1 w b G V 0 Z S I g L z 4 8 R W 5 0 c n k g V H l w Z T 0 i R m l s b E N v d W 5 0 I i B W Y W x 1 Z T 0 i b D Y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X B h Z G t p L X V 6 d X B l b G 5 p b 2 5 l I C g 2 K S 9 a b W l l b m l v b m 8 g d H l w L n t D b 2 x 1 b W 4 x L j E s M H 0 m c X V v d D s s J n F 1 b 3 Q 7 U 2 V j d G l v b j E v d 3 l w Y W R r a S 1 1 e n V w Z W x u a W 9 u Z S A o N i k v W m 1 p Z W 5 p b 2 5 v I H R 5 c C 5 7 Q 2 9 s d W 1 u M S 4 y L D F 9 J n F 1 b 3 Q 7 L C Z x d W 9 0 O 1 N l Y 3 R p b 2 4 x L 3 d 5 c G F k a 2 k t d X p 1 c G V s b m l v b m U g K D Y p L 1 p t a W V u a W 9 u b y B 0 e X A u e 0 N v b H V t b j E u M y w y f S Z x d W 9 0 O y w m c X V v d D t T Z W N 0 a W 9 u M S 9 3 e X B h Z G t p L X V 6 d X B l b G 5 p b 2 5 l I C g 2 K S 9 a b W l l b m l v b m 8 g d H l w L n t D b 2 x 1 b W 4 x L j Q s M 3 0 m c X V v d D s s J n F 1 b 3 Q 7 U 2 V j d G l v b j E v d 3 l w Y W R r a S 1 1 e n V w Z W x u a W 9 u Z S A o N i k v W m 1 p Z W 5 p b 2 5 v I H R 5 c C 5 7 Q 2 9 s d W 1 u M S 4 1 L D R 9 J n F 1 b 3 Q 7 L C Z x d W 9 0 O 1 N l Y 3 R p b 2 4 x L 3 d 5 c G F k a 2 k t d X p 1 c G V s b m l v b m U g K D Y p L 1 p t a W V u a W 9 u b y B 0 e X A u e 0 N v b H V t b j E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e X B h Z G t p L X V 6 d X B l b G 5 p b 2 5 l I C g 2 K S 9 a b W l l b m l v b m 8 g d H l w L n t D b 2 x 1 b W 4 x L j E s M H 0 m c X V v d D s s J n F 1 b 3 Q 7 U 2 V j d G l v b j E v d 3 l w Y W R r a S 1 1 e n V w Z W x u a W 9 u Z S A o N i k v W m 1 p Z W 5 p b 2 5 v I H R 5 c C 5 7 Q 2 9 s d W 1 u M S 4 y L D F 9 J n F 1 b 3 Q 7 L C Z x d W 9 0 O 1 N l Y 3 R p b 2 4 x L 3 d 5 c G F k a 2 k t d X p 1 c G V s b m l v b m U g K D Y p L 1 p t a W V u a W 9 u b y B 0 e X A u e 0 N v b H V t b j E u M y w y f S Z x d W 9 0 O y w m c X V v d D t T Z W N 0 a W 9 u M S 9 3 e X B h Z G t p L X V 6 d X B l b G 5 p b 2 5 l I C g 2 K S 9 a b W l l b m l v b m 8 g d H l w L n t D b 2 x 1 b W 4 x L j Q s M 3 0 m c X V v d D s s J n F 1 b 3 Q 7 U 2 V j d G l v b j E v d 3 l w Y W R r a S 1 1 e n V w Z W x u a W 9 u Z S A o N i k v W m 1 p Z W 5 p b 2 5 v I H R 5 c C 5 7 Q 2 9 s d W 1 u M S 4 1 L D R 9 J n F 1 b 3 Q 7 L C Z x d W 9 0 O 1 N l Y 3 R p b 2 4 x L 3 d 5 c G F k a 2 k t d X p 1 c G V s b m l v b m U g K D Y p L 1 p t a W V u a W 9 u b y B 0 e X A u e 0 N v b H V t b j E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c G F k a 2 k t d X p 1 c G V s b m l v b m U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3 K S 9 Q b 2 R 6 a W V s b 2 5 v J T I w a 2 9 s d W 1 u J U M 0 J T k 5 J T I w d 2 V k J U M 1 J T g y d W c l M j B v Z 3 J h b m l j e m 5 p a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N y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c p L 1 V z d W 5 p J U M 0 J T k 5 d G 8 l M j B w a W V y d 3 N 6 Z S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c p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u Z S B w a W V y d 2 9 0 b m U i I C 8 + P E V u d H J 5 I F R 5 c G U 9 I l J l Y 2 9 2 Z X J 5 V G F y Z 2 V 0 Q 2 9 s d W 1 u I i B W Y W x 1 Z T 0 i b D E 0 I i A v P j x F b n R y e S B U e X B l P S J S Z W N v d m V y e V R h c m d l d F J v d y I g V m F s d W U 9 I m w x I i A v P j x F b n R y e S B U e X B l P S J G a W x s V G F y Z 2 V 0 I i B W Y W x 1 Z T 0 i c 3 d 5 c G F k a 2 l f Z G F 0 Y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V Q x N T o 1 N j o 0 M y 4 1 N T Q 3 N D U z W i I g L z 4 8 R W 5 0 c n k g V H l w Z T 0 i R m l s b E N v b H V t b l R 5 c G V z I i B W Y W x 1 Z T 0 i c 0 F 3 a 0 d B d 0 1 E I i A v P j x F b n R y e S B U e X B l P S J G a W x s Q 2 9 s d W 1 u T m F t Z X M i I F Z h b H V l P S J z W y Z x d W 9 0 O 0 5 y J n F 1 b 3 Q 7 L C Z x d W 9 0 O 0 R h d G E g d 3 l w Y W R r d S Z x d W 9 0 O y w m c X V v d D t O c i B y Z W p l c 3 R y Y W N 5 a m 5 5 J n F 1 b 3 Q 7 L C Z x d W 9 0 O 1 d 5 c G x h Y 2 9 u Z S B 1 Y m V 6 c G l l Y 3 p l b m l l J n F 1 b 3 Q 7 L C Z x d W 9 0 O 0 5 y X 3 V i Z X p w J n F 1 b 3 Q 7 L C Z x d W 9 0 O 0 5 y X 3 B v b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w Y W R r a S 1 k Y X R h I C g 0 K S 9 a b W l l b m l v b m 8 g d H l w L n t O c i w w f S Z x d W 9 0 O y w m c X V v d D t T Z W N 0 a W 9 u M S 9 3 e X B h Z G t p L W R h d G E g K D Q p L 1 p t a W V u a W 9 u b y B 0 e X A u e 0 R h d G E g d 3 l w Y W R r d S w x f S Z x d W 9 0 O y w m c X V v d D t T Z W N 0 a W 9 u M S 9 3 e X B h Z G t p L W R h d G E g K D Q p L 1 p t a W V u a W 9 u b y B 0 e X A u e 0 5 y I H J l a m V z d H J h Y 3 l q b n k s M n 0 m c X V v d D s s J n F 1 b 3 Q 7 U 2 V j d G l v b j E v d 3 l w Y W R r a S 1 k Y X R h I C g 0 K S 9 a b W l l b m l v b m 8 g d H l w L n t X e X B s Y W N v b m U g d W J l e n B p Z W N 6 Z W 5 p Z S w z f S Z x d W 9 0 O y w m c X V v d D t T Z W N 0 a W 9 u M S 9 3 e X B h Z G t p L W R h d G E g K D Q p L 1 p t a W V u a W 9 u b y B 0 e X A u e 0 5 y X 3 V i Z X p w L D R 9 J n F 1 b 3 Q 7 L C Z x d W 9 0 O 1 N l Y 3 R p b 2 4 x L 3 d 5 c G F k a 2 k t Z G F 0 Y S A o N C k v W m 1 p Z W 5 p b 2 5 v I H R 5 c C 5 7 T n J f c G 9 s a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3 l w Y W R r a S 1 k Y X R h I C g 0 K S 9 a b W l l b m l v b m 8 g d H l w L n t O c i w w f S Z x d W 9 0 O y w m c X V v d D t T Z W N 0 a W 9 u M S 9 3 e X B h Z G t p L W R h d G E g K D Q p L 1 p t a W V u a W 9 u b y B 0 e X A u e 0 R h d G E g d 3 l w Y W R r d S w x f S Z x d W 9 0 O y w m c X V v d D t T Z W N 0 a W 9 u M S 9 3 e X B h Z G t p L W R h d G E g K D Q p L 1 p t a W V u a W 9 u b y B 0 e X A u e 0 5 y I H J l a m V z d H J h Y 3 l q b n k s M n 0 m c X V v d D s s J n F 1 b 3 Q 7 U 2 V j d G l v b j E v d 3 l w Y W R r a S 1 k Y X R h I C g 0 K S 9 a b W l l b m l v b m 8 g d H l w L n t X e X B s Y W N v b m U g d W J l e n B p Z W N 6 Z W 5 p Z S w z f S Z x d W 9 0 O y w m c X V v d D t T Z W N 0 a W 9 u M S 9 3 e X B h Z G t p L W R h d G E g K D Q p L 1 p t a W V u a W 9 u b y B 0 e X A u e 0 5 y X 3 V i Z X p w L D R 9 J n F 1 b 3 Q 7 L C Z x d W 9 0 O 1 N l Y 3 R p b 2 4 x L 3 d 5 c G F k a 2 k t Z G F 0 Y S A o N C k v W m 1 p Z W 5 p b 2 5 v I H R 5 c C 5 7 T n J f c G 9 s a W M s N X 0 m c X V v d D t d L C Z x d W 9 0 O 1 J l b G F 0 a W 9 u c 2 h p c E l u Z m 8 m c X V v d D s 6 W 1 1 9 I i A v P j x F b n R y e S B U e X B l P S J O Y X Z p Z 2 F 0 a W 9 u U 3 R l c E 5 h b W U i I F Z h b H V l P S J z T m F 3 a W d h Y 2 p h I i A v P j w v U 3 R h Y m x l R W 5 0 c m l l c z 4 8 L 0 l 0 Z W 0 + P E l 0 Z W 0 + P E l 0 Z W 1 M b 2 N h d G l v b j 4 8 S X R l b V R 5 c G U + R m 9 y b X V s Y T w v S X R l b V R 5 c G U + P E l 0 Z W 1 Q Y X R o P l N l Y 3 R p b 2 4 x L 3 d 5 c G F k a 2 k t Z G F 0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W R h d G E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W R h d G E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2 K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4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c G F k a 2 k t d X p 1 c G V s b m l v b m U g K D Y p L 1 p t a W V u a W 9 u b y B 0 e X A u e 0 N v b H V t b j E u M S w w f S Z x d W 9 0 O y w m c X V v d D t T Z W N 0 a W 9 u M S 9 3 e X B h Z G t p L X V 6 d X B l b G 5 p b 2 5 l I C g 2 K S 9 a b W l l b m l v b m 8 g d H l w M S 5 7 R G F 0 Y S B 3 e X B h Z G t 1 L D F 9 J n F 1 b 3 Q 7 L C Z x d W 9 0 O 1 N l Y 3 R p b 2 4 x L 3 d 5 c G F k a 2 k t d X p 1 c G V s b m l v b m U g K D Y p L 1 p t a W V u a W 9 u b y B 0 e X A u e 0 N v b H V t b j E u M y w y f S Z x d W 9 0 O y w m c X V v d D t T Z W N 0 a W 9 u M S 9 3 e X B h Z G t p L X V 6 d X B l b G 5 p b 2 5 l I C g 2 K S 9 a b W l l b m l v b m 8 g d H l w M S 5 7 V 3 l w b G F j b 2 5 l I H V i Z X p w a W V j e m V u a W U s M 3 0 m c X V v d D s s J n F 1 b 3 Q 7 U 2 V j d G l v b j E v d 3 l w Y W R r a S 1 1 e n V w Z W x u a W 9 u Z S A o N i k v W m 1 p Z W 5 p b 2 5 v I H R 5 c D E u e 0 5 y X 3 V i Z X p w L D R 9 J n F 1 b 3 Q 7 L C Z x d W 9 0 O 1 N l Y 3 R p b 2 4 x L 3 d 5 c G F k a 2 k t d X p 1 c G V s b m l v b m U g K D Y p L 1 p t a W V u a W 9 u b y B 0 e X A x L n t O c l 9 w b 2 x p Y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e X B h Z G t p L X V 6 d X B l b G 5 p b 2 5 l I C g 2 K S 9 a b W l l b m l v b m 8 g d H l w L n t D b 2 x 1 b W 4 x L j E s M H 0 m c X V v d D s s J n F 1 b 3 Q 7 U 2 V j d G l v b j E v d 3 l w Y W R r a S 1 1 e n V w Z W x u a W 9 u Z S A o N i k v W m 1 p Z W 5 p b 2 5 v I H R 5 c D E u e 0 R h d G E g d 3 l w Y W R r d S w x f S Z x d W 9 0 O y w m c X V v d D t T Z W N 0 a W 9 u M S 9 3 e X B h Z G t p L X V 6 d X B l b G 5 p b 2 5 l I C g 2 K S 9 a b W l l b m l v b m 8 g d H l w L n t D b 2 x 1 b W 4 x L j M s M n 0 m c X V v d D s s J n F 1 b 3 Q 7 U 2 V j d G l v b j E v d 3 l w Y W R r a S 1 1 e n V w Z W x u a W 9 u Z S A o N i k v W m 1 p Z W 5 p b 2 5 v I H R 5 c D E u e 1 d 5 c G x h Y 2 9 u Z S B 1 Y m V 6 c G l l Y 3 p l b m l l L D N 9 J n F 1 b 3 Q 7 L C Z x d W 9 0 O 1 N l Y 3 R p b 2 4 x L 3 d 5 c G F k a 2 k t d X p 1 c G V s b m l v b m U g K D Y p L 1 p t a W V u a W 9 u b y B 0 e X A x L n t O c l 9 1 Y m V 6 c C w 0 f S Z x d W 9 0 O y w m c X V v d D t T Z W N 0 a W 9 u M S 9 3 e X B h Z G t p L X V 6 d X B l b G 5 p b 2 5 l I C g 2 K S 9 a b W l l b m l v b m 8 g d H l w M S 5 7 T n J f c G 9 s a W M s N X 0 m c X V v d D t d L C Z x d W 9 0 O 1 J l b G F 0 a W 9 u c 2 h p c E l u Z m 8 m c X V v d D s 6 W 1 1 9 I i A v P j x F b n R y e S B U e X B l P S J G a W x s Q 2 9 1 b n Q i I F Z h b H V l P S J s N j A i I C 8 + P E V u d H J 5 I F R 5 c G U 9 I k Z p b G x T d G F 0 d X M i I F Z h b H V l P S J z Q 2 9 t c G x l d G U i I C 8 + P E V u d H J 5 I F R 5 c G U 9 I k Z p b G x D b 2 x 1 b W 5 O Y W 1 l c y I g V m F s d W U 9 I n N b J n F 1 b 3 Q 7 T n I m c X V v d D s s J n F 1 b 3 Q 7 R G F 0 Y S B 3 e X B h Z G t 1 J n F 1 b 3 Q 7 L C Z x d W 9 0 O 0 5 y I H J l a m V z d H J h Y 3 l q b n k m c X V v d D s s J n F 1 b 3 Q 7 V 3 l w b G F j b 2 5 l I H V i Z X p w a W V j e m V u a W U m c X V v d D s s J n F 1 b 3 Q 7 T n J f d W J l e n A m c X V v d D s s J n F 1 b 3 Q 7 T n J f c G 9 s a W M m c X V v d D t d I i A v P j x F b n R y e S B U e X B l P S J G a W x s Q 2 9 s d W 1 u V H l w Z X M i I F Z h b H V l P S J z Q m d r R 0 F 3 T U Q i I C 8 + P E V u d H J 5 I F R 5 c G U 9 I k Z p b G x M Y X N 0 V X B k Y X R l Z C I g V m F s d W U 9 I m Q y M D I w L T E y L T A 1 V D E 2 O j A 0 O j E y L j I z O T I z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w Y W R r a S 1 1 e n V w Z W x u a W 9 u Z S U y M C g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g p L 1 B v Z H p p Z W x v b m 8 l M j B r b 2 x 1 b W 4 l Q z Q l O T k l M j B 3 Z W Q l Q z U l O D J 1 Z y U y M G 9 n c m F u a W N 6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O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4 K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O C k v V X N 1 b m k l Q z Q l O T l 0 b y U y M H B p Z X J 3 c 3 p l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O C k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g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5 Y 2 l l b G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1 Y m V 6 c G l l Y 3 p 5 Y 2 l l b G U x N D I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A t M T E t M j d U M T k 6 M D Q 6 M T g u M z U x M z A 0 N V o i I C 8 + P E V u d H J 5 I F R 5 c G U 9 I k Z p b G x D b 2 x 1 b W 5 U e X B l c y I g V m F s d W U 9 I n N B d 1 k 9 I i A v P j x F b n R y e S B U e X B l P S J G a W x s Q 2 9 s d W 1 u T m F t Z X M i I F Z h b H V l P S J z W y Z x d W 9 0 O 0 l k d S Z x d W 9 0 O y w m c X V v d D t O Y X p 3 Y V 9 1 Y m V 6 c C Z x d W 9 0 O 1 0 i I C 8 + P E V u d H J 5 I F R 5 c G U 9 I k Z p b G x T d G F 0 d X M i I F Z h b H V l P S J z Q 2 9 t c G x l d G U i I C 8 + P E V u d H J 5 I F R 5 c G U 9 I k Z p b G x D b 3 V u d C I g V m F s d W U 9 I m w 2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Y m V 6 c G l l Y 3 p 5 Y 2 l l b G U v W m 1 p Z c W E I H R 5 c C 5 7 S W R 1 L D B 9 J n F 1 b 3 Q 7 L C Z x d W 9 0 O 1 N l Y 3 R p b 2 4 x L 3 V i Z X p w a W V j e n l j a W V s Z S 9 a b W l l x Y Q g d H l w L n t O Y X p 3 Y V 9 1 Y m V 6 c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1 Y m V 6 c G l l Y 3 p 5 Y 2 l l b G U v W m 1 p Z c W E I H R 5 c C 5 7 S W R 1 L D B 9 J n F 1 b 3 Q 7 L C Z x d W 9 0 O 1 N l Y 3 R p b 2 4 x L 3 V i Z X p w a W V j e n l j a W V s Z S 9 a b W l l x Y Q g d H l w L n t O Y X p 3 Y V 9 1 Y m V 6 c C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W J l e n B p Z W N 6 e W N p Z W x l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n l j a W V s Z S U y M C g 1 K S 9 V J U M 1 J U J D e W o l M j B w a W V y d 3 N 6 Z W d v J T I w d 2 l l c n N 6 Y S U y M G p h a 2 8 l M j B u Y W c l Q z U l O D I l Q z M l Q j N 3 a y V D M y V C M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5 Y 2 l l b G U l M j A o N S k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l j a m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w b 2 x p Y 2 p h M T M y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w L T E x L T I 3 V D E 5 O j A 0 O j U y L j Q y O T I w N D Z a I i A v P j x F b n R y e S B U e X B l P S J G a W x s Q 2 9 s d W 1 u V H l w Z X M i I F Z h b H V l P S J z Q X d Z P S I g L z 4 8 R W 5 0 c n k g V H l w Z T 0 i R m l s b E N v b H V t b k 5 h b W V z I i B W Y W x 1 Z T 0 i c 1 s m c X V v d D t J Z H A m c X V v d D s s J n F 1 b 3 Q 7 T m F 6 d 2 l z a 2 8 m c X V v d D t d I i A v P j x F b n R y e S B U e X B l P S J G a W x s U 3 R h d H V z I i B W Y W x 1 Z T 0 i c 0 N v b X B s Z X R l I i A v P j x F b n R y e S B U e X B l P S J G a W x s Q 2 9 1 b n Q i I F Z h b H V l P S J s O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s a W N q Y S 9 a b W l l b m l v b m 8 g d H l w L n t J Z H A s M H 0 m c X V v d D s s J n F 1 b 3 Q 7 U 2 V j d G l v b j E v c G 9 s a W N q Y S 9 a b W l l b m l v b m 8 g d H l w L n t O Y X p 3 a X N r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x p Y 2 p h L 1 p t a W V u a W 9 u b y B 0 e X A u e 0 l k c C w w f S Z x d W 9 0 O y w m c X V v d D t T Z W N 0 a W 9 u M S 9 w b 2 x p Y 2 p h L 1 p t a W V u a W 9 u b y B 0 e X A u e 0 5 h e n d p c 2 t v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x p Y 2 p h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l j a m E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p Y 2 p h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O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3 e X B h Z G t p X 3 V 6 d X B l b G 5 p b 2 5 l M T I y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w L T E x L T I 3 V D E 4 O j U 3 O j A 2 L j E y N j k x N D d a I i A v P j x F b n R y e S B U e X B l P S J G a W x s Q 2 9 s d W 1 u V H l w Z X M i I F Z h b H V l P S J z Q X d r R 0 F 3 T U Q i I C 8 + P E V u d H J 5 I F R 5 c G U 9 I k Z p b G x D b 2 x 1 b W 5 O Y W 1 l c y I g V m F s d W U 9 I n N b J n F 1 b 3 Q 7 T n I m c X V v d D s s J n F 1 b 3 Q 7 R G F 0 Y S B 3 e X B h Z G t 1 J n F 1 b 3 Q 7 L C Z x d W 9 0 O 0 5 y I H J l a m V z d H J h Y 3 l q b n k m c X V v d D s s J n F 1 b 3 Q 7 V 3 l w b G F j b 2 5 l I H V i Z X p w a W V j e m V u a W U m c X V v d D s s J n F 1 b 3 Q 7 T n J f d W J l e n A m c X V v d D s s J n F 1 b 3 Q 7 T n J f c G 9 s a W M m c X V v d D t d I i A v P j x F b n R y e S B U e X B l P S J G a W x s U 3 R h d H V z I i B W Y W x 1 Z T 0 i c 0 N v b X B s Z X R l I i A v P j x F b n R y e S B U e X B l P S J G a W x s Q 2 9 1 b n Q i I F Z h b H V l P S J s N j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c G F k a 2 k t d X p 1 c G V s b m l v b m U v W m 1 p Z c W E I H R 5 c C 5 7 T n I s M H 0 m c X V v d D s s J n F 1 b 3 Q 7 U 2 V j d G l v b j E v d 3 l w Y W R r a S 1 1 e n V w Z W x u a W 9 u Z S 9 a b W l l x Y Q g d H l w L n t E Y X R h L D F 9 J n F 1 b 3 Q 7 L C Z x d W 9 0 O 1 N l Y 3 R p b 2 4 x L 3 d 5 c G F k a 2 k t d X p 1 c G V s b m l v b m U v W m 1 p Z c W E I H R 5 c C 5 7 d 3 l w Y W R r d S w y f S Z x d W 9 0 O y w m c X V v d D t T Z W N 0 a W 9 u M S 9 3 e X B h Z G t p L X V 6 d X B l b G 5 p b 2 5 l L 1 p t a W X F h C B 0 e X A u e 0 5 y X z E s M 3 0 m c X V v d D s s J n F 1 b 3 Q 7 U 2 V j d G l v b j E v d 3 l w Y W R r a S 1 1 e n V w Z W x u a W 9 u Z S 9 a b W l l x Y Q g d H l w L n t y Z W p l c 3 R y Y W N 5 a m 5 5 L D R 9 J n F 1 b 3 Q 7 L C Z x d W 9 0 O 1 N l Y 3 R p b 2 4 x L 3 d 5 c G F k a 2 k t d X p 1 c G V s b m l v b m U v W m 1 p Z c W E I H R 5 c C 5 7 V 3 l w b G F j b 2 5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5 c G F k a 2 k t d X p 1 c G V s b m l v b m U v W m 1 p Z c W E I H R 5 c C 5 7 T n I s M H 0 m c X V v d D s s J n F 1 b 3 Q 7 U 2 V j d G l v b j E v d 3 l w Y W R r a S 1 1 e n V w Z W x u a W 9 u Z S 9 a b W l l x Y Q g d H l w L n t E Y X R h L D F 9 J n F 1 b 3 Q 7 L C Z x d W 9 0 O 1 N l Y 3 R p b 2 4 x L 3 d 5 c G F k a 2 k t d X p 1 c G V s b m l v b m U v W m 1 p Z c W E I H R 5 c C 5 7 d 3 l w Y W R r d S w y f S Z x d W 9 0 O y w m c X V v d D t T Z W N 0 a W 9 u M S 9 3 e X B h Z G t p L X V 6 d X B l b G 5 p b 2 5 l L 1 p t a W X F h C B 0 e X A u e 0 5 y X z E s M 3 0 m c X V v d D s s J n F 1 b 3 Q 7 U 2 V j d G l v b j E v d 3 l w Y W R r a S 1 1 e n V w Z W x u a W 9 u Z S 9 a b W l l x Y Q g d H l w L n t y Z W p l c 3 R y Y W N 5 a m 5 5 L D R 9 J n F 1 b 3 Q 7 L C Z x d W 9 0 O 1 N l Y 3 R p b 2 4 x L 3 d 5 c G F k a 2 k t d X p 1 c G V s b m l v b m U v W m 1 p Z c W E I H R 5 c C 5 7 V 3 l w b G F j b 2 5 l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X B h Z G t p L X V 6 d X B l b G 5 p b 2 5 l J T I w K D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O S k v V S V D N S V C Q 3 l q J T I w c G l l c n d z e m V n b y U y M H d p Z X J z e m E l M j B q Y W t v J T I w b m F n J U M 1 J T g y J U M z J U I z d 2 s l Q z M l Q j N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5 K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5 K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O S k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k p L 1 p t a W V u a W 9 u b y U y M G 5 h e n d 5 J T I w a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O S k v V X N 1 b m k l Q z Q l O T l 0 b y U y M G t v b H V t b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5 K S 9 a b W l l b m l v b m 8 l M j B u Y X p 3 e S U y M G t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k p L 1 V z d W 5 p J U M 0 J T k 5 d G 8 l M j B r b 2 x 1 b W 5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T A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w Y W R r a S 1 1 e n V w Z W x u a W 9 u Z S A o N i k v W m 1 p Z W 5 p b 2 5 v I H R 5 c C 5 7 Q 2 9 s d W 1 u M S 4 x L D B 9 J n F 1 b 3 Q 7 L C Z x d W 9 0 O 1 N l Y 3 R p b 2 4 x L 3 d 5 c G F k a 2 k t d X p 1 c G V s b m l v b m U g K D Y p L 1 p t a W V u a W 9 u b y B 0 e X A x L n t E Y X R h I H d 5 c G F k a 3 U s M X 0 m c X V v d D s s J n F 1 b 3 Q 7 U 2 V j d G l v b j E v d 3 l w Y W R r a S 1 1 e n V w Z W x u a W 9 u Z S A o N i k v W m 1 p Z W 5 p b 2 5 v I H R 5 c C 5 7 Q 2 9 s d W 1 u M S 4 z L D J 9 J n F 1 b 3 Q 7 L C Z x d W 9 0 O 1 N l Y 3 R p b 2 4 x L 3 d 5 c G F k a 2 k t d X p 1 c G V s b m l v b m U g K D Y p L 1 p t a W V u a W 9 u b y B 0 e X A x L n t X e X B s Y W N v b m U g d W J l e n B p Z W N 6 Z W 5 p Z S w z f S Z x d W 9 0 O y w m c X V v d D t T Z W N 0 a W 9 u M S 9 3 e X B h Z G t p L X V 6 d X B l b G 5 p b 2 5 l I C g 2 K S 9 a b W l l b m l v b m 8 g d H l w M S 5 7 T n J f d W J l e n A s N H 0 m c X V v d D s s J n F 1 b 3 Q 7 U 2 V j d G l v b j E v d 3 l w Y W R r a S 1 1 e n V w Z W x u a W 9 u Z S A o N i k v W m 1 p Z W 5 p b 2 5 v I H R 5 c D E u e 0 5 y X 3 B v b G l j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5 c G F k a 2 k t d X p 1 c G V s b m l v b m U g K D Y p L 1 p t a W V u a W 9 u b y B 0 e X A u e 0 N v b H V t b j E u M S w w f S Z x d W 9 0 O y w m c X V v d D t T Z W N 0 a W 9 u M S 9 3 e X B h Z G t p L X V 6 d X B l b G 5 p b 2 5 l I C g 2 K S 9 a b W l l b m l v b m 8 g d H l w M S 5 7 R G F 0 Y S B 3 e X B h Z G t 1 L D F 9 J n F 1 b 3 Q 7 L C Z x d W 9 0 O 1 N l Y 3 R p b 2 4 x L 3 d 5 c G F k a 2 k t d X p 1 c G V s b m l v b m U g K D Y p L 1 p t a W V u a W 9 u b y B 0 e X A u e 0 N v b H V t b j E u M y w y f S Z x d W 9 0 O y w m c X V v d D t T Z W N 0 a W 9 u M S 9 3 e X B h Z G t p L X V 6 d X B l b G 5 p b 2 5 l I C g 2 K S 9 a b W l l b m l v b m 8 g d H l w M S 5 7 V 3 l w b G F j b 2 5 l I H V i Z X p w a W V j e m V u a W U s M 3 0 m c X V v d D s s J n F 1 b 3 Q 7 U 2 V j d G l v b j E v d 3 l w Y W R r a S 1 1 e n V w Z W x u a W 9 u Z S A o N i k v W m 1 p Z W 5 p b 2 5 v I H R 5 c D E u e 0 5 y X 3 V i Z X p w L D R 9 J n F 1 b 3 Q 7 L C Z x d W 9 0 O 1 N l Y 3 R p b 2 4 x L 3 d 5 c G F k a 2 k t d X p 1 c G V s b m l v b m U g K D Y p L 1 p t a W V u a W 9 u b y B 0 e X A x L n t O c l 9 w b 2 x p Y y w 1 f S Z x d W 9 0 O 1 0 s J n F 1 b 3 Q 7 U m V s Y X R p b 2 5 z a G l w S W 5 m b y Z x d W 9 0 O z p b X X 0 i I C 8 + P E V u d H J 5 I F R 5 c G U 9 I k Z p b G x D b 3 V u d C I g V m F s d W U 9 I m w 2 M C I g L z 4 8 R W 5 0 c n k g V H l w Z T 0 i R m l s b F N 0 Y X R 1 c y I g V m F s d W U 9 I n N D b 2 1 w b G V 0 Z S I g L z 4 8 R W 5 0 c n k g V H l w Z T 0 i R m l s b E N v b H V t b k 5 h b W V z I i B W Y W x 1 Z T 0 i c 1 s m c X V v d D t O c i Z x d W 9 0 O y w m c X V v d D t E Y X R h I H d 5 c G F k a 3 U m c X V v d D s s J n F 1 b 3 Q 7 T n I g c m V q Z X N 0 c m F j e W p u e S Z x d W 9 0 O y w m c X V v d D t X e X B s Y W N v b m U g d W J l e n B p Z W N 6 Z W 5 p Z S Z x d W 9 0 O y w m c X V v d D t O c l 9 1 Y m V 6 c C Z x d W 9 0 O y w m c X V v d D t O c l 9 w b 2 x p Y y Z x d W 9 0 O 1 0 i I C 8 + P E V u d H J 5 I F R 5 c G U 9 I k Z p b G x D b 2 x 1 b W 5 U e X B l c y I g V m F s d W U 9 I n N C Z 2 t H Q X d N R C I g L z 4 8 R W 5 0 c n k g V H l w Z T 0 i R m l s b E x h c 3 R V c G R h d G V k I i B W Y W x 1 Z T 0 i Z D I w M j A t M T I t M D V U M T Y 6 M D Q 6 M T I u M j M 5 M j M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X B h Z G t p L X V 6 d X B l b G 5 p b 2 5 l J T I w K D E w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E w K S 9 Q b 2 R 6 a W V s b 2 5 v J T I w a 2 9 s d W 1 u J U M 0 J T k 5 J T I w d 2 V k J U M 1 J T g y d W c l M j B v Z 3 J h b m l j e m 5 p a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E w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E w K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T A p L 1 V z d W 5 p J U M 0 J T k 5 d G 8 l M j B w a W V y d 3 N 6 Z S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E w K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T A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X B h Z G t p L X V 6 d X B l b G 5 p b 2 5 l J T I w K D E x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5 c G F k a 2 l f d X p 1 c G V s b m l v b m V f X z Y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V U M T Y 6 M j c 6 N T E u O D g 2 M j M 1 M 1 o i I C 8 + P E V u d H J 5 I F R 5 c G U 9 I k Z p b G x D b 2 x 1 b W 5 U e X B l c y I g V m F s d W U 9 I n N B d 2 t H Q X d N R C I g L z 4 8 R W 5 0 c n k g V H l w Z T 0 i R m l s b E N v b H V t b k 5 h b W V z I i B W Y W x 1 Z T 0 i c 1 s m c X V v d D t O c i Z x d W 9 0 O y w m c X V v d D t E Y X R h I H d 5 c G F k a 3 U m c X V v d D s s J n F 1 b 3 Q 7 T n I g c m V q Z X N 0 c m F j e W p u e S Z x d W 9 0 O y w m c X V v d D t X e X B s Y W N v b m U g d W J l e n B p Z W N 6 Z W 5 p Z S Z x d W 9 0 O y w m c X V v d D t O c l 9 1 Y m V 6 c C Z x d W 9 0 O y w m c X V v d D t O c l 9 w b 2 x p Y y Z x d W 9 0 O 1 0 i I C 8 + P E V u d H J 5 I F R 5 c G U 9 I k Z p b G x T d G F 0 d X M i I F Z h b H V l P S J z Q 2 9 t c G x l d G U i I C 8 + P E V u d H J 5 I F R 5 c G U 9 I k Z p b G x D b 3 V u d C I g V m F s d W U 9 I m w 2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w Y W R r a S 1 1 e n V w Z W x u a W 9 u Z S A o N i k v W m 1 p Z W 5 p b 2 5 v I H R 5 c D E u e 0 5 y L D B 9 J n F 1 b 3 Q 7 L C Z x d W 9 0 O 1 N l Y 3 R p b 2 4 x L 3 d 5 c G F k a 2 k t d X p 1 c G V s b m l v b m U g K D Y p L 1 p t a W V u a W 9 u b y B 0 e X A x L n t E Y X R h I H d 5 c G F k a 3 U s M X 0 m c X V v d D s s J n F 1 b 3 Q 7 U 2 V j d G l v b j E v d 3 l w Y W R r a S 1 1 e n V w Z W x u a W 9 u Z S A o N i k v W m 1 p Z W 5 p b 2 5 v I H R 5 c C 5 7 Q 2 9 s d W 1 u M S 4 z L D J 9 J n F 1 b 3 Q 7 L C Z x d W 9 0 O 1 N l Y 3 R p b 2 4 x L 3 d 5 c G F k a 2 k t d X p 1 c G V s b m l v b m U g K D Y p L 1 p t a W V u a W 9 u b y B 0 e X A x L n t X e X B s Y W N v b m U g d W J l e n B p Z W N 6 Z W 5 p Z S w z f S Z x d W 9 0 O y w m c X V v d D t T Z W N 0 a W 9 u M S 9 3 e X B h Z G t p L X V 6 d X B l b G 5 p b 2 5 l I C g 2 K S 9 a b W l l b m l v b m 8 g d H l w M S 5 7 T n J f d W J l e n A s N H 0 m c X V v d D s s J n F 1 b 3 Q 7 U 2 V j d G l v b j E v d 3 l w Y W R r a S 1 1 e n V w Z W x u a W 9 u Z S A o N i k v W m 1 p Z W 5 p b 2 5 v I H R 5 c D E u e 0 5 y X 3 B v b G l j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5 c G F k a 2 k t d X p 1 c G V s b m l v b m U g K D Y p L 1 p t a W V u a W 9 u b y B 0 e X A x L n t O c i w w f S Z x d W 9 0 O y w m c X V v d D t T Z W N 0 a W 9 u M S 9 3 e X B h Z G t p L X V 6 d X B l b G 5 p b 2 5 l I C g 2 K S 9 a b W l l b m l v b m 8 g d H l w M S 5 7 R G F 0 Y S B 3 e X B h Z G t 1 L D F 9 J n F 1 b 3 Q 7 L C Z x d W 9 0 O 1 N l Y 3 R p b 2 4 x L 3 d 5 c G F k a 2 k t d X p 1 c G V s b m l v b m U g K D Y p L 1 p t a W V u a W 9 u b y B 0 e X A u e 0 N v b H V t b j E u M y w y f S Z x d W 9 0 O y w m c X V v d D t T Z W N 0 a W 9 u M S 9 3 e X B h Z G t p L X V 6 d X B l b G 5 p b 2 5 l I C g 2 K S 9 a b W l l b m l v b m 8 g d H l w M S 5 7 V 3 l w b G F j b 2 5 l I H V i Z X p w a W V j e m V u a W U s M 3 0 m c X V v d D s s J n F 1 b 3 Q 7 U 2 V j d G l v b j E v d 3 l w Y W R r a S 1 1 e n V w Z W x u a W 9 u Z S A o N i k v W m 1 p Z W 5 p b 2 5 v I H R 5 c D E u e 0 5 y X 3 V i Z X p w L D R 9 J n F 1 b 3 Q 7 L C Z x d W 9 0 O 1 N l Y 3 R p b 2 4 x L 3 d 5 c G F k a 2 k t d X p 1 c G V s b m l v b m U g K D Y p L 1 p t a W V u a W 9 u b y B 0 e X A x L n t O c l 9 w b 2 x p Y y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c G F k a 2 k t d X p 1 c G V s b m l v b m U l M j A o M T E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T E p L 1 B v Z H p p Z W x v b m 8 l M j B r b 2 x 1 b W 4 l Q z Q l O T k l M j B 3 Z W Q l Q z U l O D J 1 Z y U y M G 9 n c m F u a W N 6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T E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T E p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x M S k v V X N 1 b m k l Q z Q l O T l 0 b y U y M H B p Z X J 3 c 3 p l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c G F k a 2 k t d X p 1 c G V s b m l v b m U l M j A o M T E p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w Y W R r a S 1 1 e n V w Z W x u a W 9 u Z S U y M C g x M S k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l j a m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E Y W 5 l I H B p Z X J 3 b 3 R u Z S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Z p b G x U Y X J n Z X Q i I F Z h b H V l P S J z c G 9 s a W N q Y V 9 f N T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V Q x N T o 0 N z o x O S 4 4 M j Y 3 N T c w W i I g L z 4 8 R W 5 0 c n k g V H l w Z T 0 i R m l s b E N v b H V t b l R 5 c G V z I i B W Y W x 1 Z T 0 i c 0 F 3 W T 0 i I C 8 + P E V u d H J 5 I F R 5 c G U 9 I k Z p b G x D b 2 x 1 b W 5 O Y W 1 l c y I g V m F s d W U 9 I n N b J n F 1 b 3 Q 7 S W R w J n F 1 b 3 Q 7 L C Z x d W 9 0 O 0 5 h e n d p c 2 t v J n F 1 b 3 Q 7 X S I g L z 4 8 R W 5 0 c n k g V H l w Z T 0 i R m l s b F N 0 Y X R 1 c y I g V m F s d W U 9 I n N D b 2 1 w b G V 0 Z S I g L z 4 8 R W 5 0 c n k g V H l w Z T 0 i R m l s b E N v d W 5 0 I i B W Y W x 1 Z T 0 i b D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b G l j a m E g K D U p L 1 p t a W V u a W 9 u b y B 0 e X A u e 0 l k c C w w f S Z x d W 9 0 O y w m c X V v d D t T Z W N 0 a W 9 u M S 9 w b 2 x p Y 2 p h I C g 1 K S 9 a b W l l b m l v b m 8 g d H l w L n t O Y X p 3 a X N r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x p Y 2 p h I C g 1 K S 9 a b W l l b m l v b m 8 g d H l w L n t J Z H A s M H 0 m c X V v d D s s J n F 1 b 3 Q 7 U 2 V j d G l v b j E v c G 9 s a W N q Y S A o N S k v W m 1 p Z W 5 p b 2 5 v I H R 5 c C 5 7 T m F 6 d 2 l z a 2 8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x p Y 2 p h J T I w K D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l j a m E l M j A o N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p Y 2 p h J T I w K D c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9 j p X 1 W n b Q b l J 1 e 9 y k c O J A A A A A A I A A A A A A B B m A A A A A Q A A I A A A A M o Y A q j m X K x K y p Z G V B d V E y d x Q R a r 5 Z P 8 h D g d X e e p U v n H A A A A A A 6 A A A A A A g A A I A A A A B r v T F c N d U d F W c I 7 Y A G b K h E 2 t A d x X 3 o X F F 1 I e L e H m p F H U A A A A C p J T x h I R l J m z O G 8 1 g K w U T L S i m z 0 z L H 5 U B S N r b C I / x j V O J b 7 p b U 3 h l 6 r 8 B a L A N i x E f W M 7 S d L B 6 I e 4 g E M H d y 3 5 U y b X m h 6 K 9 z B F o 5 Y D r A i H O t 7 Q A A A A L u G E a N p 6 4 + n + 9 2 y 3 S p D x V t e t Z x q 7 C B C H J / R C 7 B e E z T 3 A s d n R / o Z 6 f z Q 0 M e I 9 E X q C y 8 L 2 9 5 l h U 0 W x H D y i d f P B B I = < / D a t a M a s h u p > 
</file>

<file path=customXml/itemProps1.xml><?xml version="1.0" encoding="utf-8"?>
<ds:datastoreItem xmlns:ds="http://schemas.openxmlformats.org/officeDocument/2006/customXml" ds:itemID="{6C3302A6-EB75-4FD2-81DB-CEDF7970F1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3</vt:i4>
      </vt:variant>
    </vt:vector>
  </HeadingPairs>
  <TitlesOfParts>
    <vt:vector size="10" baseType="lpstr">
      <vt:lpstr>Dane pierwotne</vt:lpstr>
      <vt:lpstr>1</vt:lpstr>
      <vt:lpstr>2</vt:lpstr>
      <vt:lpstr>3</vt:lpstr>
      <vt:lpstr>4</vt:lpstr>
      <vt:lpstr>4 stare</vt:lpstr>
      <vt:lpstr>5</vt:lpstr>
      <vt:lpstr>'1'!Wybieranie</vt:lpstr>
      <vt:lpstr>'2'!Wybieranie</vt:lpstr>
      <vt:lpstr>'3'!Wybieranie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2020-12-05T16:31:51Z</dcterms:modified>
</cp:coreProperties>
</file>