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heckCompatibility="1"/>
  <mc:AlternateContent xmlns:mc="http://schemas.openxmlformats.org/markup-compatibility/2006">
    <mc:Choice Requires="x15">
      <x15ac:absPath xmlns:x15ac="http://schemas.microsoft.com/office/spreadsheetml/2010/11/ac" url="/Users/igorkislyuk/Documents/study/magistr-2017-2018/4.thursday/"/>
    </mc:Choice>
  </mc:AlternateContent>
  <bookViews>
    <workbookView xWindow="0" yWindow="0" windowWidth="28800" windowHeight="18000" tabRatio="500" activeTab="3"/>
  </bookViews>
  <sheets>
    <sheet name="Расчет фонда времени" sheetId="1" r:id="rId1"/>
    <sheet name="План-задание" sheetId="2" r:id="rId2"/>
    <sheet name="План-график" sheetId="3" r:id="rId3"/>
    <sheet name="Индивидуальный план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B15" i="4"/>
  <c r="B22" i="4"/>
  <c r="B21" i="4"/>
  <c r="J6" i="4"/>
  <c r="G8" i="4"/>
  <c r="G9" i="4"/>
  <c r="F10" i="4"/>
  <c r="G10" i="4"/>
  <c r="H10" i="4"/>
  <c r="I10" i="4"/>
  <c r="F11" i="4"/>
  <c r="G11" i="4"/>
  <c r="H11" i="4"/>
  <c r="I11" i="4"/>
  <c r="F12" i="4"/>
  <c r="G12" i="4"/>
  <c r="H12" i="4"/>
  <c r="I12" i="4"/>
  <c r="F14" i="4"/>
  <c r="G14" i="4"/>
  <c r="H14" i="4"/>
  <c r="I14" i="4"/>
  <c r="F15" i="4"/>
  <c r="G15" i="4"/>
  <c r="H15" i="4"/>
  <c r="I15" i="4"/>
  <c r="F16" i="4"/>
  <c r="G16" i="4"/>
  <c r="H16" i="4"/>
  <c r="I16" i="4"/>
  <c r="I13" i="4"/>
  <c r="H13" i="4"/>
  <c r="G13" i="4"/>
  <c r="F13" i="4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I6" i="1"/>
  <c r="E10" i="3"/>
  <c r="E11" i="3"/>
  <c r="E12" i="3"/>
  <c r="E13" i="3"/>
  <c r="E14" i="3"/>
  <c r="E15" i="3"/>
  <c r="E16" i="3"/>
  <c r="H5" i="1"/>
  <c r="B2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I22" i="1"/>
</calcChain>
</file>

<file path=xl/sharedStrings.xml><?xml version="1.0" encoding="utf-8"?>
<sst xmlns="http://schemas.openxmlformats.org/spreadsheetml/2006/main" count="568" uniqueCount="97">
  <si>
    <t>Командир отделения</t>
  </si>
  <si>
    <t>–</t>
  </si>
  <si>
    <t>Мастер 1</t>
  </si>
  <si>
    <t>Мастер 2</t>
  </si>
  <si>
    <t>Мастер 3</t>
  </si>
  <si>
    <t>Мастер 4</t>
  </si>
  <si>
    <t>Мастер 5</t>
  </si>
  <si>
    <t>Мастер 6</t>
  </si>
  <si>
    <t>Мастер 7</t>
  </si>
  <si>
    <t>Мастер 8</t>
  </si>
  <si>
    <t>Мастер 9</t>
  </si>
  <si>
    <t>Мастер 10</t>
  </si>
  <si>
    <t>Мастер 11</t>
  </si>
  <si>
    <t>Мастер 12</t>
  </si>
  <si>
    <t>Мастер 13</t>
  </si>
  <si>
    <t>Мастер 14</t>
  </si>
  <si>
    <t>Рядовой 1</t>
  </si>
  <si>
    <t>Рядовой 2</t>
  </si>
  <si>
    <t>Итого</t>
  </si>
  <si>
    <t>Наименование должности</t>
  </si>
  <si>
    <t>Количество специалистов</t>
  </si>
  <si>
    <t>Количество рабочих дней</t>
  </si>
  <si>
    <t>Номинальный фонд рабочего времени одного специалиста, ч</t>
  </si>
  <si>
    <t>Непроизводственные затраты рабочего времени одного специалиста, ч</t>
  </si>
  <si>
    <t>Действительный фонд рабочего времени,</t>
  </si>
  <si>
    <t>Примечание</t>
  </si>
  <si>
    <t>На боевую подготовку</t>
  </si>
  <si>
    <t>На несение караульной службы и нарядов</t>
  </si>
  <si>
    <t>На вынужденные потери (болезни, отпуска и т.п.)</t>
  </si>
  <si>
    <t>Всего</t>
  </si>
  <si>
    <t>Одного специалиста, ч</t>
  </si>
  <si>
    <t>Всех специалистов, чел.-ч.</t>
  </si>
  <si>
    <t>А. По артиллерийским приборам</t>
  </si>
  <si>
    <t>Отпуск с 1 по 5</t>
  </si>
  <si>
    <t>№ п/п</t>
  </si>
  <si>
    <t>Наименование, марки или индексы и номера образцов вооружения, агрегатов, деталей или оборудования</t>
  </si>
  <si>
    <t>Вид ремонта (работ)</t>
  </si>
  <si>
    <t>Количество образцов, агрегатов, деталей, оборудования, ед.</t>
  </si>
  <si>
    <t>Из какой войсковой части (подразделения) поступают</t>
  </si>
  <si>
    <t>Срок</t>
  </si>
  <si>
    <t>Поступления</t>
  </si>
  <si>
    <t>Окончания ремонта (работ)</t>
  </si>
  <si>
    <t>I. Ремонт артиллерийских приборов</t>
  </si>
  <si>
    <t>Б-7</t>
  </si>
  <si>
    <t>текущий ремонт</t>
  </si>
  <si>
    <t>1МСБ</t>
  </si>
  <si>
    <t>02.06</t>
  </si>
  <si>
    <t>Для боевой подготовки</t>
  </si>
  <si>
    <t>Б-8</t>
  </si>
  <si>
    <t>2МСБ</t>
  </si>
  <si>
    <t>РЛС Фара</t>
  </si>
  <si>
    <t>ТО-2</t>
  </si>
  <si>
    <t>Развед. Див.</t>
  </si>
  <si>
    <t>Б-15</t>
  </si>
  <si>
    <t>РТ</t>
  </si>
  <si>
    <t>1 Арт. Дивизион</t>
  </si>
  <si>
    <t>ПАБ-2М</t>
  </si>
  <si>
    <t>2 Арт. Дивизион</t>
  </si>
  <si>
    <t>1Д11М</t>
  </si>
  <si>
    <t>1Д15</t>
  </si>
  <si>
    <t>РЛС Кредо</t>
  </si>
  <si>
    <t>3МСБ</t>
  </si>
  <si>
    <t>1Д13</t>
  </si>
  <si>
    <t>Наименование и номер обслуживаемого (ремонтируемого) вооружения</t>
  </si>
  <si>
    <t>Откуда поступает вооружение</t>
  </si>
  <si>
    <t>Виды работ</t>
  </si>
  <si>
    <t>Фамилии специалистов ремонтного органа</t>
  </si>
  <si>
    <t>Сроки выполнения работ по дням</t>
  </si>
  <si>
    <t>Количество обслуживаемого вооружения</t>
  </si>
  <si>
    <t xml:space="preserve"> Общие планируемые затраты рабочего времени, чел.-ч.</t>
  </si>
  <si>
    <t xml:space="preserve"> Планируемые затраты рабочего времени ремонтного органа чел.-ч.</t>
  </si>
  <si>
    <t>Пятница</t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</si>
  <si>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</si>
  <si>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</si>
  <si>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</si>
  <si>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</si>
  <si>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</si>
  <si>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</si>
  <si>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Командир</t>
  </si>
  <si>
    <t>Номер задания в списке</t>
  </si>
  <si>
    <t>Выполнение задачи номер</t>
  </si>
  <si>
    <t>К</t>
  </si>
  <si>
    <t>Д</t>
  </si>
  <si>
    <t>О</t>
  </si>
  <si>
    <t>ДПВ</t>
  </si>
  <si>
    <t>+</t>
  </si>
  <si>
    <t>03.06</t>
  </si>
  <si>
    <t>04.06</t>
  </si>
  <si>
    <t>20.06</t>
  </si>
  <si>
    <t>25.06</t>
  </si>
  <si>
    <t>24.06</t>
  </si>
  <si>
    <t>26.06</t>
  </si>
  <si>
    <t>28.06</t>
  </si>
  <si>
    <t>27.06</t>
  </si>
  <si>
    <t>Таблица 3а</t>
  </si>
  <si>
    <t>Таблица 3б</t>
  </si>
  <si>
    <t>Продолжение таблицы 3б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</si>
</sst>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1" fillId="0" borderId="3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" fontId="2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Ruler="0" zoomScale="174" zoomScaleNormal="174" workbookViewId="0">
      <selection activeCell="G16" sqref="G16"/>
    </sheetView>
  </sheetViews>
  <sheetFormatPr baseColWidth="10" defaultRowHeight="16" x14ac:dyDescent="0.2"/>
  <sheetData>
    <row r="1" spans="1:11" ht="26" customHeight="1" thickBot="1" x14ac:dyDescent="0.25">
      <c r="A1" s="7" t="s">
        <v>19</v>
      </c>
      <c r="B1" s="15" t="s">
        <v>20</v>
      </c>
      <c r="C1" s="15" t="s">
        <v>21</v>
      </c>
      <c r="D1" s="15" t="s">
        <v>22</v>
      </c>
      <c r="E1" s="13" t="s">
        <v>23</v>
      </c>
      <c r="F1" s="12"/>
      <c r="G1" s="12"/>
      <c r="H1" s="14"/>
      <c r="I1" s="13" t="s">
        <v>24</v>
      </c>
      <c r="J1" s="14"/>
      <c r="K1" s="7" t="s">
        <v>25</v>
      </c>
    </row>
    <row r="2" spans="1:11" ht="80" thickBot="1" x14ac:dyDescent="0.25">
      <c r="A2" s="8"/>
      <c r="B2" s="16"/>
      <c r="C2" s="16"/>
      <c r="D2" s="16"/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8"/>
    </row>
    <row r="3" spans="1:11" ht="17" thickBot="1" x14ac:dyDescent="0.25">
      <c r="A3" s="5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</row>
    <row r="4" spans="1:11" ht="17" thickBot="1" x14ac:dyDescent="0.25">
      <c r="A4" s="9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1"/>
    </row>
    <row r="5" spans="1:11" ht="27" thickBot="1" x14ac:dyDescent="0.25">
      <c r="A5" s="1" t="s">
        <v>0</v>
      </c>
      <c r="B5" s="2">
        <v>1</v>
      </c>
      <c r="C5" s="2">
        <v>22</v>
      </c>
      <c r="D5" s="2">
        <v>154</v>
      </c>
      <c r="E5" s="2">
        <v>14</v>
      </c>
      <c r="F5" s="2">
        <v>37</v>
      </c>
      <c r="G5" s="2">
        <v>0</v>
      </c>
      <c r="H5" s="2">
        <f>E5+F5+G5</f>
        <v>51</v>
      </c>
      <c r="I5" s="2">
        <f>ROUNDDOWN(D5-H5-(D5*0.05),0)</f>
        <v>95</v>
      </c>
      <c r="J5" s="2" t="s">
        <v>1</v>
      </c>
      <c r="K5" s="2"/>
    </row>
    <row r="6" spans="1:11" ht="17" thickBot="1" x14ac:dyDescent="0.25">
      <c r="A6" s="1" t="s">
        <v>2</v>
      </c>
      <c r="B6" s="2">
        <v>1</v>
      </c>
      <c r="C6" s="2">
        <v>22</v>
      </c>
      <c r="D6" s="2">
        <v>154</v>
      </c>
      <c r="E6" s="2">
        <v>14</v>
      </c>
      <c r="F6" s="2">
        <v>37</v>
      </c>
      <c r="G6" s="2">
        <v>0</v>
      </c>
      <c r="H6" s="2">
        <f>E6+F6+G6</f>
        <v>51</v>
      </c>
      <c r="I6" s="2">
        <f>ROUNDDOWN(D6-H6-(D6*0.05),0)</f>
        <v>95</v>
      </c>
      <c r="J6" s="2" t="s">
        <v>1</v>
      </c>
      <c r="K6" s="6"/>
    </row>
    <row r="7" spans="1:11" ht="17" thickBot="1" x14ac:dyDescent="0.25">
      <c r="A7" s="1" t="s">
        <v>3</v>
      </c>
      <c r="B7" s="2">
        <v>1</v>
      </c>
      <c r="C7" s="2">
        <v>22</v>
      </c>
      <c r="D7" s="2">
        <v>154</v>
      </c>
      <c r="E7" s="2">
        <v>14</v>
      </c>
      <c r="F7" s="2">
        <v>30</v>
      </c>
      <c r="G7" s="2">
        <v>0</v>
      </c>
      <c r="H7" s="2">
        <f t="shared" ref="H7:H21" si="0">E7+F7+G7</f>
        <v>44</v>
      </c>
      <c r="I7" s="2">
        <f t="shared" ref="I7:I21" si="1">ROUNDDOWN(D7-H7-(D7*0.05),0)</f>
        <v>102</v>
      </c>
      <c r="J7" s="2" t="s">
        <v>1</v>
      </c>
      <c r="K7" s="6"/>
    </row>
    <row r="8" spans="1:11" ht="17" thickBot="1" x14ac:dyDescent="0.25">
      <c r="A8" s="1" t="s">
        <v>4</v>
      </c>
      <c r="B8" s="2">
        <v>1</v>
      </c>
      <c r="C8" s="2">
        <v>22</v>
      </c>
      <c r="D8" s="2">
        <v>154</v>
      </c>
      <c r="E8" s="2">
        <v>14</v>
      </c>
      <c r="F8" s="2">
        <v>34</v>
      </c>
      <c r="G8" s="2">
        <v>0</v>
      </c>
      <c r="H8" s="2">
        <f t="shared" si="0"/>
        <v>48</v>
      </c>
      <c r="I8" s="2">
        <f t="shared" si="1"/>
        <v>98</v>
      </c>
      <c r="J8" s="2" t="s">
        <v>1</v>
      </c>
      <c r="K8" s="6"/>
    </row>
    <row r="9" spans="1:11" ht="17" thickBot="1" x14ac:dyDescent="0.25">
      <c r="A9" s="1" t="s">
        <v>5</v>
      </c>
      <c r="B9" s="2">
        <v>1</v>
      </c>
      <c r="C9" s="2">
        <v>22</v>
      </c>
      <c r="D9" s="2">
        <v>154</v>
      </c>
      <c r="E9" s="2">
        <v>14</v>
      </c>
      <c r="F9" s="2">
        <v>34</v>
      </c>
      <c r="G9" s="2">
        <v>0</v>
      </c>
      <c r="H9" s="2">
        <f t="shared" si="0"/>
        <v>48</v>
      </c>
      <c r="I9" s="2">
        <f t="shared" si="1"/>
        <v>98</v>
      </c>
      <c r="J9" s="2" t="s">
        <v>1</v>
      </c>
      <c r="K9" s="6"/>
    </row>
    <row r="10" spans="1:11" ht="17" thickBot="1" x14ac:dyDescent="0.25">
      <c r="A10" s="1" t="s">
        <v>6</v>
      </c>
      <c r="B10" s="2">
        <v>1</v>
      </c>
      <c r="C10" s="2">
        <v>22</v>
      </c>
      <c r="D10" s="2">
        <v>154</v>
      </c>
      <c r="E10" s="2">
        <v>14</v>
      </c>
      <c r="F10" s="2">
        <v>34</v>
      </c>
      <c r="G10" s="2">
        <v>0</v>
      </c>
      <c r="H10" s="2">
        <f t="shared" si="0"/>
        <v>48</v>
      </c>
      <c r="I10" s="2">
        <f t="shared" si="1"/>
        <v>98</v>
      </c>
      <c r="J10" s="2" t="s">
        <v>1</v>
      </c>
      <c r="K10" s="6"/>
    </row>
    <row r="11" spans="1:11" ht="17" thickBot="1" x14ac:dyDescent="0.25">
      <c r="A11" s="1" t="s">
        <v>7</v>
      </c>
      <c r="B11" s="2">
        <v>1</v>
      </c>
      <c r="C11" s="2">
        <v>22</v>
      </c>
      <c r="D11" s="2">
        <v>154</v>
      </c>
      <c r="E11" s="2">
        <v>14</v>
      </c>
      <c r="F11" s="2">
        <v>34</v>
      </c>
      <c r="G11" s="2">
        <v>0</v>
      </c>
      <c r="H11" s="2">
        <f t="shared" si="0"/>
        <v>48</v>
      </c>
      <c r="I11" s="2">
        <f t="shared" si="1"/>
        <v>98</v>
      </c>
      <c r="J11" s="2" t="s">
        <v>1</v>
      </c>
      <c r="K11" s="6"/>
    </row>
    <row r="12" spans="1:11" ht="17" thickBot="1" x14ac:dyDescent="0.25">
      <c r="A12" s="1" t="s">
        <v>8</v>
      </c>
      <c r="B12" s="2">
        <v>1</v>
      </c>
      <c r="C12" s="2">
        <v>22</v>
      </c>
      <c r="D12" s="2">
        <v>154</v>
      </c>
      <c r="E12" s="2">
        <v>14</v>
      </c>
      <c r="F12" s="2">
        <v>23</v>
      </c>
      <c r="G12" s="2">
        <v>0</v>
      </c>
      <c r="H12" s="2">
        <f t="shared" si="0"/>
        <v>37</v>
      </c>
      <c r="I12" s="2">
        <f t="shared" si="1"/>
        <v>109</v>
      </c>
      <c r="J12" s="2" t="s">
        <v>1</v>
      </c>
      <c r="K12" s="6"/>
    </row>
    <row r="13" spans="1:11" ht="17" thickBot="1" x14ac:dyDescent="0.25">
      <c r="A13" s="1" t="s">
        <v>9</v>
      </c>
      <c r="B13" s="2">
        <v>1</v>
      </c>
      <c r="C13" s="2">
        <v>22</v>
      </c>
      <c r="D13" s="2">
        <v>154</v>
      </c>
      <c r="E13" s="2">
        <v>14</v>
      </c>
      <c r="F13" s="2">
        <v>25</v>
      </c>
      <c r="G13" s="2">
        <v>0</v>
      </c>
      <c r="H13" s="2">
        <f t="shared" si="0"/>
        <v>39</v>
      </c>
      <c r="I13" s="2">
        <f t="shared" si="1"/>
        <v>107</v>
      </c>
      <c r="J13" s="2" t="s">
        <v>1</v>
      </c>
      <c r="K13" s="6"/>
    </row>
    <row r="14" spans="1:11" ht="17" thickBot="1" x14ac:dyDescent="0.25">
      <c r="A14" s="1" t="s">
        <v>10</v>
      </c>
      <c r="B14" s="2">
        <v>1</v>
      </c>
      <c r="C14" s="2">
        <v>22</v>
      </c>
      <c r="D14" s="2">
        <v>154</v>
      </c>
      <c r="E14" s="2">
        <v>14</v>
      </c>
      <c r="F14" s="2">
        <v>25</v>
      </c>
      <c r="G14" s="2">
        <v>0</v>
      </c>
      <c r="H14" s="2">
        <f t="shared" si="0"/>
        <v>39</v>
      </c>
      <c r="I14" s="2">
        <f t="shared" si="1"/>
        <v>107</v>
      </c>
      <c r="J14" s="2" t="s">
        <v>1</v>
      </c>
      <c r="K14" s="6"/>
    </row>
    <row r="15" spans="1:11" ht="17" thickBot="1" x14ac:dyDescent="0.25">
      <c r="A15" s="1" t="s">
        <v>11</v>
      </c>
      <c r="B15" s="2">
        <v>1</v>
      </c>
      <c r="C15" s="2">
        <v>22</v>
      </c>
      <c r="D15" s="2">
        <v>154</v>
      </c>
      <c r="E15" s="2">
        <v>14</v>
      </c>
      <c r="F15" s="2">
        <v>25</v>
      </c>
      <c r="G15" s="2">
        <v>0</v>
      </c>
      <c r="H15" s="2">
        <f t="shared" si="0"/>
        <v>39</v>
      </c>
      <c r="I15" s="2">
        <f t="shared" si="1"/>
        <v>107</v>
      </c>
      <c r="J15" s="2" t="s">
        <v>1</v>
      </c>
      <c r="K15" s="6"/>
    </row>
    <row r="16" spans="1:11" ht="27" thickBot="1" x14ac:dyDescent="0.25">
      <c r="A16" s="1" t="s">
        <v>12</v>
      </c>
      <c r="B16" s="2">
        <v>1</v>
      </c>
      <c r="C16" s="2">
        <v>22</v>
      </c>
      <c r="D16" s="2">
        <v>154</v>
      </c>
      <c r="E16" s="2">
        <v>14</v>
      </c>
      <c r="F16" s="2">
        <v>27</v>
      </c>
      <c r="G16" s="2">
        <v>21</v>
      </c>
      <c r="H16" s="2">
        <f t="shared" si="0"/>
        <v>62</v>
      </c>
      <c r="I16" s="2">
        <f t="shared" si="1"/>
        <v>84</v>
      </c>
      <c r="J16" s="2" t="s">
        <v>1</v>
      </c>
      <c r="K16" s="6" t="s">
        <v>33</v>
      </c>
    </row>
    <row r="17" spans="1:11" ht="17" thickBot="1" x14ac:dyDescent="0.25">
      <c r="A17" s="1" t="s">
        <v>13</v>
      </c>
      <c r="B17" s="2">
        <v>1</v>
      </c>
      <c r="C17" s="2">
        <v>22</v>
      </c>
      <c r="D17" s="2">
        <v>154</v>
      </c>
      <c r="E17" s="2">
        <v>14</v>
      </c>
      <c r="F17" s="2">
        <v>27</v>
      </c>
      <c r="G17" s="2">
        <v>0</v>
      </c>
      <c r="H17" s="2">
        <f t="shared" si="0"/>
        <v>41</v>
      </c>
      <c r="I17" s="2">
        <f t="shared" si="1"/>
        <v>105</v>
      </c>
      <c r="J17" s="2" t="s">
        <v>1</v>
      </c>
      <c r="K17" s="6"/>
    </row>
    <row r="18" spans="1:11" ht="17" thickBot="1" x14ac:dyDescent="0.25">
      <c r="A18" s="1" t="s">
        <v>14</v>
      </c>
      <c r="B18" s="2">
        <v>1</v>
      </c>
      <c r="C18" s="2">
        <v>22</v>
      </c>
      <c r="D18" s="2">
        <v>154</v>
      </c>
      <c r="E18" s="2">
        <v>14</v>
      </c>
      <c r="F18" s="2">
        <v>27</v>
      </c>
      <c r="G18" s="2">
        <v>0</v>
      </c>
      <c r="H18" s="2">
        <f t="shared" si="0"/>
        <v>41</v>
      </c>
      <c r="I18" s="2">
        <f t="shared" si="1"/>
        <v>105</v>
      </c>
      <c r="J18" s="2" t="s">
        <v>1</v>
      </c>
      <c r="K18" s="6"/>
    </row>
    <row r="19" spans="1:11" ht="17" thickBot="1" x14ac:dyDescent="0.25">
      <c r="A19" s="1" t="s">
        <v>15</v>
      </c>
      <c r="B19" s="2">
        <v>1</v>
      </c>
      <c r="C19" s="2">
        <v>22</v>
      </c>
      <c r="D19" s="2">
        <v>154</v>
      </c>
      <c r="E19" s="2">
        <v>14</v>
      </c>
      <c r="F19" s="2">
        <v>27</v>
      </c>
      <c r="G19" s="2">
        <v>0</v>
      </c>
      <c r="H19" s="2">
        <f t="shared" si="0"/>
        <v>41</v>
      </c>
      <c r="I19" s="2">
        <f t="shared" si="1"/>
        <v>105</v>
      </c>
      <c r="J19" s="2" t="s">
        <v>1</v>
      </c>
      <c r="K19" s="6"/>
    </row>
    <row r="20" spans="1:11" ht="17" thickBot="1" x14ac:dyDescent="0.25">
      <c r="A20" s="1" t="s">
        <v>16</v>
      </c>
      <c r="B20" s="2">
        <v>1</v>
      </c>
      <c r="C20" s="2">
        <v>22</v>
      </c>
      <c r="D20" s="2">
        <v>154</v>
      </c>
      <c r="E20" s="2">
        <v>14</v>
      </c>
      <c r="F20" s="2">
        <v>25</v>
      </c>
      <c r="G20" s="2">
        <v>0</v>
      </c>
      <c r="H20" s="2">
        <f t="shared" si="0"/>
        <v>39</v>
      </c>
      <c r="I20" s="2">
        <f t="shared" si="1"/>
        <v>107</v>
      </c>
      <c r="J20" s="2" t="s">
        <v>1</v>
      </c>
      <c r="K20" s="6"/>
    </row>
    <row r="21" spans="1:11" ht="17" thickBot="1" x14ac:dyDescent="0.25">
      <c r="A21" s="1" t="s">
        <v>17</v>
      </c>
      <c r="B21" s="2">
        <v>1</v>
      </c>
      <c r="C21" s="2">
        <v>22</v>
      </c>
      <c r="D21" s="2">
        <v>154</v>
      </c>
      <c r="E21" s="2">
        <v>14</v>
      </c>
      <c r="F21" s="2">
        <v>21</v>
      </c>
      <c r="G21" s="2">
        <v>0</v>
      </c>
      <c r="H21" s="2">
        <f t="shared" si="0"/>
        <v>35</v>
      </c>
      <c r="I21" s="2">
        <f t="shared" si="1"/>
        <v>111</v>
      </c>
      <c r="J21" s="2" t="s">
        <v>1</v>
      </c>
      <c r="K21" s="6"/>
    </row>
    <row r="22" spans="1:11" ht="17" thickBot="1" x14ac:dyDescent="0.25">
      <c r="A22" s="1" t="s">
        <v>18</v>
      </c>
      <c r="B22" s="2">
        <f>SUM(B5:B21)</f>
        <v>17</v>
      </c>
      <c r="C22" s="2"/>
      <c r="D22" s="2"/>
      <c r="E22" s="2"/>
      <c r="F22" s="2"/>
      <c r="G22" s="2"/>
      <c r="H22" s="2"/>
      <c r="I22" s="2">
        <f>SUM(I5:I21)</f>
        <v>1731</v>
      </c>
      <c r="J22" s="2"/>
      <c r="K22" s="6"/>
    </row>
  </sheetData>
  <mergeCells count="8">
    <mergeCell ref="A1:A2"/>
    <mergeCell ref="A4:K4"/>
    <mergeCell ref="I1:J1"/>
    <mergeCell ref="E1:H1"/>
    <mergeCell ref="B1:B2"/>
    <mergeCell ref="C1:C2"/>
    <mergeCell ref="D1:D2"/>
    <mergeCell ref="K1:K2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Ruler="0" topLeftCell="D1" zoomScale="150" zoomScaleNormal="150" workbookViewId="0">
      <selection activeCell="F5" sqref="F5:G14"/>
    </sheetView>
  </sheetViews>
  <sheetFormatPr baseColWidth="10" defaultRowHeight="16" x14ac:dyDescent="0.2"/>
  <cols>
    <col min="2" max="2" width="14.1640625" customWidth="1"/>
    <col min="4" max="4" width="20.33203125" customWidth="1"/>
    <col min="5" max="5" width="18" customWidth="1"/>
  </cols>
  <sheetData>
    <row r="1" spans="1:9" ht="77" customHeight="1" x14ac:dyDescent="0.2">
      <c r="A1" s="18" t="s">
        <v>34</v>
      </c>
      <c r="B1" s="18" t="s">
        <v>35</v>
      </c>
      <c r="C1" s="18" t="s">
        <v>36</v>
      </c>
      <c r="D1" s="18" t="s">
        <v>37</v>
      </c>
      <c r="E1" s="18" t="s">
        <v>38</v>
      </c>
      <c r="F1" s="18" t="s">
        <v>39</v>
      </c>
      <c r="G1" s="18"/>
      <c r="H1" s="18" t="s">
        <v>25</v>
      </c>
      <c r="I1" s="22"/>
    </row>
    <row r="2" spans="1:9" ht="48" x14ac:dyDescent="0.2">
      <c r="A2" s="18"/>
      <c r="B2" s="18"/>
      <c r="C2" s="18"/>
      <c r="D2" s="18"/>
      <c r="E2" s="18"/>
      <c r="F2" s="17" t="s">
        <v>40</v>
      </c>
      <c r="G2" s="17" t="s">
        <v>41</v>
      </c>
      <c r="H2" s="18"/>
      <c r="I2" s="22"/>
    </row>
    <row r="3" spans="1:9" x14ac:dyDescent="0.2">
      <c r="A3" s="17">
        <v>1</v>
      </c>
      <c r="B3" s="17">
        <v>2</v>
      </c>
      <c r="C3" s="17">
        <v>3</v>
      </c>
      <c r="D3" s="17">
        <v>4</v>
      </c>
      <c r="E3" s="17">
        <v>5</v>
      </c>
      <c r="F3" s="17">
        <v>6</v>
      </c>
      <c r="G3" s="17">
        <v>7</v>
      </c>
      <c r="H3" s="17">
        <v>8</v>
      </c>
      <c r="I3" s="22"/>
    </row>
    <row r="4" spans="1:9" x14ac:dyDescent="0.2">
      <c r="A4" s="19" t="s">
        <v>42</v>
      </c>
      <c r="B4" s="19"/>
      <c r="C4" s="19"/>
      <c r="D4" s="19"/>
      <c r="E4" s="19"/>
      <c r="F4" s="19"/>
      <c r="G4" s="19"/>
      <c r="H4" s="19"/>
      <c r="I4" s="22"/>
    </row>
    <row r="5" spans="1:9" ht="32" x14ac:dyDescent="0.2">
      <c r="A5" s="17">
        <v>1</v>
      </c>
      <c r="B5" s="17" t="s">
        <v>43</v>
      </c>
      <c r="C5" s="17" t="s">
        <v>44</v>
      </c>
      <c r="D5" s="17">
        <v>20</v>
      </c>
      <c r="E5" s="17" t="s">
        <v>45</v>
      </c>
      <c r="F5" s="17" t="s">
        <v>46</v>
      </c>
      <c r="G5" s="17" t="s">
        <v>88</v>
      </c>
      <c r="H5" s="17" t="s">
        <v>47</v>
      </c>
      <c r="I5" s="22"/>
    </row>
    <row r="6" spans="1:9" ht="32" x14ac:dyDescent="0.2">
      <c r="A6" s="17"/>
      <c r="B6" s="17" t="s">
        <v>48</v>
      </c>
      <c r="C6" s="17" t="s">
        <v>44</v>
      </c>
      <c r="D6" s="17">
        <v>40</v>
      </c>
      <c r="E6" s="17" t="s">
        <v>49</v>
      </c>
      <c r="F6" s="17" t="s">
        <v>86</v>
      </c>
      <c r="G6" s="17" t="s">
        <v>89</v>
      </c>
      <c r="H6" s="17" t="s">
        <v>1</v>
      </c>
      <c r="I6" s="22"/>
    </row>
    <row r="7" spans="1:9" ht="32" x14ac:dyDescent="0.2">
      <c r="A7" s="17">
        <v>3</v>
      </c>
      <c r="B7" s="17" t="s">
        <v>53</v>
      </c>
      <c r="C7" s="17" t="s">
        <v>44</v>
      </c>
      <c r="D7" s="17">
        <v>10</v>
      </c>
      <c r="E7" s="17" t="s">
        <v>61</v>
      </c>
      <c r="F7" s="17" t="s">
        <v>46</v>
      </c>
      <c r="G7" s="17" t="s">
        <v>90</v>
      </c>
      <c r="H7" s="17" t="s">
        <v>1</v>
      </c>
      <c r="I7" s="22"/>
    </row>
    <row r="8" spans="1:9" x14ac:dyDescent="0.2">
      <c r="A8" s="17">
        <v>4</v>
      </c>
      <c r="B8" s="17" t="s">
        <v>54</v>
      </c>
      <c r="C8" s="17" t="s">
        <v>51</v>
      </c>
      <c r="D8" s="17">
        <v>8</v>
      </c>
      <c r="E8" s="17" t="s">
        <v>55</v>
      </c>
      <c r="F8" s="17" t="s">
        <v>86</v>
      </c>
      <c r="G8" s="17" t="s">
        <v>89</v>
      </c>
      <c r="H8" s="17" t="s">
        <v>1</v>
      </c>
      <c r="I8" s="22"/>
    </row>
    <row r="9" spans="1:9" ht="32" x14ac:dyDescent="0.2">
      <c r="A9" s="17">
        <v>5</v>
      </c>
      <c r="B9" s="17" t="s">
        <v>56</v>
      </c>
      <c r="C9" s="17" t="s">
        <v>44</v>
      </c>
      <c r="D9" s="17">
        <v>7</v>
      </c>
      <c r="E9" s="17" t="s">
        <v>57</v>
      </c>
      <c r="F9" s="17" t="s">
        <v>46</v>
      </c>
      <c r="G9" s="17" t="s">
        <v>91</v>
      </c>
      <c r="H9" s="17" t="s">
        <v>1</v>
      </c>
      <c r="I9" s="22"/>
    </row>
    <row r="10" spans="1:9" ht="17" customHeight="1" x14ac:dyDescent="0.2">
      <c r="A10" s="17">
        <v>6</v>
      </c>
      <c r="B10" s="17" t="s">
        <v>58</v>
      </c>
      <c r="C10" s="17" t="s">
        <v>44</v>
      </c>
      <c r="D10" s="17">
        <v>10</v>
      </c>
      <c r="E10" s="17" t="s">
        <v>55</v>
      </c>
      <c r="F10" s="17" t="s">
        <v>86</v>
      </c>
      <c r="G10" s="17" t="s">
        <v>92</v>
      </c>
      <c r="H10" s="17" t="s">
        <v>1</v>
      </c>
      <c r="I10" s="22"/>
    </row>
    <row r="11" spans="1:9" ht="32" x14ac:dyDescent="0.2">
      <c r="A11" s="17">
        <v>7</v>
      </c>
      <c r="B11" s="17" t="s">
        <v>62</v>
      </c>
      <c r="C11" s="17" t="s">
        <v>44</v>
      </c>
      <c r="D11" s="17">
        <v>5</v>
      </c>
      <c r="E11" s="17" t="s">
        <v>52</v>
      </c>
      <c r="F11" s="17" t="s">
        <v>86</v>
      </c>
      <c r="G11" s="17" t="s">
        <v>93</v>
      </c>
      <c r="H11" s="17" t="s">
        <v>1</v>
      </c>
      <c r="I11" s="22"/>
    </row>
    <row r="12" spans="1:9" x14ac:dyDescent="0.2">
      <c r="A12" s="17">
        <v>8</v>
      </c>
      <c r="B12" s="17" t="s">
        <v>59</v>
      </c>
      <c r="C12" s="17" t="s">
        <v>51</v>
      </c>
      <c r="D12" s="17">
        <v>10</v>
      </c>
      <c r="E12" s="17" t="s">
        <v>1</v>
      </c>
      <c r="F12" s="17" t="s">
        <v>46</v>
      </c>
      <c r="G12" s="17" t="s">
        <v>93</v>
      </c>
      <c r="H12" s="17" t="s">
        <v>1</v>
      </c>
      <c r="I12" s="22"/>
    </row>
    <row r="13" spans="1:9" ht="17" customHeight="1" x14ac:dyDescent="0.2">
      <c r="A13" s="17">
        <v>9</v>
      </c>
      <c r="B13" s="17" t="s">
        <v>60</v>
      </c>
      <c r="C13" s="17" t="s">
        <v>44</v>
      </c>
      <c r="D13" s="17">
        <v>2</v>
      </c>
      <c r="E13" s="17" t="s">
        <v>55</v>
      </c>
      <c r="F13" s="17" t="s">
        <v>87</v>
      </c>
      <c r="G13" s="17" t="s">
        <v>92</v>
      </c>
      <c r="H13" s="17" t="s">
        <v>1</v>
      </c>
      <c r="I13" s="22"/>
    </row>
    <row r="14" spans="1:9" x14ac:dyDescent="0.2">
      <c r="A14" s="17">
        <v>10</v>
      </c>
      <c r="B14" s="17" t="s">
        <v>50</v>
      </c>
      <c r="C14" s="17" t="s">
        <v>51</v>
      </c>
      <c r="D14" s="17">
        <v>3</v>
      </c>
      <c r="E14" s="17" t="s">
        <v>52</v>
      </c>
      <c r="F14" s="17" t="s">
        <v>87</v>
      </c>
      <c r="G14" s="17" t="s">
        <v>92</v>
      </c>
      <c r="H14" s="17" t="s">
        <v>1</v>
      </c>
      <c r="I14" s="22"/>
    </row>
    <row r="15" spans="1:9" x14ac:dyDescent="0.2">
      <c r="A15" s="22"/>
      <c r="B15" s="22"/>
      <c r="C15" s="22"/>
      <c r="D15" s="22"/>
      <c r="E15" s="22"/>
      <c r="F15" s="22"/>
      <c r="G15" s="22"/>
      <c r="H15" s="22"/>
      <c r="I15" s="22"/>
    </row>
    <row r="16" spans="1:9" x14ac:dyDescent="0.2">
      <c r="A16" s="22"/>
      <c r="B16" s="22"/>
      <c r="C16" s="22"/>
      <c r="D16" s="22"/>
      <c r="E16" s="22"/>
      <c r="F16" s="22"/>
      <c r="G16" s="22"/>
      <c r="H16" s="22"/>
      <c r="I16" s="22"/>
    </row>
    <row r="17" spans="1:9" x14ac:dyDescent="0.2">
      <c r="A17" s="22"/>
      <c r="B17" s="22"/>
      <c r="C17" s="22"/>
      <c r="D17" s="22"/>
      <c r="E17" s="22"/>
      <c r="F17" s="22"/>
      <c r="G17" s="22"/>
      <c r="H17" s="22"/>
      <c r="I17" s="22"/>
    </row>
  </sheetData>
  <mergeCells count="8">
    <mergeCell ref="A4:H4"/>
    <mergeCell ref="F1:G1"/>
    <mergeCell ref="D1:D2"/>
    <mergeCell ref="B1:B2"/>
    <mergeCell ref="C1:C2"/>
    <mergeCell ref="E1:E2"/>
    <mergeCell ref="H1:H2"/>
    <mergeCell ref="A1:A2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Ruler="0" zoomScale="150" zoomScaleNormal="150" workbookViewId="0">
      <selection activeCell="K16" sqref="K16"/>
    </sheetView>
  </sheetViews>
  <sheetFormatPr baseColWidth="10" defaultRowHeight="16" x14ac:dyDescent="0.2"/>
  <cols>
    <col min="1" max="6" width="10.6640625" style="3" customWidth="1"/>
    <col min="7" max="7" width="15.1640625" style="29" customWidth="1"/>
    <col min="8" max="37" width="4" style="3" customWidth="1"/>
    <col min="38" max="16384" width="10.83203125" style="3"/>
  </cols>
  <sheetData>
    <row r="1" spans="1:15" x14ac:dyDescent="0.2">
      <c r="F1" s="34" t="s">
        <v>94</v>
      </c>
      <c r="G1" s="34"/>
    </row>
    <row r="2" spans="1:15" x14ac:dyDescent="0.2">
      <c r="G2" s="3"/>
    </row>
    <row r="3" spans="1:15" ht="72" customHeight="1" x14ac:dyDescent="0.2">
      <c r="A3" s="26" t="s">
        <v>63</v>
      </c>
      <c r="B3" s="26" t="s">
        <v>68</v>
      </c>
      <c r="C3" s="26" t="s">
        <v>64</v>
      </c>
      <c r="D3" s="26" t="s">
        <v>65</v>
      </c>
      <c r="E3" s="26" t="s">
        <v>69</v>
      </c>
      <c r="F3" s="26" t="s">
        <v>70</v>
      </c>
      <c r="G3" s="33" t="s">
        <v>79</v>
      </c>
    </row>
    <row r="4" spans="1:15" ht="72" customHeight="1" x14ac:dyDescent="0.2">
      <c r="A4" s="26"/>
      <c r="B4" s="26"/>
      <c r="C4" s="26"/>
      <c r="D4" s="26"/>
      <c r="E4" s="26"/>
      <c r="F4" s="26"/>
      <c r="G4" s="33"/>
    </row>
    <row r="5" spans="1:15" ht="72" customHeight="1" x14ac:dyDescent="0.2">
      <c r="A5" s="26"/>
      <c r="B5" s="26"/>
      <c r="C5" s="26"/>
      <c r="D5" s="26"/>
      <c r="E5" s="26"/>
      <c r="F5" s="26"/>
      <c r="G5" s="33"/>
      <c r="H5" s="29"/>
      <c r="I5" s="29"/>
      <c r="J5" s="29"/>
      <c r="K5" s="29"/>
      <c r="L5" s="29"/>
      <c r="M5" s="29"/>
      <c r="N5" s="29"/>
      <c r="O5" s="29"/>
    </row>
    <row r="6" spans="1:15" ht="16" customHeight="1" x14ac:dyDescent="0.2">
      <c r="A6" s="19" t="s">
        <v>32</v>
      </c>
      <c r="B6" s="19"/>
      <c r="C6" s="19"/>
      <c r="D6" s="19"/>
      <c r="E6" s="19"/>
      <c r="F6" s="19"/>
      <c r="G6" s="19"/>
      <c r="H6" s="31"/>
      <c r="I6" s="31"/>
      <c r="J6" s="31"/>
      <c r="K6" s="31"/>
      <c r="L6" s="31"/>
      <c r="M6" s="31"/>
      <c r="N6" s="31"/>
      <c r="O6" s="29"/>
    </row>
    <row r="7" spans="1:15" ht="32" x14ac:dyDescent="0.2">
      <c r="A7" s="17" t="s">
        <v>43</v>
      </c>
      <c r="B7" s="17">
        <v>20</v>
      </c>
      <c r="C7" s="17" t="s">
        <v>45</v>
      </c>
      <c r="D7" s="17" t="s">
        <v>44</v>
      </c>
      <c r="E7" s="17">
        <v>60</v>
      </c>
      <c r="F7" s="17">
        <v>60</v>
      </c>
      <c r="G7" s="17">
        <v>1</v>
      </c>
      <c r="H7" s="20"/>
      <c r="I7" s="20"/>
      <c r="J7" s="20"/>
      <c r="K7" s="20"/>
      <c r="L7" s="24"/>
      <c r="M7" s="20"/>
      <c r="N7" s="20"/>
      <c r="O7" s="29"/>
    </row>
    <row r="8" spans="1:15" ht="32" x14ac:dyDescent="0.2">
      <c r="A8" s="17" t="s">
        <v>48</v>
      </c>
      <c r="B8" s="17">
        <v>40</v>
      </c>
      <c r="C8" s="17" t="s">
        <v>49</v>
      </c>
      <c r="D8" s="17" t="s">
        <v>44</v>
      </c>
      <c r="E8" s="17">
        <v>120</v>
      </c>
      <c r="F8" s="17">
        <v>122</v>
      </c>
      <c r="G8" s="17">
        <v>2</v>
      </c>
      <c r="H8" s="20"/>
      <c r="I8" s="20"/>
      <c r="J8" s="20"/>
      <c r="K8" s="20"/>
      <c r="L8" s="20"/>
      <c r="M8" s="20"/>
      <c r="N8" s="20"/>
      <c r="O8" s="29"/>
    </row>
    <row r="9" spans="1:15" ht="32" x14ac:dyDescent="0.2">
      <c r="A9" s="17" t="s">
        <v>53</v>
      </c>
      <c r="B9" s="17">
        <v>10</v>
      </c>
      <c r="C9" s="17" t="s">
        <v>61</v>
      </c>
      <c r="D9" s="17" t="s">
        <v>44</v>
      </c>
      <c r="E9" s="17">
        <v>120</v>
      </c>
      <c r="F9" s="17">
        <v>120</v>
      </c>
      <c r="G9" s="17">
        <v>3</v>
      </c>
      <c r="H9" s="20"/>
      <c r="I9" s="20"/>
      <c r="J9" s="20"/>
      <c r="K9" s="20"/>
      <c r="L9" s="20"/>
      <c r="M9" s="20"/>
      <c r="N9" s="20"/>
      <c r="O9" s="29"/>
    </row>
    <row r="10" spans="1:15" ht="32" x14ac:dyDescent="0.2">
      <c r="A10" s="17" t="s">
        <v>54</v>
      </c>
      <c r="B10" s="17">
        <v>8</v>
      </c>
      <c r="C10" s="17" t="s">
        <v>55</v>
      </c>
      <c r="D10" s="17" t="s">
        <v>51</v>
      </c>
      <c r="E10" s="17">
        <f>18*8</f>
        <v>144</v>
      </c>
      <c r="F10" s="17">
        <v>144</v>
      </c>
      <c r="G10" s="17">
        <v>4</v>
      </c>
      <c r="H10" s="20"/>
      <c r="I10" s="20"/>
      <c r="J10" s="20"/>
      <c r="K10" s="20"/>
      <c r="L10" s="24"/>
      <c r="M10" s="20"/>
      <c r="N10" s="20"/>
      <c r="O10" s="29"/>
    </row>
    <row r="11" spans="1:15" ht="32" x14ac:dyDescent="0.2">
      <c r="A11" s="17" t="s">
        <v>56</v>
      </c>
      <c r="B11" s="17">
        <v>7</v>
      </c>
      <c r="C11" s="17" t="s">
        <v>57</v>
      </c>
      <c r="D11" s="17" t="s">
        <v>44</v>
      </c>
      <c r="E11" s="17">
        <f>36*7</f>
        <v>252</v>
      </c>
      <c r="F11" s="17">
        <v>254</v>
      </c>
      <c r="G11" s="17">
        <v>5</v>
      </c>
      <c r="H11" s="20"/>
      <c r="I11" s="20"/>
      <c r="J11" s="20"/>
      <c r="K11" s="20"/>
      <c r="L11" s="24"/>
      <c r="M11" s="20"/>
      <c r="N11" s="20"/>
      <c r="O11" s="29"/>
    </row>
    <row r="12" spans="1:15" ht="32" x14ac:dyDescent="0.2">
      <c r="A12" s="17" t="s">
        <v>58</v>
      </c>
      <c r="B12" s="17">
        <v>10</v>
      </c>
      <c r="C12" s="17" t="s">
        <v>55</v>
      </c>
      <c r="D12" s="17" t="s">
        <v>44</v>
      </c>
      <c r="E12" s="17">
        <f>60*B12</f>
        <v>600</v>
      </c>
      <c r="F12" s="17">
        <v>608</v>
      </c>
      <c r="G12" s="17">
        <v>6</v>
      </c>
      <c r="H12" s="20"/>
      <c r="I12" s="20"/>
      <c r="J12" s="20"/>
      <c r="K12" s="20"/>
      <c r="L12" s="24"/>
      <c r="M12" s="20"/>
      <c r="N12" s="20"/>
      <c r="O12" s="29"/>
    </row>
    <row r="13" spans="1:15" ht="32" x14ac:dyDescent="0.2">
      <c r="A13" s="17" t="s">
        <v>62</v>
      </c>
      <c r="B13" s="17">
        <v>5</v>
      </c>
      <c r="C13" s="17" t="s">
        <v>52</v>
      </c>
      <c r="D13" s="17" t="s">
        <v>44</v>
      </c>
      <c r="E13" s="17">
        <f>21*B13</f>
        <v>105</v>
      </c>
      <c r="F13" s="17">
        <v>107</v>
      </c>
      <c r="G13" s="17">
        <v>7</v>
      </c>
      <c r="H13" s="20"/>
      <c r="I13" s="20"/>
      <c r="J13" s="20"/>
      <c r="K13" s="20"/>
      <c r="L13" s="24"/>
      <c r="M13" s="20"/>
      <c r="N13" s="20"/>
      <c r="O13" s="29"/>
    </row>
    <row r="14" spans="1:15" ht="27" customHeight="1" x14ac:dyDescent="0.2">
      <c r="A14" s="17" t="s">
        <v>59</v>
      </c>
      <c r="B14" s="17">
        <v>10</v>
      </c>
      <c r="C14" s="17" t="s">
        <v>1</v>
      </c>
      <c r="D14" s="17" t="s">
        <v>51</v>
      </c>
      <c r="E14" s="17">
        <f>7*B14</f>
        <v>70</v>
      </c>
      <c r="F14" s="17">
        <v>70</v>
      </c>
      <c r="G14" s="17">
        <v>8</v>
      </c>
      <c r="H14" s="21"/>
      <c r="I14" s="21"/>
      <c r="J14" s="21"/>
      <c r="K14" s="21"/>
      <c r="L14" s="30"/>
      <c r="M14" s="21"/>
      <c r="N14" s="21"/>
      <c r="O14" s="29"/>
    </row>
    <row r="15" spans="1:15" ht="32" x14ac:dyDescent="0.2">
      <c r="A15" s="17" t="s">
        <v>60</v>
      </c>
      <c r="B15" s="17">
        <v>2</v>
      </c>
      <c r="C15" s="17" t="s">
        <v>55</v>
      </c>
      <c r="D15" s="17" t="s">
        <v>44</v>
      </c>
      <c r="E15" s="17">
        <f>72*B15</f>
        <v>144</v>
      </c>
      <c r="F15" s="17">
        <v>140</v>
      </c>
      <c r="G15" s="17">
        <v>9</v>
      </c>
      <c r="H15" s="21"/>
      <c r="I15" s="21"/>
      <c r="J15" s="21"/>
      <c r="K15" s="21"/>
      <c r="L15" s="30"/>
      <c r="M15" s="21"/>
      <c r="N15" s="21"/>
      <c r="O15" s="29"/>
    </row>
    <row r="16" spans="1:15" ht="32" x14ac:dyDescent="0.2">
      <c r="A16" s="17" t="s">
        <v>50</v>
      </c>
      <c r="B16" s="17">
        <v>3</v>
      </c>
      <c r="C16" s="17" t="s">
        <v>52</v>
      </c>
      <c r="D16" s="17" t="s">
        <v>51</v>
      </c>
      <c r="E16" s="17">
        <f>27*B16</f>
        <v>81</v>
      </c>
      <c r="F16" s="17">
        <v>80</v>
      </c>
      <c r="G16" s="17">
        <v>10</v>
      </c>
      <c r="H16" s="20"/>
      <c r="I16" s="20"/>
      <c r="J16" s="20"/>
      <c r="K16" s="20"/>
      <c r="L16" s="24"/>
      <c r="M16" s="20"/>
      <c r="N16" s="20"/>
      <c r="O16" s="29"/>
    </row>
    <row r="17" spans="1:14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6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</sheetData>
  <mergeCells count="16">
    <mergeCell ref="F3:F5"/>
    <mergeCell ref="E3:E5"/>
    <mergeCell ref="A6:G6"/>
    <mergeCell ref="F1:G1"/>
    <mergeCell ref="G3:G5"/>
    <mergeCell ref="D3:D5"/>
    <mergeCell ref="C3:C5"/>
    <mergeCell ref="A3:A5"/>
    <mergeCell ref="B3:B5"/>
    <mergeCell ref="N14:N15"/>
    <mergeCell ref="M14:M15"/>
    <mergeCell ref="L14:L15"/>
    <mergeCell ref="K14:K15"/>
    <mergeCell ref="J14:J15"/>
    <mergeCell ref="I14:I15"/>
    <mergeCell ref="H14:H15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abSelected="1" showRuler="0" zoomScale="180" zoomScaleNormal="180" workbookViewId="0">
      <selection activeCell="I2" sqref="I2"/>
    </sheetView>
  </sheetViews>
  <sheetFormatPr baseColWidth="10" defaultRowHeight="16" x14ac:dyDescent="0.2"/>
  <cols>
    <col min="1" max="1" width="11.83203125" customWidth="1"/>
    <col min="2" max="2" width="5.6640625" customWidth="1"/>
    <col min="3" max="32" width="4.6640625" customWidth="1"/>
  </cols>
  <sheetData>
    <row r="1" spans="1:32" x14ac:dyDescent="0.2">
      <c r="A1" s="3" t="s">
        <v>95</v>
      </c>
      <c r="AA1" s="44" t="s">
        <v>96</v>
      </c>
      <c r="AB1" s="44"/>
      <c r="AC1" s="44"/>
      <c r="AD1" s="44"/>
      <c r="AE1" s="44"/>
      <c r="AF1" s="44"/>
    </row>
    <row r="3" spans="1:32" ht="16" customHeight="1" x14ac:dyDescent="0.2">
      <c r="A3" s="26" t="s">
        <v>66</v>
      </c>
      <c r="B3" s="26" t="s">
        <v>80</v>
      </c>
      <c r="C3" s="27" t="s">
        <v>67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8" t="s">
        <v>67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78" customHeight="1" x14ac:dyDescent="0.2">
      <c r="A4" s="26"/>
      <c r="B4" s="26"/>
      <c r="C4" s="23" t="s">
        <v>71</v>
      </c>
      <c r="D4" s="36" t="s">
        <v>72</v>
      </c>
      <c r="E4" s="36" t="s">
        <v>73</v>
      </c>
      <c r="F4" s="23" t="s">
        <v>74</v>
      </c>
      <c r="G4" s="23" t="s">
        <v>75</v>
      </c>
      <c r="H4" s="23" t="s">
        <v>76</v>
      </c>
      <c r="I4" s="23" t="s">
        <v>77</v>
      </c>
      <c r="J4" s="23" t="s">
        <v>71</v>
      </c>
      <c r="K4" s="36" t="s">
        <v>72</v>
      </c>
      <c r="L4" s="36" t="s">
        <v>73</v>
      </c>
      <c r="M4" s="23" t="s">
        <v>74</v>
      </c>
      <c r="N4" s="23" t="s">
        <v>75</v>
      </c>
      <c r="O4" s="23" t="s">
        <v>76</v>
      </c>
      <c r="P4" s="23" t="s">
        <v>77</v>
      </c>
      <c r="Q4" s="23" t="s">
        <v>71</v>
      </c>
      <c r="R4" s="36" t="s">
        <v>72</v>
      </c>
      <c r="S4" s="36" t="s">
        <v>73</v>
      </c>
      <c r="T4" s="23" t="s">
        <v>74</v>
      </c>
      <c r="U4" s="23" t="s">
        <v>75</v>
      </c>
      <c r="V4" s="23" t="s">
        <v>76</v>
      </c>
      <c r="W4" s="23" t="s">
        <v>77</v>
      </c>
      <c r="X4" s="23" t="s">
        <v>71</v>
      </c>
      <c r="Y4" s="36" t="s">
        <v>72</v>
      </c>
      <c r="Z4" s="36" t="s">
        <v>73</v>
      </c>
      <c r="AA4" s="23" t="s">
        <v>74</v>
      </c>
      <c r="AB4" s="23" t="s">
        <v>75</v>
      </c>
      <c r="AC4" s="23" t="s">
        <v>76</v>
      </c>
      <c r="AD4" s="23" t="s">
        <v>77</v>
      </c>
      <c r="AE4" s="23" t="s">
        <v>71</v>
      </c>
      <c r="AF4" s="36" t="s">
        <v>72</v>
      </c>
    </row>
    <row r="5" spans="1:32" ht="19" x14ac:dyDescent="0.2">
      <c r="A5" s="26"/>
      <c r="B5" s="26"/>
      <c r="C5" s="23">
        <v>1</v>
      </c>
      <c r="D5" s="36">
        <v>2</v>
      </c>
      <c r="E5" s="36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36">
        <v>9</v>
      </c>
      <c r="L5" s="36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36">
        <v>16</v>
      </c>
      <c r="S5" s="36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36">
        <v>23</v>
      </c>
      <c r="Z5" s="36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36">
        <v>30</v>
      </c>
    </row>
    <row r="6" spans="1:32" x14ac:dyDescent="0.2">
      <c r="A6" s="17" t="s">
        <v>78</v>
      </c>
      <c r="B6" s="17" t="str">
        <f>"2/3/4"</f>
        <v>2/3/4</v>
      </c>
      <c r="C6" s="35" t="s">
        <v>85</v>
      </c>
      <c r="D6" s="37"/>
      <c r="E6" s="37" t="s">
        <v>82</v>
      </c>
      <c r="F6" s="17" t="s">
        <v>82</v>
      </c>
      <c r="G6" s="35" t="s">
        <v>85</v>
      </c>
      <c r="H6" s="40" t="s">
        <v>85</v>
      </c>
      <c r="I6" s="40" t="s">
        <v>85</v>
      </c>
      <c r="J6" s="32" t="str">
        <f t="shared" ref="G6:J9" si="0">"+"</f>
        <v>+</v>
      </c>
      <c r="K6" s="37"/>
      <c r="L6" s="38" t="s">
        <v>84</v>
      </c>
      <c r="M6" s="35" t="s">
        <v>85</v>
      </c>
      <c r="N6" s="35" t="s">
        <v>85</v>
      </c>
      <c r="O6" s="35" t="s">
        <v>85</v>
      </c>
      <c r="P6" s="35" t="s">
        <v>85</v>
      </c>
      <c r="Q6" s="35" t="s">
        <v>85</v>
      </c>
      <c r="R6" s="37"/>
      <c r="S6" s="37"/>
      <c r="T6" s="35" t="s">
        <v>85</v>
      </c>
      <c r="U6" s="35" t="s">
        <v>85</v>
      </c>
      <c r="V6" s="35" t="s">
        <v>85</v>
      </c>
      <c r="W6" s="35" t="s">
        <v>85</v>
      </c>
      <c r="X6" s="35" t="s">
        <v>85</v>
      </c>
      <c r="Y6" s="37" t="s">
        <v>82</v>
      </c>
      <c r="Z6" s="37" t="s">
        <v>82</v>
      </c>
      <c r="AA6" s="35" t="s">
        <v>85</v>
      </c>
      <c r="AB6" s="35" t="s">
        <v>85</v>
      </c>
      <c r="AC6" s="35" t="s">
        <v>85</v>
      </c>
      <c r="AD6" s="35" t="s">
        <v>85</v>
      </c>
      <c r="AE6" s="35" t="s">
        <v>85</v>
      </c>
      <c r="AF6" s="37"/>
    </row>
    <row r="7" spans="1:32" x14ac:dyDescent="0.2">
      <c r="A7" s="32" t="s">
        <v>2</v>
      </c>
      <c r="B7" s="32">
        <v>2</v>
      </c>
      <c r="C7" s="35" t="s">
        <v>85</v>
      </c>
      <c r="D7" s="38"/>
      <c r="E7" s="37" t="s">
        <v>82</v>
      </c>
      <c r="F7" s="17" t="s">
        <v>82</v>
      </c>
      <c r="G7" s="41" t="s">
        <v>85</v>
      </c>
      <c r="H7" s="42" t="s">
        <v>85</v>
      </c>
      <c r="I7" s="42" t="s">
        <v>85</v>
      </c>
      <c r="J7" s="40" t="s">
        <v>85</v>
      </c>
      <c r="K7" s="38"/>
      <c r="L7" s="38" t="s">
        <v>84</v>
      </c>
      <c r="M7" s="35" t="s">
        <v>85</v>
      </c>
      <c r="N7" s="35" t="s">
        <v>85</v>
      </c>
      <c r="O7" s="35" t="s">
        <v>85</v>
      </c>
      <c r="P7" s="35" t="s">
        <v>85</v>
      </c>
      <c r="Q7" s="35" t="s">
        <v>85</v>
      </c>
      <c r="R7" s="38"/>
      <c r="S7" s="38"/>
      <c r="T7" s="35" t="s">
        <v>85</v>
      </c>
      <c r="U7" s="35" t="s">
        <v>85</v>
      </c>
      <c r="V7" s="35" t="s">
        <v>85</v>
      </c>
      <c r="W7" s="35" t="s">
        <v>85</v>
      </c>
      <c r="X7" s="35" t="s">
        <v>85</v>
      </c>
      <c r="Y7" s="37" t="s">
        <v>82</v>
      </c>
      <c r="Z7" s="37" t="s">
        <v>82</v>
      </c>
      <c r="AA7" s="35" t="s">
        <v>85</v>
      </c>
      <c r="AB7" s="35" t="s">
        <v>85</v>
      </c>
      <c r="AC7" s="35" t="s">
        <v>85</v>
      </c>
      <c r="AD7" s="35" t="s">
        <v>85</v>
      </c>
      <c r="AE7" s="35" t="s">
        <v>85</v>
      </c>
      <c r="AF7" s="38"/>
    </row>
    <row r="8" spans="1:32" x14ac:dyDescent="0.2">
      <c r="A8" s="32" t="s">
        <v>3</v>
      </c>
      <c r="B8" s="32">
        <v>3</v>
      </c>
      <c r="C8" s="35" t="s">
        <v>85</v>
      </c>
      <c r="D8" s="38"/>
      <c r="E8" s="37" t="s">
        <v>82</v>
      </c>
      <c r="F8" s="17" t="s">
        <v>82</v>
      </c>
      <c r="G8" s="32" t="str">
        <f t="shared" si="0"/>
        <v>+</v>
      </c>
      <c r="H8" s="35" t="s">
        <v>85</v>
      </c>
      <c r="I8" s="40" t="s">
        <v>85</v>
      </c>
      <c r="J8" s="40" t="s">
        <v>85</v>
      </c>
      <c r="K8" s="38"/>
      <c r="L8" s="38"/>
      <c r="M8" s="35" t="s">
        <v>85</v>
      </c>
      <c r="N8" s="35" t="s">
        <v>85</v>
      </c>
      <c r="O8" s="35" t="s">
        <v>85</v>
      </c>
      <c r="P8" s="35" t="s">
        <v>85</v>
      </c>
      <c r="Q8" s="35" t="s">
        <v>85</v>
      </c>
      <c r="R8" s="38"/>
      <c r="S8" s="38"/>
      <c r="T8" s="35" t="s">
        <v>85</v>
      </c>
      <c r="U8" s="35" t="s">
        <v>85</v>
      </c>
      <c r="V8" s="35" t="s">
        <v>85</v>
      </c>
      <c r="W8" s="35" t="s">
        <v>85</v>
      </c>
      <c r="X8" s="35" t="s">
        <v>85</v>
      </c>
      <c r="Y8" s="37" t="s">
        <v>82</v>
      </c>
      <c r="Z8" s="37" t="s">
        <v>82</v>
      </c>
      <c r="AA8" s="35" t="s">
        <v>85</v>
      </c>
      <c r="AB8" s="35" t="s">
        <v>85</v>
      </c>
      <c r="AC8" s="35" t="s">
        <v>85</v>
      </c>
      <c r="AD8" s="35" t="s">
        <v>85</v>
      </c>
      <c r="AE8" s="35" t="s">
        <v>85</v>
      </c>
      <c r="AF8" s="38"/>
    </row>
    <row r="9" spans="1:32" x14ac:dyDescent="0.2">
      <c r="A9" s="32" t="s">
        <v>4</v>
      </c>
      <c r="B9" s="32">
        <v>4</v>
      </c>
      <c r="C9" s="35" t="s">
        <v>85</v>
      </c>
      <c r="D9" s="38"/>
      <c r="E9" s="37" t="s">
        <v>82</v>
      </c>
      <c r="F9" s="17" t="s">
        <v>82</v>
      </c>
      <c r="G9" s="32" t="str">
        <f t="shared" si="0"/>
        <v>+</v>
      </c>
      <c r="H9" s="41" t="s">
        <v>85</v>
      </c>
      <c r="I9" s="42" t="s">
        <v>85</v>
      </c>
      <c r="J9" s="42" t="s">
        <v>85</v>
      </c>
      <c r="K9" s="38"/>
      <c r="L9" s="38"/>
      <c r="M9" s="35" t="s">
        <v>85</v>
      </c>
      <c r="N9" s="35" t="s">
        <v>85</v>
      </c>
      <c r="O9" s="35" t="s">
        <v>85</v>
      </c>
      <c r="P9" s="35" t="s">
        <v>85</v>
      </c>
      <c r="Q9" s="35" t="s">
        <v>85</v>
      </c>
      <c r="R9" s="38"/>
      <c r="S9" s="38"/>
      <c r="T9" s="35" t="s">
        <v>85</v>
      </c>
      <c r="U9" s="35" t="s">
        <v>85</v>
      </c>
      <c r="V9" s="35" t="s">
        <v>85</v>
      </c>
      <c r="W9" s="35" t="s">
        <v>85</v>
      </c>
      <c r="X9" s="35" t="s">
        <v>85</v>
      </c>
      <c r="Y9" s="37"/>
      <c r="Z9" s="37"/>
      <c r="AA9" s="35" t="s">
        <v>85</v>
      </c>
      <c r="AB9" s="35" t="s">
        <v>85</v>
      </c>
      <c r="AC9" s="35" t="s">
        <v>85</v>
      </c>
      <c r="AD9" s="17" t="s">
        <v>82</v>
      </c>
      <c r="AE9" s="17" t="s">
        <v>82</v>
      </c>
      <c r="AF9" s="38"/>
    </row>
    <row r="10" spans="1:32" x14ac:dyDescent="0.2">
      <c r="A10" s="32" t="s">
        <v>5</v>
      </c>
      <c r="B10" s="32">
        <v>6</v>
      </c>
      <c r="C10" s="35" t="s">
        <v>85</v>
      </c>
      <c r="D10" s="38"/>
      <c r="E10" s="38"/>
      <c r="F10" s="32" t="str">
        <f t="shared" ref="F10:I12" si="1">"+"</f>
        <v>+</v>
      </c>
      <c r="G10" s="32" t="str">
        <f t="shared" si="1"/>
        <v>+</v>
      </c>
      <c r="H10" s="32" t="str">
        <f t="shared" si="1"/>
        <v>+</v>
      </c>
      <c r="I10" s="32" t="str">
        <f t="shared" si="1"/>
        <v>+</v>
      </c>
      <c r="J10" s="17" t="s">
        <v>82</v>
      </c>
      <c r="K10" s="37" t="s">
        <v>82</v>
      </c>
      <c r="L10" s="38"/>
      <c r="M10" s="35" t="s">
        <v>85</v>
      </c>
      <c r="N10" s="35" t="s">
        <v>85</v>
      </c>
      <c r="O10" s="35" t="s">
        <v>85</v>
      </c>
      <c r="P10" s="35" t="s">
        <v>85</v>
      </c>
      <c r="Q10" s="35" t="s">
        <v>85</v>
      </c>
      <c r="R10" s="38"/>
      <c r="S10" s="38"/>
      <c r="T10" s="35" t="s">
        <v>85</v>
      </c>
      <c r="U10" s="35" t="s">
        <v>85</v>
      </c>
      <c r="V10" s="35" t="s">
        <v>85</v>
      </c>
      <c r="W10" s="35" t="s">
        <v>85</v>
      </c>
      <c r="X10" s="35" t="s">
        <v>85</v>
      </c>
      <c r="Y10" s="38"/>
      <c r="Z10" s="38"/>
      <c r="AA10" s="35" t="s">
        <v>85</v>
      </c>
      <c r="AB10" s="35" t="s">
        <v>85</v>
      </c>
      <c r="AC10" s="35" t="s">
        <v>85</v>
      </c>
      <c r="AD10" s="17" t="s">
        <v>82</v>
      </c>
      <c r="AE10" s="17" t="s">
        <v>82</v>
      </c>
      <c r="AF10" s="38"/>
    </row>
    <row r="11" spans="1:32" x14ac:dyDescent="0.2">
      <c r="A11" s="32" t="s">
        <v>6</v>
      </c>
      <c r="B11" s="32">
        <v>6</v>
      </c>
      <c r="C11" s="35" t="s">
        <v>85</v>
      </c>
      <c r="D11" s="38"/>
      <c r="E11" s="38"/>
      <c r="F11" s="32" t="str">
        <f t="shared" si="1"/>
        <v>+</v>
      </c>
      <c r="G11" s="32" t="str">
        <f t="shared" si="1"/>
        <v>+</v>
      </c>
      <c r="H11" s="32" t="str">
        <f t="shared" si="1"/>
        <v>+</v>
      </c>
      <c r="I11" s="32" t="str">
        <f t="shared" si="1"/>
        <v>+</v>
      </c>
      <c r="J11" s="17" t="s">
        <v>82</v>
      </c>
      <c r="K11" s="37" t="s">
        <v>82</v>
      </c>
      <c r="L11" s="38"/>
      <c r="M11" s="35" t="s">
        <v>85</v>
      </c>
      <c r="N11" s="35" t="s">
        <v>85</v>
      </c>
      <c r="O11" s="35" t="s">
        <v>85</v>
      </c>
      <c r="P11" s="35" t="s">
        <v>85</v>
      </c>
      <c r="Q11" s="35" t="s">
        <v>85</v>
      </c>
      <c r="R11" s="38"/>
      <c r="S11" s="38"/>
      <c r="T11" s="35" t="s">
        <v>85</v>
      </c>
      <c r="U11" s="35" t="s">
        <v>85</v>
      </c>
      <c r="V11" s="35" t="s">
        <v>85</v>
      </c>
      <c r="W11" s="35" t="s">
        <v>85</v>
      </c>
      <c r="X11" s="35" t="s">
        <v>85</v>
      </c>
      <c r="Y11" s="38"/>
      <c r="Z11" s="38"/>
      <c r="AA11" s="35" t="s">
        <v>85</v>
      </c>
      <c r="AB11" s="35" t="s">
        <v>85</v>
      </c>
      <c r="AC11" s="35" t="s">
        <v>85</v>
      </c>
      <c r="AD11" s="17" t="s">
        <v>82</v>
      </c>
      <c r="AE11" s="17" t="s">
        <v>82</v>
      </c>
      <c r="AF11" s="38"/>
    </row>
    <row r="12" spans="1:32" x14ac:dyDescent="0.2">
      <c r="A12" s="32" t="s">
        <v>7</v>
      </c>
      <c r="B12" s="32">
        <v>6</v>
      </c>
      <c r="C12" s="35" t="s">
        <v>85</v>
      </c>
      <c r="D12" s="38"/>
      <c r="E12" s="38"/>
      <c r="F12" s="32" t="str">
        <f t="shared" si="1"/>
        <v>+</v>
      </c>
      <c r="G12" s="32" t="str">
        <f t="shared" si="1"/>
        <v>+</v>
      </c>
      <c r="H12" s="32" t="str">
        <f t="shared" si="1"/>
        <v>+</v>
      </c>
      <c r="I12" s="32" t="str">
        <f t="shared" si="1"/>
        <v>+</v>
      </c>
      <c r="J12" s="17" t="s">
        <v>82</v>
      </c>
      <c r="K12" s="37" t="s">
        <v>82</v>
      </c>
      <c r="L12" s="38"/>
      <c r="M12" s="35" t="s">
        <v>85</v>
      </c>
      <c r="N12" s="35" t="s">
        <v>85</v>
      </c>
      <c r="O12" s="35" t="s">
        <v>85</v>
      </c>
      <c r="P12" s="35" t="s">
        <v>85</v>
      </c>
      <c r="Q12" s="35" t="s">
        <v>85</v>
      </c>
      <c r="R12" s="38"/>
      <c r="S12" s="38"/>
      <c r="T12" s="35" t="s">
        <v>85</v>
      </c>
      <c r="U12" s="35" t="s">
        <v>85</v>
      </c>
      <c r="V12" s="35" t="s">
        <v>85</v>
      </c>
      <c r="W12" s="35" t="s">
        <v>85</v>
      </c>
      <c r="X12" s="35" t="s">
        <v>85</v>
      </c>
      <c r="Y12" s="38"/>
      <c r="Z12" s="38"/>
      <c r="AA12" s="35" t="s">
        <v>85</v>
      </c>
      <c r="AB12" s="35" t="s">
        <v>85</v>
      </c>
      <c r="AC12" s="35" t="s">
        <v>85</v>
      </c>
      <c r="AD12" s="17" t="s">
        <v>82</v>
      </c>
      <c r="AE12" s="17" t="s">
        <v>82</v>
      </c>
      <c r="AF12" s="38"/>
    </row>
    <row r="13" spans="1:32" x14ac:dyDescent="0.2">
      <c r="A13" s="32" t="s">
        <v>8</v>
      </c>
      <c r="B13" s="32">
        <v>5</v>
      </c>
      <c r="C13" s="35" t="s">
        <v>85</v>
      </c>
      <c r="D13" s="38"/>
      <c r="E13" s="39" t="s">
        <v>81</v>
      </c>
      <c r="F13" s="32" t="str">
        <f t="shared" ref="F13:I16" si="2">"+"</f>
        <v>+</v>
      </c>
      <c r="G13" s="32" t="str">
        <f t="shared" si="2"/>
        <v>+</v>
      </c>
      <c r="H13" s="32" t="str">
        <f t="shared" si="2"/>
        <v>+</v>
      </c>
      <c r="I13" s="32" t="str">
        <f t="shared" si="2"/>
        <v>+</v>
      </c>
      <c r="J13" s="17" t="s">
        <v>82</v>
      </c>
      <c r="K13" s="37" t="s">
        <v>82</v>
      </c>
      <c r="L13" s="38"/>
      <c r="M13" s="35" t="s">
        <v>85</v>
      </c>
      <c r="N13" s="35" t="s">
        <v>85</v>
      </c>
      <c r="O13" s="35" t="s">
        <v>85</v>
      </c>
      <c r="P13" s="35" t="s">
        <v>85</v>
      </c>
      <c r="Q13" s="35" t="s">
        <v>85</v>
      </c>
      <c r="R13" s="38"/>
      <c r="S13" s="38"/>
      <c r="T13" s="35" t="s">
        <v>85</v>
      </c>
      <c r="U13" s="35" t="s">
        <v>85</v>
      </c>
      <c r="V13" s="35" t="s">
        <v>85</v>
      </c>
      <c r="W13" s="35" t="s">
        <v>85</v>
      </c>
      <c r="X13" s="35" t="s">
        <v>85</v>
      </c>
      <c r="Y13" s="38"/>
      <c r="Z13" s="38"/>
      <c r="AA13" s="35" t="s">
        <v>85</v>
      </c>
      <c r="AB13" s="35" t="s">
        <v>85</v>
      </c>
      <c r="AC13" s="35" t="s">
        <v>85</v>
      </c>
      <c r="AD13" s="35" t="s">
        <v>85</v>
      </c>
      <c r="AE13" s="35" t="s">
        <v>85</v>
      </c>
      <c r="AF13" s="38"/>
    </row>
    <row r="14" spans="1:32" x14ac:dyDescent="0.2">
      <c r="A14" s="32" t="s">
        <v>9</v>
      </c>
      <c r="B14" s="32">
        <v>5</v>
      </c>
      <c r="C14" s="35" t="s">
        <v>85</v>
      </c>
      <c r="D14" s="38"/>
      <c r="E14" s="39" t="s">
        <v>81</v>
      </c>
      <c r="F14" s="32" t="str">
        <f t="shared" si="2"/>
        <v>+</v>
      </c>
      <c r="G14" s="32" t="str">
        <f t="shared" si="2"/>
        <v>+</v>
      </c>
      <c r="H14" s="32" t="str">
        <f t="shared" si="2"/>
        <v>+</v>
      </c>
      <c r="I14" s="32" t="str">
        <f t="shared" si="2"/>
        <v>+</v>
      </c>
      <c r="J14" s="35" t="s">
        <v>85</v>
      </c>
      <c r="K14" s="38"/>
      <c r="L14" s="38"/>
      <c r="M14" s="35" t="s">
        <v>85</v>
      </c>
      <c r="N14" s="35" t="s">
        <v>85</v>
      </c>
      <c r="O14" s="17" t="s">
        <v>82</v>
      </c>
      <c r="P14" s="17" t="s">
        <v>82</v>
      </c>
      <c r="Q14" s="35" t="s">
        <v>85</v>
      </c>
      <c r="R14" s="38"/>
      <c r="S14" s="38"/>
      <c r="T14" s="35" t="s">
        <v>85</v>
      </c>
      <c r="U14" s="35" t="s">
        <v>85</v>
      </c>
      <c r="V14" s="35" t="s">
        <v>85</v>
      </c>
      <c r="W14" s="35" t="s">
        <v>85</v>
      </c>
      <c r="X14" s="35" t="s">
        <v>85</v>
      </c>
      <c r="Y14" s="38"/>
      <c r="Z14" s="38"/>
      <c r="AA14" s="35" t="s">
        <v>85</v>
      </c>
      <c r="AB14" s="35" t="s">
        <v>85</v>
      </c>
      <c r="AC14" s="35" t="s">
        <v>85</v>
      </c>
      <c r="AD14" s="35" t="s">
        <v>85</v>
      </c>
      <c r="AE14" s="35" t="s">
        <v>85</v>
      </c>
      <c r="AF14" s="38"/>
    </row>
    <row r="15" spans="1:32" x14ac:dyDescent="0.2">
      <c r="A15" s="32" t="s">
        <v>10</v>
      </c>
      <c r="B15" s="32" t="str">
        <f>"1/5"</f>
        <v>1/5</v>
      </c>
      <c r="C15" s="35" t="s">
        <v>85</v>
      </c>
      <c r="D15" s="38"/>
      <c r="E15" s="39" t="s">
        <v>81</v>
      </c>
      <c r="F15" s="32" t="str">
        <f t="shared" si="2"/>
        <v>+</v>
      </c>
      <c r="G15" s="32" t="str">
        <f t="shared" si="2"/>
        <v>+</v>
      </c>
      <c r="H15" s="32" t="str">
        <f t="shared" si="2"/>
        <v>+</v>
      </c>
      <c r="I15" s="32" t="str">
        <f t="shared" si="2"/>
        <v>+</v>
      </c>
      <c r="J15" s="35" t="s">
        <v>85</v>
      </c>
      <c r="K15" s="38"/>
      <c r="L15" s="38"/>
      <c r="M15" s="35" t="s">
        <v>85</v>
      </c>
      <c r="N15" s="35" t="s">
        <v>85</v>
      </c>
      <c r="O15" s="17" t="s">
        <v>82</v>
      </c>
      <c r="P15" s="17" t="s">
        <v>82</v>
      </c>
      <c r="Q15" s="35" t="s">
        <v>85</v>
      </c>
      <c r="R15" s="38"/>
      <c r="S15" s="38"/>
      <c r="T15" s="35" t="s">
        <v>85</v>
      </c>
      <c r="U15" s="35" t="s">
        <v>85</v>
      </c>
      <c r="V15" s="35" t="s">
        <v>85</v>
      </c>
      <c r="W15" s="35" t="s">
        <v>85</v>
      </c>
      <c r="X15" s="35" t="s">
        <v>85</v>
      </c>
      <c r="Y15" s="38"/>
      <c r="Z15" s="38"/>
      <c r="AA15" s="35" t="s">
        <v>85</v>
      </c>
      <c r="AB15" s="35" t="s">
        <v>85</v>
      </c>
      <c r="AC15" s="35" t="s">
        <v>85</v>
      </c>
      <c r="AD15" s="35" t="s">
        <v>85</v>
      </c>
      <c r="AE15" s="35" t="s">
        <v>85</v>
      </c>
      <c r="AF15" s="38"/>
    </row>
    <row r="16" spans="1:32" x14ac:dyDescent="0.2">
      <c r="A16" s="32" t="s">
        <v>11</v>
      </c>
      <c r="B16" s="32">
        <v>7</v>
      </c>
      <c r="C16" s="35" t="s">
        <v>85</v>
      </c>
      <c r="D16" s="38"/>
      <c r="E16" s="39" t="s">
        <v>81</v>
      </c>
      <c r="F16" s="32" t="str">
        <f t="shared" si="2"/>
        <v>+</v>
      </c>
      <c r="G16" s="32" t="str">
        <f t="shared" si="2"/>
        <v>+</v>
      </c>
      <c r="H16" s="32" t="str">
        <f t="shared" si="2"/>
        <v>+</v>
      </c>
      <c r="I16" s="32" t="str">
        <f t="shared" si="2"/>
        <v>+</v>
      </c>
      <c r="J16" s="35" t="s">
        <v>85</v>
      </c>
      <c r="K16" s="38"/>
      <c r="L16" s="38"/>
      <c r="M16" s="35" t="s">
        <v>85</v>
      </c>
      <c r="N16" s="35" t="s">
        <v>85</v>
      </c>
      <c r="O16" s="17" t="s">
        <v>82</v>
      </c>
      <c r="P16" s="17" t="s">
        <v>82</v>
      </c>
      <c r="Q16" s="35" t="s">
        <v>85</v>
      </c>
      <c r="R16" s="38"/>
      <c r="S16" s="38"/>
      <c r="T16" s="35" t="s">
        <v>85</v>
      </c>
      <c r="U16" s="35" t="s">
        <v>85</v>
      </c>
      <c r="V16" s="35" t="s">
        <v>85</v>
      </c>
      <c r="W16" s="35" t="s">
        <v>85</v>
      </c>
      <c r="X16" s="35" t="s">
        <v>85</v>
      </c>
      <c r="Y16" s="38"/>
      <c r="Z16" s="38"/>
      <c r="AA16" s="35" t="s">
        <v>85</v>
      </c>
      <c r="AB16" s="35" t="s">
        <v>85</v>
      </c>
      <c r="AC16" s="35" t="s">
        <v>85</v>
      </c>
      <c r="AD16" s="35" t="s">
        <v>85</v>
      </c>
      <c r="AE16" s="35" t="s">
        <v>85</v>
      </c>
      <c r="AF16" s="38"/>
    </row>
    <row r="17" spans="1:32" x14ac:dyDescent="0.2">
      <c r="A17" s="32" t="s">
        <v>12</v>
      </c>
      <c r="B17" s="32">
        <v>10</v>
      </c>
      <c r="C17" s="32" t="s">
        <v>83</v>
      </c>
      <c r="D17" s="38" t="s">
        <v>83</v>
      </c>
      <c r="E17" s="38" t="s">
        <v>83</v>
      </c>
      <c r="F17" s="32" t="s">
        <v>83</v>
      </c>
      <c r="G17" s="32" t="s">
        <v>83</v>
      </c>
      <c r="H17" s="35" t="s">
        <v>85</v>
      </c>
      <c r="I17" s="35" t="s">
        <v>85</v>
      </c>
      <c r="J17" s="35" t="s">
        <v>85</v>
      </c>
      <c r="K17" s="39" t="s">
        <v>81</v>
      </c>
      <c r="L17" s="38"/>
      <c r="M17" s="35" t="s">
        <v>85</v>
      </c>
      <c r="N17" s="35" t="s">
        <v>85</v>
      </c>
      <c r="O17" s="17" t="s">
        <v>82</v>
      </c>
      <c r="P17" s="17" t="s">
        <v>82</v>
      </c>
      <c r="Q17" s="35" t="s">
        <v>85</v>
      </c>
      <c r="R17" s="38"/>
      <c r="S17" s="38"/>
      <c r="T17" s="35" t="s">
        <v>85</v>
      </c>
      <c r="U17" s="35" t="s">
        <v>85</v>
      </c>
      <c r="V17" s="35" t="s">
        <v>85</v>
      </c>
      <c r="W17" s="35" t="s">
        <v>85</v>
      </c>
      <c r="X17" s="35" t="s">
        <v>85</v>
      </c>
      <c r="Y17" s="38"/>
      <c r="Z17" s="38"/>
      <c r="AA17" s="35" t="s">
        <v>85</v>
      </c>
      <c r="AB17" s="35" t="s">
        <v>85</v>
      </c>
      <c r="AC17" s="35" t="s">
        <v>85</v>
      </c>
      <c r="AD17" s="35" t="s">
        <v>85</v>
      </c>
      <c r="AE17" s="35" t="s">
        <v>85</v>
      </c>
      <c r="AF17" s="38"/>
    </row>
    <row r="18" spans="1:32" x14ac:dyDescent="0.2">
      <c r="A18" s="32" t="s">
        <v>13</v>
      </c>
      <c r="B18" s="32">
        <v>6</v>
      </c>
      <c r="C18" s="35" t="s">
        <v>85</v>
      </c>
      <c r="D18" s="38"/>
      <c r="E18" s="38"/>
      <c r="F18" s="35" t="s">
        <v>85</v>
      </c>
      <c r="G18" s="35" t="s">
        <v>85</v>
      </c>
      <c r="H18" s="35" t="s">
        <v>85</v>
      </c>
      <c r="I18" s="35" t="s">
        <v>85</v>
      </c>
      <c r="J18" s="35" t="s">
        <v>85</v>
      </c>
      <c r="K18" s="39" t="s">
        <v>81</v>
      </c>
      <c r="L18" s="38"/>
      <c r="M18" s="35" t="s">
        <v>85</v>
      </c>
      <c r="N18" s="35" t="s">
        <v>85</v>
      </c>
      <c r="O18" s="35" t="s">
        <v>85</v>
      </c>
      <c r="P18" s="35" t="s">
        <v>85</v>
      </c>
      <c r="Q18" s="35" t="s">
        <v>85</v>
      </c>
      <c r="R18" s="38"/>
      <c r="S18" s="38"/>
      <c r="T18" s="17" t="s">
        <v>82</v>
      </c>
      <c r="U18" s="17" t="s">
        <v>82</v>
      </c>
      <c r="V18" s="35" t="s">
        <v>85</v>
      </c>
      <c r="W18" s="35" t="s">
        <v>85</v>
      </c>
      <c r="X18" s="35" t="s">
        <v>85</v>
      </c>
      <c r="Y18" s="38"/>
      <c r="Z18" s="38"/>
      <c r="AA18" s="35" t="s">
        <v>85</v>
      </c>
      <c r="AB18" s="35" t="s">
        <v>85</v>
      </c>
      <c r="AC18" s="35" t="s">
        <v>85</v>
      </c>
      <c r="AD18" s="35" t="s">
        <v>85</v>
      </c>
      <c r="AE18" s="35" t="s">
        <v>85</v>
      </c>
      <c r="AF18" s="38"/>
    </row>
    <row r="19" spans="1:32" x14ac:dyDescent="0.2">
      <c r="A19" s="32" t="s">
        <v>14</v>
      </c>
      <c r="B19" s="32">
        <v>6</v>
      </c>
      <c r="C19" s="35" t="s">
        <v>85</v>
      </c>
      <c r="D19" s="38"/>
      <c r="E19" s="38"/>
      <c r="F19" s="35" t="s">
        <v>85</v>
      </c>
      <c r="G19" s="35" t="s">
        <v>85</v>
      </c>
      <c r="H19" s="35" t="s">
        <v>85</v>
      </c>
      <c r="I19" s="35" t="s">
        <v>85</v>
      </c>
      <c r="J19" s="35" t="s">
        <v>85</v>
      </c>
      <c r="K19" s="39" t="s">
        <v>81</v>
      </c>
      <c r="L19" s="38"/>
      <c r="M19" s="35" t="s">
        <v>85</v>
      </c>
      <c r="N19" s="35" t="s">
        <v>85</v>
      </c>
      <c r="O19" s="35" t="s">
        <v>85</v>
      </c>
      <c r="P19" s="35" t="s">
        <v>85</v>
      </c>
      <c r="Q19" s="35" t="s">
        <v>85</v>
      </c>
      <c r="R19" s="38"/>
      <c r="S19" s="38"/>
      <c r="T19" s="17" t="s">
        <v>82</v>
      </c>
      <c r="U19" s="17" t="s">
        <v>82</v>
      </c>
      <c r="V19" s="35" t="s">
        <v>85</v>
      </c>
      <c r="W19" s="35" t="s">
        <v>85</v>
      </c>
      <c r="X19" s="35" t="s">
        <v>85</v>
      </c>
      <c r="Y19" s="38"/>
      <c r="Z19" s="38"/>
      <c r="AA19" s="35" t="s">
        <v>85</v>
      </c>
      <c r="AB19" s="35" t="s">
        <v>85</v>
      </c>
      <c r="AC19" s="35" t="s">
        <v>85</v>
      </c>
      <c r="AD19" s="35" t="s">
        <v>85</v>
      </c>
      <c r="AE19" s="35" t="s">
        <v>85</v>
      </c>
      <c r="AF19" s="38"/>
    </row>
    <row r="20" spans="1:32" x14ac:dyDescent="0.2">
      <c r="A20" s="32" t="s">
        <v>15</v>
      </c>
      <c r="B20" s="32">
        <v>6</v>
      </c>
      <c r="C20" s="35" t="s">
        <v>85</v>
      </c>
      <c r="D20" s="38"/>
      <c r="E20" s="38"/>
      <c r="F20" s="35" t="s">
        <v>85</v>
      </c>
      <c r="G20" s="35" t="s">
        <v>85</v>
      </c>
      <c r="H20" s="35" t="s">
        <v>85</v>
      </c>
      <c r="I20" s="35" t="s">
        <v>85</v>
      </c>
      <c r="J20" s="35" t="s">
        <v>85</v>
      </c>
      <c r="K20" s="39" t="s">
        <v>81</v>
      </c>
      <c r="L20" s="38"/>
      <c r="M20" s="35" t="s">
        <v>85</v>
      </c>
      <c r="N20" s="35" t="s">
        <v>85</v>
      </c>
      <c r="O20" s="35" t="s">
        <v>85</v>
      </c>
      <c r="P20" s="35" t="s">
        <v>85</v>
      </c>
      <c r="Q20" s="35" t="s">
        <v>85</v>
      </c>
      <c r="R20" s="38"/>
      <c r="S20" s="38"/>
      <c r="T20" s="17" t="s">
        <v>82</v>
      </c>
      <c r="U20" s="17" t="s">
        <v>82</v>
      </c>
      <c r="V20" s="35" t="s">
        <v>85</v>
      </c>
      <c r="W20" s="35" t="s">
        <v>85</v>
      </c>
      <c r="X20" s="35" t="s">
        <v>85</v>
      </c>
      <c r="Y20" s="38"/>
      <c r="Z20" s="38"/>
      <c r="AA20" s="35" t="s">
        <v>85</v>
      </c>
      <c r="AB20" s="35" t="s">
        <v>85</v>
      </c>
      <c r="AC20" s="35" t="s">
        <v>85</v>
      </c>
      <c r="AD20" s="35" t="s">
        <v>85</v>
      </c>
      <c r="AE20" s="35" t="s">
        <v>85</v>
      </c>
      <c r="AF20" s="38"/>
    </row>
    <row r="21" spans="1:32" x14ac:dyDescent="0.2">
      <c r="A21" s="32" t="s">
        <v>16</v>
      </c>
      <c r="B21" s="43" t="str">
        <f>"8/9"</f>
        <v>8/9</v>
      </c>
      <c r="C21" s="35" t="s">
        <v>85</v>
      </c>
      <c r="D21" s="38"/>
      <c r="E21" s="38"/>
      <c r="F21" s="35" t="s">
        <v>85</v>
      </c>
      <c r="G21" s="35" t="s">
        <v>85</v>
      </c>
      <c r="H21" s="35" t="s">
        <v>85</v>
      </c>
      <c r="I21" s="35" t="s">
        <v>85</v>
      </c>
      <c r="J21" s="35" t="s">
        <v>85</v>
      </c>
      <c r="K21" s="38"/>
      <c r="L21" s="38" t="s">
        <v>84</v>
      </c>
      <c r="M21" s="35" t="s">
        <v>85</v>
      </c>
      <c r="N21" s="35" t="s">
        <v>85</v>
      </c>
      <c r="O21" s="35" t="s">
        <v>85</v>
      </c>
      <c r="P21" s="35" t="s">
        <v>85</v>
      </c>
      <c r="Q21" s="35" t="s">
        <v>85</v>
      </c>
      <c r="R21" s="38"/>
      <c r="S21" s="38"/>
      <c r="T21" s="17" t="s">
        <v>82</v>
      </c>
      <c r="U21" s="17" t="s">
        <v>82</v>
      </c>
      <c r="V21" s="35" t="s">
        <v>85</v>
      </c>
      <c r="W21" s="35" t="s">
        <v>85</v>
      </c>
      <c r="X21" s="35" t="s">
        <v>85</v>
      </c>
      <c r="Y21" s="38"/>
      <c r="Z21" s="38"/>
      <c r="AA21" s="35" t="s">
        <v>85</v>
      </c>
      <c r="AB21" s="35" t="s">
        <v>85</v>
      </c>
      <c r="AC21" s="35" t="s">
        <v>85</v>
      </c>
      <c r="AD21" s="35" t="s">
        <v>85</v>
      </c>
      <c r="AE21" s="35" t="s">
        <v>85</v>
      </c>
      <c r="AF21" s="38"/>
    </row>
    <row r="22" spans="1:32" x14ac:dyDescent="0.2">
      <c r="A22" s="32" t="s">
        <v>17</v>
      </c>
      <c r="B22" s="32" t="str">
        <f>"8/9"</f>
        <v>8/9</v>
      </c>
      <c r="C22" s="35" t="s">
        <v>85</v>
      </c>
      <c r="D22" s="38"/>
      <c r="E22" s="38"/>
      <c r="F22" s="35" t="s">
        <v>85</v>
      </c>
      <c r="G22" s="35" t="s">
        <v>85</v>
      </c>
      <c r="H22" s="35" t="s">
        <v>85</v>
      </c>
      <c r="I22" s="35" t="s">
        <v>85</v>
      </c>
      <c r="J22" s="35" t="s">
        <v>85</v>
      </c>
      <c r="K22" s="38"/>
      <c r="L22" s="38" t="s">
        <v>84</v>
      </c>
      <c r="M22" s="35" t="s">
        <v>85</v>
      </c>
      <c r="N22" s="35" t="s">
        <v>85</v>
      </c>
      <c r="O22" s="35" t="s">
        <v>85</v>
      </c>
      <c r="P22" s="35" t="s">
        <v>85</v>
      </c>
      <c r="Q22" s="35" t="s">
        <v>85</v>
      </c>
      <c r="R22" s="38"/>
      <c r="S22" s="38"/>
      <c r="T22" s="35" t="s">
        <v>85</v>
      </c>
      <c r="U22" s="35" t="s">
        <v>85</v>
      </c>
      <c r="V22" s="35" t="s">
        <v>85</v>
      </c>
      <c r="W22" s="35" t="s">
        <v>85</v>
      </c>
      <c r="X22" s="35" t="s">
        <v>85</v>
      </c>
      <c r="Y22" s="37" t="s">
        <v>82</v>
      </c>
      <c r="Z22" s="37" t="s">
        <v>82</v>
      </c>
      <c r="AA22" s="35" t="s">
        <v>85</v>
      </c>
      <c r="AB22" s="35" t="s">
        <v>85</v>
      </c>
      <c r="AC22" s="35" t="s">
        <v>85</v>
      </c>
      <c r="AD22" s="35" t="s">
        <v>85</v>
      </c>
      <c r="AE22" s="35" t="s">
        <v>85</v>
      </c>
      <c r="AF22" s="38"/>
    </row>
  </sheetData>
  <mergeCells count="5">
    <mergeCell ref="A3:A5"/>
    <mergeCell ref="B3:B5"/>
    <mergeCell ref="AA1:AF1"/>
    <mergeCell ref="C3:O3"/>
    <mergeCell ref="P3:AF3"/>
  </mergeCells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Расчет фонда времени</vt:lpstr>
      <vt:lpstr>План-задание</vt:lpstr>
      <vt:lpstr>План-график</vt:lpstr>
      <vt:lpstr>Индивидуальный план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2017-11-09T19:33:58Z</cp:lastPrinted>
  <dcterms:created xsi:type="dcterms:W3CDTF">2017-11-09T17:42:44Z</dcterms:created>
  <dcterms:modified xsi:type="dcterms:W3CDTF">2017-11-09T19:34:26Z</dcterms:modified>
</cp:coreProperties>
</file>