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ih\OneDrive\UFF\2017.1\ES2\Trabalho ES\"/>
    </mc:Choice>
  </mc:AlternateContent>
  <bookViews>
    <workbookView xWindow="0" yWindow="0" windowWidth="8310" windowHeight="4125" activeTab="2"/>
  </bookViews>
  <sheets>
    <sheet name="Índice de Revisão" sheetId="5" r:id="rId1"/>
    <sheet name="Estimativa de Esforço Inicial" sheetId="1" r:id="rId2"/>
    <sheet name="Recontagem Esforço" sheetId="2" r:id="rId3"/>
    <sheet name="Analise de Valor Agregado" sheetId="3" r:id="rId4"/>
    <sheet name="Dados" sheetId="4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2" i="2" l="1"/>
  <c r="B22" i="2"/>
  <c r="B11" i="3" l="1"/>
  <c r="D11" i="3" l="1"/>
  <c r="D10" i="3"/>
  <c r="D9" i="3"/>
  <c r="D8" i="3"/>
  <c r="D7" i="3"/>
  <c r="D6" i="3"/>
  <c r="D5" i="3"/>
  <c r="C11" i="3"/>
  <c r="F5" i="3" s="1"/>
  <c r="C10" i="3"/>
  <c r="C9" i="3"/>
  <c r="C8" i="3"/>
  <c r="C7" i="3"/>
  <c r="C6" i="3"/>
  <c r="C5" i="3"/>
  <c r="C12" i="3"/>
  <c r="B12" i="3"/>
  <c r="B13" i="3" s="1"/>
  <c r="B14" i="3" s="1"/>
  <c r="B10" i="3"/>
  <c r="B9" i="3"/>
  <c r="B8" i="3"/>
  <c r="B7" i="3"/>
  <c r="B6" i="3"/>
  <c r="B5" i="3"/>
  <c r="D4" i="3"/>
  <c r="C14" i="3"/>
  <c r="D14" i="3"/>
  <c r="C13" i="3"/>
  <c r="D13" i="3"/>
  <c r="D12" i="3"/>
  <c r="C4" i="3"/>
  <c r="B4" i="3"/>
  <c r="F4" i="3" l="1"/>
  <c r="B12" i="2"/>
  <c r="C12" i="2"/>
</calcChain>
</file>

<file path=xl/sharedStrings.xml><?xml version="1.0" encoding="utf-8"?>
<sst xmlns="http://schemas.openxmlformats.org/spreadsheetml/2006/main" count="197" uniqueCount="149">
  <si>
    <t>TITLE:</t>
  </si>
  <si>
    <t>EST.:</t>
  </si>
  <si>
    <t>TIME.:</t>
  </si>
  <si>
    <t>Gestão - Testes - Unitários</t>
  </si>
  <si>
    <t>Gestão - Plano do Projeto - Plano de Implantação</t>
  </si>
  <si>
    <t>Gestão - Plano do Projeto - Plano de Testes</t>
  </si>
  <si>
    <t>Gestão - Plano do Projeto - Plano de comunicação</t>
  </si>
  <si>
    <t>Gestão - Plano do Projeto - Sequência de Atividades</t>
  </si>
  <si>
    <t>Gestão - Plano do Projeto - Orçamento</t>
  </si>
  <si>
    <t>Jogo Gráfico - Menu</t>
  </si>
  <si>
    <t>Jogo Gráfico - Input - Promoção</t>
  </si>
  <si>
    <t>Jogo Gráfico - Input - Movimentação</t>
  </si>
  <si>
    <t>Jogo Lógico - Promoção do Peão</t>
  </si>
  <si>
    <t>Jogo Lógico - Empate</t>
  </si>
  <si>
    <t>Jogo Lógico - Xeque-mate</t>
  </si>
  <si>
    <t>Jogo Lógico - Xeque</t>
  </si>
  <si>
    <t>Gestão - Plano do Projeto - Plano de Gerência de Configuração</t>
  </si>
  <si>
    <t>Jogo Lógico - Movimentação - Movimento do Rei</t>
  </si>
  <si>
    <t>IA - Níveis de dificuldade</t>
  </si>
  <si>
    <t>IA - Value Function Avançado</t>
  </si>
  <si>
    <t>IA - Minimax</t>
  </si>
  <si>
    <t>IA - Guloso</t>
  </si>
  <si>
    <t>IA - Value Function Simples</t>
  </si>
  <si>
    <t>*</t>
  </si>
  <si>
    <t>Jogo Lógico - Movimentação - Movimentos Especiais - Ao Passar</t>
  </si>
  <si>
    <t>Jogo Lógico - Movimentação - Movimentos Especias - Roque</t>
  </si>
  <si>
    <t>Jogo Lógico - Movimentação - Movimentos  Básicos</t>
  </si>
  <si>
    <t>pp</t>
  </si>
  <si>
    <t>Gestão - Plano do Projeto - Arquitetura</t>
  </si>
  <si>
    <t>Gestão - Plano do Projeto - Escopo do Produto</t>
  </si>
  <si>
    <t>Gestão - Plano do Projeto - Esforço</t>
  </si>
  <si>
    <t>Gestão - Plano do Projeto - Cronograma</t>
  </si>
  <si>
    <t>Gestão - Plano do Projeto - Riscos</t>
  </si>
  <si>
    <t>Jogo Lógico - Turnos</t>
  </si>
  <si>
    <t>Jogo Gráfico - Notificação</t>
  </si>
  <si>
    <t>Jogo Gráfico - Animação de Movimento</t>
  </si>
  <si>
    <t>Jogo Gráfico - Impressão - Peças</t>
  </si>
  <si>
    <t>Jogo Gráfico - Impressão - Tabuleiro</t>
  </si>
  <si>
    <t>Gestão - Acompanhamento - Lições aprendidas</t>
  </si>
  <si>
    <t>Gestão - Acompanhamento - Controle Horas</t>
  </si>
  <si>
    <t>Gestão - Acompanhamento - Sprints</t>
  </si>
  <si>
    <t>Gestão - Acompanhamento - Controle de Versão</t>
  </si>
  <si>
    <t>Gestão - Entrega - Apresentação I</t>
  </si>
  <si>
    <t>Gestão - Entrega - Apresentação II</t>
  </si>
  <si>
    <t>Gestão - Entrega - Apresentação III</t>
  </si>
  <si>
    <t>Gestão - Entrega - Relatório de Entrega</t>
  </si>
  <si>
    <t>Gestão - Entrega - Produto Integrado</t>
  </si>
  <si>
    <t>Gestão - Acompanhamento - Reuniões Semanais</t>
  </si>
  <si>
    <t>Total</t>
  </si>
  <si>
    <t>Gestão - Entrega - Produto Integrado - Integração I</t>
  </si>
  <si>
    <t>Gestão - Entrega - Produto Integrado - Integração II</t>
  </si>
  <si>
    <t>Gestão - Entrega - Produto Integrado - Integração III</t>
  </si>
  <si>
    <t>Gestão - Plano do Projeto - Escopo do Projeto</t>
  </si>
  <si>
    <t>Gestão - Testes - Aceitação I</t>
  </si>
  <si>
    <t>Gestão - Testes - Aceitação II</t>
  </si>
  <si>
    <t>Gestão - Testes - Integração II</t>
  </si>
  <si>
    <t>Gestão - Testes - Integração I</t>
  </si>
  <si>
    <t>Gestão - Testes - Integração III</t>
  </si>
  <si>
    <t xml:space="preserve">Sprint 8 </t>
  </si>
  <si>
    <t>Turnos</t>
  </si>
  <si>
    <t>Empate</t>
  </si>
  <si>
    <t>Input-Promoção</t>
  </si>
  <si>
    <t>Animação Movimento</t>
  </si>
  <si>
    <t>Notificação</t>
  </si>
  <si>
    <t>Menu</t>
  </si>
  <si>
    <t>Produto Integrado II</t>
  </si>
  <si>
    <t>Apresentação II</t>
  </si>
  <si>
    <t>Ao Passar</t>
  </si>
  <si>
    <t>Promoção do Peão</t>
  </si>
  <si>
    <t>Custo</t>
  </si>
  <si>
    <t>Esforço Antigo (HH)</t>
  </si>
  <si>
    <t>Novo Esforço(HH)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</si>
  <si>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</si>
  <si>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</si>
  <si>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</si>
  <si>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</si>
  <si>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</si>
  <si>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</si>
  <si>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</si>
  <si>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</si>
  <si>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</si>
  <si>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</si>
  <si>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</si>
  <si>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Sprints</t>
  </si>
  <si>
    <t>VP</t>
  </si>
  <si>
    <t>EV</t>
  </si>
  <si>
    <t>CR</t>
  </si>
  <si>
    <t xml:space="preserve">Sprint 1 </t>
  </si>
  <si>
    <t>Movimentos Básicos</t>
  </si>
  <si>
    <t>Impressão - Tabuleiro</t>
  </si>
  <si>
    <t xml:space="preserve">Impressão - Peças </t>
  </si>
  <si>
    <t>Value Function Simples</t>
  </si>
  <si>
    <t>Escopo Produto</t>
  </si>
  <si>
    <t>Escopo Projeto</t>
  </si>
  <si>
    <t xml:space="preserve">Sprint 2 </t>
  </si>
  <si>
    <t xml:space="preserve">Esforço </t>
  </si>
  <si>
    <t>Arquitetura</t>
  </si>
  <si>
    <t>Sequencia de Atividades</t>
  </si>
  <si>
    <t xml:space="preserve">Sprint 3 </t>
  </si>
  <si>
    <t xml:space="preserve">Cronograma </t>
  </si>
  <si>
    <t xml:space="preserve">Riscos </t>
  </si>
  <si>
    <t>Orçamento</t>
  </si>
  <si>
    <t xml:space="preserve">Sprint 4 </t>
  </si>
  <si>
    <t>Plano Testes</t>
  </si>
  <si>
    <t>Pl. Gerencia de Config</t>
  </si>
  <si>
    <t xml:space="preserve">Sprint 5 </t>
  </si>
  <si>
    <t>Input - Movimentação</t>
  </si>
  <si>
    <t>Guloso</t>
  </si>
  <si>
    <t>Plano de Comunicação</t>
  </si>
  <si>
    <t xml:space="preserve">Testes- Integração 1 </t>
  </si>
  <si>
    <t xml:space="preserve">Sprint 6 </t>
  </si>
  <si>
    <t>Movimento Rei</t>
  </si>
  <si>
    <t>Roque</t>
  </si>
  <si>
    <t>Xeque</t>
  </si>
  <si>
    <t xml:space="preserve">PI - Integração I </t>
  </si>
  <si>
    <t>Apresentação 1</t>
  </si>
  <si>
    <t xml:space="preserve">Sprint 7 </t>
  </si>
  <si>
    <t>Xeque-Mate</t>
  </si>
  <si>
    <t>JL- Promo Peao</t>
  </si>
  <si>
    <t>Testes - Integração II</t>
  </si>
  <si>
    <t>Minimax</t>
  </si>
  <si>
    <t>Value Function Avançado</t>
  </si>
  <si>
    <t>Niveis de Dificuldade</t>
  </si>
  <si>
    <t>Testes- Integração III</t>
  </si>
  <si>
    <t>Testes - Aceitação II</t>
  </si>
  <si>
    <t>PI - Integração II</t>
  </si>
  <si>
    <t xml:space="preserve">Apresentação III </t>
  </si>
  <si>
    <t>Relatório de Entrega</t>
  </si>
  <si>
    <t>CPI</t>
  </si>
  <si>
    <t>SPI</t>
  </si>
  <si>
    <t>AC</t>
  </si>
  <si>
    <t>release</t>
  </si>
  <si>
    <t>empate</t>
  </si>
  <si>
    <t>value function avançado - planejamento</t>
  </si>
  <si>
    <t>minimax</t>
  </si>
  <si>
    <t>Relatório de entrega parte I</t>
  </si>
  <si>
    <t>Testes de aceitação - Doc</t>
  </si>
  <si>
    <t>Estimativa de Esforço Inicial</t>
  </si>
  <si>
    <t>Análise de Valor Agregado</t>
  </si>
  <si>
    <t>Índice de Revisão</t>
  </si>
  <si>
    <t>Versão</t>
  </si>
  <si>
    <t>Data de Revisão</t>
  </si>
  <si>
    <t>Atualizações</t>
  </si>
  <si>
    <t>Responsável</t>
  </si>
  <si>
    <t>1.0</t>
  </si>
  <si>
    <t>Emissão Inicial</t>
  </si>
  <si>
    <t>Equipe de Projeto</t>
  </si>
  <si>
    <t>XX/04/2017</t>
  </si>
  <si>
    <t>Recontagem de Esforço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</si>
</sst>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 tint="-0.499984740745262"/>
      <name val="Calibri"/>
      <family val="2"/>
      <scheme val="minor"/>
    </font>
    <font>
      <b/>
      <sz val="22"/>
      <color theme="0" tint="-0.499984740745262"/>
      <name val="Calibri"/>
      <family val="2"/>
      <scheme val="minor"/>
    </font>
    <font>
      <b/>
      <sz val="16"/>
      <color theme="1" tint="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6" fillId="14" borderId="0" applyNumberFormat="0" applyBorder="0" applyAlignment="0" applyProtection="0"/>
  </cellStyleXfs>
  <cellXfs count="46">
    <xf numFmtId="0" fontId="0" fillId="0" borderId="0" xfId="0"/>
    <xf numFmtId="21" fontId="0" fillId="0" borderId="0" xfId="0" applyNumberFormat="1"/>
    <xf numFmtId="0" fontId="0" fillId="0" borderId="0" xfId="0" applyFill="1"/>
    <xf numFmtId="21" fontId="0" fillId="0" borderId="0" xfId="0" applyNumberFormat="1" applyFill="1"/>
    <xf numFmtId="0" fontId="0" fillId="3" borderId="0" xfId="0" applyFill="1"/>
    <xf numFmtId="21" fontId="0" fillId="3" borderId="0" xfId="0" applyNumberFormat="1" applyFill="1"/>
    <xf numFmtId="0" fontId="0" fillId="4" borderId="0" xfId="0" applyFill="1"/>
    <xf numFmtId="21" fontId="0" fillId="4" borderId="0" xfId="0" applyNumberFormat="1" applyFill="1"/>
    <xf numFmtId="0" fontId="0" fillId="5" borderId="0" xfId="0" applyFill="1"/>
    <xf numFmtId="21" fontId="0" fillId="5" borderId="0" xfId="0" applyNumberFormat="1" applyFill="1"/>
    <xf numFmtId="0" fontId="0" fillId="6" borderId="0" xfId="0" applyFill="1"/>
    <xf numFmtId="21" fontId="0" fillId="6" borderId="0" xfId="0" applyNumberFormat="1" applyFill="1"/>
    <xf numFmtId="0" fontId="0" fillId="7" borderId="0" xfId="0" applyFill="1"/>
    <xf numFmtId="21" fontId="0" fillId="7" borderId="0" xfId="0" applyNumberFormat="1" applyFill="1"/>
    <xf numFmtId="0" fontId="0" fillId="8" borderId="0" xfId="0" applyFill="1"/>
    <xf numFmtId="21" fontId="0" fillId="8" borderId="0" xfId="0" applyNumberFormat="1" applyFill="1"/>
    <xf numFmtId="0" fontId="0" fillId="9" borderId="0" xfId="0" applyFill="1"/>
    <xf numFmtId="21" fontId="0" fillId="9" borderId="0" xfId="0" applyNumberFormat="1" applyFill="1"/>
    <xf numFmtId="0" fontId="1" fillId="0" borderId="0" xfId="0" applyFont="1" applyFill="1"/>
    <xf numFmtId="0" fontId="2" fillId="2" borderId="0" xfId="0" applyFont="1" applyFill="1"/>
    <xf numFmtId="21" fontId="2" fillId="2" borderId="0" xfId="0" applyNumberFormat="1" applyFont="1" applyFill="1"/>
    <xf numFmtId="0" fontId="3" fillId="10" borderId="0" xfId="0" applyFont="1" applyFill="1" applyAlignment="1">
      <alignment horizontal="center" vertical="center"/>
    </xf>
    <xf numFmtId="0" fontId="4" fillId="10" borderId="0" xfId="0" applyFont="1" applyFill="1"/>
    <xf numFmtId="8" fontId="4" fillId="10" borderId="0" xfId="0" applyNumberFormat="1" applyFont="1" applyFill="1"/>
    <xf numFmtId="0" fontId="0" fillId="11" borderId="0" xfId="0" applyFill="1"/>
    <xf numFmtId="164" fontId="0" fillId="0" borderId="0" xfId="0" applyNumberFormat="1"/>
    <xf numFmtId="0" fontId="0" fillId="12" borderId="0" xfId="0" applyFill="1"/>
    <xf numFmtId="0" fontId="3" fillId="10" borderId="0" xfId="0" applyFont="1" applyFill="1" applyAlignment="1">
      <alignment horizontal="left" vertical="center"/>
    </xf>
    <xf numFmtId="0" fontId="4" fillId="13" borderId="0" xfId="0" applyFont="1" applyFill="1"/>
    <xf numFmtId="8" fontId="4" fillId="13" borderId="0" xfId="0" applyNumberFormat="1" applyFont="1" applyFill="1"/>
    <xf numFmtId="0" fontId="5" fillId="0" borderId="0" xfId="0" applyFont="1"/>
    <xf numFmtId="0" fontId="7" fillId="10" borderId="1" xfId="1" applyFont="1" applyFill="1" applyBorder="1" applyAlignment="1">
      <alignment horizontal="center" vertical="center" wrapText="1"/>
    </xf>
    <xf numFmtId="0" fontId="7" fillId="10" borderId="2" xfId="1" applyFont="1" applyFill="1" applyBorder="1" applyAlignment="1">
      <alignment horizontal="center" vertical="center" wrapText="1"/>
    </xf>
    <xf numFmtId="0" fontId="7" fillId="10" borderId="3" xfId="1" applyFont="1" applyFill="1" applyBorder="1" applyAlignment="1">
      <alignment horizontal="center" vertical="center" wrapText="1"/>
    </xf>
    <xf numFmtId="0" fontId="8" fillId="10" borderId="1" xfId="1" applyFont="1" applyFill="1" applyBorder="1" applyAlignment="1">
      <alignment horizontal="right" vertical="center" wrapText="1"/>
    </xf>
    <xf numFmtId="0" fontId="8" fillId="10" borderId="2" xfId="1" applyFont="1" applyFill="1" applyBorder="1" applyAlignment="1">
      <alignment horizontal="right" vertical="center" wrapText="1"/>
    </xf>
    <xf numFmtId="0" fontId="8" fillId="10" borderId="3" xfId="1" applyFont="1" applyFill="1" applyBorder="1" applyAlignment="1">
      <alignment horizontal="right" vertical="center" wrapText="1"/>
    </xf>
    <xf numFmtId="0" fontId="9" fillId="10" borderId="0" xfId="0" applyFont="1" applyFill="1" applyAlignment="1">
      <alignment horizontal="right" vertical="center"/>
    </xf>
    <xf numFmtId="0" fontId="9" fillId="10" borderId="0" xfId="0" applyFont="1" applyFill="1" applyAlignment="1">
      <alignment horizontal="center" vertical="center"/>
    </xf>
    <xf numFmtId="0" fontId="7" fillId="10" borderId="0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10" fillId="10" borderId="5" xfId="1" applyFont="1" applyFill="1" applyBorder="1" applyAlignment="1">
      <alignment horizontal="center" vertical="center" wrapText="1"/>
    </xf>
    <xf numFmtId="0" fontId="10" fillId="10" borderId="6" xfId="1" applyFont="1" applyFill="1" applyBorder="1" applyAlignment="1">
      <alignment horizontal="center" vertical="center" wrapText="1"/>
    </xf>
    <xf numFmtId="0" fontId="10" fillId="10" borderId="7" xfId="1" applyFont="1" applyFill="1" applyBorder="1" applyAlignment="1">
      <alignment horizontal="center" vertical="center" wrapText="1"/>
    </xf>
    <xf numFmtId="14" fontId="0" fillId="0" borderId="0" xfId="0" applyNumberFormat="1"/>
    <xf numFmtId="0" fontId="11" fillId="10" borderId="0" xfId="0" applyFont="1" applyFill="1" applyAlignment="1">
      <alignment horizontal="left" vertical="center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colors>
    <mruColors>
      <color rgb="FFCCFF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do Valor Agregado</a:t>
            </a:r>
          </a:p>
        </c:rich>
      </c:tx>
      <c:layout>
        <c:manualLayout>
          <c:xMode val="edge"/>
          <c:yMode val="edge"/>
          <c:x val="0.3737388886995186"/>
          <c:y val="2.5887641968295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'Analise de Valor Agregado'!$B$3</c:f>
              <c:strCache>
                <c:ptCount val="1"/>
                <c:pt idx="0">
                  <c:v>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'Analise de Valor Agregado'!$A$4:$A$14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'Analise de Valor Agregado'!$B$4:$B$14</c:f>
              <c:numCache>
                <c:formatCode>"R$"\ #,##0.00</c:formatCode>
                <c:ptCount val="11"/>
                <c:pt idx="0">
                  <c:v>785</c:v>
                </c:pt>
                <c:pt idx="1">
                  <c:v>1405</c:v>
                </c:pt>
                <c:pt idx="2">
                  <c:v>1530</c:v>
                </c:pt>
                <c:pt idx="3">
                  <c:v>1690</c:v>
                </c:pt>
                <c:pt idx="4">
                  <c:v>2150</c:v>
                </c:pt>
                <c:pt idx="5">
                  <c:v>2405</c:v>
                </c:pt>
                <c:pt idx="6">
                  <c:v>2725</c:v>
                </c:pt>
                <c:pt idx="7">
                  <c:v>2995</c:v>
                </c:pt>
                <c:pt idx="8">
                  <c:v>3175</c:v>
                </c:pt>
                <c:pt idx="9">
                  <c:v>3335</c:v>
                </c:pt>
                <c:pt idx="10">
                  <c:v>3695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'Analise de Valor Agregado'!$C$3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'Analise de Valor Agregado'!$A$4:$A$14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'Analise de Valor Agregado'!$C$4:$C$11</c:f>
              <c:numCache>
                <c:formatCode>"R$"\ #,##0.00</c:formatCode>
                <c:ptCount val="8"/>
                <c:pt idx="0">
                  <c:v>785</c:v>
                </c:pt>
                <c:pt idx="1">
                  <c:v>1405</c:v>
                </c:pt>
                <c:pt idx="2">
                  <c:v>1530</c:v>
                </c:pt>
                <c:pt idx="3">
                  <c:v>1690</c:v>
                </c:pt>
                <c:pt idx="4">
                  <c:v>2150</c:v>
                </c:pt>
                <c:pt idx="5">
                  <c:v>2385</c:v>
                </c:pt>
                <c:pt idx="6">
                  <c:v>2655</c:v>
                </c:pt>
                <c:pt idx="7">
                  <c:v>2885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'Analise de Valor Agregado'!$D$3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'Analise de Valor Agregado'!$A$4:$A$14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'Analise de Valor Agregado'!$D$4:$D$11</c:f>
              <c:numCache>
                <c:formatCode>"R$"\ #,##0.00</c:formatCode>
                <c:ptCount val="8"/>
                <c:pt idx="0">
                  <c:v>675</c:v>
                </c:pt>
                <c:pt idx="1">
                  <c:v>1295</c:v>
                </c:pt>
                <c:pt idx="2">
                  <c:v>1420</c:v>
                </c:pt>
                <c:pt idx="3">
                  <c:v>1580</c:v>
                </c:pt>
                <c:pt idx="4">
                  <c:v>2020</c:v>
                </c:pt>
                <c:pt idx="5">
                  <c:v>2195</c:v>
                </c:pt>
                <c:pt idx="6">
                  <c:v>2225</c:v>
                </c:pt>
                <c:pt idx="7">
                  <c:v>2255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375856"/>
        <c:axId val="802376400"/>
      </c:lineChart>
      <c:catAx>
        <c:axId val="8023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376400"/>
        <c:crosses val="autoZero"/>
        <c:auto val="1"/>
        <c:lblAlgn val="ctr"/>
        <c:lblOffset val="100"/>
        <c:noMultiLvlLbl val="0"/>
      </c:catAx>
      <c:valAx>
        <c:axId val="802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3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0</xdr:row>
      <xdr:rowOff>190500</xdr:rowOff>
    </xdr:from>
    <xdr:to>
      <xdr:col>1</xdr:col>
      <xdr:colOff>1000126</xdr:colOff>
      <xdr:row>0</xdr:row>
      <xdr:rowOff>998857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6" y="190500"/>
          <a:ext cx="1333500" cy="808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0</xdr:row>
      <xdr:rowOff>171451</xdr:rowOff>
    </xdr:from>
    <xdr:to>
      <xdr:col>0</xdr:col>
      <xdr:colOff>1104901</xdr:colOff>
      <xdr:row>0</xdr:row>
      <xdr:rowOff>548939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171451"/>
          <a:ext cx="857250" cy="377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0</xdr:row>
      <xdr:rowOff>171451</xdr:rowOff>
    </xdr:from>
    <xdr:to>
      <xdr:col>0</xdr:col>
      <xdr:colOff>1104901</xdr:colOff>
      <xdr:row>0</xdr:row>
      <xdr:rowOff>548939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171451"/>
          <a:ext cx="857250" cy="377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176211</xdr:rowOff>
    </xdr:from>
    <xdr:to>
      <xdr:col>17</xdr:col>
      <xdr:colOff>390524</xdr:colOff>
      <xdr:row>23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247651</xdr:colOff>
      <xdr:row>0</xdr:row>
      <xdr:rowOff>171451</xdr:rowOff>
    </xdr:from>
    <xdr:to>
      <xdr:col>0</xdr:col>
      <xdr:colOff>1104901</xdr:colOff>
      <xdr:row>0</xdr:row>
      <xdr:rowOff>548939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171451"/>
          <a:ext cx="857250" cy="377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5" x14ac:dyDescent="0.25"/>
  <cols>
    <col min="2" max="2" width="26.7109375" customWidth="1"/>
    <col min="3" max="3" width="46.85546875" customWidth="1"/>
    <col min="4" max="4" width="35" customWidth="1"/>
  </cols>
  <sheetData>
    <row r="1" spans="1:4" ht="98.25" customHeight="1" x14ac:dyDescent="0.25">
      <c r="A1" s="39" t="s">
        <v>139</v>
      </c>
      <c r="B1" s="39"/>
      <c r="C1" s="39"/>
      <c r="D1" s="40"/>
    </row>
    <row r="2" spans="1:4" ht="15.75" x14ac:dyDescent="0.25">
      <c r="A2" s="41" t="s">
        <v>140</v>
      </c>
      <c r="B2" s="41" t="s">
        <v>141</v>
      </c>
      <c r="C2" s="42" t="s">
        <v>142</v>
      </c>
      <c r="D2" s="43" t="s">
        <v>143</v>
      </c>
    </row>
    <row r="3" spans="1:4" x14ac:dyDescent="0.25">
      <c r="A3" t="s">
        <v>144</v>
      </c>
      <c r="B3" s="44" t="s">
        <v>147</v>
      </c>
      <c r="C3" t="s">
        <v>145</v>
      </c>
      <c r="D3" t="s">
        <v>146</v>
      </c>
    </row>
    <row r="4" spans="1:4" x14ac:dyDescent="0.25">
      <c r="B4" s="44"/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sqref="A1:D1"/>
    </sheetView>
  </sheetViews>
  <sheetFormatPr defaultRowHeight="15" x14ac:dyDescent="0.25"/>
  <cols>
    <col min="1" max="1" width="77" customWidth="1"/>
    <col min="2" max="3" width="8.140625" bestFit="1" customWidth="1"/>
    <col min="4" max="4" width="12.28515625" customWidth="1"/>
    <col min="6" max="6" width="49.28515625" customWidth="1"/>
  </cols>
  <sheetData>
    <row r="1" spans="1:8" ht="58.5" customHeight="1" x14ac:dyDescent="0.25">
      <c r="A1" s="31" t="s">
        <v>137</v>
      </c>
      <c r="B1" s="32"/>
      <c r="C1" s="32"/>
      <c r="D1" s="33"/>
    </row>
    <row r="2" spans="1:8" x14ac:dyDescent="0.25">
      <c r="A2" t="s">
        <v>0</v>
      </c>
      <c r="B2" t="s">
        <v>1</v>
      </c>
      <c r="C2" t="s">
        <v>2</v>
      </c>
    </row>
    <row r="3" spans="1:8" x14ac:dyDescent="0.25">
      <c r="A3" t="s">
        <v>17</v>
      </c>
      <c r="B3">
        <v>3</v>
      </c>
      <c r="C3" s="1">
        <v>7.7546296296296304E-4</v>
      </c>
    </row>
    <row r="4" spans="1:8" x14ac:dyDescent="0.25">
      <c r="A4" s="4" t="s">
        <v>24</v>
      </c>
      <c r="B4" s="4">
        <v>3</v>
      </c>
      <c r="C4" s="5">
        <v>6.5972222222222213E-4</v>
      </c>
      <c r="D4" s="2"/>
    </row>
    <row r="5" spans="1:8" x14ac:dyDescent="0.25">
      <c r="A5" s="4" t="s">
        <v>25</v>
      </c>
      <c r="B5" s="4">
        <v>3</v>
      </c>
      <c r="C5" s="5">
        <v>1.0416666666666667E-3</v>
      </c>
      <c r="D5" s="2"/>
    </row>
    <row r="6" spans="1:8" x14ac:dyDescent="0.25">
      <c r="A6" s="4" t="s">
        <v>26</v>
      </c>
      <c r="B6" s="4">
        <v>10</v>
      </c>
      <c r="C6" s="4" t="s">
        <v>23</v>
      </c>
      <c r="D6" s="2" t="s">
        <v>27</v>
      </c>
    </row>
    <row r="7" spans="1:8" x14ac:dyDescent="0.25">
      <c r="A7" s="4" t="s">
        <v>14</v>
      </c>
      <c r="B7" s="4">
        <v>13</v>
      </c>
      <c r="C7" s="5">
        <v>1.6203703703703703E-4</v>
      </c>
      <c r="D7" s="2"/>
    </row>
    <row r="8" spans="1:8" x14ac:dyDescent="0.25">
      <c r="A8" s="4" t="s">
        <v>15</v>
      </c>
      <c r="B8" s="4">
        <v>2</v>
      </c>
      <c r="C8" s="5">
        <v>4.3981481481481481E-4</v>
      </c>
      <c r="D8" s="2"/>
    </row>
    <row r="9" spans="1:8" x14ac:dyDescent="0.25">
      <c r="A9" s="4" t="s">
        <v>33</v>
      </c>
      <c r="B9" s="4">
        <v>2</v>
      </c>
      <c r="C9" s="5">
        <v>1.1342592592592591E-3</v>
      </c>
      <c r="D9" s="2"/>
    </row>
    <row r="10" spans="1:8" x14ac:dyDescent="0.25">
      <c r="A10" s="4" t="s">
        <v>13</v>
      </c>
      <c r="B10" s="4">
        <v>13</v>
      </c>
      <c r="C10" s="5">
        <v>2.6620370370370372E-4</v>
      </c>
      <c r="D10" s="2"/>
    </row>
    <row r="11" spans="1:8" x14ac:dyDescent="0.25">
      <c r="A11" s="4" t="s">
        <v>12</v>
      </c>
      <c r="B11" s="4">
        <v>5</v>
      </c>
      <c r="C11" s="5">
        <v>4.2824074074074075E-4</v>
      </c>
      <c r="D11" s="2"/>
      <c r="H11" s="1"/>
    </row>
    <row r="12" spans="1:8" x14ac:dyDescent="0.25">
      <c r="A12" s="10" t="s">
        <v>11</v>
      </c>
      <c r="B12" s="10">
        <v>13</v>
      </c>
      <c r="C12" s="11">
        <v>4.3981481481481481E-4</v>
      </c>
      <c r="H12" s="1"/>
    </row>
    <row r="13" spans="1:8" x14ac:dyDescent="0.25">
      <c r="A13" s="10" t="s">
        <v>10</v>
      </c>
      <c r="B13" s="10">
        <v>8</v>
      </c>
      <c r="C13" s="11">
        <v>2.5462962962962961E-4</v>
      </c>
      <c r="H13" s="1"/>
    </row>
    <row r="14" spans="1:8" x14ac:dyDescent="0.25">
      <c r="A14" s="10" t="s">
        <v>37</v>
      </c>
      <c r="B14" s="10">
        <v>13</v>
      </c>
      <c r="C14" s="11">
        <v>2.7199074074074074E-3</v>
      </c>
      <c r="H14" s="1"/>
    </row>
    <row r="15" spans="1:8" x14ac:dyDescent="0.25">
      <c r="A15" s="10" t="s">
        <v>36</v>
      </c>
      <c r="B15" s="10">
        <v>3</v>
      </c>
      <c r="C15" s="11">
        <v>3.8194444444444446E-4</v>
      </c>
      <c r="H15" s="1"/>
    </row>
    <row r="16" spans="1:8" x14ac:dyDescent="0.25">
      <c r="A16" s="10" t="s">
        <v>35</v>
      </c>
      <c r="B16" s="10">
        <v>3</v>
      </c>
      <c r="C16" s="11">
        <v>1.6550925925925926E-3</v>
      </c>
      <c r="H16" s="1"/>
    </row>
    <row r="17" spans="1:8" s="2" customFormat="1" x14ac:dyDescent="0.25">
      <c r="A17" s="10" t="s">
        <v>34</v>
      </c>
      <c r="B17" s="10">
        <v>5</v>
      </c>
      <c r="C17" s="11">
        <v>2.8703703703703708E-3</v>
      </c>
      <c r="H17" s="3"/>
    </row>
    <row r="18" spans="1:8" x14ac:dyDescent="0.25">
      <c r="A18" s="10" t="s">
        <v>9</v>
      </c>
      <c r="B18" s="10">
        <v>5</v>
      </c>
      <c r="C18" s="11">
        <v>2.8935185185185189E-4</v>
      </c>
      <c r="H18" s="1"/>
    </row>
    <row r="19" spans="1:8" x14ac:dyDescent="0.25">
      <c r="A19" s="8" t="s">
        <v>22</v>
      </c>
      <c r="B19" s="8">
        <v>1</v>
      </c>
      <c r="C19" s="9">
        <v>1.8287037037037037E-3</v>
      </c>
      <c r="H19" s="1"/>
    </row>
    <row r="20" spans="1:8" x14ac:dyDescent="0.25">
      <c r="A20" s="8" t="s">
        <v>21</v>
      </c>
      <c r="B20" s="8">
        <v>3</v>
      </c>
      <c r="C20" s="9">
        <v>1.1574074074074073E-4</v>
      </c>
      <c r="H20" s="1"/>
    </row>
    <row r="21" spans="1:8" x14ac:dyDescent="0.25">
      <c r="A21" s="8" t="s">
        <v>20</v>
      </c>
      <c r="B21" s="8">
        <v>8</v>
      </c>
      <c r="C21" s="9">
        <v>9.8379629629629642E-4</v>
      </c>
    </row>
    <row r="22" spans="1:8" x14ac:dyDescent="0.25">
      <c r="A22" s="8" t="s">
        <v>19</v>
      </c>
      <c r="B22" s="8">
        <v>5</v>
      </c>
      <c r="C22" s="9">
        <v>1.6203703703703703E-3</v>
      </c>
      <c r="H22" s="1"/>
    </row>
    <row r="23" spans="1:8" x14ac:dyDescent="0.25">
      <c r="A23" s="8" t="s">
        <v>18</v>
      </c>
      <c r="B23" s="8">
        <v>5</v>
      </c>
      <c r="C23" s="9">
        <v>3.2060185185185191E-3</v>
      </c>
    </row>
    <row r="24" spans="1:8" x14ac:dyDescent="0.25">
      <c r="A24" s="12" t="s">
        <v>29</v>
      </c>
      <c r="B24" s="12">
        <v>8</v>
      </c>
      <c r="C24" s="13">
        <v>2.0023148148148148E-3</v>
      </c>
      <c r="H24" s="1"/>
    </row>
    <row r="25" spans="1:8" x14ac:dyDescent="0.25">
      <c r="A25" s="12" t="s">
        <v>52</v>
      </c>
      <c r="B25" s="12" t="s">
        <v>23</v>
      </c>
      <c r="C25" s="13" t="s">
        <v>23</v>
      </c>
      <c r="H25" s="1"/>
    </row>
    <row r="26" spans="1:8" x14ac:dyDescent="0.25">
      <c r="A26" s="12" t="s">
        <v>28</v>
      </c>
      <c r="B26" s="12">
        <v>20</v>
      </c>
      <c r="C26" s="13">
        <v>1.2037037037037038E-3</v>
      </c>
      <c r="H26" s="1"/>
    </row>
    <row r="27" spans="1:8" x14ac:dyDescent="0.25">
      <c r="A27" s="12" t="s">
        <v>30</v>
      </c>
      <c r="B27" s="12">
        <v>40</v>
      </c>
      <c r="C27" s="13">
        <v>3.530092592592592E-3</v>
      </c>
      <c r="H27" s="1"/>
    </row>
    <row r="28" spans="1:8" x14ac:dyDescent="0.25">
      <c r="A28" s="12" t="s">
        <v>31</v>
      </c>
      <c r="B28" s="12">
        <v>5</v>
      </c>
      <c r="C28" s="13">
        <v>1.8055555555555557E-3</v>
      </c>
    </row>
    <row r="29" spans="1:8" x14ac:dyDescent="0.25">
      <c r="A29" s="12" t="s">
        <v>32</v>
      </c>
      <c r="B29" s="12">
        <v>3</v>
      </c>
      <c r="C29" s="13">
        <v>5.9027777777777778E-4</v>
      </c>
      <c r="H29" s="1"/>
    </row>
    <row r="30" spans="1:8" x14ac:dyDescent="0.25">
      <c r="A30" s="12" t="s">
        <v>8</v>
      </c>
      <c r="B30" s="12">
        <v>2</v>
      </c>
      <c r="C30" s="13">
        <v>1.3888888888888889E-4</v>
      </c>
      <c r="D30" t="s">
        <v>23</v>
      </c>
      <c r="H30" s="1"/>
    </row>
    <row r="31" spans="1:8" x14ac:dyDescent="0.25">
      <c r="A31" s="12" t="s">
        <v>7</v>
      </c>
      <c r="B31" s="12">
        <v>2</v>
      </c>
      <c r="C31" s="13">
        <v>1.3888888888888889E-4</v>
      </c>
      <c r="H31" s="1"/>
    </row>
    <row r="32" spans="1:8" x14ac:dyDescent="0.25">
      <c r="A32" s="12" t="s">
        <v>6</v>
      </c>
      <c r="B32" s="12">
        <v>8</v>
      </c>
      <c r="C32" s="13">
        <v>9.2592592592592588E-5</v>
      </c>
    </row>
    <row r="33" spans="1:8" x14ac:dyDescent="0.25">
      <c r="A33" s="12" t="s">
        <v>5</v>
      </c>
      <c r="B33" s="12">
        <v>8</v>
      </c>
      <c r="C33" s="13">
        <v>9.2592592592592588E-5</v>
      </c>
      <c r="H33" s="1"/>
    </row>
    <row r="34" spans="1:8" x14ac:dyDescent="0.25">
      <c r="A34" s="12" t="s">
        <v>16</v>
      </c>
      <c r="B34" s="12">
        <v>8</v>
      </c>
      <c r="C34" s="13">
        <v>8.1018518518518516E-5</v>
      </c>
      <c r="H34" s="1"/>
    </row>
    <row r="35" spans="1:8" x14ac:dyDescent="0.25">
      <c r="A35" s="12" t="s">
        <v>4</v>
      </c>
      <c r="B35" s="12">
        <v>8</v>
      </c>
      <c r="C35" s="13">
        <v>5.7870370370370366E-5</v>
      </c>
      <c r="H35" s="1"/>
    </row>
    <row r="36" spans="1:8" x14ac:dyDescent="0.25">
      <c r="A36" s="14" t="s">
        <v>38</v>
      </c>
      <c r="B36" s="14">
        <v>13</v>
      </c>
      <c r="C36" s="15">
        <v>6.7939814814814816E-3</v>
      </c>
      <c r="H36" s="1"/>
    </row>
    <row r="37" spans="1:8" x14ac:dyDescent="0.25">
      <c r="A37" s="14" t="s">
        <v>47</v>
      </c>
      <c r="B37" s="14">
        <v>100</v>
      </c>
      <c r="C37" s="15">
        <v>2.3842592592592591E-3</v>
      </c>
    </row>
    <row r="38" spans="1:8" x14ac:dyDescent="0.25">
      <c r="A38" s="14" t="s">
        <v>39</v>
      </c>
      <c r="B38" s="14">
        <v>5</v>
      </c>
      <c r="C38" s="15">
        <v>6.3657407407407402E-4</v>
      </c>
    </row>
    <row r="39" spans="1:8" x14ac:dyDescent="0.25">
      <c r="A39" s="14" t="s">
        <v>40</v>
      </c>
      <c r="B39" s="14">
        <v>40</v>
      </c>
      <c r="C39" s="15">
        <v>4.4328703703703709E-3</v>
      </c>
    </row>
    <row r="40" spans="1:8" x14ac:dyDescent="0.25">
      <c r="A40" s="14" t="s">
        <v>41</v>
      </c>
      <c r="B40" s="14">
        <v>20</v>
      </c>
      <c r="C40" s="15">
        <v>1.1458333333333333E-3</v>
      </c>
    </row>
    <row r="41" spans="1:8" x14ac:dyDescent="0.25">
      <c r="A41" s="6" t="s">
        <v>3</v>
      </c>
      <c r="B41" s="6">
        <v>40</v>
      </c>
      <c r="C41" s="7">
        <v>1.6087962962962963E-3</v>
      </c>
    </row>
    <row r="42" spans="1:8" x14ac:dyDescent="0.25">
      <c r="A42" s="6" t="s">
        <v>56</v>
      </c>
      <c r="B42" s="6">
        <v>7</v>
      </c>
      <c r="C42" s="7">
        <v>8.2175925925925917E-4</v>
      </c>
      <c r="D42" t="s">
        <v>23</v>
      </c>
    </row>
    <row r="43" spans="1:8" x14ac:dyDescent="0.25">
      <c r="A43" s="6" t="s">
        <v>55</v>
      </c>
      <c r="B43" s="6">
        <v>7</v>
      </c>
      <c r="C43" s="7">
        <v>1.1574074074074073E-4</v>
      </c>
      <c r="D43" t="s">
        <v>23</v>
      </c>
    </row>
    <row r="44" spans="1:8" x14ac:dyDescent="0.25">
      <c r="A44" s="6" t="s">
        <v>57</v>
      </c>
      <c r="B44" s="6">
        <v>7</v>
      </c>
      <c r="C44" s="7">
        <v>1.1574074074074073E-4</v>
      </c>
      <c r="D44" t="s">
        <v>23</v>
      </c>
    </row>
    <row r="45" spans="1:8" x14ac:dyDescent="0.25">
      <c r="A45" s="6" t="s">
        <v>53</v>
      </c>
      <c r="B45" s="6">
        <v>10</v>
      </c>
      <c r="C45" s="7">
        <v>9.2592592592592585E-4</v>
      </c>
      <c r="D45" t="s">
        <v>23</v>
      </c>
    </row>
    <row r="46" spans="1:8" x14ac:dyDescent="0.25">
      <c r="A46" s="6" t="s">
        <v>54</v>
      </c>
      <c r="B46" s="6">
        <v>11</v>
      </c>
      <c r="C46" s="7">
        <v>1.1574074074074073E-4</v>
      </c>
      <c r="D46" t="s">
        <v>23</v>
      </c>
    </row>
    <row r="47" spans="1:8" x14ac:dyDescent="0.25">
      <c r="A47" s="16" t="s">
        <v>42</v>
      </c>
      <c r="B47" s="16">
        <v>7</v>
      </c>
      <c r="C47" s="17">
        <v>1.0416666666666667E-3</v>
      </c>
      <c r="D47" t="s">
        <v>23</v>
      </c>
    </row>
    <row r="48" spans="1:8" x14ac:dyDescent="0.25">
      <c r="A48" s="16" t="s">
        <v>43</v>
      </c>
      <c r="B48" s="16">
        <v>7</v>
      </c>
      <c r="C48" s="17">
        <v>3.4722222222222224E-4</v>
      </c>
      <c r="D48" t="s">
        <v>23</v>
      </c>
    </row>
    <row r="49" spans="1:8" x14ac:dyDescent="0.25">
      <c r="A49" s="16" t="s">
        <v>44</v>
      </c>
      <c r="B49" s="16">
        <v>7</v>
      </c>
      <c r="C49" s="17">
        <v>4.0509259259259258E-4</v>
      </c>
      <c r="D49" t="s">
        <v>23</v>
      </c>
    </row>
    <row r="50" spans="1:8" x14ac:dyDescent="0.25">
      <c r="A50" s="16" t="s">
        <v>45</v>
      </c>
      <c r="B50" s="16">
        <v>13</v>
      </c>
      <c r="C50" s="17">
        <v>9.2592592592592585E-4</v>
      </c>
      <c r="H50" s="1"/>
    </row>
    <row r="51" spans="1:8" x14ac:dyDescent="0.25">
      <c r="A51" s="16" t="s">
        <v>49</v>
      </c>
      <c r="B51" s="16">
        <v>5</v>
      </c>
      <c r="C51" s="17">
        <v>5.5555555555555558E-3</v>
      </c>
      <c r="D51" t="s">
        <v>23</v>
      </c>
      <c r="H51" s="1"/>
    </row>
    <row r="52" spans="1:8" x14ac:dyDescent="0.25">
      <c r="A52" s="16" t="s">
        <v>50</v>
      </c>
      <c r="B52" s="16">
        <v>5</v>
      </c>
      <c r="C52" s="17">
        <v>5.6712962962962958E-3</v>
      </c>
      <c r="D52" t="s">
        <v>23</v>
      </c>
      <c r="H52" s="1"/>
    </row>
    <row r="53" spans="1:8" x14ac:dyDescent="0.25">
      <c r="A53" s="16" t="s">
        <v>51</v>
      </c>
      <c r="B53" s="16">
        <v>5</v>
      </c>
      <c r="C53" s="17">
        <v>4.7337962962962998E-2</v>
      </c>
      <c r="D53" t="s">
        <v>23</v>
      </c>
      <c r="H53" s="1"/>
    </row>
    <row r="54" spans="1:8" x14ac:dyDescent="0.25">
      <c r="A54" s="19" t="s">
        <v>46</v>
      </c>
      <c r="B54" s="19">
        <v>13</v>
      </c>
      <c r="C54" s="20">
        <v>5.7870370370370376E-3</v>
      </c>
      <c r="H54" s="1"/>
    </row>
    <row r="55" spans="1:8" x14ac:dyDescent="0.25">
      <c r="A55" s="2" t="s">
        <v>48</v>
      </c>
      <c r="B55" s="18">
        <v>530</v>
      </c>
    </row>
    <row r="58" spans="1:8" x14ac:dyDescent="0.25">
      <c r="C58" s="1"/>
      <c r="H58" s="1"/>
    </row>
    <row r="59" spans="1:8" x14ac:dyDescent="0.25">
      <c r="C59" s="1"/>
      <c r="H59" s="1"/>
    </row>
    <row r="60" spans="1:8" x14ac:dyDescent="0.25">
      <c r="C60" s="1"/>
      <c r="H60" s="1"/>
    </row>
    <row r="61" spans="1:8" x14ac:dyDescent="0.25">
      <c r="C61" s="1"/>
      <c r="H61" s="1"/>
    </row>
    <row r="62" spans="1:8" x14ac:dyDescent="0.25">
      <c r="C62" s="1"/>
      <c r="H62" s="1"/>
    </row>
    <row r="63" spans="1:8" x14ac:dyDescent="0.25">
      <c r="C63" s="1"/>
      <c r="H63" s="1"/>
    </row>
    <row r="64" spans="1:8" x14ac:dyDescent="0.25">
      <c r="C64" s="1"/>
      <c r="H64" s="1"/>
    </row>
    <row r="65" spans="3:8" x14ac:dyDescent="0.25">
      <c r="C65" s="1"/>
      <c r="H65" s="1"/>
    </row>
    <row r="66" spans="3:8" x14ac:dyDescent="0.25">
      <c r="C66" s="1"/>
      <c r="H66" s="1"/>
    </row>
    <row r="67" spans="3:8" x14ac:dyDescent="0.25">
      <c r="C67" s="1"/>
      <c r="H67" s="1"/>
    </row>
    <row r="68" spans="3:8" x14ac:dyDescent="0.25">
      <c r="C68" s="1"/>
      <c r="H68" s="1"/>
    </row>
    <row r="69" spans="3:8" x14ac:dyDescent="0.25">
      <c r="C69" s="1"/>
      <c r="H69" s="1"/>
    </row>
    <row r="70" spans="3:8" x14ac:dyDescent="0.25">
      <c r="C70" s="1"/>
      <c r="H70" s="1"/>
    </row>
    <row r="71" spans="3:8" x14ac:dyDescent="0.25">
      <c r="C71" s="1"/>
      <c r="H71" s="1"/>
    </row>
    <row r="72" spans="3:8" x14ac:dyDescent="0.25">
      <c r="C72" s="1"/>
      <c r="H72" s="1"/>
    </row>
    <row r="73" spans="3:8" x14ac:dyDescent="0.25">
      <c r="C73" s="1"/>
      <c r="H73" s="1"/>
    </row>
    <row r="74" spans="3:8" x14ac:dyDescent="0.25">
      <c r="C74" s="1"/>
    </row>
    <row r="81" spans="3:3" x14ac:dyDescent="0.25">
      <c r="C81" s="1"/>
    </row>
    <row r="82" spans="3:3" x14ac:dyDescent="0.25">
      <c r="C82" s="1"/>
    </row>
    <row r="88" spans="3:3" x14ac:dyDescent="0.25">
      <c r="C88" s="1"/>
    </row>
    <row r="89" spans="3:3" x14ac:dyDescent="0.25">
      <c r="C89" s="1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10" sqref="F10"/>
    </sheetView>
  </sheetViews>
  <sheetFormatPr defaultRowHeight="15" x14ac:dyDescent="0.25"/>
  <cols>
    <col min="1" max="1" width="48.85546875" customWidth="1"/>
    <col min="2" max="2" width="25.7109375" customWidth="1"/>
    <col min="3" max="3" width="23.7109375" customWidth="1"/>
  </cols>
  <sheetData>
    <row r="1" spans="1:10" ht="51.75" customHeight="1" x14ac:dyDescent="0.25">
      <c r="A1" s="37" t="s">
        <v>148</v>
      </c>
      <c r="B1" s="38" t="s">
        <v>70</v>
      </c>
      <c r="C1" s="38" t="s">
        <v>71</v>
      </c>
    </row>
    <row r="2" spans="1:10" ht="14.25" customHeight="1" x14ac:dyDescent="0.25">
      <c r="A2" s="45" t="s">
        <v>58</v>
      </c>
      <c r="B2" s="38"/>
      <c r="C2" s="38"/>
    </row>
    <row r="3" spans="1:10" x14ac:dyDescent="0.25">
      <c r="A3" t="s">
        <v>59</v>
      </c>
      <c r="B3">
        <v>2</v>
      </c>
      <c r="C3">
        <v>2</v>
      </c>
    </row>
    <row r="4" spans="1:10" x14ac:dyDescent="0.25">
      <c r="A4" t="s">
        <v>60</v>
      </c>
      <c r="B4">
        <v>13</v>
      </c>
      <c r="C4">
        <v>8</v>
      </c>
    </row>
    <row r="5" spans="1:10" x14ac:dyDescent="0.25">
      <c r="A5" t="s">
        <v>68</v>
      </c>
      <c r="B5">
        <v>5</v>
      </c>
      <c r="C5">
        <v>2</v>
      </c>
    </row>
    <row r="6" spans="1:10" x14ac:dyDescent="0.25">
      <c r="A6" t="s">
        <v>62</v>
      </c>
      <c r="B6">
        <v>3</v>
      </c>
      <c r="C6">
        <v>2</v>
      </c>
    </row>
    <row r="7" spans="1:10" x14ac:dyDescent="0.25">
      <c r="A7" t="s">
        <v>63</v>
      </c>
      <c r="B7">
        <v>5</v>
      </c>
      <c r="C7">
        <v>1</v>
      </c>
    </row>
    <row r="8" spans="1:10" x14ac:dyDescent="0.25">
      <c r="A8" t="s">
        <v>64</v>
      </c>
      <c r="B8">
        <v>5</v>
      </c>
      <c r="C8">
        <v>2</v>
      </c>
    </row>
    <row r="9" spans="1:10" x14ac:dyDescent="0.25">
      <c r="A9" t="s">
        <v>65</v>
      </c>
      <c r="B9">
        <v>5</v>
      </c>
      <c r="C9">
        <v>3</v>
      </c>
      <c r="J9" s="1"/>
    </row>
    <row r="10" spans="1:10" x14ac:dyDescent="0.25">
      <c r="A10" t="s">
        <v>66</v>
      </c>
      <c r="B10">
        <v>7</v>
      </c>
      <c r="C10">
        <v>5</v>
      </c>
      <c r="J10" s="1"/>
    </row>
    <row r="11" spans="1:10" x14ac:dyDescent="0.25">
      <c r="A11" t="s">
        <v>67</v>
      </c>
      <c r="B11">
        <v>3</v>
      </c>
      <c r="C11">
        <v>2</v>
      </c>
      <c r="J11" s="1"/>
    </row>
    <row r="12" spans="1:10" ht="15.75" x14ac:dyDescent="0.25">
      <c r="A12" s="22" t="s">
        <v>48</v>
      </c>
      <c r="B12" s="22">
        <f>SUM(B3:B11)</f>
        <v>48</v>
      </c>
      <c r="C12" s="22">
        <f>SUM(C3:C11)</f>
        <v>27</v>
      </c>
      <c r="J12" s="1"/>
    </row>
    <row r="13" spans="1:10" ht="15.75" x14ac:dyDescent="0.25">
      <c r="A13" s="22" t="s">
        <v>69</v>
      </c>
      <c r="B13" s="23">
        <v>480</v>
      </c>
      <c r="C13" s="23">
        <v>270</v>
      </c>
      <c r="J13" s="1"/>
    </row>
    <row r="14" spans="1:10" ht="15.75" x14ac:dyDescent="0.25">
      <c r="A14" s="28"/>
      <c r="B14" s="29"/>
      <c r="C14" s="29"/>
      <c r="J14" s="1"/>
    </row>
    <row r="15" spans="1:10" x14ac:dyDescent="0.25">
      <c r="A15" s="27" t="s">
        <v>80</v>
      </c>
      <c r="B15" s="21" t="s">
        <v>70</v>
      </c>
      <c r="C15" s="21" t="s">
        <v>71</v>
      </c>
    </row>
    <row r="16" spans="1:10" x14ac:dyDescent="0.25">
      <c r="A16" t="s">
        <v>135</v>
      </c>
      <c r="C16">
        <v>3</v>
      </c>
      <c r="J16" s="30"/>
    </row>
    <row r="17" spans="1:3" x14ac:dyDescent="0.25">
      <c r="A17" t="s">
        <v>136</v>
      </c>
      <c r="C17">
        <v>5</v>
      </c>
    </row>
    <row r="18" spans="1:3" x14ac:dyDescent="0.25">
      <c r="A18" t="s">
        <v>131</v>
      </c>
      <c r="C18">
        <v>3</v>
      </c>
    </row>
    <row r="19" spans="1:3" x14ac:dyDescent="0.25">
      <c r="A19" t="s">
        <v>132</v>
      </c>
      <c r="B19">
        <v>8</v>
      </c>
      <c r="C19">
        <v>8</v>
      </c>
    </row>
    <row r="20" spans="1:3" x14ac:dyDescent="0.25">
      <c r="A20" t="s">
        <v>133</v>
      </c>
      <c r="B20">
        <v>5</v>
      </c>
      <c r="C20" s="30">
        <v>6.2</v>
      </c>
    </row>
    <row r="21" spans="1:3" x14ac:dyDescent="0.25">
      <c r="A21" t="s">
        <v>134</v>
      </c>
      <c r="B21">
        <v>8</v>
      </c>
      <c r="C21">
        <f>8+6.2</f>
        <v>14.2</v>
      </c>
    </row>
    <row r="22" spans="1:3" ht="15.75" x14ac:dyDescent="0.25">
      <c r="A22" s="22" t="s">
        <v>48</v>
      </c>
      <c r="B22" s="22">
        <f>SUM(B16:B21)</f>
        <v>21</v>
      </c>
      <c r="C22" s="22">
        <f>SUM(C16:C21)</f>
        <v>39.4</v>
      </c>
    </row>
    <row r="23" spans="1:3" ht="15.75" x14ac:dyDescent="0.25">
      <c r="A23" s="22" t="s">
        <v>69</v>
      </c>
      <c r="B23" s="23">
        <v>480</v>
      </c>
      <c r="C23" s="23">
        <v>270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6" workbookViewId="0">
      <selection sqref="A1:F1"/>
    </sheetView>
  </sheetViews>
  <sheetFormatPr defaultRowHeight="15" x14ac:dyDescent="0.25"/>
  <cols>
    <col min="1" max="1" width="35.7109375" customWidth="1"/>
    <col min="2" max="2" width="10.7109375" customWidth="1"/>
    <col min="3" max="4" width="10.7109375" bestFit="1" customWidth="1"/>
  </cols>
  <sheetData>
    <row r="1" spans="1:6" ht="48.75" customHeight="1" x14ac:dyDescent="0.25">
      <c r="A1" s="34" t="s">
        <v>138</v>
      </c>
      <c r="B1" s="35"/>
      <c r="C1" s="35"/>
      <c r="D1" s="36"/>
      <c r="E1" s="34"/>
      <c r="F1" s="35"/>
    </row>
    <row r="3" spans="1:6" x14ac:dyDescent="0.25">
      <c r="A3" t="s">
        <v>83</v>
      </c>
      <c r="B3" t="s">
        <v>84</v>
      </c>
      <c r="C3" t="s">
        <v>85</v>
      </c>
      <c r="D3" t="s">
        <v>130</v>
      </c>
    </row>
    <row r="4" spans="1:6" x14ac:dyDescent="0.25">
      <c r="A4" t="s">
        <v>72</v>
      </c>
      <c r="B4" s="25">
        <f>SUM(B18:B24)*10</f>
        <v>785</v>
      </c>
      <c r="C4" s="25">
        <f>SUM(C18:C24)*10</f>
        <v>785</v>
      </c>
      <c r="D4" s="25">
        <f>SUM(D18:D24)*10</f>
        <v>675</v>
      </c>
      <c r="E4" t="s">
        <v>128</v>
      </c>
      <c r="F4">
        <f>C11/D11</f>
        <v>1.2793791574279378</v>
      </c>
    </row>
    <row r="5" spans="1:6" x14ac:dyDescent="0.25">
      <c r="A5" t="s">
        <v>73</v>
      </c>
      <c r="B5" s="25">
        <f>SUM(B27:B28)*10+$B4</f>
        <v>1405</v>
      </c>
      <c r="C5" s="25">
        <f>SUM(C27:C28)*10+C4</f>
        <v>1405</v>
      </c>
      <c r="D5" s="25">
        <f>SUM(D27:D28)*10+D4</f>
        <v>1295</v>
      </c>
      <c r="E5" t="s">
        <v>129</v>
      </c>
      <c r="F5">
        <f>C11/B11</f>
        <v>0.96327212020033393</v>
      </c>
    </row>
    <row r="6" spans="1:6" x14ac:dyDescent="0.25">
      <c r="A6" t="s">
        <v>74</v>
      </c>
      <c r="B6" s="25">
        <f>SUM(B31:B33)*10+B5</f>
        <v>1530</v>
      </c>
      <c r="C6" s="25">
        <f>SUM(C31:C33)*10+C5</f>
        <v>1530</v>
      </c>
      <c r="D6" s="25">
        <f>SUM(D31:D33)*10+D5</f>
        <v>1420</v>
      </c>
    </row>
    <row r="7" spans="1:6" x14ac:dyDescent="0.25">
      <c r="A7" t="s">
        <v>75</v>
      </c>
      <c r="B7" s="25">
        <f>SUM(B36:B37)*10+B6</f>
        <v>1690</v>
      </c>
      <c r="C7" s="25">
        <f>SUM(C36:C37)*10+C6</f>
        <v>1690</v>
      </c>
      <c r="D7" s="25">
        <f>SUM(D36:D37)*10+D6</f>
        <v>1580</v>
      </c>
    </row>
    <row r="8" spans="1:6" x14ac:dyDescent="0.25">
      <c r="A8" t="s">
        <v>76</v>
      </c>
      <c r="B8" s="25">
        <f>SUM(B40:B44)*10+B7</f>
        <v>2150</v>
      </c>
      <c r="C8" s="25">
        <f>SUM(C40:C44)*10+C7</f>
        <v>2150</v>
      </c>
      <c r="D8" s="25">
        <f>SUM(D40:D44)*10+D7</f>
        <v>2020</v>
      </c>
    </row>
    <row r="9" spans="1:6" x14ac:dyDescent="0.25">
      <c r="A9" t="s">
        <v>77</v>
      </c>
      <c r="B9" s="25">
        <f>SUM(B47:B51)*10+B8</f>
        <v>2405</v>
      </c>
      <c r="C9" s="25">
        <f>SUM(C47:C51)*10+C8</f>
        <v>2385</v>
      </c>
      <c r="D9" s="25">
        <f>SUM(D47:D51)*10+D8</f>
        <v>2195</v>
      </c>
    </row>
    <row r="10" spans="1:6" x14ac:dyDescent="0.25">
      <c r="A10" t="s">
        <v>78</v>
      </c>
      <c r="B10" s="25">
        <f>SUM(B54:B56)*10+B9</f>
        <v>2725</v>
      </c>
      <c r="C10" s="25">
        <f>SUM(C54:C56)*10+C9</f>
        <v>2655</v>
      </c>
      <c r="D10" s="25">
        <f>SUM(D54:D56)*10+D9</f>
        <v>2225</v>
      </c>
    </row>
    <row r="11" spans="1:6" x14ac:dyDescent="0.25">
      <c r="A11" s="26" t="s">
        <v>79</v>
      </c>
      <c r="B11" s="25">
        <f>SUM(B59:B67)*10+B10</f>
        <v>2995</v>
      </c>
      <c r="C11" s="25">
        <f>SUM(C59:C67)*10+C10</f>
        <v>2885</v>
      </c>
      <c r="D11" s="25">
        <f>SUM(D59:D67)*10+D10</f>
        <v>2255</v>
      </c>
    </row>
    <row r="12" spans="1:6" x14ac:dyDescent="0.25">
      <c r="A12" t="s">
        <v>80</v>
      </c>
      <c r="B12" s="25">
        <f>SUM(B70:B72)*10+B11</f>
        <v>3175</v>
      </c>
      <c r="C12" s="25">
        <f>SUM(C70:C72)*10</f>
        <v>0</v>
      </c>
      <c r="D12" s="25">
        <f>SUM(D70:D72)*10</f>
        <v>0</v>
      </c>
    </row>
    <row r="13" spans="1:6" x14ac:dyDescent="0.25">
      <c r="A13" t="s">
        <v>81</v>
      </c>
      <c r="B13" s="25">
        <f>SUM(B75)*10+B12</f>
        <v>3335</v>
      </c>
      <c r="C13" s="25">
        <f>SUM(C75)*10</f>
        <v>0</v>
      </c>
      <c r="D13" s="25">
        <f>SUM(D75)*10</f>
        <v>0</v>
      </c>
    </row>
    <row r="14" spans="1:6" x14ac:dyDescent="0.25">
      <c r="A14" t="s">
        <v>82</v>
      </c>
      <c r="B14" s="25">
        <f>SUM(B78:B81)*10+B13</f>
        <v>3695</v>
      </c>
      <c r="C14" s="25">
        <f>SUM(C78:C81)*10</f>
        <v>0</v>
      </c>
      <c r="D14" s="25">
        <f>SUM(D78:D81)*10</f>
        <v>0</v>
      </c>
    </row>
    <row r="17" spans="1:4" x14ac:dyDescent="0.25">
      <c r="A17" t="s">
        <v>87</v>
      </c>
      <c r="B17" t="s">
        <v>84</v>
      </c>
      <c r="C17" t="s">
        <v>85</v>
      </c>
      <c r="D17" t="s">
        <v>86</v>
      </c>
    </row>
    <row r="18" spans="1:4" x14ac:dyDescent="0.25">
      <c r="A18" t="s">
        <v>88</v>
      </c>
      <c r="B18">
        <v>13</v>
      </c>
      <c r="C18">
        <v>13</v>
      </c>
      <c r="D18">
        <v>13</v>
      </c>
    </row>
    <row r="19" spans="1:4" x14ac:dyDescent="0.25">
      <c r="A19" t="s">
        <v>89</v>
      </c>
      <c r="B19">
        <v>13</v>
      </c>
      <c r="C19">
        <v>13</v>
      </c>
      <c r="D19">
        <v>4</v>
      </c>
    </row>
    <row r="20" spans="1:4" x14ac:dyDescent="0.25">
      <c r="A20" t="s">
        <v>90</v>
      </c>
      <c r="B20">
        <v>6</v>
      </c>
      <c r="C20">
        <v>6</v>
      </c>
      <c r="D20">
        <v>4</v>
      </c>
    </row>
    <row r="21" spans="1:4" x14ac:dyDescent="0.25">
      <c r="A21" t="s">
        <v>91</v>
      </c>
      <c r="B21">
        <v>8</v>
      </c>
      <c r="C21">
        <v>8</v>
      </c>
      <c r="D21">
        <v>8</v>
      </c>
    </row>
    <row r="22" spans="1:4" x14ac:dyDescent="0.25">
      <c r="A22" t="s">
        <v>92</v>
      </c>
      <c r="B22">
        <v>2</v>
      </c>
      <c r="C22">
        <v>2</v>
      </c>
      <c r="D22">
        <v>2</v>
      </c>
    </row>
    <row r="23" spans="1:4" x14ac:dyDescent="0.25">
      <c r="A23" t="s">
        <v>93</v>
      </c>
      <c r="B23">
        <v>30</v>
      </c>
      <c r="C23">
        <v>30</v>
      </c>
      <c r="D23">
        <v>30</v>
      </c>
    </row>
    <row r="24" spans="1:4" x14ac:dyDescent="0.25">
      <c r="A24" t="s">
        <v>97</v>
      </c>
      <c r="B24">
        <v>6.5</v>
      </c>
      <c r="C24">
        <v>6.5</v>
      </c>
      <c r="D24">
        <v>6.5</v>
      </c>
    </row>
    <row r="26" spans="1:4" x14ac:dyDescent="0.25">
      <c r="A26" t="s">
        <v>94</v>
      </c>
    </row>
    <row r="27" spans="1:4" x14ac:dyDescent="0.25">
      <c r="A27" t="s">
        <v>95</v>
      </c>
      <c r="B27">
        <v>42</v>
      </c>
      <c r="C27">
        <v>42</v>
      </c>
      <c r="D27">
        <v>42</v>
      </c>
    </row>
    <row r="28" spans="1:4" x14ac:dyDescent="0.25">
      <c r="A28" t="s">
        <v>96</v>
      </c>
      <c r="B28">
        <v>20</v>
      </c>
      <c r="C28">
        <v>20</v>
      </c>
      <c r="D28">
        <v>20</v>
      </c>
    </row>
    <row r="30" spans="1:4" x14ac:dyDescent="0.25">
      <c r="A30" t="s">
        <v>98</v>
      </c>
    </row>
    <row r="31" spans="1:4" x14ac:dyDescent="0.25">
      <c r="A31" t="s">
        <v>99</v>
      </c>
      <c r="B31">
        <v>5</v>
      </c>
      <c r="C31">
        <v>5</v>
      </c>
      <c r="D31">
        <v>5</v>
      </c>
    </row>
    <row r="32" spans="1:4" x14ac:dyDescent="0.25">
      <c r="A32" t="s">
        <v>100</v>
      </c>
      <c r="B32">
        <v>6</v>
      </c>
      <c r="C32">
        <v>6</v>
      </c>
      <c r="D32">
        <v>6</v>
      </c>
    </row>
    <row r="33" spans="1:4" x14ac:dyDescent="0.25">
      <c r="A33" t="s">
        <v>101</v>
      </c>
      <c r="B33">
        <v>1.5</v>
      </c>
      <c r="C33">
        <v>1.5</v>
      </c>
      <c r="D33">
        <v>1.5</v>
      </c>
    </row>
    <row r="35" spans="1:4" x14ac:dyDescent="0.25">
      <c r="A35" t="s">
        <v>102</v>
      </c>
    </row>
    <row r="36" spans="1:4" x14ac:dyDescent="0.25">
      <c r="A36" t="s">
        <v>103</v>
      </c>
      <c r="B36">
        <v>8</v>
      </c>
      <c r="C36">
        <v>8</v>
      </c>
      <c r="D36">
        <v>8</v>
      </c>
    </row>
    <row r="37" spans="1:4" x14ac:dyDescent="0.25">
      <c r="A37" t="s">
        <v>104</v>
      </c>
      <c r="B37">
        <v>8</v>
      </c>
      <c r="C37">
        <v>8</v>
      </c>
      <c r="D37">
        <v>8</v>
      </c>
    </row>
    <row r="39" spans="1:4" x14ac:dyDescent="0.25">
      <c r="A39" t="s">
        <v>105</v>
      </c>
    </row>
    <row r="40" spans="1:4" x14ac:dyDescent="0.25">
      <c r="A40" t="s">
        <v>106</v>
      </c>
      <c r="B40">
        <v>13</v>
      </c>
      <c r="C40">
        <v>13</v>
      </c>
      <c r="D40">
        <v>11</v>
      </c>
    </row>
    <row r="41" spans="1:4" x14ac:dyDescent="0.25">
      <c r="A41" t="s">
        <v>107</v>
      </c>
      <c r="B41">
        <v>10</v>
      </c>
      <c r="C41">
        <v>10</v>
      </c>
      <c r="D41">
        <v>10</v>
      </c>
    </row>
    <row r="42" spans="1:4" x14ac:dyDescent="0.25">
      <c r="A42" t="s">
        <v>108</v>
      </c>
      <c r="B42">
        <v>8</v>
      </c>
      <c r="C42">
        <v>8</v>
      </c>
      <c r="D42">
        <v>8</v>
      </c>
    </row>
    <row r="43" spans="1:4" x14ac:dyDescent="0.25">
      <c r="A43" t="s">
        <v>109</v>
      </c>
      <c r="B43">
        <v>7</v>
      </c>
      <c r="C43">
        <v>7</v>
      </c>
      <c r="D43">
        <v>7</v>
      </c>
    </row>
    <row r="44" spans="1:4" x14ac:dyDescent="0.25">
      <c r="A44" t="s">
        <v>115</v>
      </c>
      <c r="B44">
        <v>8</v>
      </c>
      <c r="C44">
        <v>8</v>
      </c>
      <c r="D44">
        <v>8</v>
      </c>
    </row>
    <row r="46" spans="1:4" x14ac:dyDescent="0.25">
      <c r="A46" t="s">
        <v>110</v>
      </c>
    </row>
    <row r="47" spans="1:4" x14ac:dyDescent="0.25">
      <c r="A47" t="s">
        <v>111</v>
      </c>
      <c r="B47">
        <v>3</v>
      </c>
      <c r="C47">
        <v>3</v>
      </c>
      <c r="D47">
        <v>2</v>
      </c>
    </row>
    <row r="48" spans="1:4" x14ac:dyDescent="0.25">
      <c r="A48" t="s">
        <v>112</v>
      </c>
      <c r="B48">
        <v>3</v>
      </c>
      <c r="C48">
        <v>3</v>
      </c>
      <c r="D48">
        <v>3</v>
      </c>
    </row>
    <row r="49" spans="1:4" x14ac:dyDescent="0.25">
      <c r="A49" t="s">
        <v>67</v>
      </c>
      <c r="B49">
        <v>2</v>
      </c>
      <c r="C49">
        <v>0</v>
      </c>
      <c r="D49">
        <v>0</v>
      </c>
    </row>
    <row r="50" spans="1:4" x14ac:dyDescent="0.25">
      <c r="A50" t="s">
        <v>113</v>
      </c>
      <c r="B50">
        <v>6</v>
      </c>
      <c r="C50">
        <v>6</v>
      </c>
      <c r="D50">
        <v>1</v>
      </c>
    </row>
    <row r="51" spans="1:4" x14ac:dyDescent="0.25">
      <c r="A51" t="s">
        <v>114</v>
      </c>
      <c r="B51">
        <v>11.5</v>
      </c>
      <c r="C51">
        <v>11.5</v>
      </c>
      <c r="D51">
        <v>11.5</v>
      </c>
    </row>
    <row r="53" spans="1:4" x14ac:dyDescent="0.25">
      <c r="A53" t="s">
        <v>116</v>
      </c>
    </row>
    <row r="54" spans="1:4" x14ac:dyDescent="0.25">
      <c r="A54" t="s">
        <v>117</v>
      </c>
      <c r="B54">
        <v>24</v>
      </c>
      <c r="C54">
        <v>24</v>
      </c>
      <c r="D54">
        <v>2</v>
      </c>
    </row>
    <row r="55" spans="1:4" x14ac:dyDescent="0.25">
      <c r="A55" t="s">
        <v>118</v>
      </c>
      <c r="B55">
        <v>5</v>
      </c>
      <c r="C55">
        <v>0</v>
      </c>
      <c r="D55">
        <v>0</v>
      </c>
    </row>
    <row r="56" spans="1:4" x14ac:dyDescent="0.25">
      <c r="A56" t="s">
        <v>119</v>
      </c>
      <c r="B56">
        <v>3</v>
      </c>
      <c r="C56">
        <v>3</v>
      </c>
      <c r="D56">
        <v>1</v>
      </c>
    </row>
    <row r="58" spans="1:4" x14ac:dyDescent="0.25">
      <c r="A58" t="s">
        <v>58</v>
      </c>
    </row>
    <row r="59" spans="1:4" x14ac:dyDescent="0.25">
      <c r="A59" t="s">
        <v>59</v>
      </c>
      <c r="B59">
        <v>2</v>
      </c>
      <c r="C59">
        <v>6</v>
      </c>
      <c r="D59">
        <v>1</v>
      </c>
    </row>
    <row r="60" spans="1:4" x14ac:dyDescent="0.25">
      <c r="A60" t="s">
        <v>60</v>
      </c>
      <c r="B60">
        <v>8</v>
      </c>
      <c r="C60">
        <v>0</v>
      </c>
      <c r="D60">
        <v>0</v>
      </c>
    </row>
    <row r="61" spans="1:4" x14ac:dyDescent="0.25">
      <c r="A61" t="s">
        <v>61</v>
      </c>
      <c r="B61">
        <v>2</v>
      </c>
      <c r="C61">
        <v>8</v>
      </c>
      <c r="D61">
        <v>0</v>
      </c>
    </row>
    <row r="62" spans="1:4" x14ac:dyDescent="0.25">
      <c r="A62" t="s">
        <v>62</v>
      </c>
      <c r="B62">
        <v>2</v>
      </c>
      <c r="C62">
        <v>0</v>
      </c>
      <c r="D62">
        <v>0</v>
      </c>
    </row>
    <row r="63" spans="1:4" x14ac:dyDescent="0.25">
      <c r="A63" t="s">
        <v>63</v>
      </c>
      <c r="B63">
        <v>1</v>
      </c>
      <c r="C63">
        <v>1</v>
      </c>
      <c r="D63">
        <v>0</v>
      </c>
    </row>
    <row r="64" spans="1:4" x14ac:dyDescent="0.25">
      <c r="A64" t="s">
        <v>64</v>
      </c>
      <c r="B64">
        <v>2</v>
      </c>
      <c r="C64">
        <v>0</v>
      </c>
      <c r="D64">
        <v>0</v>
      </c>
    </row>
    <row r="65" spans="1:4" x14ac:dyDescent="0.25">
      <c r="A65" t="s">
        <v>65</v>
      </c>
      <c r="B65">
        <v>3</v>
      </c>
      <c r="C65">
        <v>3</v>
      </c>
      <c r="D65">
        <v>1</v>
      </c>
    </row>
    <row r="66" spans="1:4" x14ac:dyDescent="0.25">
      <c r="A66" t="s">
        <v>66</v>
      </c>
      <c r="B66">
        <v>5</v>
      </c>
      <c r="C66">
        <v>3</v>
      </c>
      <c r="D66">
        <v>1</v>
      </c>
    </row>
    <row r="67" spans="1:4" x14ac:dyDescent="0.25">
      <c r="A67" t="s">
        <v>67</v>
      </c>
      <c r="B67">
        <v>2</v>
      </c>
      <c r="C67">
        <v>2</v>
      </c>
      <c r="D67">
        <v>0</v>
      </c>
    </row>
    <row r="69" spans="1:4" x14ac:dyDescent="0.25">
      <c r="A69" s="24" t="s">
        <v>80</v>
      </c>
    </row>
    <row r="70" spans="1:4" x14ac:dyDescent="0.25">
      <c r="A70" s="2" t="s">
        <v>120</v>
      </c>
      <c r="B70">
        <v>8</v>
      </c>
      <c r="C70">
        <v>0</v>
      </c>
      <c r="D70">
        <v>0</v>
      </c>
    </row>
    <row r="71" spans="1:4" x14ac:dyDescent="0.25">
      <c r="A71" t="s">
        <v>121</v>
      </c>
      <c r="B71">
        <v>5</v>
      </c>
      <c r="C71">
        <v>0</v>
      </c>
      <c r="D71">
        <v>0</v>
      </c>
    </row>
    <row r="72" spans="1:4" x14ac:dyDescent="0.25">
      <c r="A72" t="s">
        <v>122</v>
      </c>
      <c r="B72">
        <v>5</v>
      </c>
      <c r="C72">
        <v>0</v>
      </c>
      <c r="D72">
        <v>0</v>
      </c>
    </row>
    <row r="74" spans="1:4" x14ac:dyDescent="0.25">
      <c r="A74" t="s">
        <v>81</v>
      </c>
    </row>
    <row r="75" spans="1:4" x14ac:dyDescent="0.25">
      <c r="A75" t="s">
        <v>123</v>
      </c>
      <c r="B75">
        <v>16</v>
      </c>
      <c r="C75">
        <v>0</v>
      </c>
      <c r="D75">
        <v>0</v>
      </c>
    </row>
    <row r="77" spans="1:4" x14ac:dyDescent="0.25">
      <c r="A77" t="s">
        <v>82</v>
      </c>
    </row>
    <row r="78" spans="1:4" x14ac:dyDescent="0.25">
      <c r="A78" t="s">
        <v>124</v>
      </c>
      <c r="B78">
        <v>11</v>
      </c>
      <c r="C78">
        <v>0</v>
      </c>
      <c r="D78">
        <v>0</v>
      </c>
    </row>
    <row r="79" spans="1:4" x14ac:dyDescent="0.25">
      <c r="A79" t="s">
        <v>125</v>
      </c>
      <c r="B79">
        <v>5</v>
      </c>
      <c r="C79">
        <v>0</v>
      </c>
      <c r="D79">
        <v>0</v>
      </c>
    </row>
    <row r="80" spans="1:4" x14ac:dyDescent="0.25">
      <c r="A80" t="s">
        <v>126</v>
      </c>
      <c r="B80">
        <v>7</v>
      </c>
      <c r="C80">
        <v>0</v>
      </c>
      <c r="D80">
        <v>0</v>
      </c>
    </row>
    <row r="81" spans="1:4" x14ac:dyDescent="0.25">
      <c r="A81" t="s">
        <v>127</v>
      </c>
      <c r="B81">
        <v>13</v>
      </c>
      <c r="C81">
        <v>0</v>
      </c>
      <c r="D81">
        <v>0</v>
      </c>
    </row>
  </sheetData>
  <mergeCells count="2">
    <mergeCell ref="A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83</v>
      </c>
      <c r="B1" t="s">
        <v>84</v>
      </c>
    </row>
    <row r="2" spans="1:2" x14ac:dyDescent="0.25">
      <c r="A2" t="s">
        <v>72</v>
      </c>
      <c r="B2" s="25">
        <v>785</v>
      </c>
    </row>
    <row r="3" spans="1:2" x14ac:dyDescent="0.25">
      <c r="A3" t="s">
        <v>73</v>
      </c>
      <c r="B3" s="25">
        <v>620</v>
      </c>
    </row>
    <row r="4" spans="1:2" x14ac:dyDescent="0.25">
      <c r="A4" t="s">
        <v>74</v>
      </c>
      <c r="B4" s="25">
        <v>125</v>
      </c>
    </row>
    <row r="5" spans="1:2" x14ac:dyDescent="0.25">
      <c r="A5" t="s">
        <v>75</v>
      </c>
      <c r="B5" s="25">
        <v>160</v>
      </c>
    </row>
    <row r="6" spans="1:2" x14ac:dyDescent="0.25">
      <c r="A6" t="s">
        <v>76</v>
      </c>
      <c r="B6" s="25">
        <v>460</v>
      </c>
    </row>
    <row r="7" spans="1:2" x14ac:dyDescent="0.25">
      <c r="A7" t="s">
        <v>77</v>
      </c>
      <c r="B7" s="25">
        <v>255</v>
      </c>
    </row>
    <row r="8" spans="1:2" x14ac:dyDescent="0.25">
      <c r="A8" t="s">
        <v>78</v>
      </c>
      <c r="B8" s="25">
        <v>320</v>
      </c>
    </row>
    <row r="9" spans="1:2" x14ac:dyDescent="0.25">
      <c r="A9" t="s">
        <v>79</v>
      </c>
      <c r="B9" s="25">
        <v>420</v>
      </c>
    </row>
    <row r="10" spans="1:2" x14ac:dyDescent="0.25">
      <c r="A10" t="s">
        <v>80</v>
      </c>
      <c r="B10" s="25">
        <v>180</v>
      </c>
    </row>
    <row r="11" spans="1:2" x14ac:dyDescent="0.25">
      <c r="A11" t="s">
        <v>81</v>
      </c>
      <c r="B11" s="25">
        <v>160</v>
      </c>
    </row>
    <row r="12" spans="1:2" x14ac:dyDescent="0.25">
      <c r="A12" t="s">
        <v>82</v>
      </c>
      <c r="B12" s="25">
        <v>360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Índice de Revisão</vt:lpstr>
      <vt:lpstr>Estimativa de Esforço Inicial</vt:lpstr>
      <vt:lpstr>Recontagem Esforço</vt:lpstr>
      <vt:lpstr>Analise de Valor Agregado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bihsouza@hotmail.com</dc:creator>
  <cp:lastModifiedBy>bihsouza@hotmail.com</cp:lastModifiedBy>
  <dcterms:created xsi:type="dcterms:W3CDTF">2017-04-23T16:49:44Z</dcterms:created>
  <dcterms:modified xsi:type="dcterms:W3CDTF">2017-06-15T01:15:55Z</dcterms:modified>
</cp:coreProperties>
</file>