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gormusic/Documents/"/>
    </mc:Choice>
  </mc:AlternateContent>
  <xr:revisionPtr revIDLastSave="0" documentId="13_ncr:1_{01D911A5-4CFB-2542-B9A7-EBACD71ED309}" xr6:coauthVersionLast="47" xr6:coauthVersionMax="47" xr10:uidLastSave="{00000000-0000-0000-0000-000000000000}"/>
  <bookViews>
    <workbookView xWindow="1200" yWindow="5560" windowWidth="28040" windowHeight="17440" xr2:uid="{C1B67A40-59E4-B643-A4C3-B20CB169EE86}"/>
  </bookViews>
  <sheets>
    <sheet name="Sheet1" sheetId="1" r:id="rId1"/>
  </sheets>
  <definedNames>
    <definedName name="InterestRate">Sheet1!$B$2</definedName>
    <definedName name="monthlyFee">Sheet1!$B$3</definedName>
    <definedName name="Withholding">Sheet1!$B$6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E9" i="1"/>
  <c r="B9" i="1"/>
  <c r="A9" i="1"/>
  <c r="C9" i="1" l="1"/>
  <c r="F9" i="1"/>
  <c r="D9" i="1"/>
  <c r="A10" i="1"/>
  <c r="F10" i="1" s="1"/>
  <c r="G10" i="1" s="1"/>
  <c r="G9" i="1" l="1"/>
  <c r="C10" i="1"/>
  <c r="A11" i="1"/>
  <c r="F11" i="1" s="1"/>
  <c r="G11" i="1" s="1"/>
  <c r="H9" i="1" l="1"/>
  <c r="B10" i="1" s="1"/>
  <c r="H10" i="1"/>
  <c r="B11" i="1" s="1"/>
  <c r="D10" i="1"/>
  <c r="C11" i="1"/>
  <c r="A12" i="1"/>
  <c r="F12" i="1" s="1"/>
  <c r="G12" i="1" s="1"/>
  <c r="D11" i="1" l="1"/>
  <c r="H11" i="1"/>
  <c r="B12" i="1" s="1"/>
  <c r="A13" i="1"/>
  <c r="F13" i="1" s="1"/>
  <c r="G13" i="1" s="1"/>
  <c r="C12" i="1"/>
  <c r="H12" i="1" l="1"/>
  <c r="B13" i="1" s="1"/>
  <c r="D12" i="1"/>
  <c r="E12" i="1" s="1"/>
  <c r="A14" i="1"/>
  <c r="F14" i="1" s="1"/>
  <c r="G14" i="1" s="1"/>
  <c r="C13" i="1"/>
  <c r="H13" i="1" l="1"/>
  <c r="B14" i="1" s="1"/>
  <c r="D13" i="1"/>
  <c r="E13" i="1" s="1"/>
  <c r="A15" i="1"/>
  <c r="F15" i="1" s="1"/>
  <c r="G15" i="1" s="1"/>
  <c r="C14" i="1"/>
  <c r="H14" i="1" l="1"/>
  <c r="B15" i="1" s="1"/>
  <c r="D14" i="1"/>
  <c r="E14" i="1" s="1"/>
  <c r="A16" i="1"/>
  <c r="F16" i="1" s="1"/>
  <c r="G16" i="1" s="1"/>
  <c r="C15" i="1"/>
  <c r="H15" i="1" s="1"/>
  <c r="B16" i="1" s="1"/>
  <c r="D15" i="1" l="1"/>
  <c r="E15" i="1" s="1"/>
  <c r="A17" i="1"/>
  <c r="F17" i="1" s="1"/>
  <c r="G17" i="1" s="1"/>
  <c r="C16" i="1"/>
  <c r="H16" i="1" s="1"/>
  <c r="B17" i="1" s="1"/>
  <c r="D16" i="1" l="1"/>
  <c r="E16" i="1" s="1"/>
  <c r="A18" i="1"/>
  <c r="F18" i="1" s="1"/>
  <c r="G18" i="1" s="1"/>
  <c r="C17" i="1"/>
  <c r="D17" i="1" s="1"/>
  <c r="E17" i="1" s="1"/>
  <c r="H17" i="1" l="1"/>
  <c r="B18" i="1" s="1"/>
  <c r="A19" i="1"/>
  <c r="F19" i="1" s="1"/>
  <c r="G19" i="1" s="1"/>
  <c r="C18" i="1"/>
  <c r="H18" i="1" l="1"/>
  <c r="B19" i="1" s="1"/>
  <c r="D18" i="1"/>
  <c r="E18" i="1" s="1"/>
  <c r="A20" i="1"/>
  <c r="F20" i="1" s="1"/>
  <c r="G20" i="1" s="1"/>
  <c r="C19" i="1"/>
  <c r="D19" i="1" s="1"/>
  <c r="E19" i="1" s="1"/>
  <c r="H19" i="1" l="1"/>
  <c r="B20" i="1" s="1"/>
  <c r="A21" i="1"/>
  <c r="F21" i="1" s="1"/>
  <c r="G21" i="1" s="1"/>
  <c r="C20" i="1"/>
  <c r="H20" i="1" s="1"/>
  <c r="B21" i="1" s="1"/>
  <c r="D20" i="1" l="1"/>
  <c r="E20" i="1" s="1"/>
  <c r="A22" i="1"/>
  <c r="F22" i="1" s="1"/>
  <c r="G22" i="1" s="1"/>
  <c r="C21" i="1"/>
  <c r="H21" i="1" s="1"/>
  <c r="B22" i="1" s="1"/>
  <c r="D21" i="1" l="1"/>
  <c r="E21" i="1" s="1"/>
  <c r="A23" i="1"/>
  <c r="F23" i="1" s="1"/>
  <c r="G23" i="1" s="1"/>
  <c r="C22" i="1"/>
  <c r="H22" i="1" s="1"/>
  <c r="B23" i="1" s="1"/>
  <c r="D22" i="1" l="1"/>
  <c r="E22" i="1" s="1"/>
  <c r="A24" i="1"/>
  <c r="F24" i="1" s="1"/>
  <c r="G24" i="1" s="1"/>
  <c r="C23" i="1"/>
  <c r="H23" i="1" s="1"/>
  <c r="B24" i="1" s="1"/>
  <c r="D23" i="1" l="1"/>
  <c r="E23" i="1" s="1"/>
  <c r="A25" i="1"/>
  <c r="F25" i="1" s="1"/>
  <c r="G25" i="1" s="1"/>
  <c r="C24" i="1"/>
  <c r="H24" i="1" s="1"/>
  <c r="B25" i="1" s="1"/>
  <c r="D24" i="1" l="1"/>
  <c r="E24" i="1" s="1"/>
  <c r="A26" i="1"/>
  <c r="F26" i="1" s="1"/>
  <c r="G26" i="1" s="1"/>
  <c r="C25" i="1"/>
  <c r="H25" i="1" s="1"/>
  <c r="B26" i="1" s="1"/>
  <c r="D25" i="1" l="1"/>
  <c r="E25" i="1" s="1"/>
  <c r="A27" i="1"/>
  <c r="F27" i="1" s="1"/>
  <c r="G27" i="1" s="1"/>
  <c r="C26" i="1"/>
  <c r="H26" i="1" s="1"/>
  <c r="B27" i="1" s="1"/>
  <c r="D26" i="1" l="1"/>
  <c r="E26" i="1" s="1"/>
  <c r="A28" i="1"/>
  <c r="F28" i="1" s="1"/>
  <c r="G28" i="1" s="1"/>
  <c r="C27" i="1"/>
  <c r="H27" i="1" s="1"/>
  <c r="B28" i="1" s="1"/>
  <c r="D27" i="1" l="1"/>
  <c r="E27" i="1" s="1"/>
  <c r="A29" i="1"/>
  <c r="F29" i="1" s="1"/>
  <c r="G29" i="1" s="1"/>
  <c r="C28" i="1"/>
  <c r="H28" i="1" s="1"/>
  <c r="B29" i="1" s="1"/>
  <c r="D28" i="1" l="1"/>
  <c r="E28" i="1" s="1"/>
  <c r="A30" i="1"/>
  <c r="F30" i="1" s="1"/>
  <c r="G30" i="1" s="1"/>
  <c r="C29" i="1"/>
  <c r="H29" i="1" s="1"/>
  <c r="B30" i="1" s="1"/>
  <c r="D29" i="1" l="1"/>
  <c r="E29" i="1" s="1"/>
  <c r="A31" i="1"/>
  <c r="F31" i="1" s="1"/>
  <c r="G31" i="1" s="1"/>
  <c r="C30" i="1"/>
  <c r="H30" i="1" s="1"/>
  <c r="B31" i="1" s="1"/>
  <c r="D30" i="1" l="1"/>
  <c r="E30" i="1" s="1"/>
  <c r="A32" i="1"/>
  <c r="F32" i="1" s="1"/>
  <c r="G32" i="1" s="1"/>
  <c r="C31" i="1"/>
  <c r="H31" i="1" s="1"/>
  <c r="B32" i="1" s="1"/>
  <c r="D31" i="1" l="1"/>
  <c r="E31" i="1" s="1"/>
  <c r="A33" i="1"/>
  <c r="F33" i="1" s="1"/>
  <c r="G33" i="1" s="1"/>
  <c r="C32" i="1"/>
  <c r="H32" i="1" s="1"/>
  <c r="B33" i="1" s="1"/>
  <c r="D32" i="1" l="1"/>
  <c r="E32" i="1" s="1"/>
  <c r="A34" i="1"/>
  <c r="F34" i="1" s="1"/>
  <c r="G34" i="1" s="1"/>
  <c r="C33" i="1"/>
  <c r="H33" i="1" s="1"/>
  <c r="B34" i="1" s="1"/>
  <c r="D33" i="1" l="1"/>
  <c r="E33" i="1" s="1"/>
  <c r="A35" i="1"/>
  <c r="F35" i="1" s="1"/>
  <c r="G35" i="1" s="1"/>
  <c r="C34" i="1"/>
  <c r="H34" i="1" s="1"/>
  <c r="B35" i="1" s="1"/>
  <c r="D34" i="1" l="1"/>
  <c r="E34" i="1" s="1"/>
  <c r="A36" i="1"/>
  <c r="F36" i="1" s="1"/>
  <c r="G36" i="1" s="1"/>
  <c r="C35" i="1"/>
  <c r="H35" i="1" s="1"/>
  <c r="B36" i="1" s="1"/>
  <c r="D35" i="1" l="1"/>
  <c r="E35" i="1" s="1"/>
  <c r="A37" i="1"/>
  <c r="F37" i="1" s="1"/>
  <c r="G37" i="1" s="1"/>
  <c r="C36" i="1"/>
  <c r="H36" i="1" s="1"/>
  <c r="B37" i="1" s="1"/>
  <c r="D36" i="1" l="1"/>
  <c r="E36" i="1" s="1"/>
  <c r="A38" i="1"/>
  <c r="F38" i="1" s="1"/>
  <c r="G38" i="1" s="1"/>
  <c r="C37" i="1"/>
  <c r="H37" i="1" s="1"/>
  <c r="B38" i="1" s="1"/>
  <c r="D37" i="1" l="1"/>
  <c r="E37" i="1" s="1"/>
  <c r="A39" i="1"/>
  <c r="C38" i="1"/>
  <c r="H38" i="1" s="1"/>
  <c r="B39" i="1" s="1"/>
  <c r="D38" i="1" l="1"/>
  <c r="E38" i="1" s="1"/>
  <c r="A40" i="1"/>
  <c r="C39" i="1"/>
  <c r="F40" i="1" l="1"/>
  <c r="G40" i="1" s="1"/>
  <c r="C40" i="1"/>
  <c r="D39" i="1"/>
  <c r="A41" i="1"/>
  <c r="E39" i="1" l="1"/>
  <c r="F39" i="1" s="1"/>
  <c r="A42" i="1"/>
  <c r="F41" i="1"/>
  <c r="G41" i="1" s="1"/>
  <c r="C41" i="1"/>
  <c r="G39" i="1" l="1"/>
  <c r="H39" i="1"/>
  <c r="B40" i="1" s="1"/>
  <c r="A43" i="1"/>
  <c r="F42" i="1"/>
  <c r="G42" i="1" s="1"/>
  <c r="C42" i="1"/>
  <c r="H40" i="1" l="1"/>
  <c r="B41" i="1" s="1"/>
  <c r="D40" i="1"/>
  <c r="E40" i="1" s="1"/>
  <c r="A44" i="1"/>
  <c r="F43" i="1"/>
  <c r="G43" i="1" s="1"/>
  <c r="C43" i="1"/>
  <c r="H41" i="1" l="1"/>
  <c r="B42" i="1" s="1"/>
  <c r="D41" i="1"/>
  <c r="E41" i="1" s="1"/>
  <c r="A45" i="1"/>
  <c r="F44" i="1"/>
  <c r="G44" i="1" s="1"/>
  <c r="C44" i="1"/>
  <c r="H42" i="1" l="1"/>
  <c r="B43" i="1" s="1"/>
  <c r="D42" i="1"/>
  <c r="E42" i="1" s="1"/>
  <c r="A46" i="1"/>
  <c r="F45" i="1"/>
  <c r="G45" i="1" s="1"/>
  <c r="C45" i="1"/>
  <c r="H43" i="1" l="1"/>
  <c r="B44" i="1" s="1"/>
  <c r="D43" i="1"/>
  <c r="E43" i="1" s="1"/>
  <c r="A47" i="1"/>
  <c r="F46" i="1"/>
  <c r="G46" i="1" s="1"/>
  <c r="C46" i="1"/>
  <c r="H44" i="1" l="1"/>
  <c r="B45" i="1" s="1"/>
  <c r="D44" i="1"/>
  <c r="E44" i="1" s="1"/>
  <c r="A48" i="1"/>
  <c r="F47" i="1"/>
  <c r="G47" i="1" s="1"/>
  <c r="C47" i="1"/>
  <c r="D45" i="1" l="1"/>
  <c r="E45" i="1" s="1"/>
  <c r="H45" i="1"/>
  <c r="B46" i="1" s="1"/>
  <c r="A49" i="1"/>
  <c r="F48" i="1"/>
  <c r="G48" i="1" s="1"/>
  <c r="C48" i="1"/>
  <c r="D46" i="1" l="1"/>
  <c r="E46" i="1" s="1"/>
  <c r="H46" i="1"/>
  <c r="B47" i="1" s="1"/>
  <c r="A50" i="1"/>
  <c r="F49" i="1"/>
  <c r="G49" i="1" s="1"/>
  <c r="C49" i="1"/>
  <c r="H47" i="1" l="1"/>
  <c r="B48" i="1" s="1"/>
  <c r="D47" i="1"/>
  <c r="E47" i="1" s="1"/>
  <c r="A51" i="1"/>
  <c r="F50" i="1"/>
  <c r="G50" i="1" s="1"/>
  <c r="C50" i="1"/>
  <c r="D48" i="1" l="1"/>
  <c r="E48" i="1" s="1"/>
  <c r="H48" i="1"/>
  <c r="B49" i="1" s="1"/>
  <c r="A52" i="1"/>
  <c r="F51" i="1"/>
  <c r="G51" i="1" s="1"/>
  <c r="C51" i="1"/>
  <c r="H49" i="1" l="1"/>
  <c r="B50" i="1" s="1"/>
  <c r="D49" i="1"/>
  <c r="E49" i="1" s="1"/>
  <c r="A53" i="1"/>
  <c r="F52" i="1"/>
  <c r="G52" i="1" s="1"/>
  <c r="C52" i="1"/>
  <c r="D50" i="1" l="1"/>
  <c r="E50" i="1" s="1"/>
  <c r="H50" i="1"/>
  <c r="B51" i="1" s="1"/>
  <c r="A54" i="1"/>
  <c r="F53" i="1"/>
  <c r="G53" i="1" s="1"/>
  <c r="C53" i="1"/>
  <c r="D51" i="1" l="1"/>
  <c r="E51" i="1" s="1"/>
  <c r="H51" i="1"/>
  <c r="B52" i="1" s="1"/>
  <c r="A55" i="1"/>
  <c r="F54" i="1"/>
  <c r="G54" i="1" s="1"/>
  <c r="C54" i="1"/>
  <c r="H52" i="1" l="1"/>
  <c r="B53" i="1" s="1"/>
  <c r="D52" i="1"/>
  <c r="E52" i="1" s="1"/>
  <c r="A56" i="1"/>
  <c r="C55" i="1"/>
  <c r="F55" i="1"/>
  <c r="G55" i="1" s="1"/>
  <c r="D53" i="1" l="1"/>
  <c r="E53" i="1" s="1"/>
  <c r="H53" i="1"/>
  <c r="B54" i="1" s="1"/>
  <c r="A57" i="1"/>
  <c r="F56" i="1"/>
  <c r="G56" i="1" s="1"/>
  <c r="C56" i="1"/>
  <c r="H54" i="1" l="1"/>
  <c r="B55" i="1" s="1"/>
  <c r="D54" i="1"/>
  <c r="E54" i="1" s="1"/>
  <c r="A58" i="1"/>
  <c r="F57" i="1"/>
  <c r="G57" i="1" s="1"/>
  <c r="C57" i="1"/>
  <c r="H55" i="1" l="1"/>
  <c r="B56" i="1" s="1"/>
  <c r="D55" i="1"/>
  <c r="E55" i="1" s="1"/>
  <c r="A59" i="1"/>
  <c r="F58" i="1"/>
  <c r="G58" i="1" s="1"/>
  <c r="C58" i="1"/>
  <c r="D56" i="1" l="1"/>
  <c r="E56" i="1" s="1"/>
  <c r="H56" i="1"/>
  <c r="B57" i="1" s="1"/>
  <c r="A60" i="1"/>
  <c r="F59" i="1"/>
  <c r="G59" i="1" s="1"/>
  <c r="C59" i="1"/>
  <c r="D57" i="1" l="1"/>
  <c r="E57" i="1" s="1"/>
  <c r="H57" i="1"/>
  <c r="B58" i="1" s="1"/>
  <c r="A61" i="1"/>
  <c r="F60" i="1"/>
  <c r="G60" i="1" s="1"/>
  <c r="C60" i="1"/>
  <c r="H58" i="1" l="1"/>
  <c r="B59" i="1" s="1"/>
  <c r="D58" i="1"/>
  <c r="E58" i="1" s="1"/>
  <c r="A62" i="1"/>
  <c r="F61" i="1"/>
  <c r="G61" i="1" s="1"/>
  <c r="C61" i="1"/>
  <c r="D59" i="1" l="1"/>
  <c r="E59" i="1" s="1"/>
  <c r="H59" i="1"/>
  <c r="B60" i="1" s="1"/>
  <c r="A63" i="1"/>
  <c r="F62" i="1"/>
  <c r="G62" i="1" s="1"/>
  <c r="C62" i="1"/>
  <c r="D60" i="1" l="1"/>
  <c r="E60" i="1" s="1"/>
  <c r="H60" i="1"/>
  <c r="B61" i="1" s="1"/>
  <c r="A64" i="1"/>
  <c r="F63" i="1"/>
  <c r="G63" i="1" s="1"/>
  <c r="C63" i="1"/>
  <c r="H61" i="1" l="1"/>
  <c r="B62" i="1" s="1"/>
  <c r="D61" i="1"/>
  <c r="E61" i="1" s="1"/>
  <c r="A65" i="1"/>
  <c r="F64" i="1"/>
  <c r="G64" i="1" s="1"/>
  <c r="C64" i="1"/>
  <c r="D62" i="1" l="1"/>
  <c r="E62" i="1" s="1"/>
  <c r="H62" i="1"/>
  <c r="B63" i="1" s="1"/>
  <c r="A66" i="1"/>
  <c r="F65" i="1"/>
  <c r="G65" i="1" s="1"/>
  <c r="C65" i="1"/>
  <c r="D63" i="1" l="1"/>
  <c r="E63" i="1" s="1"/>
  <c r="H63" i="1"/>
  <c r="B64" i="1" s="1"/>
  <c r="A67" i="1"/>
  <c r="F66" i="1"/>
  <c r="G66" i="1" s="1"/>
  <c r="C66" i="1"/>
  <c r="H64" i="1" l="1"/>
  <c r="B65" i="1" s="1"/>
  <c r="D64" i="1"/>
  <c r="E64" i="1" s="1"/>
  <c r="A68" i="1"/>
  <c r="C67" i="1"/>
  <c r="D65" i="1" l="1"/>
  <c r="E65" i="1" s="1"/>
  <c r="H65" i="1"/>
  <c r="B66" i="1" s="1"/>
  <c r="A69" i="1"/>
  <c r="F68" i="1"/>
  <c r="G68" i="1" s="1"/>
  <c r="C68" i="1"/>
  <c r="H66" i="1" l="1"/>
  <c r="B67" i="1" s="1"/>
  <c r="D67" i="1" s="1"/>
  <c r="D66" i="1"/>
  <c r="E66" i="1" s="1"/>
  <c r="A70" i="1"/>
  <c r="F69" i="1"/>
  <c r="G69" i="1" s="1"/>
  <c r="C69" i="1"/>
  <c r="F67" i="1" l="1"/>
  <c r="E67" i="1"/>
  <c r="A71" i="1"/>
  <c r="F70" i="1"/>
  <c r="G70" i="1" s="1"/>
  <c r="C70" i="1"/>
  <c r="G67" i="1" l="1"/>
  <c r="H67" i="1"/>
  <c r="B68" i="1" s="1"/>
  <c r="A72" i="1"/>
  <c r="F71" i="1"/>
  <c r="G71" i="1" s="1"/>
  <c r="C71" i="1"/>
  <c r="H68" i="1" l="1"/>
  <c r="B69" i="1" s="1"/>
  <c r="D68" i="1"/>
  <c r="E68" i="1" s="1"/>
  <c r="A73" i="1"/>
  <c r="F72" i="1"/>
  <c r="G72" i="1" s="1"/>
  <c r="C72" i="1"/>
  <c r="H69" i="1" l="1"/>
  <c r="B70" i="1" s="1"/>
  <c r="D69" i="1"/>
  <c r="E69" i="1" s="1"/>
  <c r="A74" i="1"/>
  <c r="F73" i="1"/>
  <c r="G73" i="1" s="1"/>
  <c r="C73" i="1"/>
  <c r="H70" i="1" l="1"/>
  <c r="B71" i="1" s="1"/>
  <c r="D70" i="1"/>
  <c r="E70" i="1" s="1"/>
  <c r="A75" i="1"/>
  <c r="F74" i="1"/>
  <c r="G74" i="1" s="1"/>
  <c r="C74" i="1"/>
  <c r="D71" i="1" l="1"/>
  <c r="E71" i="1" s="1"/>
  <c r="H71" i="1"/>
  <c r="B72" i="1" s="1"/>
  <c r="A76" i="1"/>
  <c r="F75" i="1"/>
  <c r="G75" i="1" s="1"/>
  <c r="C75" i="1"/>
  <c r="D72" i="1" l="1"/>
  <c r="E72" i="1" s="1"/>
  <c r="H72" i="1"/>
  <c r="B73" i="1" s="1"/>
  <c r="A77" i="1"/>
  <c r="F76" i="1"/>
  <c r="G76" i="1" s="1"/>
  <c r="C76" i="1"/>
  <c r="H73" i="1" l="1"/>
  <c r="B74" i="1" s="1"/>
  <c r="D73" i="1"/>
  <c r="E73" i="1" s="1"/>
  <c r="A78" i="1"/>
  <c r="F77" i="1"/>
  <c r="G77" i="1" s="1"/>
  <c r="C77" i="1"/>
  <c r="D74" i="1" l="1"/>
  <c r="E74" i="1" s="1"/>
  <c r="H74" i="1"/>
  <c r="B75" i="1" s="1"/>
  <c r="A79" i="1"/>
  <c r="F78" i="1"/>
  <c r="G78" i="1" s="1"/>
  <c r="C78" i="1"/>
  <c r="D75" i="1" l="1"/>
  <c r="E75" i="1" s="1"/>
  <c r="H75" i="1"/>
  <c r="B76" i="1" s="1"/>
  <c r="A80" i="1"/>
  <c r="F79" i="1"/>
  <c r="G79" i="1" s="1"/>
  <c r="C79" i="1"/>
  <c r="H76" i="1" l="1"/>
  <c r="B77" i="1" s="1"/>
  <c r="D76" i="1"/>
  <c r="E76" i="1" s="1"/>
  <c r="A81" i="1"/>
  <c r="F80" i="1"/>
  <c r="G80" i="1" s="1"/>
  <c r="C80" i="1"/>
  <c r="D77" i="1" l="1"/>
  <c r="E77" i="1" s="1"/>
  <c r="H77" i="1"/>
  <c r="B78" i="1" s="1"/>
  <c r="A82" i="1"/>
  <c r="F81" i="1"/>
  <c r="G81" i="1" s="1"/>
  <c r="C81" i="1"/>
  <c r="D78" i="1" l="1"/>
  <c r="E78" i="1" s="1"/>
  <c r="H78" i="1"/>
  <c r="B79" i="1" s="1"/>
  <c r="A83" i="1"/>
  <c r="F82" i="1"/>
  <c r="G82" i="1" s="1"/>
  <c r="C82" i="1"/>
  <c r="H79" i="1" l="1"/>
  <c r="B80" i="1" s="1"/>
  <c r="D79" i="1"/>
  <c r="E79" i="1" s="1"/>
  <c r="A84" i="1"/>
  <c r="F83" i="1"/>
  <c r="G83" i="1" s="1"/>
  <c r="C83" i="1"/>
  <c r="D80" i="1" l="1"/>
  <c r="E80" i="1" s="1"/>
  <c r="H80" i="1"/>
  <c r="B81" i="1" s="1"/>
  <c r="A85" i="1"/>
  <c r="F84" i="1"/>
  <c r="G84" i="1" s="1"/>
  <c r="C84" i="1"/>
  <c r="D81" i="1" l="1"/>
  <c r="E81" i="1" s="1"/>
  <c r="H81" i="1"/>
  <c r="B82" i="1" s="1"/>
  <c r="A86" i="1"/>
  <c r="F85" i="1"/>
  <c r="G85" i="1" s="1"/>
  <c r="C85" i="1"/>
  <c r="H82" i="1" l="1"/>
  <c r="B83" i="1" s="1"/>
  <c r="D82" i="1"/>
  <c r="E82" i="1" s="1"/>
  <c r="A87" i="1"/>
  <c r="F86" i="1"/>
  <c r="G86" i="1" s="1"/>
  <c r="C86" i="1"/>
  <c r="D83" i="1" l="1"/>
  <c r="E83" i="1" s="1"/>
  <c r="H83" i="1"/>
  <c r="B84" i="1" s="1"/>
  <c r="A88" i="1"/>
  <c r="F87" i="1"/>
  <c r="G87" i="1" s="1"/>
  <c r="C87" i="1"/>
  <c r="H84" i="1" l="1"/>
  <c r="B85" i="1" s="1"/>
  <c r="D84" i="1"/>
  <c r="E84" i="1" s="1"/>
  <c r="A89" i="1"/>
  <c r="F88" i="1"/>
  <c r="G88" i="1" s="1"/>
  <c r="C88" i="1"/>
  <c r="H85" i="1" l="1"/>
  <c r="B86" i="1" s="1"/>
  <c r="D85" i="1"/>
  <c r="E85" i="1" s="1"/>
  <c r="A90" i="1"/>
  <c r="F89" i="1"/>
  <c r="G89" i="1" s="1"/>
  <c r="C89" i="1"/>
  <c r="D86" i="1" l="1"/>
  <c r="E86" i="1" s="1"/>
  <c r="H86" i="1"/>
  <c r="B87" i="1" s="1"/>
  <c r="A91" i="1"/>
  <c r="F90" i="1"/>
  <c r="G90" i="1" s="1"/>
  <c r="C90" i="1"/>
  <c r="D87" i="1" l="1"/>
  <c r="E87" i="1" s="1"/>
  <c r="H87" i="1"/>
  <c r="B88" i="1" s="1"/>
  <c r="A92" i="1"/>
  <c r="F91" i="1"/>
  <c r="G91" i="1" s="1"/>
  <c r="C91" i="1"/>
  <c r="D88" i="1" l="1"/>
  <c r="E88" i="1" s="1"/>
  <c r="H88" i="1"/>
  <c r="B89" i="1" s="1"/>
  <c r="A93" i="1"/>
  <c r="F92" i="1"/>
  <c r="G92" i="1" s="1"/>
  <c r="C92" i="1"/>
  <c r="D89" i="1" l="1"/>
  <c r="E89" i="1" s="1"/>
  <c r="H89" i="1"/>
  <c r="B90" i="1" s="1"/>
  <c r="A94" i="1"/>
  <c r="F93" i="1"/>
  <c r="G93" i="1" s="1"/>
  <c r="C93" i="1"/>
  <c r="H90" i="1" l="1"/>
  <c r="B91" i="1" s="1"/>
  <c r="D90" i="1"/>
  <c r="E90" i="1" s="1"/>
  <c r="A95" i="1"/>
  <c r="F94" i="1"/>
  <c r="G94" i="1" s="1"/>
  <c r="C94" i="1"/>
  <c r="D91" i="1" l="1"/>
  <c r="E91" i="1" s="1"/>
  <c r="H91" i="1"/>
  <c r="B92" i="1" s="1"/>
  <c r="A96" i="1"/>
  <c r="F95" i="1"/>
  <c r="G95" i="1" s="1"/>
  <c r="C95" i="1"/>
  <c r="D92" i="1" l="1"/>
  <c r="E92" i="1" s="1"/>
  <c r="H92" i="1"/>
  <c r="B93" i="1" s="1"/>
  <c r="A97" i="1"/>
  <c r="F96" i="1"/>
  <c r="G96" i="1" s="1"/>
  <c r="C96" i="1"/>
  <c r="H93" i="1" l="1"/>
  <c r="B94" i="1" s="1"/>
  <c r="D93" i="1"/>
  <c r="E93" i="1" s="1"/>
  <c r="A98" i="1"/>
  <c r="F97" i="1"/>
  <c r="G97" i="1" s="1"/>
  <c r="C97" i="1"/>
  <c r="D94" i="1" l="1"/>
  <c r="E94" i="1" s="1"/>
  <c r="H94" i="1"/>
  <c r="B95" i="1" s="1"/>
  <c r="A99" i="1"/>
  <c r="C98" i="1"/>
  <c r="D95" i="1" l="1"/>
  <c r="E95" i="1" s="1"/>
  <c r="H95" i="1"/>
  <c r="B96" i="1" s="1"/>
  <c r="A100" i="1"/>
  <c r="F99" i="1"/>
  <c r="G99" i="1" s="1"/>
  <c r="C99" i="1"/>
  <c r="D96" i="1" l="1"/>
  <c r="E96" i="1" s="1"/>
  <c r="H96" i="1"/>
  <c r="B97" i="1" s="1"/>
  <c r="A101" i="1"/>
  <c r="F100" i="1"/>
  <c r="G100" i="1" s="1"/>
  <c r="C100" i="1"/>
  <c r="D97" i="1" l="1"/>
  <c r="E97" i="1" s="1"/>
  <c r="H97" i="1"/>
  <c r="B98" i="1" s="1"/>
  <c r="A102" i="1"/>
  <c r="C101" i="1"/>
  <c r="F101" i="1"/>
  <c r="G101" i="1" s="1"/>
  <c r="D98" i="1" l="1"/>
  <c r="A103" i="1"/>
  <c r="F102" i="1"/>
  <c r="G102" i="1" s="1"/>
  <c r="C102" i="1"/>
  <c r="F98" i="1" l="1"/>
  <c r="E98" i="1"/>
  <c r="A104" i="1"/>
  <c r="F103" i="1"/>
  <c r="G103" i="1" s="1"/>
  <c r="C103" i="1"/>
  <c r="G98" i="1" l="1"/>
  <c r="H98" i="1"/>
  <c r="B99" i="1" s="1"/>
  <c r="A105" i="1"/>
  <c r="F104" i="1"/>
  <c r="G104" i="1" s="1"/>
  <c r="C104" i="1"/>
  <c r="H99" i="1" l="1"/>
  <c r="B100" i="1" s="1"/>
  <c r="D99" i="1"/>
  <c r="E99" i="1" s="1"/>
  <c r="A106" i="1"/>
  <c r="C105" i="1"/>
  <c r="F105" i="1"/>
  <c r="G105" i="1" s="1"/>
  <c r="H100" i="1" l="1"/>
  <c r="B101" i="1" s="1"/>
  <c r="D100" i="1"/>
  <c r="E100" i="1" s="1"/>
  <c r="A107" i="1"/>
  <c r="F106" i="1"/>
  <c r="G106" i="1" s="1"/>
  <c r="C106" i="1"/>
  <c r="D101" i="1" l="1"/>
  <c r="E101" i="1" s="1"/>
  <c r="H101" i="1"/>
  <c r="B102" i="1" s="1"/>
  <c r="A108" i="1"/>
  <c r="F107" i="1"/>
  <c r="G107" i="1" s="1"/>
  <c r="C107" i="1"/>
  <c r="D102" i="1" l="1"/>
  <c r="E102" i="1" s="1"/>
  <c r="H102" i="1"/>
  <c r="B103" i="1" s="1"/>
  <c r="A109" i="1"/>
  <c r="F108" i="1"/>
  <c r="G108" i="1" s="1"/>
  <c r="C108" i="1"/>
  <c r="D103" i="1" l="1"/>
  <c r="E103" i="1" s="1"/>
  <c r="H103" i="1"/>
  <c r="B104" i="1" s="1"/>
  <c r="A110" i="1"/>
  <c r="F109" i="1"/>
  <c r="G109" i="1" s="1"/>
  <c r="C109" i="1"/>
  <c r="H104" i="1" l="1"/>
  <c r="B105" i="1" s="1"/>
  <c r="D104" i="1"/>
  <c r="E104" i="1" s="1"/>
  <c r="A111" i="1"/>
  <c r="F110" i="1"/>
  <c r="G110" i="1" s="1"/>
  <c r="C110" i="1"/>
  <c r="D105" i="1" l="1"/>
  <c r="E105" i="1" s="1"/>
  <c r="H105" i="1"/>
  <c r="B106" i="1" s="1"/>
  <c r="A112" i="1"/>
  <c r="F111" i="1"/>
  <c r="G111" i="1" s="1"/>
  <c r="C111" i="1"/>
  <c r="D106" i="1" l="1"/>
  <c r="E106" i="1" s="1"/>
  <c r="H106" i="1"/>
  <c r="B107" i="1" s="1"/>
  <c r="A113" i="1"/>
  <c r="F112" i="1"/>
  <c r="G112" i="1" s="1"/>
  <c r="C112" i="1"/>
  <c r="D107" i="1" l="1"/>
  <c r="E107" i="1" s="1"/>
  <c r="H107" i="1"/>
  <c r="B108" i="1" s="1"/>
  <c r="A114" i="1"/>
  <c r="C113" i="1"/>
  <c r="F113" i="1"/>
  <c r="G113" i="1" s="1"/>
  <c r="D108" i="1" l="1"/>
  <c r="E108" i="1" s="1"/>
  <c r="H108" i="1"/>
  <c r="B109" i="1" s="1"/>
  <c r="A115" i="1"/>
  <c r="F114" i="1"/>
  <c r="G114" i="1" s="1"/>
  <c r="C114" i="1"/>
  <c r="H109" i="1" l="1"/>
  <c r="B110" i="1" s="1"/>
  <c r="D109" i="1"/>
  <c r="E109" i="1" s="1"/>
  <c r="A116" i="1"/>
  <c r="F115" i="1"/>
  <c r="G115" i="1" s="1"/>
  <c r="C115" i="1"/>
  <c r="D110" i="1" l="1"/>
  <c r="E110" i="1" s="1"/>
  <c r="H110" i="1"/>
  <c r="B111" i="1" s="1"/>
  <c r="A117" i="1"/>
  <c r="F116" i="1"/>
  <c r="G116" i="1" s="1"/>
  <c r="C116" i="1"/>
  <c r="D111" i="1" l="1"/>
  <c r="E111" i="1" s="1"/>
  <c r="H111" i="1"/>
  <c r="B112" i="1" s="1"/>
  <c r="A118" i="1"/>
  <c r="C117" i="1"/>
  <c r="F117" i="1"/>
  <c r="G117" i="1" s="1"/>
  <c r="H112" i="1" l="1"/>
  <c r="B113" i="1" s="1"/>
  <c r="D112" i="1"/>
  <c r="E112" i="1" s="1"/>
  <c r="A119" i="1"/>
  <c r="F118" i="1"/>
  <c r="G118" i="1" s="1"/>
  <c r="C118" i="1"/>
  <c r="D113" i="1" l="1"/>
  <c r="E113" i="1" s="1"/>
  <c r="H113" i="1"/>
  <c r="B114" i="1" s="1"/>
  <c r="A120" i="1"/>
  <c r="F119" i="1"/>
  <c r="G119" i="1" s="1"/>
  <c r="C119" i="1"/>
  <c r="D114" i="1" l="1"/>
  <c r="E114" i="1" s="1"/>
  <c r="H114" i="1"/>
  <c r="B115" i="1" s="1"/>
  <c r="A121" i="1"/>
  <c r="F120" i="1"/>
  <c r="G120" i="1" s="1"/>
  <c r="C120" i="1"/>
  <c r="D115" i="1" l="1"/>
  <c r="E115" i="1" s="1"/>
  <c r="H115" i="1"/>
  <c r="B116" i="1" s="1"/>
  <c r="A122" i="1"/>
  <c r="C121" i="1"/>
  <c r="F121" i="1"/>
  <c r="G121" i="1" s="1"/>
  <c r="D116" i="1" l="1"/>
  <c r="E116" i="1" s="1"/>
  <c r="H116" i="1"/>
  <c r="B117" i="1" s="1"/>
  <c r="A123" i="1"/>
  <c r="F122" i="1"/>
  <c r="G122" i="1" s="1"/>
  <c r="C122" i="1"/>
  <c r="D117" i="1" l="1"/>
  <c r="E117" i="1" s="1"/>
  <c r="H117" i="1"/>
  <c r="B118" i="1" s="1"/>
  <c r="A124" i="1"/>
  <c r="F123" i="1"/>
  <c r="G123" i="1" s="1"/>
  <c r="C123" i="1"/>
  <c r="H118" i="1" l="1"/>
  <c r="B119" i="1" s="1"/>
  <c r="D118" i="1"/>
  <c r="E118" i="1" s="1"/>
  <c r="A125" i="1"/>
  <c r="F124" i="1"/>
  <c r="G124" i="1" s="1"/>
  <c r="C124" i="1"/>
  <c r="H119" i="1" l="1"/>
  <c r="B120" i="1" s="1"/>
  <c r="D119" i="1"/>
  <c r="E119" i="1" s="1"/>
  <c r="A126" i="1"/>
  <c r="F125" i="1"/>
  <c r="G125" i="1" s="1"/>
  <c r="C125" i="1"/>
  <c r="H120" i="1" l="1"/>
  <c r="B121" i="1" s="1"/>
  <c r="D120" i="1"/>
  <c r="E120" i="1" s="1"/>
  <c r="A127" i="1"/>
  <c r="F126" i="1"/>
  <c r="G126" i="1" s="1"/>
  <c r="C126" i="1"/>
  <c r="D121" i="1" l="1"/>
  <c r="E121" i="1" s="1"/>
  <c r="H121" i="1"/>
  <c r="B122" i="1" s="1"/>
  <c r="A128" i="1"/>
  <c r="F127" i="1"/>
  <c r="G127" i="1" s="1"/>
  <c r="C127" i="1"/>
  <c r="D122" i="1" l="1"/>
  <c r="E122" i="1" s="1"/>
  <c r="H122" i="1"/>
  <c r="B123" i="1" s="1"/>
  <c r="A129" i="1"/>
  <c r="C128" i="1"/>
  <c r="H123" i="1" l="1"/>
  <c r="B124" i="1" s="1"/>
  <c r="D123" i="1"/>
  <c r="E123" i="1" s="1"/>
  <c r="A130" i="1"/>
  <c r="F129" i="1"/>
  <c r="G129" i="1" s="1"/>
  <c r="C129" i="1"/>
  <c r="D124" i="1" l="1"/>
  <c r="E124" i="1" s="1"/>
  <c r="H124" i="1"/>
  <c r="B125" i="1" s="1"/>
  <c r="A131" i="1"/>
  <c r="C130" i="1"/>
  <c r="F130" i="1"/>
  <c r="G130" i="1" s="1"/>
  <c r="D125" i="1" l="1"/>
  <c r="E125" i="1" s="1"/>
  <c r="H125" i="1"/>
  <c r="B126" i="1" s="1"/>
  <c r="A132" i="1"/>
  <c r="F131" i="1"/>
  <c r="G131" i="1" s="1"/>
  <c r="C131" i="1"/>
  <c r="D126" i="1" l="1"/>
  <c r="E126" i="1" s="1"/>
  <c r="H126" i="1"/>
  <c r="B127" i="1" s="1"/>
  <c r="A133" i="1"/>
  <c r="F132" i="1"/>
  <c r="G132" i="1" s="1"/>
  <c r="C132" i="1"/>
  <c r="H127" i="1" l="1"/>
  <c r="B128" i="1" s="1"/>
  <c r="D127" i="1"/>
  <c r="E127" i="1" s="1"/>
  <c r="A134" i="1"/>
  <c r="F133" i="1"/>
  <c r="G133" i="1" s="1"/>
  <c r="C133" i="1"/>
  <c r="D128" i="1" l="1"/>
  <c r="A135" i="1"/>
  <c r="C134" i="1"/>
  <c r="F134" i="1"/>
  <c r="G134" i="1" s="1"/>
  <c r="E128" i="1" l="1"/>
  <c r="F128" i="1" s="1"/>
  <c r="A136" i="1"/>
  <c r="F135" i="1"/>
  <c r="G135" i="1" s="1"/>
  <c r="C135" i="1"/>
  <c r="G128" i="1" l="1"/>
  <c r="H128" i="1"/>
  <c r="B129" i="1" s="1"/>
  <c r="A137" i="1"/>
  <c r="F136" i="1"/>
  <c r="G136" i="1" s="1"/>
  <c r="C136" i="1"/>
  <c r="H129" i="1" l="1"/>
  <c r="B130" i="1" s="1"/>
  <c r="D129" i="1"/>
  <c r="E129" i="1" s="1"/>
  <c r="A138" i="1"/>
  <c r="F137" i="1"/>
  <c r="G137" i="1" s="1"/>
  <c r="C137" i="1"/>
  <c r="D130" i="1" l="1"/>
  <c r="E130" i="1" s="1"/>
  <c r="H130" i="1"/>
  <c r="B131" i="1" s="1"/>
  <c r="A139" i="1"/>
  <c r="C138" i="1"/>
  <c r="F138" i="1"/>
  <c r="G138" i="1" s="1"/>
  <c r="H131" i="1" l="1"/>
  <c r="B132" i="1" s="1"/>
  <c r="D131" i="1"/>
  <c r="E131" i="1" s="1"/>
  <c r="A140" i="1"/>
  <c r="F139" i="1"/>
  <c r="G139" i="1" s="1"/>
  <c r="C139" i="1"/>
  <c r="D132" i="1" l="1"/>
  <c r="E132" i="1" s="1"/>
  <c r="H132" i="1"/>
  <c r="B133" i="1" s="1"/>
  <c r="A141" i="1"/>
  <c r="F140" i="1"/>
  <c r="G140" i="1" s="1"/>
  <c r="C140" i="1"/>
  <c r="D133" i="1" l="1"/>
  <c r="E133" i="1" s="1"/>
  <c r="H133" i="1"/>
  <c r="B134" i="1" s="1"/>
  <c r="A142" i="1"/>
  <c r="F141" i="1"/>
  <c r="G141" i="1" s="1"/>
  <c r="C141" i="1"/>
  <c r="H134" i="1" l="1"/>
  <c r="B135" i="1" s="1"/>
  <c r="D134" i="1"/>
  <c r="E134" i="1" s="1"/>
  <c r="A143" i="1"/>
  <c r="F142" i="1"/>
  <c r="G142" i="1" s="1"/>
  <c r="C142" i="1"/>
  <c r="D135" i="1" l="1"/>
  <c r="E135" i="1" s="1"/>
  <c r="H135" i="1"/>
  <c r="B136" i="1" s="1"/>
  <c r="A144" i="1"/>
  <c r="F143" i="1"/>
  <c r="G143" i="1" s="1"/>
  <c r="C143" i="1"/>
  <c r="D136" i="1" l="1"/>
  <c r="E136" i="1" s="1"/>
  <c r="H136" i="1"/>
  <c r="B137" i="1" s="1"/>
  <c r="A145" i="1"/>
  <c r="F144" i="1"/>
  <c r="G144" i="1" s="1"/>
  <c r="C144" i="1"/>
  <c r="H137" i="1" l="1"/>
  <c r="B138" i="1" s="1"/>
  <c r="D137" i="1"/>
  <c r="E137" i="1" s="1"/>
  <c r="A146" i="1"/>
  <c r="F145" i="1"/>
  <c r="G145" i="1" s="1"/>
  <c r="C145" i="1"/>
  <c r="D138" i="1" l="1"/>
  <c r="E138" i="1" s="1"/>
  <c r="H138" i="1"/>
  <c r="B139" i="1" s="1"/>
  <c r="A147" i="1"/>
  <c r="C146" i="1"/>
  <c r="F146" i="1"/>
  <c r="G146" i="1" s="1"/>
  <c r="D139" i="1" l="1"/>
  <c r="E139" i="1" s="1"/>
  <c r="H139" i="1"/>
  <c r="B140" i="1" s="1"/>
  <c r="A148" i="1"/>
  <c r="F147" i="1"/>
  <c r="G147" i="1" s="1"/>
  <c r="C147" i="1"/>
  <c r="H140" i="1" l="1"/>
  <c r="B141" i="1" s="1"/>
  <c r="D140" i="1"/>
  <c r="E140" i="1" s="1"/>
  <c r="A149" i="1"/>
  <c r="F148" i="1"/>
  <c r="G148" i="1" s="1"/>
  <c r="C148" i="1"/>
  <c r="D141" i="1" l="1"/>
  <c r="E141" i="1" s="1"/>
  <c r="H141" i="1"/>
  <c r="B142" i="1" s="1"/>
  <c r="A150" i="1"/>
  <c r="F149" i="1"/>
  <c r="G149" i="1" s="1"/>
  <c r="C149" i="1"/>
  <c r="D142" i="1" l="1"/>
  <c r="E142" i="1" s="1"/>
  <c r="H142" i="1"/>
  <c r="B143" i="1" s="1"/>
  <c r="A151" i="1"/>
  <c r="C150" i="1"/>
  <c r="F150" i="1"/>
  <c r="G150" i="1" s="1"/>
  <c r="D143" i="1" l="1"/>
  <c r="E143" i="1" s="1"/>
  <c r="H143" i="1"/>
  <c r="B144" i="1" s="1"/>
  <c r="A152" i="1"/>
  <c r="F151" i="1"/>
  <c r="G151" i="1" s="1"/>
  <c r="C151" i="1"/>
  <c r="D144" i="1" l="1"/>
  <c r="E144" i="1" s="1"/>
  <c r="H144" i="1"/>
  <c r="B145" i="1" s="1"/>
  <c r="A153" i="1"/>
  <c r="F152" i="1"/>
  <c r="G152" i="1" s="1"/>
  <c r="C152" i="1"/>
  <c r="D145" i="1" l="1"/>
  <c r="E145" i="1" s="1"/>
  <c r="H145" i="1"/>
  <c r="B146" i="1" s="1"/>
  <c r="A154" i="1"/>
  <c r="F153" i="1"/>
  <c r="G153" i="1" s="1"/>
  <c r="C153" i="1"/>
  <c r="D146" i="1" l="1"/>
  <c r="E146" i="1" s="1"/>
  <c r="H146" i="1"/>
  <c r="B147" i="1" s="1"/>
  <c r="A155" i="1"/>
  <c r="C154" i="1"/>
  <c r="F154" i="1"/>
  <c r="G154" i="1" s="1"/>
  <c r="D147" i="1" l="1"/>
  <c r="E147" i="1" s="1"/>
  <c r="H147" i="1"/>
  <c r="B148" i="1" s="1"/>
  <c r="A156" i="1"/>
  <c r="F155" i="1"/>
  <c r="G155" i="1" s="1"/>
  <c r="C155" i="1"/>
  <c r="H148" i="1" l="1"/>
  <c r="B149" i="1" s="1"/>
  <c r="D148" i="1"/>
  <c r="E148" i="1" s="1"/>
  <c r="A157" i="1"/>
  <c r="F156" i="1"/>
  <c r="G156" i="1" s="1"/>
  <c r="C156" i="1"/>
  <c r="D149" i="1" l="1"/>
  <c r="E149" i="1" s="1"/>
  <c r="H149" i="1"/>
  <c r="B150" i="1" s="1"/>
  <c r="A158" i="1"/>
  <c r="F157" i="1"/>
  <c r="G157" i="1" s="1"/>
  <c r="C157" i="1"/>
  <c r="H150" i="1" l="1"/>
  <c r="B151" i="1" s="1"/>
  <c r="D150" i="1"/>
  <c r="E150" i="1" s="1"/>
  <c r="A159" i="1"/>
  <c r="F158" i="1"/>
  <c r="G158" i="1" s="1"/>
  <c r="C158" i="1"/>
  <c r="D151" i="1" l="1"/>
  <c r="E151" i="1" s="1"/>
  <c r="H151" i="1"/>
  <c r="B152" i="1" s="1"/>
  <c r="A160" i="1"/>
  <c r="C159" i="1"/>
  <c r="D152" i="1" l="1"/>
  <c r="E152" i="1" s="1"/>
  <c r="H152" i="1"/>
  <c r="B153" i="1" s="1"/>
  <c r="A161" i="1"/>
  <c r="F160" i="1"/>
  <c r="G160" i="1" s="1"/>
  <c r="C160" i="1"/>
  <c r="H153" i="1" l="1"/>
  <c r="B154" i="1" s="1"/>
  <c r="D153" i="1"/>
  <c r="E153" i="1" s="1"/>
  <c r="A162" i="1"/>
  <c r="F161" i="1"/>
  <c r="G161" i="1" s="1"/>
  <c r="C161" i="1"/>
  <c r="H154" i="1" l="1"/>
  <c r="B155" i="1" s="1"/>
  <c r="D154" i="1"/>
  <c r="E154" i="1" s="1"/>
  <c r="A163" i="1"/>
  <c r="F162" i="1"/>
  <c r="G162" i="1" s="1"/>
  <c r="C162" i="1"/>
  <c r="D155" i="1" l="1"/>
  <c r="E155" i="1" s="1"/>
  <c r="H155" i="1"/>
  <c r="B156" i="1" s="1"/>
  <c r="A164" i="1"/>
  <c r="F163" i="1"/>
  <c r="G163" i="1" s="1"/>
  <c r="C163" i="1"/>
  <c r="D156" i="1" l="1"/>
  <c r="E156" i="1" s="1"/>
  <c r="H156" i="1"/>
  <c r="B157" i="1" s="1"/>
  <c r="A165" i="1"/>
  <c r="F164" i="1"/>
  <c r="G164" i="1" s="1"/>
  <c r="C164" i="1"/>
  <c r="H157" i="1" l="1"/>
  <c r="B158" i="1" s="1"/>
  <c r="D157" i="1"/>
  <c r="E157" i="1" s="1"/>
  <c r="A166" i="1"/>
  <c r="F165" i="1"/>
  <c r="G165" i="1" s="1"/>
  <c r="C165" i="1"/>
  <c r="D158" i="1" l="1"/>
  <c r="E158" i="1" s="1"/>
  <c r="H158" i="1"/>
  <c r="B159" i="1" s="1"/>
  <c r="A167" i="1"/>
  <c r="F166" i="1"/>
  <c r="G166" i="1" s="1"/>
  <c r="C166" i="1"/>
  <c r="D159" i="1" l="1"/>
  <c r="A168" i="1"/>
  <c r="C167" i="1"/>
  <c r="F167" i="1"/>
  <c r="G167" i="1" s="1"/>
  <c r="E159" i="1" l="1"/>
  <c r="F159" i="1" s="1"/>
  <c r="A169" i="1"/>
  <c r="F168" i="1"/>
  <c r="G168" i="1" s="1"/>
  <c r="C168" i="1"/>
  <c r="G159" i="1" l="1"/>
  <c r="H159" i="1"/>
  <c r="B160" i="1" s="1"/>
  <c r="A170" i="1"/>
  <c r="F169" i="1"/>
  <c r="G169" i="1" s="1"/>
  <c r="C169" i="1"/>
  <c r="D160" i="1" l="1"/>
  <c r="E160" i="1" s="1"/>
  <c r="H160" i="1"/>
  <c r="B161" i="1" s="1"/>
  <c r="A171" i="1"/>
  <c r="F170" i="1"/>
  <c r="G170" i="1" s="1"/>
  <c r="C170" i="1"/>
  <c r="D161" i="1" l="1"/>
  <c r="E161" i="1" s="1"/>
  <c r="H161" i="1"/>
  <c r="B162" i="1" s="1"/>
  <c r="A172" i="1"/>
  <c r="C171" i="1"/>
  <c r="F171" i="1"/>
  <c r="G171" i="1" s="1"/>
  <c r="H162" i="1" l="1"/>
  <c r="B163" i="1" s="1"/>
  <c r="D162" i="1"/>
  <c r="E162" i="1" s="1"/>
  <c r="A173" i="1"/>
  <c r="F172" i="1"/>
  <c r="G172" i="1" s="1"/>
  <c r="C172" i="1"/>
  <c r="D163" i="1" l="1"/>
  <c r="E163" i="1" s="1"/>
  <c r="H163" i="1"/>
  <c r="B164" i="1" s="1"/>
  <c r="A174" i="1"/>
  <c r="F173" i="1"/>
  <c r="G173" i="1" s="1"/>
  <c r="C173" i="1"/>
  <c r="D164" i="1" l="1"/>
  <c r="E164" i="1" s="1"/>
  <c r="H164" i="1"/>
  <c r="B165" i="1" s="1"/>
  <c r="A175" i="1"/>
  <c r="F174" i="1"/>
  <c r="G174" i="1" s="1"/>
  <c r="C174" i="1"/>
  <c r="H165" i="1" l="1"/>
  <c r="B166" i="1" s="1"/>
  <c r="D165" i="1"/>
  <c r="E165" i="1" s="1"/>
  <c r="A176" i="1"/>
  <c r="F175" i="1"/>
  <c r="G175" i="1" s="1"/>
  <c r="C175" i="1"/>
  <c r="H166" i="1" l="1"/>
  <c r="B167" i="1" s="1"/>
  <c r="D166" i="1"/>
  <c r="E166" i="1" s="1"/>
  <c r="A177" i="1"/>
  <c r="F176" i="1"/>
  <c r="G176" i="1" s="1"/>
  <c r="C176" i="1"/>
  <c r="D167" i="1" l="1"/>
  <c r="E167" i="1" s="1"/>
  <c r="H167" i="1"/>
  <c r="B168" i="1" s="1"/>
  <c r="A178" i="1"/>
  <c r="F177" i="1"/>
  <c r="G177" i="1" s="1"/>
  <c r="C177" i="1"/>
  <c r="H168" i="1" l="1"/>
  <c r="B169" i="1" s="1"/>
  <c r="D168" i="1"/>
  <c r="E168" i="1" s="1"/>
  <c r="A179" i="1"/>
  <c r="F178" i="1"/>
  <c r="G178" i="1" s="1"/>
  <c r="C178" i="1"/>
  <c r="D169" i="1" l="1"/>
  <c r="E169" i="1" s="1"/>
  <c r="H169" i="1"/>
  <c r="B170" i="1" s="1"/>
  <c r="A180" i="1"/>
  <c r="F179" i="1"/>
  <c r="G179" i="1" s="1"/>
  <c r="C179" i="1"/>
  <c r="H170" i="1" l="1"/>
  <c r="B171" i="1" s="1"/>
  <c r="D170" i="1"/>
  <c r="E170" i="1" s="1"/>
  <c r="A181" i="1"/>
  <c r="F180" i="1"/>
  <c r="G180" i="1" s="1"/>
  <c r="C180" i="1"/>
  <c r="D171" i="1" l="1"/>
  <c r="E171" i="1" s="1"/>
  <c r="H171" i="1"/>
  <c r="B172" i="1" s="1"/>
  <c r="A182" i="1"/>
  <c r="F181" i="1"/>
  <c r="G181" i="1" s="1"/>
  <c r="C181" i="1"/>
  <c r="H172" i="1" l="1"/>
  <c r="B173" i="1" s="1"/>
  <c r="D172" i="1"/>
  <c r="E172" i="1" s="1"/>
  <c r="A183" i="1"/>
  <c r="F182" i="1"/>
  <c r="G182" i="1" s="1"/>
  <c r="C182" i="1"/>
  <c r="D173" i="1" l="1"/>
  <c r="E173" i="1" s="1"/>
  <c r="H173" i="1"/>
  <c r="B174" i="1" s="1"/>
  <c r="A184" i="1"/>
  <c r="C183" i="1"/>
  <c r="F183" i="1"/>
  <c r="G183" i="1" s="1"/>
  <c r="D174" i="1" l="1"/>
  <c r="E174" i="1" s="1"/>
  <c r="H174" i="1"/>
  <c r="B175" i="1" s="1"/>
  <c r="A185" i="1"/>
  <c r="F184" i="1"/>
  <c r="G184" i="1" s="1"/>
  <c r="C184" i="1"/>
  <c r="D175" i="1" l="1"/>
  <c r="E175" i="1" s="1"/>
  <c r="H175" i="1"/>
  <c r="B176" i="1" s="1"/>
  <c r="A186" i="1"/>
  <c r="F185" i="1"/>
  <c r="G185" i="1" s="1"/>
  <c r="C185" i="1"/>
  <c r="D176" i="1" l="1"/>
  <c r="E176" i="1" s="1"/>
  <c r="H176" i="1"/>
  <c r="B177" i="1" s="1"/>
  <c r="A187" i="1"/>
  <c r="F186" i="1"/>
  <c r="G186" i="1" s="1"/>
  <c r="C186" i="1"/>
  <c r="D177" i="1" l="1"/>
  <c r="E177" i="1" s="1"/>
  <c r="H177" i="1"/>
  <c r="B178" i="1" s="1"/>
  <c r="A188" i="1"/>
  <c r="C187" i="1"/>
  <c r="F187" i="1"/>
  <c r="G187" i="1" s="1"/>
  <c r="H178" i="1" l="1"/>
  <c r="B179" i="1" s="1"/>
  <c r="D178" i="1"/>
  <c r="E178" i="1" s="1"/>
  <c r="A189" i="1"/>
  <c r="F188" i="1"/>
  <c r="G188" i="1" s="1"/>
  <c r="C188" i="1"/>
  <c r="D179" i="1" l="1"/>
  <c r="E179" i="1" s="1"/>
  <c r="H179" i="1"/>
  <c r="B180" i="1" s="1"/>
  <c r="A190" i="1"/>
  <c r="C189" i="1"/>
  <c r="H180" i="1" l="1"/>
  <c r="B181" i="1" s="1"/>
  <c r="D180" i="1"/>
  <c r="E180" i="1" s="1"/>
  <c r="A191" i="1"/>
  <c r="F190" i="1"/>
  <c r="G190" i="1" s="1"/>
  <c r="C190" i="1"/>
  <c r="D181" i="1" l="1"/>
  <c r="E181" i="1" s="1"/>
  <c r="H181" i="1"/>
  <c r="B182" i="1" s="1"/>
  <c r="A192" i="1"/>
  <c r="F191" i="1"/>
  <c r="G191" i="1" s="1"/>
  <c r="C191" i="1"/>
  <c r="D182" i="1" l="1"/>
  <c r="E182" i="1" s="1"/>
  <c r="H182" i="1"/>
  <c r="B183" i="1" s="1"/>
  <c r="A193" i="1"/>
  <c r="F192" i="1"/>
  <c r="G192" i="1" s="1"/>
  <c r="C192" i="1"/>
  <c r="H183" i="1" l="1"/>
  <c r="B184" i="1" s="1"/>
  <c r="D183" i="1"/>
  <c r="E183" i="1" s="1"/>
  <c r="A194" i="1"/>
  <c r="F193" i="1"/>
  <c r="G193" i="1" s="1"/>
  <c r="C193" i="1"/>
  <c r="D184" i="1" l="1"/>
  <c r="E184" i="1" s="1"/>
  <c r="H184" i="1"/>
  <c r="B185" i="1" s="1"/>
  <c r="A195" i="1"/>
  <c r="F194" i="1"/>
  <c r="G194" i="1" s="1"/>
  <c r="C194" i="1"/>
  <c r="H185" i="1" l="1"/>
  <c r="B186" i="1" s="1"/>
  <c r="D185" i="1"/>
  <c r="E185" i="1" s="1"/>
  <c r="A196" i="1"/>
  <c r="F195" i="1"/>
  <c r="G195" i="1" s="1"/>
  <c r="C195" i="1"/>
  <c r="D186" i="1" l="1"/>
  <c r="E186" i="1" s="1"/>
  <c r="H186" i="1"/>
  <c r="B187" i="1" s="1"/>
  <c r="A197" i="1"/>
  <c r="F196" i="1"/>
  <c r="G196" i="1" s="1"/>
  <c r="C196" i="1"/>
  <c r="H187" i="1" l="1"/>
  <c r="B188" i="1" s="1"/>
  <c r="D187" i="1"/>
  <c r="E187" i="1" s="1"/>
  <c r="A198" i="1"/>
  <c r="F197" i="1"/>
  <c r="G197" i="1" s="1"/>
  <c r="C197" i="1"/>
  <c r="H188" i="1" l="1"/>
  <c r="B189" i="1" s="1"/>
  <c r="D188" i="1"/>
  <c r="E188" i="1" s="1"/>
  <c r="A199" i="1"/>
  <c r="F198" i="1"/>
  <c r="G198" i="1" s="1"/>
  <c r="C198" i="1"/>
  <c r="D189" i="1" l="1"/>
  <c r="A200" i="1"/>
  <c r="C199" i="1"/>
  <c r="F199" i="1"/>
  <c r="G199" i="1" s="1"/>
  <c r="F189" i="1" l="1"/>
  <c r="E189" i="1"/>
  <c r="A201" i="1"/>
  <c r="F200" i="1"/>
  <c r="G200" i="1" s="1"/>
  <c r="C200" i="1"/>
  <c r="G189" i="1" l="1"/>
  <c r="H189" i="1"/>
  <c r="B190" i="1" s="1"/>
  <c r="A202" i="1"/>
  <c r="F201" i="1"/>
  <c r="G201" i="1" s="1"/>
  <c r="C201" i="1"/>
  <c r="D190" i="1" l="1"/>
  <c r="E190" i="1" s="1"/>
  <c r="H190" i="1"/>
  <c r="B191" i="1" s="1"/>
  <c r="A203" i="1"/>
  <c r="F202" i="1"/>
  <c r="G202" i="1" s="1"/>
  <c r="C202" i="1"/>
  <c r="D191" i="1" l="1"/>
  <c r="E191" i="1" s="1"/>
  <c r="H191" i="1"/>
  <c r="B192" i="1" s="1"/>
  <c r="A204" i="1"/>
  <c r="F203" i="1"/>
  <c r="G203" i="1" s="1"/>
  <c r="C203" i="1"/>
  <c r="D192" i="1" l="1"/>
  <c r="E192" i="1" s="1"/>
  <c r="H192" i="1"/>
  <c r="B193" i="1" s="1"/>
  <c r="A205" i="1"/>
  <c r="F204" i="1"/>
  <c r="G204" i="1" s="1"/>
  <c r="C204" i="1"/>
  <c r="H193" i="1" l="1"/>
  <c r="B194" i="1" s="1"/>
  <c r="D193" i="1"/>
  <c r="E193" i="1" s="1"/>
  <c r="A206" i="1"/>
  <c r="F205" i="1"/>
  <c r="G205" i="1" s="1"/>
  <c r="C205" i="1"/>
  <c r="D194" i="1" l="1"/>
  <c r="E194" i="1" s="1"/>
  <c r="H194" i="1"/>
  <c r="B195" i="1" s="1"/>
  <c r="A207" i="1"/>
  <c r="F206" i="1"/>
  <c r="G206" i="1" s="1"/>
  <c r="C206" i="1"/>
  <c r="H195" i="1" l="1"/>
  <c r="B196" i="1" s="1"/>
  <c r="D195" i="1"/>
  <c r="E195" i="1" s="1"/>
  <c r="A208" i="1"/>
  <c r="F207" i="1"/>
  <c r="G207" i="1" s="1"/>
  <c r="C207" i="1"/>
  <c r="D196" i="1" l="1"/>
  <c r="E196" i="1" s="1"/>
  <c r="H196" i="1"/>
  <c r="B197" i="1" s="1"/>
  <c r="A209" i="1"/>
  <c r="F208" i="1"/>
  <c r="G208" i="1" s="1"/>
  <c r="C208" i="1"/>
  <c r="H197" i="1" l="1"/>
  <c r="B198" i="1" s="1"/>
  <c r="D197" i="1"/>
  <c r="E197" i="1" s="1"/>
  <c r="A210" i="1"/>
  <c r="F209" i="1"/>
  <c r="G209" i="1" s="1"/>
  <c r="C209" i="1"/>
  <c r="D198" i="1" l="1"/>
  <c r="E198" i="1" s="1"/>
  <c r="H198" i="1"/>
  <c r="B199" i="1" s="1"/>
  <c r="A211" i="1"/>
  <c r="F210" i="1"/>
  <c r="G210" i="1" s="1"/>
  <c r="C210" i="1"/>
  <c r="D199" i="1" l="1"/>
  <c r="E199" i="1" s="1"/>
  <c r="H199" i="1"/>
  <c r="B200" i="1" s="1"/>
  <c r="A212" i="1"/>
  <c r="F211" i="1"/>
  <c r="G211" i="1" s="1"/>
  <c r="C211" i="1"/>
  <c r="D200" i="1" l="1"/>
  <c r="E200" i="1" s="1"/>
  <c r="H200" i="1"/>
  <c r="B201" i="1" s="1"/>
  <c r="A213" i="1"/>
  <c r="F212" i="1"/>
  <c r="G212" i="1" s="1"/>
  <c r="C212" i="1"/>
  <c r="D201" i="1" l="1"/>
  <c r="E201" i="1" s="1"/>
  <c r="H201" i="1"/>
  <c r="B202" i="1" s="1"/>
  <c r="A214" i="1"/>
  <c r="F213" i="1"/>
  <c r="G213" i="1" s="1"/>
  <c r="C213" i="1"/>
  <c r="D202" i="1" l="1"/>
  <c r="E202" i="1" s="1"/>
  <c r="H202" i="1"/>
  <c r="B203" i="1" s="1"/>
  <c r="A215" i="1"/>
  <c r="F214" i="1"/>
  <c r="G214" i="1" s="1"/>
  <c r="C214" i="1"/>
  <c r="D203" i="1" l="1"/>
  <c r="E203" i="1" s="1"/>
  <c r="H203" i="1"/>
  <c r="B204" i="1" s="1"/>
  <c r="A216" i="1"/>
  <c r="F215" i="1"/>
  <c r="G215" i="1" s="1"/>
  <c r="C215" i="1"/>
  <c r="D204" i="1" l="1"/>
  <c r="E204" i="1" s="1"/>
  <c r="H204" i="1"/>
  <c r="B205" i="1" s="1"/>
  <c r="A217" i="1"/>
  <c r="F216" i="1"/>
  <c r="G216" i="1" s="1"/>
  <c r="C216" i="1"/>
  <c r="D205" i="1" l="1"/>
  <c r="E205" i="1" s="1"/>
  <c r="H205" i="1"/>
  <c r="B206" i="1" s="1"/>
  <c r="A218" i="1"/>
  <c r="F217" i="1"/>
  <c r="G217" i="1" s="1"/>
  <c r="C217" i="1"/>
  <c r="D206" i="1" l="1"/>
  <c r="E206" i="1" s="1"/>
  <c r="H206" i="1"/>
  <c r="B207" i="1" s="1"/>
  <c r="A219" i="1"/>
  <c r="F218" i="1"/>
  <c r="G218" i="1" s="1"/>
  <c r="C218" i="1"/>
  <c r="H207" i="1" l="1"/>
  <c r="B208" i="1" s="1"/>
  <c r="D207" i="1"/>
  <c r="E207" i="1" s="1"/>
  <c r="A220" i="1"/>
  <c r="F219" i="1"/>
  <c r="G219" i="1" s="1"/>
  <c r="C219" i="1"/>
  <c r="D208" i="1" l="1"/>
  <c r="E208" i="1" s="1"/>
  <c r="H208" i="1"/>
  <c r="B209" i="1" s="1"/>
  <c r="A221" i="1"/>
  <c r="C220" i="1"/>
  <c r="D209" i="1" l="1"/>
  <c r="E209" i="1" s="1"/>
  <c r="H209" i="1"/>
  <c r="B210" i="1" s="1"/>
  <c r="A222" i="1"/>
  <c r="C221" i="1"/>
  <c r="F221" i="1"/>
  <c r="G221" i="1" s="1"/>
  <c r="H210" i="1" l="1"/>
  <c r="B211" i="1" s="1"/>
  <c r="D210" i="1"/>
  <c r="E210" i="1" s="1"/>
  <c r="A223" i="1"/>
  <c r="F222" i="1"/>
  <c r="G222" i="1" s="1"/>
  <c r="C222" i="1"/>
  <c r="D211" i="1" l="1"/>
  <c r="E211" i="1" s="1"/>
  <c r="H211" i="1"/>
  <c r="B212" i="1" s="1"/>
  <c r="A224" i="1"/>
  <c r="F223" i="1"/>
  <c r="G223" i="1" s="1"/>
  <c r="C223" i="1"/>
  <c r="H212" i="1" l="1"/>
  <c r="B213" i="1" s="1"/>
  <c r="D212" i="1"/>
  <c r="E212" i="1" s="1"/>
  <c r="A225" i="1"/>
  <c r="F224" i="1"/>
  <c r="G224" i="1" s="1"/>
  <c r="C224" i="1"/>
  <c r="D213" i="1" l="1"/>
  <c r="E213" i="1" s="1"/>
  <c r="H213" i="1"/>
  <c r="B214" i="1" s="1"/>
  <c r="A226" i="1"/>
  <c r="F225" i="1"/>
  <c r="G225" i="1" s="1"/>
  <c r="C225" i="1"/>
  <c r="D214" i="1" l="1"/>
  <c r="E214" i="1" s="1"/>
  <c r="H214" i="1"/>
  <c r="B215" i="1" s="1"/>
  <c r="A227" i="1"/>
  <c r="F226" i="1"/>
  <c r="G226" i="1" s="1"/>
  <c r="C226" i="1"/>
  <c r="D215" i="1" l="1"/>
  <c r="E215" i="1" s="1"/>
  <c r="H215" i="1"/>
  <c r="B216" i="1" s="1"/>
  <c r="A228" i="1"/>
  <c r="F227" i="1"/>
  <c r="G227" i="1" s="1"/>
  <c r="C227" i="1"/>
  <c r="H216" i="1" l="1"/>
  <c r="B217" i="1" s="1"/>
  <c r="D216" i="1"/>
  <c r="E216" i="1" s="1"/>
  <c r="A229" i="1"/>
  <c r="F228" i="1"/>
  <c r="G228" i="1" s="1"/>
  <c r="C228" i="1"/>
  <c r="D217" i="1" l="1"/>
  <c r="E217" i="1" s="1"/>
  <c r="H217" i="1"/>
  <c r="B218" i="1" s="1"/>
  <c r="A230" i="1"/>
  <c r="C229" i="1"/>
  <c r="F229" i="1"/>
  <c r="G229" i="1" s="1"/>
  <c r="D218" i="1" l="1"/>
  <c r="E218" i="1" s="1"/>
  <c r="H218" i="1"/>
  <c r="B219" i="1" s="1"/>
  <c r="A231" i="1"/>
  <c r="F230" i="1"/>
  <c r="G230" i="1" s="1"/>
  <c r="C230" i="1"/>
  <c r="D219" i="1" l="1"/>
  <c r="E219" i="1" s="1"/>
  <c r="H219" i="1"/>
  <c r="B220" i="1" s="1"/>
  <c r="A232" i="1"/>
  <c r="F231" i="1"/>
  <c r="G231" i="1" s="1"/>
  <c r="C231" i="1"/>
  <c r="D220" i="1" l="1"/>
  <c r="A233" i="1"/>
  <c r="F232" i="1"/>
  <c r="G232" i="1" s="1"/>
  <c r="C232" i="1"/>
  <c r="F220" i="1" l="1"/>
  <c r="E220" i="1"/>
  <c r="A234" i="1"/>
  <c r="F233" i="1"/>
  <c r="G233" i="1" s="1"/>
  <c r="C233" i="1"/>
  <c r="G220" i="1" l="1"/>
  <c r="H220" i="1"/>
  <c r="B221" i="1" s="1"/>
  <c r="A235" i="1"/>
  <c r="F234" i="1"/>
  <c r="G234" i="1" s="1"/>
  <c r="C234" i="1"/>
  <c r="D221" i="1" l="1"/>
  <c r="E221" i="1" s="1"/>
  <c r="H221" i="1"/>
  <c r="B222" i="1" s="1"/>
  <c r="A236" i="1"/>
  <c r="F235" i="1"/>
  <c r="G235" i="1" s="1"/>
  <c r="C235" i="1"/>
  <c r="D222" i="1" l="1"/>
  <c r="E222" i="1" s="1"/>
  <c r="H222" i="1"/>
  <c r="B223" i="1" s="1"/>
  <c r="A237" i="1"/>
  <c r="F236" i="1"/>
  <c r="G236" i="1" s="1"/>
  <c r="C236" i="1"/>
  <c r="H223" i="1" l="1"/>
  <c r="B224" i="1" s="1"/>
  <c r="D223" i="1"/>
  <c r="E223" i="1" s="1"/>
  <c r="A238" i="1"/>
  <c r="C237" i="1"/>
  <c r="F237" i="1"/>
  <c r="G237" i="1" s="1"/>
  <c r="D224" i="1" l="1"/>
  <c r="E224" i="1" s="1"/>
  <c r="H224" i="1"/>
  <c r="B225" i="1" s="1"/>
  <c r="A239" i="1"/>
  <c r="F238" i="1"/>
  <c r="G238" i="1" s="1"/>
  <c r="C238" i="1"/>
  <c r="D225" i="1" l="1"/>
  <c r="E225" i="1" s="1"/>
  <c r="H225" i="1"/>
  <c r="B226" i="1" s="1"/>
  <c r="A240" i="1"/>
  <c r="F239" i="1"/>
  <c r="G239" i="1" s="1"/>
  <c r="C239" i="1"/>
  <c r="D226" i="1" l="1"/>
  <c r="E226" i="1" s="1"/>
  <c r="H226" i="1"/>
  <c r="B227" i="1" s="1"/>
  <c r="A241" i="1"/>
  <c r="F240" i="1"/>
  <c r="G240" i="1" s="1"/>
  <c r="C240" i="1"/>
  <c r="D227" i="1" l="1"/>
  <c r="E227" i="1" s="1"/>
  <c r="H227" i="1"/>
  <c r="B228" i="1" s="1"/>
  <c r="A242" i="1"/>
  <c r="F241" i="1"/>
  <c r="G241" i="1" s="1"/>
  <c r="C241" i="1"/>
  <c r="D228" i="1" l="1"/>
  <c r="E228" i="1" s="1"/>
  <c r="H228" i="1"/>
  <c r="B229" i="1" s="1"/>
  <c r="A243" i="1"/>
  <c r="F242" i="1"/>
  <c r="G242" i="1" s="1"/>
  <c r="C242" i="1"/>
  <c r="D229" i="1" l="1"/>
  <c r="E229" i="1" s="1"/>
  <c r="H229" i="1"/>
  <c r="B230" i="1" s="1"/>
  <c r="A244" i="1"/>
  <c r="F243" i="1"/>
  <c r="G243" i="1" s="1"/>
  <c r="C243" i="1"/>
  <c r="D230" i="1" l="1"/>
  <c r="E230" i="1" s="1"/>
  <c r="H230" i="1"/>
  <c r="B231" i="1" s="1"/>
  <c r="A245" i="1"/>
  <c r="F244" i="1"/>
  <c r="G244" i="1" s="1"/>
  <c r="C244" i="1"/>
  <c r="H231" i="1" l="1"/>
  <c r="B232" i="1" s="1"/>
  <c r="D231" i="1"/>
  <c r="E231" i="1" s="1"/>
  <c r="A246" i="1"/>
  <c r="C245" i="1"/>
  <c r="F245" i="1"/>
  <c r="G245" i="1" s="1"/>
  <c r="D232" i="1" l="1"/>
  <c r="E232" i="1" s="1"/>
  <c r="H232" i="1"/>
  <c r="B233" i="1" s="1"/>
  <c r="A247" i="1"/>
  <c r="F246" i="1"/>
  <c r="G246" i="1" s="1"/>
  <c r="C246" i="1"/>
  <c r="D233" i="1" l="1"/>
  <c r="E233" i="1" s="1"/>
  <c r="H233" i="1"/>
  <c r="B234" i="1" s="1"/>
  <c r="A248" i="1"/>
  <c r="F247" i="1"/>
  <c r="G247" i="1" s="1"/>
  <c r="C247" i="1"/>
  <c r="H234" i="1" l="1"/>
  <c r="B235" i="1" s="1"/>
  <c r="D234" i="1"/>
  <c r="E234" i="1" s="1"/>
  <c r="A249" i="1"/>
  <c r="F248" i="1"/>
  <c r="G248" i="1" s="1"/>
  <c r="C248" i="1"/>
  <c r="D235" i="1" l="1"/>
  <c r="E235" i="1" s="1"/>
  <c r="H235" i="1"/>
  <c r="B236" i="1" s="1"/>
  <c r="A250" i="1"/>
  <c r="F249" i="1"/>
  <c r="G249" i="1" s="1"/>
  <c r="C249" i="1"/>
  <c r="H236" i="1" l="1"/>
  <c r="B237" i="1" s="1"/>
  <c r="D236" i="1"/>
  <c r="E236" i="1" s="1"/>
  <c r="A251" i="1"/>
  <c r="F250" i="1"/>
  <c r="G250" i="1" s="1"/>
  <c r="C250" i="1"/>
  <c r="D237" i="1" l="1"/>
  <c r="E237" i="1" s="1"/>
  <c r="H237" i="1"/>
  <c r="B238" i="1" s="1"/>
  <c r="A252" i="1"/>
  <c r="C251" i="1"/>
  <c r="H238" i="1" l="1"/>
  <c r="B239" i="1" s="1"/>
  <c r="D238" i="1"/>
  <c r="E238" i="1" s="1"/>
  <c r="A253" i="1"/>
  <c r="F252" i="1"/>
  <c r="G252" i="1" s="1"/>
  <c r="C252" i="1"/>
  <c r="D239" i="1" l="1"/>
  <c r="E239" i="1" s="1"/>
  <c r="H239" i="1"/>
  <c r="B240" i="1" s="1"/>
  <c r="A254" i="1"/>
  <c r="C253" i="1"/>
  <c r="F253" i="1"/>
  <c r="G253" i="1" s="1"/>
  <c r="H240" i="1" l="1"/>
  <c r="B241" i="1" s="1"/>
  <c r="D240" i="1"/>
  <c r="E240" i="1" s="1"/>
  <c r="A255" i="1"/>
  <c r="C254" i="1"/>
  <c r="F254" i="1"/>
  <c r="G254" i="1" s="1"/>
  <c r="D241" i="1" l="1"/>
  <c r="E241" i="1" s="1"/>
  <c r="H241" i="1"/>
  <c r="B242" i="1" s="1"/>
  <c r="A256" i="1"/>
  <c r="F255" i="1"/>
  <c r="G255" i="1" s="1"/>
  <c r="C255" i="1"/>
  <c r="D242" i="1" l="1"/>
  <c r="E242" i="1" s="1"/>
  <c r="H242" i="1"/>
  <c r="B243" i="1" s="1"/>
  <c r="A257" i="1"/>
  <c r="F256" i="1"/>
  <c r="G256" i="1" s="1"/>
  <c r="C256" i="1"/>
  <c r="H243" i="1" l="1"/>
  <c r="B244" i="1" s="1"/>
  <c r="D243" i="1"/>
  <c r="E243" i="1" s="1"/>
  <c r="A258" i="1"/>
  <c r="C257" i="1"/>
  <c r="F257" i="1"/>
  <c r="G257" i="1" s="1"/>
  <c r="H244" i="1" l="1"/>
  <c r="B245" i="1" s="1"/>
  <c r="D244" i="1"/>
  <c r="E244" i="1" s="1"/>
  <c r="A259" i="1"/>
  <c r="F258" i="1"/>
  <c r="G258" i="1" s="1"/>
  <c r="C258" i="1"/>
  <c r="D245" i="1" l="1"/>
  <c r="E245" i="1" s="1"/>
  <c r="H245" i="1"/>
  <c r="B246" i="1" s="1"/>
  <c r="A260" i="1"/>
  <c r="F259" i="1"/>
  <c r="G259" i="1" s="1"/>
  <c r="C259" i="1"/>
  <c r="D246" i="1" l="1"/>
  <c r="E246" i="1" s="1"/>
  <c r="H246" i="1"/>
  <c r="B247" i="1" s="1"/>
  <c r="A261" i="1"/>
  <c r="F260" i="1"/>
  <c r="G260" i="1" s="1"/>
  <c r="C260" i="1"/>
  <c r="H247" i="1" l="1"/>
  <c r="B248" i="1" s="1"/>
  <c r="D247" i="1"/>
  <c r="E247" i="1" s="1"/>
  <c r="A262" i="1"/>
  <c r="C261" i="1"/>
  <c r="F261" i="1"/>
  <c r="G261" i="1" s="1"/>
  <c r="D248" i="1" l="1"/>
  <c r="E248" i="1" s="1"/>
  <c r="H248" i="1"/>
  <c r="B249" i="1" s="1"/>
  <c r="A263" i="1"/>
  <c r="C262" i="1"/>
  <c r="F262" i="1"/>
  <c r="G262" i="1" s="1"/>
  <c r="D249" i="1" l="1"/>
  <c r="E249" i="1" s="1"/>
  <c r="H249" i="1"/>
  <c r="B250" i="1" s="1"/>
  <c r="A264" i="1"/>
  <c r="F263" i="1"/>
  <c r="G263" i="1" s="1"/>
  <c r="C263" i="1"/>
  <c r="D250" i="1" l="1"/>
  <c r="E250" i="1" s="1"/>
  <c r="H250" i="1"/>
  <c r="B251" i="1" s="1"/>
  <c r="A265" i="1"/>
  <c r="F264" i="1"/>
  <c r="G264" i="1" s="1"/>
  <c r="C264" i="1"/>
  <c r="D251" i="1" l="1"/>
  <c r="A266" i="1"/>
  <c r="C265" i="1"/>
  <c r="F265" i="1"/>
  <c r="G265" i="1" s="1"/>
  <c r="E251" i="1" l="1"/>
  <c r="F251" i="1" s="1"/>
  <c r="A267" i="1"/>
  <c r="F266" i="1"/>
  <c r="G266" i="1" s="1"/>
  <c r="C266" i="1"/>
  <c r="G251" i="1" l="1"/>
  <c r="H251" i="1"/>
  <c r="B252" i="1" s="1"/>
  <c r="A268" i="1"/>
  <c r="F267" i="1"/>
  <c r="G267" i="1" s="1"/>
  <c r="C267" i="1"/>
  <c r="H252" i="1" l="1"/>
  <c r="B253" i="1" s="1"/>
  <c r="D252" i="1"/>
  <c r="E252" i="1" s="1"/>
  <c r="A269" i="1"/>
  <c r="F268" i="1"/>
  <c r="G268" i="1" s="1"/>
  <c r="C268" i="1"/>
  <c r="H253" i="1" l="1"/>
  <c r="B254" i="1" s="1"/>
  <c r="D253" i="1"/>
  <c r="E253" i="1" s="1"/>
  <c r="A270" i="1"/>
  <c r="C269" i="1"/>
  <c r="F269" i="1"/>
  <c r="G269" i="1" s="1"/>
  <c r="H254" i="1" l="1"/>
  <c r="B255" i="1" s="1"/>
  <c r="D254" i="1"/>
  <c r="E254" i="1" s="1"/>
  <c r="A271" i="1"/>
  <c r="C270" i="1"/>
  <c r="F270" i="1"/>
  <c r="G270" i="1" s="1"/>
  <c r="D255" i="1" l="1"/>
  <c r="E255" i="1" s="1"/>
  <c r="H255" i="1"/>
  <c r="B256" i="1" s="1"/>
  <c r="A272" i="1"/>
  <c r="F271" i="1"/>
  <c r="G271" i="1" s="1"/>
  <c r="C271" i="1"/>
  <c r="H256" i="1" l="1"/>
  <c r="B257" i="1" s="1"/>
  <c r="D256" i="1"/>
  <c r="E256" i="1" s="1"/>
  <c r="A273" i="1"/>
  <c r="F272" i="1"/>
  <c r="G272" i="1" s="1"/>
  <c r="C272" i="1"/>
  <c r="H257" i="1" l="1"/>
  <c r="B258" i="1" s="1"/>
  <c r="D257" i="1"/>
  <c r="E257" i="1" s="1"/>
  <c r="A274" i="1"/>
  <c r="C273" i="1"/>
  <c r="F273" i="1"/>
  <c r="G273" i="1" s="1"/>
  <c r="D258" i="1" l="1"/>
  <c r="E258" i="1" s="1"/>
  <c r="H258" i="1"/>
  <c r="B259" i="1" s="1"/>
  <c r="A275" i="1"/>
  <c r="F274" i="1"/>
  <c r="G274" i="1" s="1"/>
  <c r="C274" i="1"/>
  <c r="H259" i="1" l="1"/>
  <c r="B260" i="1" s="1"/>
  <c r="D259" i="1"/>
  <c r="E259" i="1" s="1"/>
  <c r="A276" i="1"/>
  <c r="F275" i="1"/>
  <c r="G275" i="1" s="1"/>
  <c r="C275" i="1"/>
  <c r="D260" i="1" l="1"/>
  <c r="E260" i="1" s="1"/>
  <c r="H260" i="1"/>
  <c r="B261" i="1" s="1"/>
  <c r="A277" i="1"/>
  <c r="F276" i="1"/>
  <c r="G276" i="1" s="1"/>
  <c r="C276" i="1"/>
  <c r="D261" i="1" l="1"/>
  <c r="E261" i="1" s="1"/>
  <c r="H261" i="1"/>
  <c r="B262" i="1" s="1"/>
  <c r="A278" i="1"/>
  <c r="C277" i="1"/>
  <c r="F277" i="1"/>
  <c r="G277" i="1" s="1"/>
  <c r="H262" i="1" l="1"/>
  <c r="B263" i="1" s="1"/>
  <c r="D262" i="1"/>
  <c r="E262" i="1" s="1"/>
  <c r="A279" i="1"/>
  <c r="C278" i="1"/>
  <c r="F278" i="1"/>
  <c r="G278" i="1" s="1"/>
  <c r="D263" i="1" l="1"/>
  <c r="E263" i="1" s="1"/>
  <c r="H263" i="1"/>
  <c r="B264" i="1" s="1"/>
  <c r="A280" i="1"/>
  <c r="F279" i="1"/>
  <c r="G279" i="1" s="1"/>
  <c r="C279" i="1"/>
  <c r="D264" i="1" l="1"/>
  <c r="E264" i="1" s="1"/>
  <c r="H264" i="1"/>
  <c r="B265" i="1" s="1"/>
  <c r="A281" i="1"/>
  <c r="F280" i="1"/>
  <c r="G280" i="1" s="1"/>
  <c r="C280" i="1"/>
  <c r="D265" i="1" l="1"/>
  <c r="E265" i="1" s="1"/>
  <c r="H265" i="1"/>
  <c r="B266" i="1" s="1"/>
  <c r="A282" i="1"/>
  <c r="C281" i="1"/>
  <c r="D266" i="1" l="1"/>
  <c r="E266" i="1" s="1"/>
  <c r="H266" i="1"/>
  <c r="B267" i="1" s="1"/>
  <c r="A283" i="1"/>
  <c r="C282" i="1"/>
  <c r="F282" i="1"/>
  <c r="G282" i="1" s="1"/>
  <c r="D267" i="1" l="1"/>
  <c r="E267" i="1" s="1"/>
  <c r="H267" i="1"/>
  <c r="B268" i="1" s="1"/>
  <c r="A284" i="1"/>
  <c r="F283" i="1"/>
  <c r="G283" i="1" s="1"/>
  <c r="C283" i="1"/>
  <c r="H268" i="1" l="1"/>
  <c r="B269" i="1" s="1"/>
  <c r="D268" i="1"/>
  <c r="E268" i="1" s="1"/>
  <c r="A285" i="1"/>
  <c r="F284" i="1"/>
  <c r="G284" i="1" s="1"/>
  <c r="C284" i="1"/>
  <c r="D269" i="1" l="1"/>
  <c r="E269" i="1" s="1"/>
  <c r="H269" i="1"/>
  <c r="B270" i="1" s="1"/>
  <c r="A286" i="1"/>
  <c r="F285" i="1"/>
  <c r="G285" i="1" s="1"/>
  <c r="C285" i="1"/>
  <c r="D270" i="1" l="1"/>
  <c r="E270" i="1" s="1"/>
  <c r="H270" i="1"/>
  <c r="B271" i="1" s="1"/>
  <c r="A287" i="1"/>
  <c r="C286" i="1"/>
  <c r="F286" i="1"/>
  <c r="G286" i="1" s="1"/>
  <c r="H271" i="1" l="1"/>
  <c r="B272" i="1" s="1"/>
  <c r="D271" i="1"/>
  <c r="E271" i="1" s="1"/>
  <c r="A288" i="1"/>
  <c r="F287" i="1"/>
  <c r="G287" i="1" s="1"/>
  <c r="C287" i="1"/>
  <c r="D272" i="1" l="1"/>
  <c r="E272" i="1" s="1"/>
  <c r="H272" i="1"/>
  <c r="B273" i="1" s="1"/>
  <c r="A289" i="1"/>
  <c r="F288" i="1"/>
  <c r="G288" i="1" s="1"/>
  <c r="C288" i="1"/>
  <c r="H273" i="1" l="1"/>
  <c r="B274" i="1" s="1"/>
  <c r="D273" i="1"/>
  <c r="E273" i="1" s="1"/>
  <c r="A290" i="1"/>
  <c r="F289" i="1"/>
  <c r="G289" i="1" s="1"/>
  <c r="C289" i="1"/>
  <c r="D274" i="1" l="1"/>
  <c r="E274" i="1" s="1"/>
  <c r="H274" i="1"/>
  <c r="B275" i="1" s="1"/>
  <c r="A291" i="1"/>
  <c r="C290" i="1"/>
  <c r="F290" i="1"/>
  <c r="G290" i="1" s="1"/>
  <c r="D275" i="1" l="1"/>
  <c r="E275" i="1" s="1"/>
  <c r="H275" i="1"/>
  <c r="B276" i="1" s="1"/>
  <c r="A292" i="1"/>
  <c r="F291" i="1"/>
  <c r="G291" i="1" s="1"/>
  <c r="C291" i="1"/>
  <c r="H276" i="1" l="1"/>
  <c r="B277" i="1" s="1"/>
  <c r="D276" i="1"/>
  <c r="E276" i="1" s="1"/>
  <c r="A293" i="1"/>
  <c r="F292" i="1"/>
  <c r="G292" i="1" s="1"/>
  <c r="C292" i="1"/>
  <c r="D277" i="1" l="1"/>
  <c r="E277" i="1" s="1"/>
  <c r="H277" i="1"/>
  <c r="B278" i="1" s="1"/>
  <c r="A294" i="1"/>
  <c r="F293" i="1"/>
  <c r="G293" i="1" s="1"/>
  <c r="C293" i="1"/>
  <c r="D278" i="1" l="1"/>
  <c r="E278" i="1" s="1"/>
  <c r="H278" i="1"/>
  <c r="B279" i="1" s="1"/>
  <c r="A295" i="1"/>
  <c r="C294" i="1"/>
  <c r="F294" i="1"/>
  <c r="G294" i="1" s="1"/>
  <c r="H279" i="1" l="1"/>
  <c r="B280" i="1" s="1"/>
  <c r="D279" i="1"/>
  <c r="E279" i="1" s="1"/>
  <c r="A296" i="1"/>
  <c r="F295" i="1"/>
  <c r="G295" i="1" s="1"/>
  <c r="C295" i="1"/>
  <c r="D280" i="1" l="1"/>
  <c r="E280" i="1" s="1"/>
  <c r="H280" i="1"/>
  <c r="B281" i="1" s="1"/>
  <c r="A297" i="1"/>
  <c r="F296" i="1"/>
  <c r="G296" i="1" s="1"/>
  <c r="C296" i="1"/>
  <c r="D281" i="1" l="1"/>
  <c r="A298" i="1"/>
  <c r="F297" i="1"/>
  <c r="G297" i="1" s="1"/>
  <c r="C297" i="1"/>
  <c r="E281" i="1" l="1"/>
  <c r="F281" i="1" s="1"/>
  <c r="A299" i="1"/>
  <c r="C298" i="1"/>
  <c r="F298" i="1"/>
  <c r="G298" i="1" s="1"/>
  <c r="G281" i="1" l="1"/>
  <c r="H281" i="1"/>
  <c r="B282" i="1" s="1"/>
  <c r="A300" i="1"/>
  <c r="F299" i="1"/>
  <c r="G299" i="1" s="1"/>
  <c r="C299" i="1"/>
  <c r="H282" i="1" l="1"/>
  <c r="B283" i="1" s="1"/>
  <c r="D282" i="1"/>
  <c r="E282" i="1" s="1"/>
  <c r="A301" i="1"/>
  <c r="F300" i="1"/>
  <c r="G300" i="1" s="1"/>
  <c r="C300" i="1"/>
  <c r="D283" i="1" l="1"/>
  <c r="E283" i="1" s="1"/>
  <c r="H283" i="1"/>
  <c r="B284" i="1" s="1"/>
  <c r="A302" i="1"/>
  <c r="F301" i="1"/>
  <c r="G301" i="1" s="1"/>
  <c r="C301" i="1"/>
  <c r="D284" i="1" l="1"/>
  <c r="E284" i="1" s="1"/>
  <c r="H284" i="1"/>
  <c r="B285" i="1" s="1"/>
  <c r="A303" i="1"/>
  <c r="C302" i="1"/>
  <c r="F302" i="1"/>
  <c r="G302" i="1" s="1"/>
  <c r="D285" i="1" l="1"/>
  <c r="E285" i="1" s="1"/>
  <c r="H285" i="1"/>
  <c r="B286" i="1" s="1"/>
  <c r="A304" i="1"/>
  <c r="F303" i="1"/>
  <c r="G303" i="1" s="1"/>
  <c r="C303" i="1"/>
  <c r="D286" i="1" l="1"/>
  <c r="E286" i="1" s="1"/>
  <c r="H286" i="1"/>
  <c r="B287" i="1" s="1"/>
  <c r="A305" i="1"/>
  <c r="F304" i="1"/>
  <c r="G304" i="1" s="1"/>
  <c r="C304" i="1"/>
  <c r="D287" i="1" l="1"/>
  <c r="E287" i="1" s="1"/>
  <c r="H287" i="1"/>
  <c r="B288" i="1" s="1"/>
  <c r="A306" i="1"/>
  <c r="F305" i="1"/>
  <c r="G305" i="1" s="1"/>
  <c r="C305" i="1"/>
  <c r="D288" i="1" l="1"/>
  <c r="E288" i="1" s="1"/>
  <c r="H288" i="1"/>
  <c r="B289" i="1" s="1"/>
  <c r="A307" i="1"/>
  <c r="C306" i="1"/>
  <c r="F306" i="1"/>
  <c r="G306" i="1" s="1"/>
  <c r="H289" i="1" l="1"/>
  <c r="B290" i="1" s="1"/>
  <c r="D289" i="1"/>
  <c r="E289" i="1" s="1"/>
  <c r="A308" i="1"/>
  <c r="F307" i="1"/>
  <c r="G307" i="1" s="1"/>
  <c r="C307" i="1"/>
  <c r="H290" i="1" l="1"/>
  <c r="B291" i="1" s="1"/>
  <c r="D290" i="1"/>
  <c r="E290" i="1" s="1"/>
  <c r="A309" i="1"/>
  <c r="F308" i="1"/>
  <c r="G308" i="1" s="1"/>
  <c r="C308" i="1"/>
  <c r="D291" i="1" l="1"/>
  <c r="E291" i="1" s="1"/>
  <c r="H291" i="1"/>
  <c r="B292" i="1" s="1"/>
  <c r="A310" i="1"/>
  <c r="F309" i="1"/>
  <c r="G309" i="1" s="1"/>
  <c r="C309" i="1"/>
  <c r="D292" i="1" l="1"/>
  <c r="E292" i="1" s="1"/>
  <c r="H292" i="1"/>
  <c r="B293" i="1" s="1"/>
  <c r="A311" i="1"/>
  <c r="C310" i="1"/>
  <c r="F310" i="1"/>
  <c r="G310" i="1" s="1"/>
  <c r="H293" i="1" l="1"/>
  <c r="B294" i="1" s="1"/>
  <c r="D293" i="1"/>
  <c r="E293" i="1" s="1"/>
  <c r="A312" i="1"/>
  <c r="F311" i="1"/>
  <c r="G311" i="1" s="1"/>
  <c r="C311" i="1"/>
  <c r="D294" i="1" l="1"/>
  <c r="E294" i="1" s="1"/>
  <c r="H294" i="1"/>
  <c r="B295" i="1" s="1"/>
  <c r="A313" i="1"/>
  <c r="C312" i="1"/>
  <c r="D295" i="1" l="1"/>
  <c r="E295" i="1" s="1"/>
  <c r="H295" i="1"/>
  <c r="B296" i="1" s="1"/>
  <c r="A314" i="1"/>
  <c r="F313" i="1"/>
  <c r="G313" i="1" s="1"/>
  <c r="C313" i="1"/>
  <c r="H296" i="1" l="1"/>
  <c r="B297" i="1" s="1"/>
  <c r="D296" i="1"/>
  <c r="E296" i="1" s="1"/>
  <c r="A315" i="1"/>
  <c r="F314" i="1"/>
  <c r="G314" i="1" s="1"/>
  <c r="C314" i="1"/>
  <c r="D297" i="1" l="1"/>
  <c r="E297" i="1" s="1"/>
  <c r="H297" i="1"/>
  <c r="B298" i="1" s="1"/>
  <c r="A316" i="1"/>
  <c r="F315" i="1"/>
  <c r="G315" i="1" s="1"/>
  <c r="C315" i="1"/>
  <c r="D298" i="1" l="1"/>
  <c r="E298" i="1" s="1"/>
  <c r="H298" i="1"/>
  <c r="B299" i="1" s="1"/>
  <c r="A317" i="1"/>
  <c r="F316" i="1"/>
  <c r="G316" i="1" s="1"/>
  <c r="C316" i="1"/>
  <c r="D299" i="1" l="1"/>
  <c r="E299" i="1" s="1"/>
  <c r="H299" i="1"/>
  <c r="B300" i="1" s="1"/>
  <c r="A318" i="1"/>
  <c r="F317" i="1"/>
  <c r="G317" i="1" s="1"/>
  <c r="C317" i="1"/>
  <c r="D300" i="1" l="1"/>
  <c r="E300" i="1" s="1"/>
  <c r="H300" i="1"/>
  <c r="B301" i="1" s="1"/>
  <c r="A319" i="1"/>
  <c r="F318" i="1"/>
  <c r="G318" i="1" s="1"/>
  <c r="C318" i="1"/>
  <c r="H301" i="1" l="1"/>
  <c r="B302" i="1" s="1"/>
  <c r="D301" i="1"/>
  <c r="E301" i="1" s="1"/>
  <c r="A320" i="1"/>
  <c r="F319" i="1"/>
  <c r="G319" i="1" s="1"/>
  <c r="C319" i="1"/>
  <c r="D302" i="1" l="1"/>
  <c r="E302" i="1" s="1"/>
  <c r="H302" i="1"/>
  <c r="B303" i="1" s="1"/>
  <c r="A321" i="1"/>
  <c r="F320" i="1"/>
  <c r="G320" i="1" s="1"/>
  <c r="C320" i="1"/>
  <c r="H303" i="1" l="1"/>
  <c r="B304" i="1" s="1"/>
  <c r="D303" i="1"/>
  <c r="E303" i="1" s="1"/>
  <c r="A322" i="1"/>
  <c r="F321" i="1"/>
  <c r="G321" i="1" s="1"/>
  <c r="C321" i="1"/>
  <c r="D304" i="1" l="1"/>
  <c r="E304" i="1" s="1"/>
  <c r="H304" i="1"/>
  <c r="B305" i="1" s="1"/>
  <c r="A323" i="1"/>
  <c r="F322" i="1"/>
  <c r="G322" i="1" s="1"/>
  <c r="C322" i="1"/>
  <c r="D305" i="1" l="1"/>
  <c r="E305" i="1" s="1"/>
  <c r="H305" i="1"/>
  <c r="B306" i="1" s="1"/>
  <c r="A324" i="1"/>
  <c r="F323" i="1"/>
  <c r="G323" i="1" s="1"/>
  <c r="C323" i="1"/>
  <c r="D306" i="1" l="1"/>
  <c r="E306" i="1" s="1"/>
  <c r="H306" i="1"/>
  <c r="B307" i="1" s="1"/>
  <c r="A325" i="1"/>
  <c r="F324" i="1"/>
  <c r="G324" i="1" s="1"/>
  <c r="C324" i="1"/>
  <c r="H307" i="1" l="1"/>
  <c r="B308" i="1" s="1"/>
  <c r="D307" i="1"/>
  <c r="E307" i="1" s="1"/>
  <c r="A326" i="1"/>
  <c r="F325" i="1"/>
  <c r="G325" i="1" s="1"/>
  <c r="C325" i="1"/>
  <c r="D308" i="1" l="1"/>
  <c r="E308" i="1" s="1"/>
  <c r="H308" i="1"/>
  <c r="B309" i="1" s="1"/>
  <c r="A327" i="1"/>
  <c r="F326" i="1"/>
  <c r="G326" i="1" s="1"/>
  <c r="C326" i="1"/>
  <c r="D309" i="1" l="1"/>
  <c r="E309" i="1" s="1"/>
  <c r="H309" i="1"/>
  <c r="B310" i="1" s="1"/>
  <c r="A328" i="1"/>
  <c r="F327" i="1"/>
  <c r="G327" i="1" s="1"/>
  <c r="C327" i="1"/>
  <c r="H310" i="1" l="1"/>
  <c r="B311" i="1" s="1"/>
  <c r="D310" i="1"/>
  <c r="E310" i="1" s="1"/>
  <c r="A329" i="1"/>
  <c r="F328" i="1"/>
  <c r="G328" i="1" s="1"/>
  <c r="C328" i="1"/>
  <c r="D311" i="1" l="1"/>
  <c r="E311" i="1" s="1"/>
  <c r="H311" i="1"/>
  <c r="B312" i="1" s="1"/>
  <c r="A330" i="1"/>
  <c r="F329" i="1"/>
  <c r="G329" i="1" s="1"/>
  <c r="C329" i="1"/>
  <c r="D312" i="1" l="1"/>
  <c r="A331" i="1"/>
  <c r="F330" i="1"/>
  <c r="G330" i="1" s="1"/>
  <c r="C330" i="1"/>
  <c r="E312" i="1" l="1"/>
  <c r="F312" i="1" s="1"/>
  <c r="A332" i="1"/>
  <c r="F331" i="1"/>
  <c r="G331" i="1" s="1"/>
  <c r="C331" i="1"/>
  <c r="G312" i="1" l="1"/>
  <c r="H312" i="1"/>
  <c r="B313" i="1" s="1"/>
  <c r="A333" i="1"/>
  <c r="F332" i="1"/>
  <c r="G332" i="1" s="1"/>
  <c r="C332" i="1"/>
  <c r="H313" i="1" l="1"/>
  <c r="B314" i="1" s="1"/>
  <c r="D313" i="1"/>
  <c r="E313" i="1" s="1"/>
  <c r="A334" i="1"/>
  <c r="F333" i="1"/>
  <c r="G333" i="1" s="1"/>
  <c r="C333" i="1"/>
  <c r="D314" i="1" l="1"/>
  <c r="E314" i="1" s="1"/>
  <c r="H314" i="1"/>
  <c r="B315" i="1" s="1"/>
  <c r="A335" i="1"/>
  <c r="F334" i="1"/>
  <c r="G334" i="1" s="1"/>
  <c r="C334" i="1"/>
  <c r="D315" i="1" l="1"/>
  <c r="E315" i="1" s="1"/>
  <c r="H315" i="1"/>
  <c r="B316" i="1" s="1"/>
  <c r="A336" i="1"/>
  <c r="F335" i="1"/>
  <c r="G335" i="1" s="1"/>
  <c r="C335" i="1"/>
  <c r="H316" i="1" l="1"/>
  <c r="B317" i="1" s="1"/>
  <c r="D316" i="1"/>
  <c r="E316" i="1" s="1"/>
  <c r="A337" i="1"/>
  <c r="F336" i="1"/>
  <c r="G336" i="1" s="1"/>
  <c r="C336" i="1"/>
  <c r="D317" i="1" l="1"/>
  <c r="E317" i="1" s="1"/>
  <c r="H317" i="1"/>
  <c r="B318" i="1" s="1"/>
  <c r="A338" i="1"/>
  <c r="F337" i="1"/>
  <c r="G337" i="1" s="1"/>
  <c r="C337" i="1"/>
  <c r="D318" i="1" l="1"/>
  <c r="E318" i="1" s="1"/>
  <c r="H318" i="1"/>
  <c r="B319" i="1" s="1"/>
  <c r="A339" i="1"/>
  <c r="C338" i="1"/>
  <c r="F338" i="1"/>
  <c r="G338" i="1" s="1"/>
  <c r="H319" i="1" l="1"/>
  <c r="B320" i="1" s="1"/>
  <c r="D319" i="1"/>
  <c r="E319" i="1" s="1"/>
  <c r="A340" i="1"/>
  <c r="F339" i="1"/>
  <c r="G339" i="1" s="1"/>
  <c r="C339" i="1"/>
  <c r="D320" i="1" l="1"/>
  <c r="E320" i="1" s="1"/>
  <c r="H320" i="1"/>
  <c r="B321" i="1" s="1"/>
  <c r="A341" i="1"/>
  <c r="F340" i="1"/>
  <c r="G340" i="1" s="1"/>
  <c r="C340" i="1"/>
  <c r="D321" i="1" l="1"/>
  <c r="E321" i="1" s="1"/>
  <c r="H321" i="1"/>
  <c r="B322" i="1" s="1"/>
  <c r="A342" i="1"/>
  <c r="F341" i="1"/>
  <c r="G341" i="1" s="1"/>
  <c r="C341" i="1"/>
  <c r="D322" i="1" l="1"/>
  <c r="E322" i="1" s="1"/>
  <c r="H322" i="1"/>
  <c r="B323" i="1" s="1"/>
  <c r="A343" i="1"/>
  <c r="C342" i="1"/>
  <c r="D323" i="1" l="1"/>
  <c r="E323" i="1" s="1"/>
  <c r="H323" i="1"/>
  <c r="B324" i="1" s="1"/>
  <c r="A344" i="1"/>
  <c r="F343" i="1"/>
  <c r="G343" i="1" s="1"/>
  <c r="C343" i="1"/>
  <c r="D324" i="1" l="1"/>
  <c r="E324" i="1" s="1"/>
  <c r="H324" i="1"/>
  <c r="B325" i="1" s="1"/>
  <c r="A345" i="1"/>
  <c r="F344" i="1"/>
  <c r="G344" i="1" s="1"/>
  <c r="C344" i="1"/>
  <c r="H325" i="1" l="1"/>
  <c r="B326" i="1" s="1"/>
  <c r="D325" i="1"/>
  <c r="E325" i="1" s="1"/>
  <c r="A346" i="1"/>
  <c r="F345" i="1"/>
  <c r="G345" i="1" s="1"/>
  <c r="C345" i="1"/>
  <c r="D326" i="1" l="1"/>
  <c r="E326" i="1" s="1"/>
  <c r="H326" i="1"/>
  <c r="B327" i="1" s="1"/>
  <c r="A347" i="1"/>
  <c r="F346" i="1"/>
  <c r="G346" i="1" s="1"/>
  <c r="C346" i="1"/>
  <c r="D327" i="1" l="1"/>
  <c r="E327" i="1" s="1"/>
  <c r="H327" i="1"/>
  <c r="B328" i="1" s="1"/>
  <c r="A348" i="1"/>
  <c r="F347" i="1"/>
  <c r="G347" i="1" s="1"/>
  <c r="C347" i="1"/>
  <c r="H328" i="1" l="1"/>
  <c r="B329" i="1" s="1"/>
  <c r="D328" i="1"/>
  <c r="E328" i="1" s="1"/>
  <c r="A349" i="1"/>
  <c r="F348" i="1"/>
  <c r="G348" i="1" s="1"/>
  <c r="C348" i="1"/>
  <c r="D329" i="1" l="1"/>
  <c r="E329" i="1" s="1"/>
  <c r="H329" i="1"/>
  <c r="B330" i="1" s="1"/>
  <c r="A350" i="1"/>
  <c r="C349" i="1"/>
  <c r="F349" i="1"/>
  <c r="G349" i="1" s="1"/>
  <c r="D330" i="1" l="1"/>
  <c r="E330" i="1" s="1"/>
  <c r="H330" i="1"/>
  <c r="B331" i="1" s="1"/>
  <c r="A351" i="1"/>
  <c r="F350" i="1"/>
  <c r="G350" i="1" s="1"/>
  <c r="C350" i="1"/>
  <c r="D331" i="1" l="1"/>
  <c r="E331" i="1" s="1"/>
  <c r="H331" i="1"/>
  <c r="B332" i="1" s="1"/>
  <c r="A352" i="1"/>
  <c r="F351" i="1"/>
  <c r="G351" i="1" s="1"/>
  <c r="C351" i="1"/>
  <c r="D332" i="1" l="1"/>
  <c r="E332" i="1" s="1"/>
  <c r="H332" i="1"/>
  <c r="B333" i="1" s="1"/>
  <c r="A353" i="1"/>
  <c r="F352" i="1"/>
  <c r="G352" i="1" s="1"/>
  <c r="C352" i="1"/>
  <c r="D333" i="1" l="1"/>
  <c r="E333" i="1" s="1"/>
  <c r="H333" i="1"/>
  <c r="B334" i="1" s="1"/>
  <c r="A354" i="1"/>
  <c r="C353" i="1"/>
  <c r="F353" i="1"/>
  <c r="G353" i="1" s="1"/>
  <c r="D334" i="1" l="1"/>
  <c r="E334" i="1" s="1"/>
  <c r="H334" i="1"/>
  <c r="B335" i="1" s="1"/>
  <c r="A355" i="1"/>
  <c r="F354" i="1"/>
  <c r="G354" i="1" s="1"/>
  <c r="C354" i="1"/>
  <c r="H335" i="1" l="1"/>
  <c r="B336" i="1" s="1"/>
  <c r="D335" i="1"/>
  <c r="E335" i="1" s="1"/>
  <c r="A356" i="1"/>
  <c r="F355" i="1"/>
  <c r="G355" i="1" s="1"/>
  <c r="C355" i="1"/>
  <c r="D336" i="1" l="1"/>
  <c r="E336" i="1" s="1"/>
  <c r="H336" i="1"/>
  <c r="B337" i="1" s="1"/>
  <c r="A357" i="1"/>
  <c r="F356" i="1"/>
  <c r="G356" i="1" s="1"/>
  <c r="C356" i="1"/>
  <c r="D337" i="1" l="1"/>
  <c r="E337" i="1" s="1"/>
  <c r="H337" i="1"/>
  <c r="B338" i="1" s="1"/>
  <c r="A358" i="1"/>
  <c r="C357" i="1"/>
  <c r="F357" i="1"/>
  <c r="G357" i="1" s="1"/>
  <c r="D338" i="1" l="1"/>
  <c r="E338" i="1" s="1"/>
  <c r="H338" i="1"/>
  <c r="B339" i="1" s="1"/>
  <c r="A359" i="1"/>
  <c r="F358" i="1"/>
  <c r="G358" i="1" s="1"/>
  <c r="C358" i="1"/>
  <c r="D339" i="1" l="1"/>
  <c r="E339" i="1" s="1"/>
  <c r="H339" i="1"/>
  <c r="B340" i="1" s="1"/>
  <c r="A360" i="1"/>
  <c r="F359" i="1"/>
  <c r="G359" i="1" s="1"/>
  <c r="C359" i="1"/>
  <c r="D340" i="1" l="1"/>
  <c r="E340" i="1" s="1"/>
  <c r="H340" i="1"/>
  <c r="B341" i="1" s="1"/>
  <c r="A361" i="1"/>
  <c r="F360" i="1"/>
  <c r="G360" i="1" s="1"/>
  <c r="C360" i="1"/>
  <c r="D341" i="1" l="1"/>
  <c r="E341" i="1" s="1"/>
  <c r="H341" i="1"/>
  <c r="B342" i="1" s="1"/>
  <c r="A362" i="1"/>
  <c r="F361" i="1"/>
  <c r="G361" i="1" s="1"/>
  <c r="C361" i="1"/>
  <c r="D342" i="1" l="1"/>
  <c r="E342" i="1" s="1"/>
  <c r="F342" i="1" s="1"/>
  <c r="G342" i="1" s="1"/>
  <c r="A363" i="1"/>
  <c r="F362" i="1"/>
  <c r="G362" i="1" s="1"/>
  <c r="C362" i="1"/>
  <c r="H342" i="1" l="1"/>
  <c r="B343" i="1" s="1"/>
  <c r="A364" i="1"/>
  <c r="F363" i="1"/>
  <c r="G363" i="1" s="1"/>
  <c r="C363" i="1"/>
  <c r="D343" i="1" l="1"/>
  <c r="E343" i="1" s="1"/>
  <c r="H343" i="1"/>
  <c r="B344" i="1" s="1"/>
  <c r="A365" i="1"/>
  <c r="F364" i="1"/>
  <c r="G364" i="1" s="1"/>
  <c r="C364" i="1"/>
  <c r="H344" i="1" l="1"/>
  <c r="B345" i="1" s="1"/>
  <c r="D344" i="1"/>
  <c r="E344" i="1" s="1"/>
  <c r="A366" i="1"/>
  <c r="C365" i="1"/>
  <c r="F365" i="1"/>
  <c r="G365" i="1" s="1"/>
  <c r="D345" i="1" l="1"/>
  <c r="E345" i="1" s="1"/>
  <c r="H345" i="1"/>
  <c r="B346" i="1" s="1"/>
  <c r="A367" i="1"/>
  <c r="F366" i="1"/>
  <c r="G366" i="1" s="1"/>
  <c r="C366" i="1"/>
  <c r="D346" i="1" l="1"/>
  <c r="E346" i="1" s="1"/>
  <c r="H346" i="1"/>
  <c r="B347" i="1" s="1"/>
  <c r="A368" i="1"/>
  <c r="F367" i="1"/>
  <c r="G367" i="1" s="1"/>
  <c r="C367" i="1"/>
  <c r="H347" i="1" l="1"/>
  <c r="B348" i="1" s="1"/>
  <c r="D347" i="1"/>
  <c r="E347" i="1" s="1"/>
  <c r="A369" i="1"/>
  <c r="F368" i="1"/>
  <c r="G368" i="1" s="1"/>
  <c r="C368" i="1"/>
  <c r="D348" i="1" l="1"/>
  <c r="E348" i="1" s="1"/>
  <c r="H348" i="1"/>
  <c r="B349" i="1" s="1"/>
  <c r="A370" i="1"/>
  <c r="C369" i="1"/>
  <c r="F369" i="1"/>
  <c r="G369" i="1" s="1"/>
  <c r="D349" i="1" l="1"/>
  <c r="E349" i="1" s="1"/>
  <c r="H349" i="1"/>
  <c r="B350" i="1" s="1"/>
  <c r="A371" i="1"/>
  <c r="F370" i="1"/>
  <c r="G370" i="1" s="1"/>
  <c r="C370" i="1"/>
  <c r="H350" i="1" l="1"/>
  <c r="B351" i="1" s="1"/>
  <c r="D350" i="1"/>
  <c r="E350" i="1" s="1"/>
  <c r="A372" i="1"/>
  <c r="F371" i="1"/>
  <c r="G371" i="1" s="1"/>
  <c r="C371" i="1"/>
  <c r="D351" i="1" l="1"/>
  <c r="E351" i="1" s="1"/>
  <c r="H351" i="1"/>
  <c r="B352" i="1" s="1"/>
  <c r="A373" i="1"/>
  <c r="F372" i="1"/>
  <c r="G372" i="1" s="1"/>
  <c r="C372" i="1"/>
  <c r="D352" i="1" l="1"/>
  <c r="E352" i="1" s="1"/>
  <c r="H352" i="1"/>
  <c r="B353" i="1" s="1"/>
  <c r="A374" i="1"/>
  <c r="C373" i="1"/>
  <c r="H353" i="1" l="1"/>
  <c r="B354" i="1" s="1"/>
  <c r="D353" i="1"/>
  <c r="E353" i="1" s="1"/>
  <c r="C374" i="1"/>
  <c r="F374" i="1"/>
  <c r="G374" i="1" s="1"/>
  <c r="D354" i="1" l="1"/>
  <c r="E354" i="1" s="1"/>
  <c r="H354" i="1"/>
  <c r="B355" i="1" s="1"/>
  <c r="D355" i="1" l="1"/>
  <c r="E355" i="1" s="1"/>
  <c r="H355" i="1"/>
  <c r="B356" i="1" s="1"/>
  <c r="H356" i="1" l="1"/>
  <c r="B357" i="1" s="1"/>
  <c r="D356" i="1"/>
  <c r="E356" i="1" s="1"/>
  <c r="D357" i="1" l="1"/>
  <c r="E357" i="1" s="1"/>
  <c r="H357" i="1"/>
  <c r="B358" i="1" s="1"/>
  <c r="H358" i="1" l="1"/>
  <c r="B359" i="1" s="1"/>
  <c r="D358" i="1"/>
  <c r="E358" i="1" s="1"/>
  <c r="D359" i="1" l="1"/>
  <c r="E359" i="1" s="1"/>
  <c r="H359" i="1"/>
  <c r="B360" i="1" s="1"/>
  <c r="D360" i="1" l="1"/>
  <c r="E360" i="1" s="1"/>
  <c r="H360" i="1"/>
  <c r="B361" i="1" s="1"/>
  <c r="H361" i="1" l="1"/>
  <c r="B362" i="1" s="1"/>
  <c r="D361" i="1"/>
  <c r="E361" i="1" s="1"/>
  <c r="H362" i="1" l="1"/>
  <c r="B363" i="1" s="1"/>
  <c r="D362" i="1"/>
  <c r="E362" i="1" s="1"/>
  <c r="D363" i="1" l="1"/>
  <c r="E363" i="1" s="1"/>
  <c r="H363" i="1"/>
  <c r="B364" i="1" s="1"/>
  <c r="D364" i="1" l="1"/>
  <c r="E364" i="1" s="1"/>
  <c r="H364" i="1"/>
  <c r="B365" i="1" s="1"/>
  <c r="D365" i="1" l="1"/>
  <c r="E365" i="1" s="1"/>
  <c r="H365" i="1"/>
  <c r="B366" i="1" s="1"/>
  <c r="H366" i="1" l="1"/>
  <c r="B367" i="1" s="1"/>
  <c r="D366" i="1"/>
  <c r="E366" i="1" s="1"/>
  <c r="D367" i="1" l="1"/>
  <c r="E367" i="1" s="1"/>
  <c r="H367" i="1"/>
  <c r="B368" i="1" s="1"/>
  <c r="D368" i="1" l="1"/>
  <c r="E368" i="1" s="1"/>
  <c r="H368" i="1"/>
  <c r="B369" i="1" s="1"/>
  <c r="D369" i="1" l="1"/>
  <c r="E369" i="1" s="1"/>
  <c r="H369" i="1"/>
  <c r="B370" i="1" s="1"/>
  <c r="H370" i="1" l="1"/>
  <c r="B371" i="1" s="1"/>
  <c r="D370" i="1"/>
  <c r="E370" i="1" s="1"/>
  <c r="H371" i="1" l="1"/>
  <c r="B372" i="1" s="1"/>
  <c r="D371" i="1"/>
  <c r="E371" i="1" s="1"/>
  <c r="D372" i="1" l="1"/>
  <c r="E372" i="1" s="1"/>
  <c r="H372" i="1"/>
  <c r="B373" i="1" s="1"/>
  <c r="D373" i="1" l="1"/>
  <c r="E373" i="1" l="1"/>
  <c r="F373" i="1" s="1"/>
  <c r="G373" i="1" l="1"/>
  <c r="G7" i="1" s="1"/>
  <c r="H373" i="1"/>
  <c r="B374" i="1" s="1"/>
  <c r="D374" i="1" l="1"/>
  <c r="E374" i="1" s="1"/>
  <c r="H374" i="1"/>
  <c r="B7" i="1"/>
</calcChain>
</file>

<file path=xl/sharedStrings.xml><?xml version="1.0" encoding="utf-8"?>
<sst xmlns="http://schemas.openxmlformats.org/spreadsheetml/2006/main" count="15" uniqueCount="15">
  <si>
    <t>Deposit</t>
  </si>
  <si>
    <t>Interest Rate</t>
  </si>
  <si>
    <t>Monthly Fee</t>
  </si>
  <si>
    <t>Start Date</t>
  </si>
  <si>
    <t>End Date</t>
  </si>
  <si>
    <t>Open</t>
  </si>
  <si>
    <t>Accrued</t>
  </si>
  <si>
    <t>Fee</t>
  </si>
  <si>
    <t>Capitalized</t>
  </si>
  <si>
    <t>Closing</t>
  </si>
  <si>
    <t>After Fee</t>
  </si>
  <si>
    <t>Withholding</t>
  </si>
  <si>
    <t>Witholding</t>
  </si>
  <si>
    <t>Date</t>
  </si>
  <si>
    <t>On Maturity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</si>
</sst>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_(* #,##0.00000_);_(* \(#,##0.000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5" fontId="0" fillId="0" borderId="0" xfId="0" applyNumberFormat="1"/>
    <xf numFmtId="167" fontId="0" fillId="0" borderId="0" xfId="1" applyNumberFormat="1" applyFont="1"/>
    <xf numFmtId="9" fontId="0" fillId="0" borderId="0" xfId="2" applyFont="1"/>
    <xf numFmtId="167" fontId="2" fillId="2" borderId="0" xfId="1" applyNumberFormat="1" applyFont="1" applyFill="1"/>
    <xf numFmtId="0" fontId="2" fillId="2" borderId="0" xfId="0" applyFont="1" applyFill="1"/>
    <xf numFmtId="167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3917C-1B07-484F-94AD-2426599273F3}">
  <dimension ref="A1:H432"/>
  <sheetViews>
    <sheetView tabSelected="1" topLeftCell="A6" workbookViewId="0">
      <selection activeCell="E10" sqref="E10:E374"/>
    </sheetView>
  </sheetViews>
  <sheetFormatPr baseColWidth="10" defaultRowHeight="16" x14ac:dyDescent="0.2"/>
  <cols>
    <col min="1" max="1" width="25" customWidth="1"/>
    <col min="2" max="2" width="13.5" style="2" bestFit="1" customWidth="1"/>
    <col min="3" max="3" width="11.33203125" style="2" bestFit="1" customWidth="1"/>
    <col min="4" max="4" width="12.5" style="2" bestFit="1" customWidth="1"/>
    <col min="5" max="5" width="13.5" style="2" bestFit="1" customWidth="1"/>
    <col min="6" max="6" width="11.33203125" style="2" bestFit="1" customWidth="1"/>
    <col min="7" max="8" width="12.5" style="2" bestFit="1" customWidth="1"/>
  </cols>
  <sheetData>
    <row r="1" spans="1:8" x14ac:dyDescent="0.2">
      <c r="A1" s="5" t="s">
        <v>0</v>
      </c>
      <c r="B1" s="2">
        <v>1000</v>
      </c>
    </row>
    <row r="2" spans="1:8" x14ac:dyDescent="0.2">
      <c r="A2" s="5" t="s">
        <v>1</v>
      </c>
      <c r="B2" s="3">
        <v>0.03</v>
      </c>
    </row>
    <row r="3" spans="1:8" x14ac:dyDescent="0.2">
      <c r="A3" s="5" t="s">
        <v>2</v>
      </c>
      <c r="B3" s="2">
        <v>1</v>
      </c>
    </row>
    <row r="4" spans="1:8" x14ac:dyDescent="0.2">
      <c r="A4" s="5" t="s">
        <v>3</v>
      </c>
      <c r="B4" s="2">
        <v>43466</v>
      </c>
    </row>
    <row r="5" spans="1:8" x14ac:dyDescent="0.2">
      <c r="A5" s="5" t="s">
        <v>4</v>
      </c>
      <c r="B5" s="2">
        <v>43831</v>
      </c>
    </row>
    <row r="6" spans="1:8" x14ac:dyDescent="0.2">
      <c r="A6" s="5" t="s">
        <v>11</v>
      </c>
      <c r="B6" s="3">
        <v>0.2</v>
      </c>
    </row>
    <row r="7" spans="1:8" x14ac:dyDescent="0.2">
      <c r="A7" s="5" t="s">
        <v>14</v>
      </c>
      <c r="B7" s="6">
        <f>B374</f>
        <v>1018.2477515392576</v>
      </c>
      <c r="G7" s="2">
        <f>SUM(G9:G374)</f>
        <v>6.0495503078515069</v>
      </c>
    </row>
    <row r="8" spans="1:8" x14ac:dyDescent="0.2">
      <c r="A8" s="5" t="s">
        <v>13</v>
      </c>
      <c r="B8" s="4" t="s">
        <v>5</v>
      </c>
      <c r="C8" s="4" t="s">
        <v>7</v>
      </c>
      <c r="D8" s="4" t="s">
        <v>10</v>
      </c>
      <c r="E8" s="4" t="s">
        <v>6</v>
      </c>
      <c r="F8" s="4" t="s">
        <v>8</v>
      </c>
      <c r="G8" s="4" t="s">
        <v>12</v>
      </c>
      <c r="H8" s="4" t="s">
        <v>9</v>
      </c>
    </row>
    <row r="9" spans="1:8" x14ac:dyDescent="0.2">
      <c r="A9" s="1">
        <f>B4</f>
        <v>43466</v>
      </c>
      <c r="B9" s="2">
        <f>B1</f>
        <v>1000</v>
      </c>
      <c r="C9" s="2">
        <f xml:space="preserve">  IF(MONTH(A9)&lt;&gt;MONTH(A9+1),monthlyFee,0)</f>
        <v>0</v>
      </c>
      <c r="D9" s="2">
        <f>B9-C9</f>
        <v>1000</v>
      </c>
      <c r="E9" s="2">
        <f>D9*InterestRate/365</f>
        <v>8.2191780821917804E-2</v>
      </c>
      <c r="F9" s="2">
        <f t="shared" ref="F9:F72" si="0">IF(MONTH(A9)&lt;&gt;MONTH(A9+1),E9,0)</f>
        <v>0</v>
      </c>
      <c r="G9" s="2">
        <f>F9*Withholding</f>
        <v>0</v>
      </c>
      <c r="H9" s="2">
        <f>B9-C9+F9-G9</f>
        <v>1000</v>
      </c>
    </row>
    <row r="10" spans="1:8" x14ac:dyDescent="0.2">
      <c r="A10" s="1">
        <f>A9+1</f>
        <v>43467</v>
      </c>
      <c r="B10" s="2">
        <f>H9</f>
        <v>1000</v>
      </c>
      <c r="C10" s="2">
        <f xml:space="preserve">  IF(MONTH(A10)&lt;&gt;MONTH(A10+1),monthlyFee,0)</f>
        <v>0</v>
      </c>
      <c r="D10" s="2">
        <f t="shared" ref="D10:D73" si="1">B10-C10</f>
        <v>1000</v>
      </c>
      <c r="E10" s="2">
        <f>D10*InterestRate/365+E9-F9</f>
        <v>0.16438356164383561</v>
      </c>
      <c r="F10" s="2">
        <f t="shared" si="0"/>
        <v>0</v>
      </c>
      <c r="G10" s="2">
        <f>F10*Withholding</f>
        <v>0</v>
      </c>
      <c r="H10" s="2">
        <f t="shared" ref="H10:H73" si="2">B10-C10+F10</f>
        <v>1000</v>
      </c>
    </row>
    <row r="11" spans="1:8" x14ac:dyDescent="0.2">
      <c r="A11" s="1">
        <f t="shared" ref="A11:A74" si="3">A10+1</f>
        <v>43468</v>
      </c>
      <c r="B11" s="2">
        <f t="shared" ref="B11:B74" si="4">H10</f>
        <v>1000</v>
      </c>
      <c r="C11" s="2">
        <f xml:space="preserve">  IF(MONTH(A11)&lt;&gt;MONTH(A11+1),monthlyFee,0)</f>
        <v>0</v>
      </c>
      <c r="D11" s="2">
        <f t="shared" si="1"/>
        <v>1000</v>
      </c>
      <c r="E11" s="2">
        <f>D11*InterestRate/365+E10-F10</f>
        <v>0.24657534246575341</v>
      </c>
      <c r="F11" s="2">
        <f t="shared" si="0"/>
        <v>0</v>
      </c>
      <c r="G11" s="2">
        <f>F11*Withholding</f>
        <v>0</v>
      </c>
      <c r="H11" s="2">
        <f t="shared" si="2"/>
        <v>1000</v>
      </c>
    </row>
    <row r="12" spans="1:8" x14ac:dyDescent="0.2">
      <c r="A12" s="1">
        <f t="shared" si="3"/>
        <v>43469</v>
      </c>
      <c r="B12" s="2">
        <f t="shared" si="4"/>
        <v>1000</v>
      </c>
      <c r="C12" s="2">
        <f xml:space="preserve">  IF(MONTH(A12)&lt;&gt;MONTH(A12+1),monthlyFee,0)</f>
        <v>0</v>
      </c>
      <c r="D12" s="2">
        <f t="shared" si="1"/>
        <v>1000</v>
      </c>
      <c r="E12" s="2">
        <f>D12*InterestRate/365+E11-F11</f>
        <v>0.32876712328767121</v>
      </c>
      <c r="F12" s="2">
        <f t="shared" si="0"/>
        <v>0</v>
      </c>
      <c r="G12" s="2">
        <f>F12*Withholding</f>
        <v>0</v>
      </c>
      <c r="H12" s="2">
        <f t="shared" si="2"/>
        <v>1000</v>
      </c>
    </row>
    <row r="13" spans="1:8" x14ac:dyDescent="0.2">
      <c r="A13" s="1">
        <f t="shared" si="3"/>
        <v>43470</v>
      </c>
      <c r="B13" s="2">
        <f t="shared" si="4"/>
        <v>1000</v>
      </c>
      <c r="C13" s="2">
        <f xml:space="preserve">  IF(MONTH(A13)&lt;&gt;MONTH(A13+1),monthlyFee,0)</f>
        <v>0</v>
      </c>
      <c r="D13" s="2">
        <f t="shared" si="1"/>
        <v>1000</v>
      </c>
      <c r="E13" s="2">
        <f>D13*InterestRate/365+E12-F12</f>
        <v>0.41095890410958902</v>
      </c>
      <c r="F13" s="2">
        <f t="shared" si="0"/>
        <v>0</v>
      </c>
      <c r="G13" s="2">
        <f>F13*Withholding</f>
        <v>0</v>
      </c>
      <c r="H13" s="2">
        <f t="shared" si="2"/>
        <v>1000</v>
      </c>
    </row>
    <row r="14" spans="1:8" x14ac:dyDescent="0.2">
      <c r="A14" s="1">
        <f t="shared" si="3"/>
        <v>43471</v>
      </c>
      <c r="B14" s="2">
        <f t="shared" si="4"/>
        <v>1000</v>
      </c>
      <c r="C14" s="2">
        <f xml:space="preserve">  IF(MONTH(A14)&lt;&gt;MONTH(A14+1),monthlyFee,0)</f>
        <v>0</v>
      </c>
      <c r="D14" s="2">
        <f t="shared" si="1"/>
        <v>1000</v>
      </c>
      <c r="E14" s="2">
        <f>D14*InterestRate/365+E13-F13</f>
        <v>0.49315068493150682</v>
      </c>
      <c r="F14" s="2">
        <f t="shared" si="0"/>
        <v>0</v>
      </c>
      <c r="G14" s="2">
        <f>F14*Withholding</f>
        <v>0</v>
      </c>
      <c r="H14" s="2">
        <f t="shared" si="2"/>
        <v>1000</v>
      </c>
    </row>
    <row r="15" spans="1:8" x14ac:dyDescent="0.2">
      <c r="A15" s="1">
        <f t="shared" si="3"/>
        <v>43472</v>
      </c>
      <c r="B15" s="2">
        <f t="shared" si="4"/>
        <v>1000</v>
      </c>
      <c r="C15" s="2">
        <f xml:space="preserve">  IF(MONTH(A15)&lt;&gt;MONTH(A15+1),monthlyFee,0)</f>
        <v>0</v>
      </c>
      <c r="D15" s="2">
        <f t="shared" si="1"/>
        <v>1000</v>
      </c>
      <c r="E15" s="2">
        <f>D15*InterestRate/365+E14-F14</f>
        <v>0.57534246575342463</v>
      </c>
      <c r="F15" s="2">
        <f t="shared" si="0"/>
        <v>0</v>
      </c>
      <c r="G15" s="2">
        <f>F15*Withholding</f>
        <v>0</v>
      </c>
      <c r="H15" s="2">
        <f t="shared" si="2"/>
        <v>1000</v>
      </c>
    </row>
    <row r="16" spans="1:8" x14ac:dyDescent="0.2">
      <c r="A16" s="1">
        <f t="shared" si="3"/>
        <v>43473</v>
      </c>
      <c r="B16" s="2">
        <f t="shared" si="4"/>
        <v>1000</v>
      </c>
      <c r="C16" s="2">
        <f xml:space="preserve">  IF(MONTH(A16)&lt;&gt;MONTH(A16+1),monthlyFee,0)</f>
        <v>0</v>
      </c>
      <c r="D16" s="2">
        <f t="shared" si="1"/>
        <v>1000</v>
      </c>
      <c r="E16" s="2">
        <f>D16*InterestRate/365+E15-F15</f>
        <v>0.65753424657534243</v>
      </c>
      <c r="F16" s="2">
        <f t="shared" si="0"/>
        <v>0</v>
      </c>
      <c r="G16" s="2">
        <f>F16*Withholding</f>
        <v>0</v>
      </c>
      <c r="H16" s="2">
        <f t="shared" si="2"/>
        <v>1000</v>
      </c>
    </row>
    <row r="17" spans="1:8" x14ac:dyDescent="0.2">
      <c r="A17" s="1">
        <f t="shared" si="3"/>
        <v>43474</v>
      </c>
      <c r="B17" s="2">
        <f t="shared" si="4"/>
        <v>1000</v>
      </c>
      <c r="C17" s="2">
        <f xml:space="preserve">  IF(MONTH(A17)&lt;&gt;MONTH(A17+1),monthlyFee,0)</f>
        <v>0</v>
      </c>
      <c r="D17" s="2">
        <f t="shared" si="1"/>
        <v>1000</v>
      </c>
      <c r="E17" s="2">
        <f>D17*InterestRate/365+E16-F16</f>
        <v>0.73972602739726023</v>
      </c>
      <c r="F17" s="2">
        <f t="shared" si="0"/>
        <v>0</v>
      </c>
      <c r="G17" s="2">
        <f>F17*Withholding</f>
        <v>0</v>
      </c>
      <c r="H17" s="2">
        <f t="shared" si="2"/>
        <v>1000</v>
      </c>
    </row>
    <row r="18" spans="1:8" x14ac:dyDescent="0.2">
      <c r="A18" s="1">
        <f t="shared" si="3"/>
        <v>43475</v>
      </c>
      <c r="B18" s="2">
        <f t="shared" si="4"/>
        <v>1000</v>
      </c>
      <c r="C18" s="2">
        <f xml:space="preserve">  IF(MONTH(A18)&lt;&gt;MONTH(A18+1),monthlyFee,0)</f>
        <v>0</v>
      </c>
      <c r="D18" s="2">
        <f t="shared" si="1"/>
        <v>1000</v>
      </c>
      <c r="E18" s="2">
        <f>D18*InterestRate/365+E17-F17</f>
        <v>0.82191780821917804</v>
      </c>
      <c r="F18" s="2">
        <f t="shared" si="0"/>
        <v>0</v>
      </c>
      <c r="G18" s="2">
        <f>F18*Withholding</f>
        <v>0</v>
      </c>
      <c r="H18" s="2">
        <f t="shared" si="2"/>
        <v>1000</v>
      </c>
    </row>
    <row r="19" spans="1:8" x14ac:dyDescent="0.2">
      <c r="A19" s="1">
        <f t="shared" si="3"/>
        <v>43476</v>
      </c>
      <c r="B19" s="2">
        <f t="shared" si="4"/>
        <v>1000</v>
      </c>
      <c r="C19" s="2">
        <f xml:space="preserve">  IF(MONTH(A19)&lt;&gt;MONTH(A19+1),monthlyFee,0)</f>
        <v>0</v>
      </c>
      <c r="D19" s="2">
        <f t="shared" si="1"/>
        <v>1000</v>
      </c>
      <c r="E19" s="2">
        <f>D19*InterestRate/365+E18-F18</f>
        <v>0.90410958904109584</v>
      </c>
      <c r="F19" s="2">
        <f t="shared" si="0"/>
        <v>0</v>
      </c>
      <c r="G19" s="2">
        <f>F19*Withholding</f>
        <v>0</v>
      </c>
      <c r="H19" s="2">
        <f t="shared" si="2"/>
        <v>1000</v>
      </c>
    </row>
    <row r="20" spans="1:8" x14ac:dyDescent="0.2">
      <c r="A20" s="1">
        <f t="shared" si="3"/>
        <v>43477</v>
      </c>
      <c r="B20" s="2">
        <f t="shared" si="4"/>
        <v>1000</v>
      </c>
      <c r="C20" s="2">
        <f xml:space="preserve">  IF(MONTH(A20)&lt;&gt;MONTH(A20+1),monthlyFee,0)</f>
        <v>0</v>
      </c>
      <c r="D20" s="2">
        <f t="shared" si="1"/>
        <v>1000</v>
      </c>
      <c r="E20" s="2">
        <f>D20*InterestRate/365+E19-F19</f>
        <v>0.98630136986301364</v>
      </c>
      <c r="F20" s="2">
        <f t="shared" si="0"/>
        <v>0</v>
      </c>
      <c r="G20" s="2">
        <f>F20*Withholding</f>
        <v>0</v>
      </c>
      <c r="H20" s="2">
        <f t="shared" si="2"/>
        <v>1000</v>
      </c>
    </row>
    <row r="21" spans="1:8" x14ac:dyDescent="0.2">
      <c r="A21" s="1">
        <f t="shared" si="3"/>
        <v>43478</v>
      </c>
      <c r="B21" s="2">
        <f t="shared" si="4"/>
        <v>1000</v>
      </c>
      <c r="C21" s="2">
        <f xml:space="preserve">  IF(MONTH(A21)&lt;&gt;MONTH(A21+1),monthlyFee,0)</f>
        <v>0</v>
      </c>
      <c r="D21" s="2">
        <f t="shared" si="1"/>
        <v>1000</v>
      </c>
      <c r="E21" s="2">
        <f>D21*InterestRate/365+E20-F20</f>
        <v>1.0684931506849313</v>
      </c>
      <c r="F21" s="2">
        <f t="shared" si="0"/>
        <v>0</v>
      </c>
      <c r="G21" s="2">
        <f>F21*Withholding</f>
        <v>0</v>
      </c>
      <c r="H21" s="2">
        <f t="shared" si="2"/>
        <v>1000</v>
      </c>
    </row>
    <row r="22" spans="1:8" x14ac:dyDescent="0.2">
      <c r="A22" s="1">
        <f t="shared" si="3"/>
        <v>43479</v>
      </c>
      <c r="B22" s="2">
        <f t="shared" si="4"/>
        <v>1000</v>
      </c>
      <c r="C22" s="2">
        <f xml:space="preserve">  IF(MONTH(A22)&lt;&gt;MONTH(A22+1),monthlyFee,0)</f>
        <v>0</v>
      </c>
      <c r="D22" s="2">
        <f t="shared" si="1"/>
        <v>1000</v>
      </c>
      <c r="E22" s="2">
        <f>D22*InterestRate/365+E21-F21</f>
        <v>1.150684931506849</v>
      </c>
      <c r="F22" s="2">
        <f t="shared" si="0"/>
        <v>0</v>
      </c>
      <c r="G22" s="2">
        <f>F22*Withholding</f>
        <v>0</v>
      </c>
      <c r="H22" s="2">
        <f t="shared" si="2"/>
        <v>1000</v>
      </c>
    </row>
    <row r="23" spans="1:8" x14ac:dyDescent="0.2">
      <c r="A23" s="1">
        <f t="shared" si="3"/>
        <v>43480</v>
      </c>
      <c r="B23" s="2">
        <f t="shared" si="4"/>
        <v>1000</v>
      </c>
      <c r="C23" s="2">
        <f xml:space="preserve">  IF(MONTH(A23)&lt;&gt;MONTH(A23+1),monthlyFee,0)</f>
        <v>0</v>
      </c>
      <c r="D23" s="2">
        <f t="shared" si="1"/>
        <v>1000</v>
      </c>
      <c r="E23" s="2">
        <f>D23*InterestRate/365+E22-F22</f>
        <v>1.2328767123287667</v>
      </c>
      <c r="F23" s="2">
        <f t="shared" si="0"/>
        <v>0</v>
      </c>
      <c r="G23" s="2">
        <f>F23*Withholding</f>
        <v>0</v>
      </c>
      <c r="H23" s="2">
        <f t="shared" si="2"/>
        <v>1000</v>
      </c>
    </row>
    <row r="24" spans="1:8" x14ac:dyDescent="0.2">
      <c r="A24" s="1">
        <f t="shared" si="3"/>
        <v>43481</v>
      </c>
      <c r="B24" s="2">
        <f t="shared" si="4"/>
        <v>1000</v>
      </c>
      <c r="C24" s="2">
        <f xml:space="preserve">  IF(MONTH(A24)&lt;&gt;MONTH(A24+1),monthlyFee,0)</f>
        <v>0</v>
      </c>
      <c r="D24" s="2">
        <f t="shared" si="1"/>
        <v>1000</v>
      </c>
      <c r="E24" s="2">
        <f>D24*InterestRate/365+E23-F23</f>
        <v>1.3150684931506844</v>
      </c>
      <c r="F24" s="2">
        <f t="shared" si="0"/>
        <v>0</v>
      </c>
      <c r="G24" s="2">
        <f>F24*Withholding</f>
        <v>0</v>
      </c>
      <c r="H24" s="2">
        <f t="shared" si="2"/>
        <v>1000</v>
      </c>
    </row>
    <row r="25" spans="1:8" x14ac:dyDescent="0.2">
      <c r="A25" s="1">
        <f t="shared" si="3"/>
        <v>43482</v>
      </c>
      <c r="B25" s="2">
        <f t="shared" si="4"/>
        <v>1000</v>
      </c>
      <c r="C25" s="2">
        <f xml:space="preserve">  IF(MONTH(A25)&lt;&gt;MONTH(A25+1),monthlyFee,0)</f>
        <v>0</v>
      </c>
      <c r="D25" s="2">
        <f t="shared" si="1"/>
        <v>1000</v>
      </c>
      <c r="E25" s="2">
        <f>D25*InterestRate/365+E24-F24</f>
        <v>1.3972602739726021</v>
      </c>
      <c r="F25" s="2">
        <f t="shared" si="0"/>
        <v>0</v>
      </c>
      <c r="G25" s="2">
        <f>F25*Withholding</f>
        <v>0</v>
      </c>
      <c r="H25" s="2">
        <f t="shared" si="2"/>
        <v>1000</v>
      </c>
    </row>
    <row r="26" spans="1:8" x14ac:dyDescent="0.2">
      <c r="A26" s="1">
        <f t="shared" si="3"/>
        <v>43483</v>
      </c>
      <c r="B26" s="2">
        <f t="shared" si="4"/>
        <v>1000</v>
      </c>
      <c r="C26" s="2">
        <f xml:space="preserve">  IF(MONTH(A26)&lt;&gt;MONTH(A26+1),monthlyFee,0)</f>
        <v>0</v>
      </c>
      <c r="D26" s="2">
        <f t="shared" si="1"/>
        <v>1000</v>
      </c>
      <c r="E26" s="2">
        <f>D26*InterestRate/365+E25-F25</f>
        <v>1.4794520547945198</v>
      </c>
      <c r="F26" s="2">
        <f t="shared" si="0"/>
        <v>0</v>
      </c>
      <c r="G26" s="2">
        <f>F26*Withholding</f>
        <v>0</v>
      </c>
      <c r="H26" s="2">
        <f t="shared" si="2"/>
        <v>1000</v>
      </c>
    </row>
    <row r="27" spans="1:8" x14ac:dyDescent="0.2">
      <c r="A27" s="1">
        <f t="shared" si="3"/>
        <v>43484</v>
      </c>
      <c r="B27" s="2">
        <f t="shared" si="4"/>
        <v>1000</v>
      </c>
      <c r="C27" s="2">
        <f xml:space="preserve">  IF(MONTH(A27)&lt;&gt;MONTH(A27+1),monthlyFee,0)</f>
        <v>0</v>
      </c>
      <c r="D27" s="2">
        <f t="shared" si="1"/>
        <v>1000</v>
      </c>
      <c r="E27" s="2">
        <f>D27*InterestRate/365+E26-F26</f>
        <v>1.5616438356164375</v>
      </c>
      <c r="F27" s="2">
        <f t="shared" si="0"/>
        <v>0</v>
      </c>
      <c r="G27" s="2">
        <f>F27*Withholding</f>
        <v>0</v>
      </c>
      <c r="H27" s="2">
        <f t="shared" si="2"/>
        <v>1000</v>
      </c>
    </row>
    <row r="28" spans="1:8" x14ac:dyDescent="0.2">
      <c r="A28" s="1">
        <f t="shared" si="3"/>
        <v>43485</v>
      </c>
      <c r="B28" s="2">
        <f t="shared" si="4"/>
        <v>1000</v>
      </c>
      <c r="C28" s="2">
        <f xml:space="preserve">  IF(MONTH(A28)&lt;&gt;MONTH(A28+1),monthlyFee,0)</f>
        <v>0</v>
      </c>
      <c r="D28" s="2">
        <f t="shared" si="1"/>
        <v>1000</v>
      </c>
      <c r="E28" s="2">
        <f>D28*InterestRate/365+E27-F27</f>
        <v>1.6438356164383552</v>
      </c>
      <c r="F28" s="2">
        <f t="shared" si="0"/>
        <v>0</v>
      </c>
      <c r="G28" s="2">
        <f>F28*Withholding</f>
        <v>0</v>
      </c>
      <c r="H28" s="2">
        <f t="shared" si="2"/>
        <v>1000</v>
      </c>
    </row>
    <row r="29" spans="1:8" x14ac:dyDescent="0.2">
      <c r="A29" s="1">
        <f t="shared" si="3"/>
        <v>43486</v>
      </c>
      <c r="B29" s="2">
        <f t="shared" si="4"/>
        <v>1000</v>
      </c>
      <c r="C29" s="2">
        <f xml:space="preserve">  IF(MONTH(A29)&lt;&gt;MONTH(A29+1),monthlyFee,0)</f>
        <v>0</v>
      </c>
      <c r="D29" s="2">
        <f t="shared" si="1"/>
        <v>1000</v>
      </c>
      <c r="E29" s="2">
        <f>D29*InterestRate/365+E28-F28</f>
        <v>1.7260273972602729</v>
      </c>
      <c r="F29" s="2">
        <f t="shared" si="0"/>
        <v>0</v>
      </c>
      <c r="G29" s="2">
        <f>F29*Withholding</f>
        <v>0</v>
      </c>
      <c r="H29" s="2">
        <f t="shared" si="2"/>
        <v>1000</v>
      </c>
    </row>
    <row r="30" spans="1:8" x14ac:dyDescent="0.2">
      <c r="A30" s="1">
        <f t="shared" si="3"/>
        <v>43487</v>
      </c>
      <c r="B30" s="2">
        <f t="shared" si="4"/>
        <v>1000</v>
      </c>
      <c r="C30" s="2">
        <f xml:space="preserve">  IF(MONTH(A30)&lt;&gt;MONTH(A30+1),monthlyFee,0)</f>
        <v>0</v>
      </c>
      <c r="D30" s="2">
        <f t="shared" si="1"/>
        <v>1000</v>
      </c>
      <c r="E30" s="2">
        <f>D30*InterestRate/365+E29-F29</f>
        <v>1.8082191780821906</v>
      </c>
      <c r="F30" s="2">
        <f t="shared" si="0"/>
        <v>0</v>
      </c>
      <c r="G30" s="2">
        <f>F30*Withholding</f>
        <v>0</v>
      </c>
      <c r="H30" s="2">
        <f t="shared" si="2"/>
        <v>1000</v>
      </c>
    </row>
    <row r="31" spans="1:8" x14ac:dyDescent="0.2">
      <c r="A31" s="1">
        <f t="shared" si="3"/>
        <v>43488</v>
      </c>
      <c r="B31" s="2">
        <f t="shared" si="4"/>
        <v>1000</v>
      </c>
      <c r="C31" s="2">
        <f xml:space="preserve">  IF(MONTH(A31)&lt;&gt;MONTH(A31+1),monthlyFee,0)</f>
        <v>0</v>
      </c>
      <c r="D31" s="2">
        <f t="shared" si="1"/>
        <v>1000</v>
      </c>
      <c r="E31" s="2">
        <f>D31*InterestRate/365+E30-F30</f>
        <v>1.8904109589041083</v>
      </c>
      <c r="F31" s="2">
        <f t="shared" si="0"/>
        <v>0</v>
      </c>
      <c r="G31" s="2">
        <f>F31*Withholding</f>
        <v>0</v>
      </c>
      <c r="H31" s="2">
        <f t="shared" si="2"/>
        <v>1000</v>
      </c>
    </row>
    <row r="32" spans="1:8" x14ac:dyDescent="0.2">
      <c r="A32" s="1">
        <f t="shared" si="3"/>
        <v>43489</v>
      </c>
      <c r="B32" s="2">
        <f t="shared" si="4"/>
        <v>1000</v>
      </c>
      <c r="C32" s="2">
        <f xml:space="preserve">  IF(MONTH(A32)&lt;&gt;MONTH(A32+1),monthlyFee,0)</f>
        <v>0</v>
      </c>
      <c r="D32" s="2">
        <f t="shared" si="1"/>
        <v>1000</v>
      </c>
      <c r="E32" s="2">
        <f>D32*InterestRate/365+E31-F31</f>
        <v>1.972602739726026</v>
      </c>
      <c r="F32" s="2">
        <f t="shared" si="0"/>
        <v>0</v>
      </c>
      <c r="G32" s="2">
        <f>F32*Withholding</f>
        <v>0</v>
      </c>
      <c r="H32" s="2">
        <f t="shared" si="2"/>
        <v>1000</v>
      </c>
    </row>
    <row r="33" spans="1:8" x14ac:dyDescent="0.2">
      <c r="A33" s="1">
        <f t="shared" si="3"/>
        <v>43490</v>
      </c>
      <c r="B33" s="2">
        <f t="shared" si="4"/>
        <v>1000</v>
      </c>
      <c r="C33" s="2">
        <f xml:space="preserve">  IF(MONTH(A33)&lt;&gt;MONTH(A33+1),monthlyFee,0)</f>
        <v>0</v>
      </c>
      <c r="D33" s="2">
        <f t="shared" si="1"/>
        <v>1000</v>
      </c>
      <c r="E33" s="2">
        <f>D33*InterestRate/365+E32-F32</f>
        <v>2.0547945205479436</v>
      </c>
      <c r="F33" s="2">
        <f t="shared" si="0"/>
        <v>0</v>
      </c>
      <c r="G33" s="2">
        <f>F33*Withholding</f>
        <v>0</v>
      </c>
      <c r="H33" s="2">
        <f t="shared" si="2"/>
        <v>1000</v>
      </c>
    </row>
    <row r="34" spans="1:8" x14ac:dyDescent="0.2">
      <c r="A34" s="1">
        <f t="shared" si="3"/>
        <v>43491</v>
      </c>
      <c r="B34" s="2">
        <f t="shared" si="4"/>
        <v>1000</v>
      </c>
      <c r="C34" s="2">
        <f xml:space="preserve">  IF(MONTH(A34)&lt;&gt;MONTH(A34+1),monthlyFee,0)</f>
        <v>0</v>
      </c>
      <c r="D34" s="2">
        <f t="shared" si="1"/>
        <v>1000</v>
      </c>
      <c r="E34" s="2">
        <f>D34*InterestRate/365+E33-F33</f>
        <v>2.1369863013698613</v>
      </c>
      <c r="F34" s="2">
        <f t="shared" si="0"/>
        <v>0</v>
      </c>
      <c r="G34" s="2">
        <f>F34*Withholding</f>
        <v>0</v>
      </c>
      <c r="H34" s="2">
        <f t="shared" si="2"/>
        <v>1000</v>
      </c>
    </row>
    <row r="35" spans="1:8" x14ac:dyDescent="0.2">
      <c r="A35" s="1">
        <f t="shared" si="3"/>
        <v>43492</v>
      </c>
      <c r="B35" s="2">
        <f t="shared" si="4"/>
        <v>1000</v>
      </c>
      <c r="C35" s="2">
        <f xml:space="preserve">  IF(MONTH(A35)&lt;&gt;MONTH(A35+1),monthlyFee,0)</f>
        <v>0</v>
      </c>
      <c r="D35" s="2">
        <f t="shared" si="1"/>
        <v>1000</v>
      </c>
      <c r="E35" s="2">
        <f>D35*InterestRate/365+E34-F34</f>
        <v>2.219178082191779</v>
      </c>
      <c r="F35" s="2">
        <f t="shared" si="0"/>
        <v>0</v>
      </c>
      <c r="G35" s="2">
        <f>F35*Withholding</f>
        <v>0</v>
      </c>
      <c r="H35" s="2">
        <f t="shared" si="2"/>
        <v>1000</v>
      </c>
    </row>
    <row r="36" spans="1:8" x14ac:dyDescent="0.2">
      <c r="A36" s="1">
        <f t="shared" si="3"/>
        <v>43493</v>
      </c>
      <c r="B36" s="2">
        <f t="shared" si="4"/>
        <v>1000</v>
      </c>
      <c r="C36" s="2">
        <f xml:space="preserve">  IF(MONTH(A36)&lt;&gt;MONTH(A36+1),monthlyFee,0)</f>
        <v>0</v>
      </c>
      <c r="D36" s="2">
        <f t="shared" si="1"/>
        <v>1000</v>
      </c>
      <c r="E36" s="2">
        <f>D36*InterestRate/365+E35-F35</f>
        <v>2.3013698630136967</v>
      </c>
      <c r="F36" s="2">
        <f t="shared" si="0"/>
        <v>0</v>
      </c>
      <c r="G36" s="2">
        <f>F36*Withholding</f>
        <v>0</v>
      </c>
      <c r="H36" s="2">
        <f t="shared" si="2"/>
        <v>1000</v>
      </c>
    </row>
    <row r="37" spans="1:8" x14ac:dyDescent="0.2">
      <c r="A37" s="1">
        <f t="shared" si="3"/>
        <v>43494</v>
      </c>
      <c r="B37" s="2">
        <f t="shared" si="4"/>
        <v>1000</v>
      </c>
      <c r="C37" s="2">
        <f xml:space="preserve">  IF(MONTH(A37)&lt;&gt;MONTH(A37+1),monthlyFee,0)</f>
        <v>0</v>
      </c>
      <c r="D37" s="2">
        <f t="shared" si="1"/>
        <v>1000</v>
      </c>
      <c r="E37" s="2">
        <f>D37*InterestRate/365+E36-F36</f>
        <v>2.3835616438356144</v>
      </c>
      <c r="F37" s="2">
        <f t="shared" si="0"/>
        <v>0</v>
      </c>
      <c r="G37" s="2">
        <f>F37*Withholding</f>
        <v>0</v>
      </c>
      <c r="H37" s="2">
        <f t="shared" si="2"/>
        <v>1000</v>
      </c>
    </row>
    <row r="38" spans="1:8" x14ac:dyDescent="0.2">
      <c r="A38" s="1">
        <f t="shared" si="3"/>
        <v>43495</v>
      </c>
      <c r="B38" s="2">
        <f t="shared" si="4"/>
        <v>1000</v>
      </c>
      <c r="C38" s="2">
        <f xml:space="preserve">  IF(MONTH(A38)&lt;&gt;MONTH(A38+1),monthlyFee,0)</f>
        <v>0</v>
      </c>
      <c r="D38" s="2">
        <f t="shared" si="1"/>
        <v>1000</v>
      </c>
      <c r="E38" s="2">
        <f>D38*InterestRate/365+E37-F37</f>
        <v>2.4657534246575321</v>
      </c>
      <c r="F38" s="2">
        <f t="shared" si="0"/>
        <v>0</v>
      </c>
      <c r="G38" s="2">
        <f>F38*Withholding</f>
        <v>0</v>
      </c>
      <c r="H38" s="2">
        <f t="shared" si="2"/>
        <v>1000</v>
      </c>
    </row>
    <row r="39" spans="1:8" x14ac:dyDescent="0.2">
      <c r="A39" s="1">
        <f t="shared" si="3"/>
        <v>43496</v>
      </c>
      <c r="B39" s="2">
        <f t="shared" si="4"/>
        <v>1000</v>
      </c>
      <c r="C39" s="2">
        <f xml:space="preserve">  IF(MONTH(A39)&lt;&gt;MONTH(A39+1),monthlyFee,0)</f>
        <v>1</v>
      </c>
      <c r="D39" s="2">
        <f t="shared" si="1"/>
        <v>999</v>
      </c>
      <c r="E39" s="2">
        <f>D39*InterestRate/365+E38-F38</f>
        <v>2.547863013698628</v>
      </c>
      <c r="F39" s="2">
        <f>IF(MONTH(A39)&lt;&gt;MONTH(A39+1),E39,0)</f>
        <v>2.547863013698628</v>
      </c>
      <c r="G39" s="2">
        <f>F39*Withholding</f>
        <v>0.5095726027397256</v>
      </c>
      <c r="H39" s="2">
        <f t="shared" si="2"/>
        <v>1001.5478630136986</v>
      </c>
    </row>
    <row r="40" spans="1:8" x14ac:dyDescent="0.2">
      <c r="A40" s="1">
        <f t="shared" si="3"/>
        <v>43497</v>
      </c>
      <c r="B40" s="2">
        <f t="shared" si="4"/>
        <v>1001.5478630136986</v>
      </c>
      <c r="C40" s="2">
        <f xml:space="preserve">  IF(MONTH(A40)&lt;&gt;MONTH(A40+1),monthlyFee,0)</f>
        <v>0</v>
      </c>
      <c r="D40" s="2">
        <f t="shared" si="1"/>
        <v>1001.5478630136986</v>
      </c>
      <c r="E40" s="2">
        <f>D40*InterestRate/365+E39-F39</f>
        <v>8.2319002439481981E-2</v>
      </c>
      <c r="F40" s="2">
        <f t="shared" si="0"/>
        <v>0</v>
      </c>
      <c r="G40" s="2">
        <f>F40*Withholding</f>
        <v>0</v>
      </c>
      <c r="H40" s="2">
        <f t="shared" si="2"/>
        <v>1001.5478630136986</v>
      </c>
    </row>
    <row r="41" spans="1:8" x14ac:dyDescent="0.2">
      <c r="A41" s="1">
        <f t="shared" si="3"/>
        <v>43498</v>
      </c>
      <c r="B41" s="2">
        <f t="shared" si="4"/>
        <v>1001.5478630136986</v>
      </c>
      <c r="C41" s="2">
        <f xml:space="preserve">  IF(MONTH(A41)&lt;&gt;MONTH(A41+1),monthlyFee,0)</f>
        <v>0</v>
      </c>
      <c r="D41" s="2">
        <f t="shared" si="1"/>
        <v>1001.5478630136986</v>
      </c>
      <c r="E41" s="2">
        <f>D41*InterestRate/365+E40-F40</f>
        <v>0.16463800487896407</v>
      </c>
      <c r="F41" s="2">
        <f t="shared" si="0"/>
        <v>0</v>
      </c>
      <c r="G41" s="2">
        <f>F41*Withholding</f>
        <v>0</v>
      </c>
      <c r="H41" s="2">
        <f t="shared" si="2"/>
        <v>1001.5478630136986</v>
      </c>
    </row>
    <row r="42" spans="1:8" x14ac:dyDescent="0.2">
      <c r="A42" s="1">
        <f t="shared" si="3"/>
        <v>43499</v>
      </c>
      <c r="B42" s="2">
        <f t="shared" si="4"/>
        <v>1001.5478630136986</v>
      </c>
      <c r="C42" s="2">
        <f xml:space="preserve">  IF(MONTH(A42)&lt;&gt;MONTH(A42+1),monthlyFee,0)</f>
        <v>0</v>
      </c>
      <c r="D42" s="2">
        <f t="shared" si="1"/>
        <v>1001.5478630136986</v>
      </c>
      <c r="E42" s="2">
        <f>D42*InterestRate/365+E41-F41</f>
        <v>0.24695700731844616</v>
      </c>
      <c r="F42" s="2">
        <f t="shared" si="0"/>
        <v>0</v>
      </c>
      <c r="G42" s="2">
        <f>F42*Withholding</f>
        <v>0</v>
      </c>
      <c r="H42" s="2">
        <f t="shared" si="2"/>
        <v>1001.5478630136986</v>
      </c>
    </row>
    <row r="43" spans="1:8" x14ac:dyDescent="0.2">
      <c r="A43" s="1">
        <f t="shared" si="3"/>
        <v>43500</v>
      </c>
      <c r="B43" s="2">
        <f t="shared" si="4"/>
        <v>1001.5478630136986</v>
      </c>
      <c r="C43" s="2">
        <f xml:space="preserve">  IF(MONTH(A43)&lt;&gt;MONTH(A43+1),monthlyFee,0)</f>
        <v>0</v>
      </c>
      <c r="D43" s="2">
        <f t="shared" si="1"/>
        <v>1001.5478630136986</v>
      </c>
      <c r="E43" s="2">
        <f>D43*InterestRate/365+E42-F42</f>
        <v>0.32927600975792826</v>
      </c>
      <c r="F43" s="2">
        <f t="shared" si="0"/>
        <v>0</v>
      </c>
      <c r="G43" s="2">
        <f>F43*Withholding</f>
        <v>0</v>
      </c>
      <c r="H43" s="2">
        <f t="shared" si="2"/>
        <v>1001.5478630136986</v>
      </c>
    </row>
    <row r="44" spans="1:8" x14ac:dyDescent="0.2">
      <c r="A44" s="1">
        <f t="shared" si="3"/>
        <v>43501</v>
      </c>
      <c r="B44" s="2">
        <f t="shared" si="4"/>
        <v>1001.5478630136986</v>
      </c>
      <c r="C44" s="2">
        <f xml:space="preserve">  IF(MONTH(A44)&lt;&gt;MONTH(A44+1),monthlyFee,0)</f>
        <v>0</v>
      </c>
      <c r="D44" s="2">
        <f t="shared" si="1"/>
        <v>1001.5478630136986</v>
      </c>
      <c r="E44" s="2">
        <f>D44*InterestRate/365+E43-F43</f>
        <v>0.41159501219741035</v>
      </c>
      <c r="F44" s="2">
        <f t="shared" si="0"/>
        <v>0</v>
      </c>
      <c r="G44" s="2">
        <f>F44*Withholding</f>
        <v>0</v>
      </c>
      <c r="H44" s="2">
        <f t="shared" si="2"/>
        <v>1001.5478630136986</v>
      </c>
    </row>
    <row r="45" spans="1:8" x14ac:dyDescent="0.2">
      <c r="A45" s="1">
        <f t="shared" si="3"/>
        <v>43502</v>
      </c>
      <c r="B45" s="2">
        <f t="shared" si="4"/>
        <v>1001.5478630136986</v>
      </c>
      <c r="C45" s="2">
        <f xml:space="preserve">  IF(MONTH(A45)&lt;&gt;MONTH(A45+1),monthlyFee,0)</f>
        <v>0</v>
      </c>
      <c r="D45" s="2">
        <f t="shared" si="1"/>
        <v>1001.5478630136986</v>
      </c>
      <c r="E45" s="2">
        <f>D45*InterestRate/365+E44-F44</f>
        <v>0.49391401463689244</v>
      </c>
      <c r="F45" s="2">
        <f t="shared" si="0"/>
        <v>0</v>
      </c>
      <c r="G45" s="2">
        <f>F45*Withholding</f>
        <v>0</v>
      </c>
      <c r="H45" s="2">
        <f t="shared" si="2"/>
        <v>1001.5478630136986</v>
      </c>
    </row>
    <row r="46" spans="1:8" x14ac:dyDescent="0.2">
      <c r="A46" s="1">
        <f t="shared" si="3"/>
        <v>43503</v>
      </c>
      <c r="B46" s="2">
        <f t="shared" si="4"/>
        <v>1001.5478630136986</v>
      </c>
      <c r="C46" s="2">
        <f xml:space="preserve">  IF(MONTH(A46)&lt;&gt;MONTH(A46+1),monthlyFee,0)</f>
        <v>0</v>
      </c>
      <c r="D46" s="2">
        <f t="shared" si="1"/>
        <v>1001.5478630136986</v>
      </c>
      <c r="E46" s="2">
        <f>D46*InterestRate/365+E45-F45</f>
        <v>0.57623301707637453</v>
      </c>
      <c r="F46" s="2">
        <f t="shared" si="0"/>
        <v>0</v>
      </c>
      <c r="G46" s="2">
        <f>F46*Withholding</f>
        <v>0</v>
      </c>
      <c r="H46" s="2">
        <f t="shared" si="2"/>
        <v>1001.5478630136986</v>
      </c>
    </row>
    <row r="47" spans="1:8" x14ac:dyDescent="0.2">
      <c r="A47" s="1">
        <f t="shared" si="3"/>
        <v>43504</v>
      </c>
      <c r="B47" s="2">
        <f t="shared" si="4"/>
        <v>1001.5478630136986</v>
      </c>
      <c r="C47" s="2">
        <f xml:space="preserve">  IF(MONTH(A47)&lt;&gt;MONTH(A47+1),monthlyFee,0)</f>
        <v>0</v>
      </c>
      <c r="D47" s="2">
        <f t="shared" si="1"/>
        <v>1001.5478630136986</v>
      </c>
      <c r="E47" s="2">
        <f>D47*InterestRate/365+E46-F46</f>
        <v>0.65855201951585662</v>
      </c>
      <c r="F47" s="2">
        <f t="shared" si="0"/>
        <v>0</v>
      </c>
      <c r="G47" s="2">
        <f>F47*Withholding</f>
        <v>0</v>
      </c>
      <c r="H47" s="2">
        <f t="shared" si="2"/>
        <v>1001.5478630136986</v>
      </c>
    </row>
    <row r="48" spans="1:8" x14ac:dyDescent="0.2">
      <c r="A48" s="1">
        <f t="shared" si="3"/>
        <v>43505</v>
      </c>
      <c r="B48" s="2">
        <f t="shared" si="4"/>
        <v>1001.5478630136986</v>
      </c>
      <c r="C48" s="2">
        <f xml:space="preserve">  IF(MONTH(A48)&lt;&gt;MONTH(A48+1),monthlyFee,0)</f>
        <v>0</v>
      </c>
      <c r="D48" s="2">
        <f t="shared" si="1"/>
        <v>1001.5478630136986</v>
      </c>
      <c r="E48" s="2">
        <f>D48*InterestRate/365+E47-F47</f>
        <v>0.74087102195533872</v>
      </c>
      <c r="F48" s="2">
        <f t="shared" si="0"/>
        <v>0</v>
      </c>
      <c r="G48" s="2">
        <f>F48*Withholding</f>
        <v>0</v>
      </c>
      <c r="H48" s="2">
        <f t="shared" si="2"/>
        <v>1001.5478630136986</v>
      </c>
    </row>
    <row r="49" spans="1:8" x14ac:dyDescent="0.2">
      <c r="A49" s="1">
        <f t="shared" si="3"/>
        <v>43506</v>
      </c>
      <c r="B49" s="2">
        <f t="shared" si="4"/>
        <v>1001.5478630136986</v>
      </c>
      <c r="C49" s="2">
        <f xml:space="preserve">  IF(MONTH(A49)&lt;&gt;MONTH(A49+1),monthlyFee,0)</f>
        <v>0</v>
      </c>
      <c r="D49" s="2">
        <f t="shared" si="1"/>
        <v>1001.5478630136986</v>
      </c>
      <c r="E49" s="2">
        <f>D49*InterestRate/365+E48-F48</f>
        <v>0.82319002439482081</v>
      </c>
      <c r="F49" s="2">
        <f t="shared" si="0"/>
        <v>0</v>
      </c>
      <c r="G49" s="2">
        <f>F49*Withholding</f>
        <v>0</v>
      </c>
      <c r="H49" s="2">
        <f t="shared" si="2"/>
        <v>1001.5478630136986</v>
      </c>
    </row>
    <row r="50" spans="1:8" x14ac:dyDescent="0.2">
      <c r="A50" s="1">
        <f t="shared" si="3"/>
        <v>43507</v>
      </c>
      <c r="B50" s="2">
        <f t="shared" si="4"/>
        <v>1001.5478630136986</v>
      </c>
      <c r="C50" s="2">
        <f xml:space="preserve">  IF(MONTH(A50)&lt;&gt;MONTH(A50+1),monthlyFee,0)</f>
        <v>0</v>
      </c>
      <c r="D50" s="2">
        <f t="shared" si="1"/>
        <v>1001.5478630136986</v>
      </c>
      <c r="E50" s="2">
        <f>D50*InterestRate/365+E49-F49</f>
        <v>0.9055090268343029</v>
      </c>
      <c r="F50" s="2">
        <f t="shared" si="0"/>
        <v>0</v>
      </c>
      <c r="G50" s="2">
        <f>F50*Withholding</f>
        <v>0</v>
      </c>
      <c r="H50" s="2">
        <f t="shared" si="2"/>
        <v>1001.5478630136986</v>
      </c>
    </row>
    <row r="51" spans="1:8" x14ac:dyDescent="0.2">
      <c r="A51" s="1">
        <f t="shared" si="3"/>
        <v>43508</v>
      </c>
      <c r="B51" s="2">
        <f t="shared" si="4"/>
        <v>1001.5478630136986</v>
      </c>
      <c r="C51" s="2">
        <f xml:space="preserve">  IF(MONTH(A51)&lt;&gt;MONTH(A51+1),monthlyFee,0)</f>
        <v>0</v>
      </c>
      <c r="D51" s="2">
        <f t="shared" si="1"/>
        <v>1001.5478630136986</v>
      </c>
      <c r="E51" s="2">
        <f>D51*InterestRate/365+E50-F50</f>
        <v>0.98782802927378499</v>
      </c>
      <c r="F51" s="2">
        <f t="shared" si="0"/>
        <v>0</v>
      </c>
      <c r="G51" s="2">
        <f>F51*Withholding</f>
        <v>0</v>
      </c>
      <c r="H51" s="2">
        <f t="shared" si="2"/>
        <v>1001.5478630136986</v>
      </c>
    </row>
    <row r="52" spans="1:8" x14ac:dyDescent="0.2">
      <c r="A52" s="1">
        <f t="shared" si="3"/>
        <v>43509</v>
      </c>
      <c r="B52" s="2">
        <f t="shared" si="4"/>
        <v>1001.5478630136986</v>
      </c>
      <c r="C52" s="2">
        <f xml:space="preserve">  IF(MONTH(A52)&lt;&gt;MONTH(A52+1),monthlyFee,0)</f>
        <v>0</v>
      </c>
      <c r="D52" s="2">
        <f t="shared" si="1"/>
        <v>1001.5478630136986</v>
      </c>
      <c r="E52" s="2">
        <f>D52*InterestRate/365+E51-F51</f>
        <v>1.0701470317132671</v>
      </c>
      <c r="F52" s="2">
        <f t="shared" si="0"/>
        <v>0</v>
      </c>
      <c r="G52" s="2">
        <f>F52*Withholding</f>
        <v>0</v>
      </c>
      <c r="H52" s="2">
        <f t="shared" si="2"/>
        <v>1001.5478630136986</v>
      </c>
    </row>
    <row r="53" spans="1:8" x14ac:dyDescent="0.2">
      <c r="A53" s="1">
        <f t="shared" si="3"/>
        <v>43510</v>
      </c>
      <c r="B53" s="2">
        <f t="shared" si="4"/>
        <v>1001.5478630136986</v>
      </c>
      <c r="C53" s="2">
        <f xml:space="preserve">  IF(MONTH(A53)&lt;&gt;MONTH(A53+1),monthlyFee,0)</f>
        <v>0</v>
      </c>
      <c r="D53" s="2">
        <f t="shared" si="1"/>
        <v>1001.5478630136986</v>
      </c>
      <c r="E53" s="2">
        <f>D53*InterestRate/365+E52-F52</f>
        <v>1.1524660341527491</v>
      </c>
      <c r="F53" s="2">
        <f t="shared" si="0"/>
        <v>0</v>
      </c>
      <c r="G53" s="2">
        <f>F53*Withholding</f>
        <v>0</v>
      </c>
      <c r="H53" s="2">
        <f t="shared" si="2"/>
        <v>1001.5478630136986</v>
      </c>
    </row>
    <row r="54" spans="1:8" x14ac:dyDescent="0.2">
      <c r="A54" s="1">
        <f t="shared" si="3"/>
        <v>43511</v>
      </c>
      <c r="B54" s="2">
        <f t="shared" si="4"/>
        <v>1001.5478630136986</v>
      </c>
      <c r="C54" s="2">
        <f xml:space="preserve">  IF(MONTH(A54)&lt;&gt;MONTH(A54+1),monthlyFee,0)</f>
        <v>0</v>
      </c>
      <c r="D54" s="2">
        <f t="shared" si="1"/>
        <v>1001.5478630136986</v>
      </c>
      <c r="E54" s="2">
        <f>D54*InterestRate/365+E53-F53</f>
        <v>1.234785036592231</v>
      </c>
      <c r="F54" s="2">
        <f t="shared" si="0"/>
        <v>0</v>
      </c>
      <c r="G54" s="2">
        <f>F54*Withholding</f>
        <v>0</v>
      </c>
      <c r="H54" s="2">
        <f t="shared" si="2"/>
        <v>1001.5478630136986</v>
      </c>
    </row>
    <row r="55" spans="1:8" x14ac:dyDescent="0.2">
      <c r="A55" s="1">
        <f t="shared" si="3"/>
        <v>43512</v>
      </c>
      <c r="B55" s="2">
        <f t="shared" si="4"/>
        <v>1001.5478630136986</v>
      </c>
      <c r="C55" s="2">
        <f xml:space="preserve">  IF(MONTH(A55)&lt;&gt;MONTH(A55+1),monthlyFee,0)</f>
        <v>0</v>
      </c>
      <c r="D55" s="2">
        <f t="shared" si="1"/>
        <v>1001.5478630136986</v>
      </c>
      <c r="E55" s="2">
        <f>D55*InterestRate/365+E54-F54</f>
        <v>1.317104039031713</v>
      </c>
      <c r="F55" s="2">
        <f t="shared" si="0"/>
        <v>0</v>
      </c>
      <c r="G55" s="2">
        <f>F55*Withholding</f>
        <v>0</v>
      </c>
      <c r="H55" s="2">
        <f t="shared" si="2"/>
        <v>1001.5478630136986</v>
      </c>
    </row>
    <row r="56" spans="1:8" x14ac:dyDescent="0.2">
      <c r="A56" s="1">
        <f t="shared" si="3"/>
        <v>43513</v>
      </c>
      <c r="B56" s="2">
        <f t="shared" si="4"/>
        <v>1001.5478630136986</v>
      </c>
      <c r="C56" s="2">
        <f xml:space="preserve">  IF(MONTH(A56)&lt;&gt;MONTH(A56+1),monthlyFee,0)</f>
        <v>0</v>
      </c>
      <c r="D56" s="2">
        <f t="shared" si="1"/>
        <v>1001.5478630136986</v>
      </c>
      <c r="E56" s="2">
        <f>D56*InterestRate/365+E55-F55</f>
        <v>1.399423041471195</v>
      </c>
      <c r="F56" s="2">
        <f t="shared" si="0"/>
        <v>0</v>
      </c>
      <c r="G56" s="2">
        <f>F56*Withholding</f>
        <v>0</v>
      </c>
      <c r="H56" s="2">
        <f t="shared" si="2"/>
        <v>1001.5478630136986</v>
      </c>
    </row>
    <row r="57" spans="1:8" x14ac:dyDescent="0.2">
      <c r="A57" s="1">
        <f t="shared" si="3"/>
        <v>43514</v>
      </c>
      <c r="B57" s="2">
        <f t="shared" si="4"/>
        <v>1001.5478630136986</v>
      </c>
      <c r="C57" s="2">
        <f xml:space="preserve">  IF(MONTH(A57)&lt;&gt;MONTH(A57+1),monthlyFee,0)</f>
        <v>0</v>
      </c>
      <c r="D57" s="2">
        <f t="shared" si="1"/>
        <v>1001.5478630136986</v>
      </c>
      <c r="E57" s="2">
        <f>D57*InterestRate/365+E56-F56</f>
        <v>1.481742043910677</v>
      </c>
      <c r="F57" s="2">
        <f t="shared" si="0"/>
        <v>0</v>
      </c>
      <c r="G57" s="2">
        <f>F57*Withholding</f>
        <v>0</v>
      </c>
      <c r="H57" s="2">
        <f t="shared" si="2"/>
        <v>1001.5478630136986</v>
      </c>
    </row>
    <row r="58" spans="1:8" x14ac:dyDescent="0.2">
      <c r="A58" s="1">
        <f t="shared" si="3"/>
        <v>43515</v>
      </c>
      <c r="B58" s="2">
        <f t="shared" si="4"/>
        <v>1001.5478630136986</v>
      </c>
      <c r="C58" s="2">
        <f xml:space="preserve">  IF(MONTH(A58)&lt;&gt;MONTH(A58+1),monthlyFee,0)</f>
        <v>0</v>
      </c>
      <c r="D58" s="2">
        <f t="shared" si="1"/>
        <v>1001.5478630136986</v>
      </c>
      <c r="E58" s="2">
        <f>D58*InterestRate/365+E57-F57</f>
        <v>1.564061046350159</v>
      </c>
      <c r="F58" s="2">
        <f t="shared" si="0"/>
        <v>0</v>
      </c>
      <c r="G58" s="2">
        <f>F58*Withholding</f>
        <v>0</v>
      </c>
      <c r="H58" s="2">
        <f t="shared" si="2"/>
        <v>1001.5478630136986</v>
      </c>
    </row>
    <row r="59" spans="1:8" x14ac:dyDescent="0.2">
      <c r="A59" s="1">
        <f t="shared" si="3"/>
        <v>43516</v>
      </c>
      <c r="B59" s="2">
        <f t="shared" si="4"/>
        <v>1001.5478630136986</v>
      </c>
      <c r="C59" s="2">
        <f xml:space="preserve">  IF(MONTH(A59)&lt;&gt;MONTH(A59+1),monthlyFee,0)</f>
        <v>0</v>
      </c>
      <c r="D59" s="2">
        <f t="shared" si="1"/>
        <v>1001.5478630136986</v>
      </c>
      <c r="E59" s="2">
        <f>D59*InterestRate/365+E58-F58</f>
        <v>1.6463800487896409</v>
      </c>
      <c r="F59" s="2">
        <f t="shared" si="0"/>
        <v>0</v>
      </c>
      <c r="G59" s="2">
        <f>F59*Withholding</f>
        <v>0</v>
      </c>
      <c r="H59" s="2">
        <f t="shared" si="2"/>
        <v>1001.5478630136986</v>
      </c>
    </row>
    <row r="60" spans="1:8" x14ac:dyDescent="0.2">
      <c r="A60" s="1">
        <f t="shared" si="3"/>
        <v>43517</v>
      </c>
      <c r="B60" s="2">
        <f t="shared" si="4"/>
        <v>1001.5478630136986</v>
      </c>
      <c r="C60" s="2">
        <f xml:space="preserve">  IF(MONTH(A60)&lt;&gt;MONTH(A60+1),monthlyFee,0)</f>
        <v>0</v>
      </c>
      <c r="D60" s="2">
        <f t="shared" si="1"/>
        <v>1001.5478630136986</v>
      </c>
      <c r="E60" s="2">
        <f>D60*InterestRate/365+E59-F59</f>
        <v>1.7286990512291229</v>
      </c>
      <c r="F60" s="2">
        <f t="shared" si="0"/>
        <v>0</v>
      </c>
      <c r="G60" s="2">
        <f>F60*Withholding</f>
        <v>0</v>
      </c>
      <c r="H60" s="2">
        <f t="shared" si="2"/>
        <v>1001.5478630136986</v>
      </c>
    </row>
    <row r="61" spans="1:8" x14ac:dyDescent="0.2">
      <c r="A61" s="1">
        <f t="shared" si="3"/>
        <v>43518</v>
      </c>
      <c r="B61" s="2">
        <f t="shared" si="4"/>
        <v>1001.5478630136986</v>
      </c>
      <c r="C61" s="2">
        <f xml:space="preserve">  IF(MONTH(A61)&lt;&gt;MONTH(A61+1),monthlyFee,0)</f>
        <v>0</v>
      </c>
      <c r="D61" s="2">
        <f t="shared" si="1"/>
        <v>1001.5478630136986</v>
      </c>
      <c r="E61" s="2">
        <f>D61*InterestRate/365+E60-F60</f>
        <v>1.8110180536686049</v>
      </c>
      <c r="F61" s="2">
        <f t="shared" si="0"/>
        <v>0</v>
      </c>
      <c r="G61" s="2">
        <f>F61*Withholding</f>
        <v>0</v>
      </c>
      <c r="H61" s="2">
        <f t="shared" si="2"/>
        <v>1001.5478630136986</v>
      </c>
    </row>
    <row r="62" spans="1:8" x14ac:dyDescent="0.2">
      <c r="A62" s="1">
        <f t="shared" si="3"/>
        <v>43519</v>
      </c>
      <c r="B62" s="2">
        <f t="shared" si="4"/>
        <v>1001.5478630136986</v>
      </c>
      <c r="C62" s="2">
        <f xml:space="preserve">  IF(MONTH(A62)&lt;&gt;MONTH(A62+1),monthlyFee,0)</f>
        <v>0</v>
      </c>
      <c r="D62" s="2">
        <f t="shared" si="1"/>
        <v>1001.5478630136986</v>
      </c>
      <c r="E62" s="2">
        <f>D62*InterestRate/365+E61-F61</f>
        <v>1.8933370561080869</v>
      </c>
      <c r="F62" s="2">
        <f t="shared" si="0"/>
        <v>0</v>
      </c>
      <c r="G62" s="2">
        <f>F62*Withholding</f>
        <v>0</v>
      </c>
      <c r="H62" s="2">
        <f t="shared" si="2"/>
        <v>1001.5478630136986</v>
      </c>
    </row>
    <row r="63" spans="1:8" x14ac:dyDescent="0.2">
      <c r="A63" s="1">
        <f t="shared" si="3"/>
        <v>43520</v>
      </c>
      <c r="B63" s="2">
        <f t="shared" si="4"/>
        <v>1001.5478630136986</v>
      </c>
      <c r="C63" s="2">
        <f xml:space="preserve">  IF(MONTH(A63)&lt;&gt;MONTH(A63+1),monthlyFee,0)</f>
        <v>0</v>
      </c>
      <c r="D63" s="2">
        <f t="shared" si="1"/>
        <v>1001.5478630136986</v>
      </c>
      <c r="E63" s="2">
        <f>D63*InterestRate/365+E62-F62</f>
        <v>1.9756560585475689</v>
      </c>
      <c r="F63" s="2">
        <f t="shared" si="0"/>
        <v>0</v>
      </c>
      <c r="G63" s="2">
        <f>F63*Withholding</f>
        <v>0</v>
      </c>
      <c r="H63" s="2">
        <f t="shared" si="2"/>
        <v>1001.5478630136986</v>
      </c>
    </row>
    <row r="64" spans="1:8" x14ac:dyDescent="0.2">
      <c r="A64" s="1">
        <f t="shared" si="3"/>
        <v>43521</v>
      </c>
      <c r="B64" s="2">
        <f t="shared" si="4"/>
        <v>1001.5478630136986</v>
      </c>
      <c r="C64" s="2">
        <f xml:space="preserve">  IF(MONTH(A64)&lt;&gt;MONTH(A64+1),monthlyFee,0)</f>
        <v>0</v>
      </c>
      <c r="D64" s="2">
        <f t="shared" si="1"/>
        <v>1001.5478630136986</v>
      </c>
      <c r="E64" s="2">
        <f>D64*InterestRate/365+E63-F63</f>
        <v>2.0579750609870509</v>
      </c>
      <c r="F64" s="2">
        <f t="shared" si="0"/>
        <v>0</v>
      </c>
      <c r="G64" s="2">
        <f>F64*Withholding</f>
        <v>0</v>
      </c>
      <c r="H64" s="2">
        <f t="shared" si="2"/>
        <v>1001.5478630136986</v>
      </c>
    </row>
    <row r="65" spans="1:8" x14ac:dyDescent="0.2">
      <c r="A65" s="1">
        <f t="shared" si="3"/>
        <v>43522</v>
      </c>
      <c r="B65" s="2">
        <f t="shared" si="4"/>
        <v>1001.5478630136986</v>
      </c>
      <c r="C65" s="2">
        <f xml:space="preserve">  IF(MONTH(A65)&lt;&gt;MONTH(A65+1),monthlyFee,0)</f>
        <v>0</v>
      </c>
      <c r="D65" s="2">
        <f t="shared" si="1"/>
        <v>1001.5478630136986</v>
      </c>
      <c r="E65" s="2">
        <f>D65*InterestRate/365+E64-F64</f>
        <v>2.1402940634265328</v>
      </c>
      <c r="F65" s="2">
        <f t="shared" si="0"/>
        <v>0</v>
      </c>
      <c r="G65" s="2">
        <f>F65*Withholding</f>
        <v>0</v>
      </c>
      <c r="H65" s="2">
        <f t="shared" si="2"/>
        <v>1001.5478630136986</v>
      </c>
    </row>
    <row r="66" spans="1:8" x14ac:dyDescent="0.2">
      <c r="A66" s="1">
        <f t="shared" si="3"/>
        <v>43523</v>
      </c>
      <c r="B66" s="2">
        <f t="shared" si="4"/>
        <v>1001.5478630136986</v>
      </c>
      <c r="C66" s="2">
        <f xml:space="preserve">  IF(MONTH(A66)&lt;&gt;MONTH(A66+1),monthlyFee,0)</f>
        <v>0</v>
      </c>
      <c r="D66" s="2">
        <f t="shared" si="1"/>
        <v>1001.5478630136986</v>
      </c>
      <c r="E66" s="2">
        <f>D66*InterestRate/365+E65-F65</f>
        <v>2.2226130658660148</v>
      </c>
      <c r="F66" s="2">
        <f t="shared" si="0"/>
        <v>0</v>
      </c>
      <c r="G66" s="2">
        <f>F66*Withholding</f>
        <v>0</v>
      </c>
      <c r="H66" s="2">
        <f t="shared" si="2"/>
        <v>1001.5478630136986</v>
      </c>
    </row>
    <row r="67" spans="1:8" x14ac:dyDescent="0.2">
      <c r="A67" s="1">
        <f t="shared" si="3"/>
        <v>43524</v>
      </c>
      <c r="B67" s="2">
        <f t="shared" si="4"/>
        <v>1001.5478630136986</v>
      </c>
      <c r="C67" s="2">
        <f xml:space="preserve">  IF(MONTH(A67)&lt;&gt;MONTH(A67+1),monthlyFee,0)</f>
        <v>1</v>
      </c>
      <c r="D67" s="2">
        <f t="shared" si="1"/>
        <v>1000.5478630136986</v>
      </c>
      <c r="E67" s="2">
        <f>D67*InterestRate/365+E66-F66</f>
        <v>2.304849876524675</v>
      </c>
      <c r="F67" s="2">
        <f t="shared" si="0"/>
        <v>2.304849876524675</v>
      </c>
      <c r="G67" s="2">
        <f>F67*Withholding</f>
        <v>0.460969975304935</v>
      </c>
      <c r="H67" s="2">
        <f t="shared" si="2"/>
        <v>1002.8527128902233</v>
      </c>
    </row>
    <row r="68" spans="1:8" x14ac:dyDescent="0.2">
      <c r="A68" s="1">
        <f t="shared" si="3"/>
        <v>43525</v>
      </c>
      <c r="B68" s="2">
        <f t="shared" si="4"/>
        <v>1002.8527128902233</v>
      </c>
      <c r="C68" s="2">
        <f xml:space="preserve">  IF(MONTH(A68)&lt;&gt;MONTH(A68+1),monthlyFee,0)</f>
        <v>0</v>
      </c>
      <c r="D68" s="2">
        <f t="shared" si="1"/>
        <v>1002.8527128902233</v>
      </c>
      <c r="E68" s="2">
        <f>D68*InterestRate/365+E67-F67</f>
        <v>8.2426250374538768E-2</v>
      </c>
      <c r="F68" s="2">
        <f t="shared" si="0"/>
        <v>0</v>
      </c>
      <c r="G68" s="2">
        <f>F68*Withholding</f>
        <v>0</v>
      </c>
      <c r="H68" s="2">
        <f t="shared" si="2"/>
        <v>1002.8527128902233</v>
      </c>
    </row>
    <row r="69" spans="1:8" x14ac:dyDescent="0.2">
      <c r="A69" s="1">
        <f t="shared" si="3"/>
        <v>43526</v>
      </c>
      <c r="B69" s="2">
        <f t="shared" si="4"/>
        <v>1002.8527128902233</v>
      </c>
      <c r="C69" s="2">
        <f xml:space="preserve">  IF(MONTH(A69)&lt;&gt;MONTH(A69+1),monthlyFee,0)</f>
        <v>0</v>
      </c>
      <c r="D69" s="2">
        <f t="shared" si="1"/>
        <v>1002.8527128902233</v>
      </c>
      <c r="E69" s="2">
        <f>D69*InterestRate/365+E68-F68</f>
        <v>0.16485250074907765</v>
      </c>
      <c r="F69" s="2">
        <f t="shared" si="0"/>
        <v>0</v>
      </c>
      <c r="G69" s="2">
        <f>F69*Withholding</f>
        <v>0</v>
      </c>
      <c r="H69" s="2">
        <f t="shared" si="2"/>
        <v>1002.8527128902233</v>
      </c>
    </row>
    <row r="70" spans="1:8" x14ac:dyDescent="0.2">
      <c r="A70" s="1">
        <f t="shared" si="3"/>
        <v>43527</v>
      </c>
      <c r="B70" s="2">
        <f t="shared" si="4"/>
        <v>1002.8527128902233</v>
      </c>
      <c r="C70" s="2">
        <f xml:space="preserve">  IF(MONTH(A70)&lt;&gt;MONTH(A70+1),monthlyFee,0)</f>
        <v>0</v>
      </c>
      <c r="D70" s="2">
        <f t="shared" si="1"/>
        <v>1002.8527128902233</v>
      </c>
      <c r="E70" s="2">
        <f>D70*InterestRate/365+E69-F69</f>
        <v>0.24727875112361652</v>
      </c>
      <c r="F70" s="2">
        <f t="shared" si="0"/>
        <v>0</v>
      </c>
      <c r="G70" s="2">
        <f>F70*Withholding</f>
        <v>0</v>
      </c>
      <c r="H70" s="2">
        <f t="shared" si="2"/>
        <v>1002.8527128902233</v>
      </c>
    </row>
    <row r="71" spans="1:8" x14ac:dyDescent="0.2">
      <c r="A71" s="1">
        <f t="shared" si="3"/>
        <v>43528</v>
      </c>
      <c r="B71" s="2">
        <f t="shared" si="4"/>
        <v>1002.8527128902233</v>
      </c>
      <c r="C71" s="2">
        <f xml:space="preserve">  IF(MONTH(A71)&lt;&gt;MONTH(A71+1),monthlyFee,0)</f>
        <v>0</v>
      </c>
      <c r="D71" s="2">
        <f t="shared" si="1"/>
        <v>1002.8527128902233</v>
      </c>
      <c r="E71" s="2">
        <f>D71*InterestRate/365+E70-F70</f>
        <v>0.3297050014981554</v>
      </c>
      <c r="F71" s="2">
        <f t="shared" si="0"/>
        <v>0</v>
      </c>
      <c r="G71" s="2">
        <f>F71*Withholding</f>
        <v>0</v>
      </c>
      <c r="H71" s="2">
        <f t="shared" si="2"/>
        <v>1002.8527128902233</v>
      </c>
    </row>
    <row r="72" spans="1:8" x14ac:dyDescent="0.2">
      <c r="A72" s="1">
        <f t="shared" si="3"/>
        <v>43529</v>
      </c>
      <c r="B72" s="2">
        <f t="shared" si="4"/>
        <v>1002.8527128902233</v>
      </c>
      <c r="C72" s="2">
        <f xml:space="preserve">  IF(MONTH(A72)&lt;&gt;MONTH(A72+1),monthlyFee,0)</f>
        <v>0</v>
      </c>
      <c r="D72" s="2">
        <f t="shared" si="1"/>
        <v>1002.8527128902233</v>
      </c>
      <c r="E72" s="2">
        <f>D72*InterestRate/365+E71-F71</f>
        <v>0.41213125187269428</v>
      </c>
      <c r="F72" s="2">
        <f t="shared" si="0"/>
        <v>0</v>
      </c>
      <c r="G72" s="2">
        <f>F72*Withholding</f>
        <v>0</v>
      </c>
      <c r="H72" s="2">
        <f t="shared" si="2"/>
        <v>1002.8527128902233</v>
      </c>
    </row>
    <row r="73" spans="1:8" x14ac:dyDescent="0.2">
      <c r="A73" s="1">
        <f t="shared" si="3"/>
        <v>43530</v>
      </c>
      <c r="B73" s="2">
        <f t="shared" si="4"/>
        <v>1002.8527128902233</v>
      </c>
      <c r="C73" s="2">
        <f xml:space="preserve">  IF(MONTH(A73)&lt;&gt;MONTH(A73+1),monthlyFee,0)</f>
        <v>0</v>
      </c>
      <c r="D73" s="2">
        <f t="shared" si="1"/>
        <v>1002.8527128902233</v>
      </c>
      <c r="E73" s="2">
        <f>D73*InterestRate/365+E72-F72</f>
        <v>0.49455750224723316</v>
      </c>
      <c r="F73" s="2">
        <f t="shared" ref="F73:F136" si="5">IF(MONTH(A73)&lt;&gt;MONTH(A73+1),E73,0)</f>
        <v>0</v>
      </c>
      <c r="G73" s="2">
        <f>F73*Withholding</f>
        <v>0</v>
      </c>
      <c r="H73" s="2">
        <f t="shared" si="2"/>
        <v>1002.8527128902233</v>
      </c>
    </row>
    <row r="74" spans="1:8" x14ac:dyDescent="0.2">
      <c r="A74" s="1">
        <f t="shared" si="3"/>
        <v>43531</v>
      </c>
      <c r="B74" s="2">
        <f t="shared" si="4"/>
        <v>1002.8527128902233</v>
      </c>
      <c r="C74" s="2">
        <f xml:space="preserve">  IF(MONTH(A74)&lt;&gt;MONTH(A74+1),monthlyFee,0)</f>
        <v>0</v>
      </c>
      <c r="D74" s="2">
        <f t="shared" ref="D74:D137" si="6">B74-C74</f>
        <v>1002.8527128902233</v>
      </c>
      <c r="E74" s="2">
        <f>D74*InterestRate/365+E73-F73</f>
        <v>0.57698375262177204</v>
      </c>
      <c r="F74" s="2">
        <f t="shared" si="5"/>
        <v>0</v>
      </c>
      <c r="G74" s="2">
        <f>F74*Withholding</f>
        <v>0</v>
      </c>
      <c r="H74" s="2">
        <f t="shared" ref="H74:H137" si="7">B74-C74+F74</f>
        <v>1002.8527128902233</v>
      </c>
    </row>
    <row r="75" spans="1:8" x14ac:dyDescent="0.2">
      <c r="A75" s="1">
        <f t="shared" ref="A75:A138" si="8">A74+1</f>
        <v>43532</v>
      </c>
      <c r="B75" s="2">
        <f t="shared" ref="B75:B138" si="9">H74</f>
        <v>1002.8527128902233</v>
      </c>
      <c r="C75" s="2">
        <f xml:space="preserve">  IF(MONTH(A75)&lt;&gt;MONTH(A75+1),monthlyFee,0)</f>
        <v>0</v>
      </c>
      <c r="D75" s="2">
        <f t="shared" si="6"/>
        <v>1002.8527128902233</v>
      </c>
      <c r="E75" s="2">
        <f>D75*InterestRate/365+E74-F74</f>
        <v>0.65941000299631092</v>
      </c>
      <c r="F75" s="2">
        <f t="shared" si="5"/>
        <v>0</v>
      </c>
      <c r="G75" s="2">
        <f>F75*Withholding</f>
        <v>0</v>
      </c>
      <c r="H75" s="2">
        <f t="shared" si="7"/>
        <v>1002.8527128902233</v>
      </c>
    </row>
    <row r="76" spans="1:8" x14ac:dyDescent="0.2">
      <c r="A76" s="1">
        <f t="shared" si="8"/>
        <v>43533</v>
      </c>
      <c r="B76" s="2">
        <f t="shared" si="9"/>
        <v>1002.8527128902233</v>
      </c>
      <c r="C76" s="2">
        <f xml:space="preserve">  IF(MONTH(A76)&lt;&gt;MONTH(A76+1),monthlyFee,0)</f>
        <v>0</v>
      </c>
      <c r="D76" s="2">
        <f t="shared" si="6"/>
        <v>1002.8527128902233</v>
      </c>
      <c r="E76" s="2">
        <f>D76*InterestRate/365+E75-F75</f>
        <v>0.7418362533708498</v>
      </c>
      <c r="F76" s="2">
        <f t="shared" si="5"/>
        <v>0</v>
      </c>
      <c r="G76" s="2">
        <f>F76*Withholding</f>
        <v>0</v>
      </c>
      <c r="H76" s="2">
        <f t="shared" si="7"/>
        <v>1002.8527128902233</v>
      </c>
    </row>
    <row r="77" spans="1:8" x14ac:dyDescent="0.2">
      <c r="A77" s="1">
        <f t="shared" si="8"/>
        <v>43534</v>
      </c>
      <c r="B77" s="2">
        <f t="shared" si="9"/>
        <v>1002.8527128902233</v>
      </c>
      <c r="C77" s="2">
        <f xml:space="preserve">  IF(MONTH(A77)&lt;&gt;MONTH(A77+1),monthlyFee,0)</f>
        <v>0</v>
      </c>
      <c r="D77" s="2">
        <f t="shared" si="6"/>
        <v>1002.8527128902233</v>
      </c>
      <c r="E77" s="2">
        <f>D77*InterestRate/365+E76-F76</f>
        <v>0.82426250374538867</v>
      </c>
      <c r="F77" s="2">
        <f t="shared" si="5"/>
        <v>0</v>
      </c>
      <c r="G77" s="2">
        <f>F77*Withholding</f>
        <v>0</v>
      </c>
      <c r="H77" s="2">
        <f t="shared" si="7"/>
        <v>1002.8527128902233</v>
      </c>
    </row>
    <row r="78" spans="1:8" x14ac:dyDescent="0.2">
      <c r="A78" s="1">
        <f t="shared" si="8"/>
        <v>43535</v>
      </c>
      <c r="B78" s="2">
        <f t="shared" si="9"/>
        <v>1002.8527128902233</v>
      </c>
      <c r="C78" s="2">
        <f xml:space="preserve">  IF(MONTH(A78)&lt;&gt;MONTH(A78+1),monthlyFee,0)</f>
        <v>0</v>
      </c>
      <c r="D78" s="2">
        <f t="shared" si="6"/>
        <v>1002.8527128902233</v>
      </c>
      <c r="E78" s="2">
        <f>D78*InterestRate/365+E77-F77</f>
        <v>0.90668875411992755</v>
      </c>
      <c r="F78" s="2">
        <f t="shared" si="5"/>
        <v>0</v>
      </c>
      <c r="G78" s="2">
        <f>F78*Withholding</f>
        <v>0</v>
      </c>
      <c r="H78" s="2">
        <f t="shared" si="7"/>
        <v>1002.8527128902233</v>
      </c>
    </row>
    <row r="79" spans="1:8" x14ac:dyDescent="0.2">
      <c r="A79" s="1">
        <f t="shared" si="8"/>
        <v>43536</v>
      </c>
      <c r="B79" s="2">
        <f t="shared" si="9"/>
        <v>1002.8527128902233</v>
      </c>
      <c r="C79" s="2">
        <f xml:space="preserve">  IF(MONTH(A79)&lt;&gt;MONTH(A79+1),monthlyFee,0)</f>
        <v>0</v>
      </c>
      <c r="D79" s="2">
        <f t="shared" si="6"/>
        <v>1002.8527128902233</v>
      </c>
      <c r="E79" s="2">
        <f>D79*InterestRate/365+E78-F78</f>
        <v>0.98911500449446643</v>
      </c>
      <c r="F79" s="2">
        <f t="shared" si="5"/>
        <v>0</v>
      </c>
      <c r="G79" s="2">
        <f>F79*Withholding</f>
        <v>0</v>
      </c>
      <c r="H79" s="2">
        <f t="shared" si="7"/>
        <v>1002.8527128902233</v>
      </c>
    </row>
    <row r="80" spans="1:8" x14ac:dyDescent="0.2">
      <c r="A80" s="1">
        <f t="shared" si="8"/>
        <v>43537</v>
      </c>
      <c r="B80" s="2">
        <f t="shared" si="9"/>
        <v>1002.8527128902233</v>
      </c>
      <c r="C80" s="2">
        <f xml:space="preserve">  IF(MONTH(A80)&lt;&gt;MONTH(A80+1),monthlyFee,0)</f>
        <v>0</v>
      </c>
      <c r="D80" s="2">
        <f t="shared" si="6"/>
        <v>1002.8527128902233</v>
      </c>
      <c r="E80" s="2">
        <f>D80*InterestRate/365+E79-F79</f>
        <v>1.0715412548690053</v>
      </c>
      <c r="F80" s="2">
        <f t="shared" si="5"/>
        <v>0</v>
      </c>
      <c r="G80" s="2">
        <f>F80*Withholding</f>
        <v>0</v>
      </c>
      <c r="H80" s="2">
        <f t="shared" si="7"/>
        <v>1002.8527128902233</v>
      </c>
    </row>
    <row r="81" spans="1:8" x14ac:dyDescent="0.2">
      <c r="A81" s="1">
        <f t="shared" si="8"/>
        <v>43538</v>
      </c>
      <c r="B81" s="2">
        <f t="shared" si="9"/>
        <v>1002.8527128902233</v>
      </c>
      <c r="C81" s="2">
        <f xml:space="preserve">  IF(MONTH(A81)&lt;&gt;MONTH(A81+1),monthlyFee,0)</f>
        <v>0</v>
      </c>
      <c r="D81" s="2">
        <f t="shared" si="6"/>
        <v>1002.8527128902233</v>
      </c>
      <c r="E81" s="2">
        <f>D81*InterestRate/365+E80-F80</f>
        <v>1.1539675052435443</v>
      </c>
      <c r="F81" s="2">
        <f t="shared" si="5"/>
        <v>0</v>
      </c>
      <c r="G81" s="2">
        <f>F81*Withholding</f>
        <v>0</v>
      </c>
      <c r="H81" s="2">
        <f t="shared" si="7"/>
        <v>1002.8527128902233</v>
      </c>
    </row>
    <row r="82" spans="1:8" x14ac:dyDescent="0.2">
      <c r="A82" s="1">
        <f t="shared" si="8"/>
        <v>43539</v>
      </c>
      <c r="B82" s="2">
        <f t="shared" si="9"/>
        <v>1002.8527128902233</v>
      </c>
      <c r="C82" s="2">
        <f xml:space="preserve">  IF(MONTH(A82)&lt;&gt;MONTH(A82+1),monthlyFee,0)</f>
        <v>0</v>
      </c>
      <c r="D82" s="2">
        <f t="shared" si="6"/>
        <v>1002.8527128902233</v>
      </c>
      <c r="E82" s="2">
        <f>D82*InterestRate/365+E81-F81</f>
        <v>1.2363937556180833</v>
      </c>
      <c r="F82" s="2">
        <f t="shared" si="5"/>
        <v>0</v>
      </c>
      <c r="G82" s="2">
        <f>F82*Withholding</f>
        <v>0</v>
      </c>
      <c r="H82" s="2">
        <f t="shared" si="7"/>
        <v>1002.8527128902233</v>
      </c>
    </row>
    <row r="83" spans="1:8" x14ac:dyDescent="0.2">
      <c r="A83" s="1">
        <f t="shared" si="8"/>
        <v>43540</v>
      </c>
      <c r="B83" s="2">
        <f t="shared" si="9"/>
        <v>1002.8527128902233</v>
      </c>
      <c r="C83" s="2">
        <f xml:space="preserve">  IF(MONTH(A83)&lt;&gt;MONTH(A83+1),monthlyFee,0)</f>
        <v>0</v>
      </c>
      <c r="D83" s="2">
        <f t="shared" si="6"/>
        <v>1002.8527128902233</v>
      </c>
      <c r="E83" s="2">
        <f>D83*InterestRate/365+E82-F82</f>
        <v>1.3188200059926223</v>
      </c>
      <c r="F83" s="2">
        <f t="shared" si="5"/>
        <v>0</v>
      </c>
      <c r="G83" s="2">
        <f>F83*Withholding</f>
        <v>0</v>
      </c>
      <c r="H83" s="2">
        <f t="shared" si="7"/>
        <v>1002.8527128902233</v>
      </c>
    </row>
    <row r="84" spans="1:8" x14ac:dyDescent="0.2">
      <c r="A84" s="1">
        <f t="shared" si="8"/>
        <v>43541</v>
      </c>
      <c r="B84" s="2">
        <f t="shared" si="9"/>
        <v>1002.8527128902233</v>
      </c>
      <c r="C84" s="2">
        <f xml:space="preserve">  IF(MONTH(A84)&lt;&gt;MONTH(A84+1),monthlyFee,0)</f>
        <v>0</v>
      </c>
      <c r="D84" s="2">
        <f t="shared" si="6"/>
        <v>1002.8527128902233</v>
      </c>
      <c r="E84" s="2">
        <f>D84*InterestRate/365+E83-F83</f>
        <v>1.4012462563671613</v>
      </c>
      <c r="F84" s="2">
        <f t="shared" si="5"/>
        <v>0</v>
      </c>
      <c r="G84" s="2">
        <f>F84*Withholding</f>
        <v>0</v>
      </c>
      <c r="H84" s="2">
        <f t="shared" si="7"/>
        <v>1002.8527128902233</v>
      </c>
    </row>
    <row r="85" spans="1:8" x14ac:dyDescent="0.2">
      <c r="A85" s="1">
        <f t="shared" si="8"/>
        <v>43542</v>
      </c>
      <c r="B85" s="2">
        <f t="shared" si="9"/>
        <v>1002.8527128902233</v>
      </c>
      <c r="C85" s="2">
        <f xml:space="preserve">  IF(MONTH(A85)&lt;&gt;MONTH(A85+1),monthlyFee,0)</f>
        <v>0</v>
      </c>
      <c r="D85" s="2">
        <f t="shared" si="6"/>
        <v>1002.8527128902233</v>
      </c>
      <c r="E85" s="2">
        <f>D85*InterestRate/365+E84-F84</f>
        <v>1.4836725067417003</v>
      </c>
      <c r="F85" s="2">
        <f t="shared" si="5"/>
        <v>0</v>
      </c>
      <c r="G85" s="2">
        <f>F85*Withholding</f>
        <v>0</v>
      </c>
      <c r="H85" s="2">
        <f t="shared" si="7"/>
        <v>1002.8527128902233</v>
      </c>
    </row>
    <row r="86" spans="1:8" x14ac:dyDescent="0.2">
      <c r="A86" s="1">
        <f t="shared" si="8"/>
        <v>43543</v>
      </c>
      <c r="B86" s="2">
        <f t="shared" si="9"/>
        <v>1002.8527128902233</v>
      </c>
      <c r="C86" s="2">
        <f xml:space="preserve">  IF(MONTH(A86)&lt;&gt;MONTH(A86+1),monthlyFee,0)</f>
        <v>0</v>
      </c>
      <c r="D86" s="2">
        <f t="shared" si="6"/>
        <v>1002.8527128902233</v>
      </c>
      <c r="E86" s="2">
        <f>D86*InterestRate/365+E85-F85</f>
        <v>1.5660987571162392</v>
      </c>
      <c r="F86" s="2">
        <f t="shared" si="5"/>
        <v>0</v>
      </c>
      <c r="G86" s="2">
        <f>F86*Withholding</f>
        <v>0</v>
      </c>
      <c r="H86" s="2">
        <f t="shared" si="7"/>
        <v>1002.8527128902233</v>
      </c>
    </row>
    <row r="87" spans="1:8" x14ac:dyDescent="0.2">
      <c r="A87" s="1">
        <f t="shared" si="8"/>
        <v>43544</v>
      </c>
      <c r="B87" s="2">
        <f t="shared" si="9"/>
        <v>1002.8527128902233</v>
      </c>
      <c r="C87" s="2">
        <f xml:space="preserve">  IF(MONTH(A87)&lt;&gt;MONTH(A87+1),monthlyFee,0)</f>
        <v>0</v>
      </c>
      <c r="D87" s="2">
        <f t="shared" si="6"/>
        <v>1002.8527128902233</v>
      </c>
      <c r="E87" s="2">
        <f>D87*InterestRate/365+E86-F86</f>
        <v>1.6485250074907782</v>
      </c>
      <c r="F87" s="2">
        <f t="shared" si="5"/>
        <v>0</v>
      </c>
      <c r="G87" s="2">
        <f>F87*Withholding</f>
        <v>0</v>
      </c>
      <c r="H87" s="2">
        <f t="shared" si="7"/>
        <v>1002.8527128902233</v>
      </c>
    </row>
    <row r="88" spans="1:8" x14ac:dyDescent="0.2">
      <c r="A88" s="1">
        <f t="shared" si="8"/>
        <v>43545</v>
      </c>
      <c r="B88" s="2">
        <f t="shared" si="9"/>
        <v>1002.8527128902233</v>
      </c>
      <c r="C88" s="2">
        <f xml:space="preserve">  IF(MONTH(A88)&lt;&gt;MONTH(A88+1),monthlyFee,0)</f>
        <v>0</v>
      </c>
      <c r="D88" s="2">
        <f t="shared" si="6"/>
        <v>1002.8527128902233</v>
      </c>
      <c r="E88" s="2">
        <f>D88*InterestRate/365+E87-F87</f>
        <v>1.7309512578653172</v>
      </c>
      <c r="F88" s="2">
        <f t="shared" si="5"/>
        <v>0</v>
      </c>
      <c r="G88" s="2">
        <f>F88*Withholding</f>
        <v>0</v>
      </c>
      <c r="H88" s="2">
        <f t="shared" si="7"/>
        <v>1002.8527128902233</v>
      </c>
    </row>
    <row r="89" spans="1:8" x14ac:dyDescent="0.2">
      <c r="A89" s="1">
        <f t="shared" si="8"/>
        <v>43546</v>
      </c>
      <c r="B89" s="2">
        <f t="shared" si="9"/>
        <v>1002.8527128902233</v>
      </c>
      <c r="C89" s="2">
        <f xml:space="preserve">  IF(MONTH(A89)&lt;&gt;MONTH(A89+1),monthlyFee,0)</f>
        <v>0</v>
      </c>
      <c r="D89" s="2">
        <f t="shared" si="6"/>
        <v>1002.8527128902233</v>
      </c>
      <c r="E89" s="2">
        <f>D89*InterestRate/365+E88-F88</f>
        <v>1.8133775082398562</v>
      </c>
      <c r="F89" s="2">
        <f t="shared" si="5"/>
        <v>0</v>
      </c>
      <c r="G89" s="2">
        <f>F89*Withholding</f>
        <v>0</v>
      </c>
      <c r="H89" s="2">
        <f t="shared" si="7"/>
        <v>1002.8527128902233</v>
      </c>
    </row>
    <row r="90" spans="1:8" x14ac:dyDescent="0.2">
      <c r="A90" s="1">
        <f t="shared" si="8"/>
        <v>43547</v>
      </c>
      <c r="B90" s="2">
        <f t="shared" si="9"/>
        <v>1002.8527128902233</v>
      </c>
      <c r="C90" s="2">
        <f xml:space="preserve">  IF(MONTH(A90)&lt;&gt;MONTH(A90+1),monthlyFee,0)</f>
        <v>0</v>
      </c>
      <c r="D90" s="2">
        <f t="shared" si="6"/>
        <v>1002.8527128902233</v>
      </c>
      <c r="E90" s="2">
        <f>D90*InterestRate/365+E89-F89</f>
        <v>1.8958037586143952</v>
      </c>
      <c r="F90" s="2">
        <f t="shared" si="5"/>
        <v>0</v>
      </c>
      <c r="G90" s="2">
        <f>F90*Withholding</f>
        <v>0</v>
      </c>
      <c r="H90" s="2">
        <f t="shared" si="7"/>
        <v>1002.8527128902233</v>
      </c>
    </row>
    <row r="91" spans="1:8" x14ac:dyDescent="0.2">
      <c r="A91" s="1">
        <f t="shared" si="8"/>
        <v>43548</v>
      </c>
      <c r="B91" s="2">
        <f t="shared" si="9"/>
        <v>1002.8527128902233</v>
      </c>
      <c r="C91" s="2">
        <f xml:space="preserve">  IF(MONTH(A91)&lt;&gt;MONTH(A91+1),monthlyFee,0)</f>
        <v>0</v>
      </c>
      <c r="D91" s="2">
        <f t="shared" si="6"/>
        <v>1002.8527128902233</v>
      </c>
      <c r="E91" s="2">
        <f>D91*InterestRate/365+E90-F90</f>
        <v>1.9782300089889342</v>
      </c>
      <c r="F91" s="2">
        <f t="shared" si="5"/>
        <v>0</v>
      </c>
      <c r="G91" s="2">
        <f>F91*Withholding</f>
        <v>0</v>
      </c>
      <c r="H91" s="2">
        <f t="shared" si="7"/>
        <v>1002.8527128902233</v>
      </c>
    </row>
    <row r="92" spans="1:8" x14ac:dyDescent="0.2">
      <c r="A92" s="1">
        <f t="shared" si="8"/>
        <v>43549</v>
      </c>
      <c r="B92" s="2">
        <f t="shared" si="9"/>
        <v>1002.8527128902233</v>
      </c>
      <c r="C92" s="2">
        <f xml:space="preserve">  IF(MONTH(A92)&lt;&gt;MONTH(A92+1),monthlyFee,0)</f>
        <v>0</v>
      </c>
      <c r="D92" s="2">
        <f t="shared" si="6"/>
        <v>1002.8527128902233</v>
      </c>
      <c r="E92" s="2">
        <f>D92*InterestRate/365+E91-F91</f>
        <v>2.0606562593634732</v>
      </c>
      <c r="F92" s="2">
        <f t="shared" si="5"/>
        <v>0</v>
      </c>
      <c r="G92" s="2">
        <f>F92*Withholding</f>
        <v>0</v>
      </c>
      <c r="H92" s="2">
        <f t="shared" si="7"/>
        <v>1002.8527128902233</v>
      </c>
    </row>
    <row r="93" spans="1:8" x14ac:dyDescent="0.2">
      <c r="A93" s="1">
        <f t="shared" si="8"/>
        <v>43550</v>
      </c>
      <c r="B93" s="2">
        <f t="shared" si="9"/>
        <v>1002.8527128902233</v>
      </c>
      <c r="C93" s="2">
        <f xml:space="preserve">  IF(MONTH(A93)&lt;&gt;MONTH(A93+1),monthlyFee,0)</f>
        <v>0</v>
      </c>
      <c r="D93" s="2">
        <f t="shared" si="6"/>
        <v>1002.8527128902233</v>
      </c>
      <c r="E93" s="2">
        <f>D93*InterestRate/365+E92-F92</f>
        <v>2.143082509738012</v>
      </c>
      <c r="F93" s="2">
        <f t="shared" si="5"/>
        <v>0</v>
      </c>
      <c r="G93" s="2">
        <f>F93*Withholding</f>
        <v>0</v>
      </c>
      <c r="H93" s="2">
        <f t="shared" si="7"/>
        <v>1002.8527128902233</v>
      </c>
    </row>
    <row r="94" spans="1:8" x14ac:dyDescent="0.2">
      <c r="A94" s="1">
        <f t="shared" si="8"/>
        <v>43551</v>
      </c>
      <c r="B94" s="2">
        <f t="shared" si="9"/>
        <v>1002.8527128902233</v>
      </c>
      <c r="C94" s="2">
        <f xml:space="preserve">  IF(MONTH(A94)&lt;&gt;MONTH(A94+1),monthlyFee,0)</f>
        <v>0</v>
      </c>
      <c r="D94" s="2">
        <f t="shared" si="6"/>
        <v>1002.8527128902233</v>
      </c>
      <c r="E94" s="2">
        <f>D94*InterestRate/365+E93-F93</f>
        <v>2.2255087601125507</v>
      </c>
      <c r="F94" s="2">
        <f t="shared" si="5"/>
        <v>0</v>
      </c>
      <c r="G94" s="2">
        <f>F94*Withholding</f>
        <v>0</v>
      </c>
      <c r="H94" s="2">
        <f t="shared" si="7"/>
        <v>1002.8527128902233</v>
      </c>
    </row>
    <row r="95" spans="1:8" x14ac:dyDescent="0.2">
      <c r="A95" s="1">
        <f t="shared" si="8"/>
        <v>43552</v>
      </c>
      <c r="B95" s="2">
        <f t="shared" si="9"/>
        <v>1002.8527128902233</v>
      </c>
      <c r="C95" s="2">
        <f xml:space="preserve">  IF(MONTH(A95)&lt;&gt;MONTH(A95+1),monthlyFee,0)</f>
        <v>0</v>
      </c>
      <c r="D95" s="2">
        <f t="shared" si="6"/>
        <v>1002.8527128902233</v>
      </c>
      <c r="E95" s="2">
        <f>D95*InterestRate/365+E94-F94</f>
        <v>2.3079350104870895</v>
      </c>
      <c r="F95" s="2">
        <f t="shared" si="5"/>
        <v>0</v>
      </c>
      <c r="G95" s="2">
        <f>F95*Withholding</f>
        <v>0</v>
      </c>
      <c r="H95" s="2">
        <f t="shared" si="7"/>
        <v>1002.8527128902233</v>
      </c>
    </row>
    <row r="96" spans="1:8" x14ac:dyDescent="0.2">
      <c r="A96" s="1">
        <f t="shared" si="8"/>
        <v>43553</v>
      </c>
      <c r="B96" s="2">
        <f t="shared" si="9"/>
        <v>1002.8527128902233</v>
      </c>
      <c r="C96" s="2">
        <f xml:space="preserve">  IF(MONTH(A96)&lt;&gt;MONTH(A96+1),monthlyFee,0)</f>
        <v>0</v>
      </c>
      <c r="D96" s="2">
        <f t="shared" si="6"/>
        <v>1002.8527128902233</v>
      </c>
      <c r="E96" s="2">
        <f>D96*InterestRate/365+E95-F95</f>
        <v>2.3903612608616283</v>
      </c>
      <c r="F96" s="2">
        <f t="shared" si="5"/>
        <v>0</v>
      </c>
      <c r="G96" s="2">
        <f>F96*Withholding</f>
        <v>0</v>
      </c>
      <c r="H96" s="2">
        <f t="shared" si="7"/>
        <v>1002.8527128902233</v>
      </c>
    </row>
    <row r="97" spans="1:8" x14ac:dyDescent="0.2">
      <c r="A97" s="1">
        <f t="shared" si="8"/>
        <v>43554</v>
      </c>
      <c r="B97" s="2">
        <f t="shared" si="9"/>
        <v>1002.8527128902233</v>
      </c>
      <c r="C97" s="2">
        <f xml:space="preserve">  IF(MONTH(A97)&lt;&gt;MONTH(A97+1),monthlyFee,0)</f>
        <v>0</v>
      </c>
      <c r="D97" s="2">
        <f t="shared" si="6"/>
        <v>1002.8527128902233</v>
      </c>
      <c r="E97" s="2">
        <f>D97*InterestRate/365+E96-F96</f>
        <v>2.472787511236167</v>
      </c>
      <c r="F97" s="2">
        <f t="shared" si="5"/>
        <v>0</v>
      </c>
      <c r="G97" s="2">
        <f>F97*Withholding</f>
        <v>0</v>
      </c>
      <c r="H97" s="2">
        <f t="shared" si="7"/>
        <v>1002.8527128902233</v>
      </c>
    </row>
    <row r="98" spans="1:8" x14ac:dyDescent="0.2">
      <c r="A98" s="1">
        <f t="shared" si="8"/>
        <v>43555</v>
      </c>
      <c r="B98" s="2">
        <f t="shared" si="9"/>
        <v>1002.8527128902233</v>
      </c>
      <c r="C98" s="2">
        <f xml:space="preserve">  IF(MONTH(A98)&lt;&gt;MONTH(A98+1),monthlyFee,0)</f>
        <v>1</v>
      </c>
      <c r="D98" s="2">
        <f t="shared" si="6"/>
        <v>1001.8527128902233</v>
      </c>
      <c r="E98" s="2">
        <f>D98*InterestRate/365+E97-F97</f>
        <v>2.555131569829884</v>
      </c>
      <c r="F98" s="2">
        <f t="shared" si="5"/>
        <v>2.555131569829884</v>
      </c>
      <c r="G98" s="2">
        <f>F98*Withholding</f>
        <v>0.51102631396597686</v>
      </c>
      <c r="H98" s="2">
        <f t="shared" si="7"/>
        <v>1004.4078444600532</v>
      </c>
    </row>
    <row r="99" spans="1:8" x14ac:dyDescent="0.2">
      <c r="A99" s="1">
        <f t="shared" si="8"/>
        <v>43556</v>
      </c>
      <c r="B99" s="2">
        <f t="shared" si="9"/>
        <v>1004.4078444600532</v>
      </c>
      <c r="C99" s="2">
        <f xml:space="preserve">  IF(MONTH(A99)&lt;&gt;MONTH(A99+1),monthlyFee,0)</f>
        <v>0</v>
      </c>
      <c r="D99" s="2">
        <f t="shared" si="6"/>
        <v>1004.4078444600532</v>
      </c>
      <c r="E99" s="2">
        <f>D99*InterestRate/365+E98-F98</f>
        <v>8.2554069407675623E-2</v>
      </c>
      <c r="F99" s="2">
        <f t="shared" si="5"/>
        <v>0</v>
      </c>
      <c r="G99" s="2">
        <f>F99*Withholding</f>
        <v>0</v>
      </c>
      <c r="H99" s="2">
        <f t="shared" si="7"/>
        <v>1004.4078444600532</v>
      </c>
    </row>
    <row r="100" spans="1:8" x14ac:dyDescent="0.2">
      <c r="A100" s="1">
        <f t="shared" si="8"/>
        <v>43557</v>
      </c>
      <c r="B100" s="2">
        <f t="shared" si="9"/>
        <v>1004.4078444600532</v>
      </c>
      <c r="C100" s="2">
        <f xml:space="preserve">  IF(MONTH(A100)&lt;&gt;MONTH(A100+1),monthlyFee,0)</f>
        <v>0</v>
      </c>
      <c r="D100" s="2">
        <f t="shared" si="6"/>
        <v>1004.4078444600532</v>
      </c>
      <c r="E100" s="2">
        <f>D100*InterestRate/365+E99-F99</f>
        <v>0.16510813881535125</v>
      </c>
      <c r="F100" s="2">
        <f t="shared" si="5"/>
        <v>0</v>
      </c>
      <c r="G100" s="2">
        <f>F100*Withholding</f>
        <v>0</v>
      </c>
      <c r="H100" s="2">
        <f t="shared" si="7"/>
        <v>1004.4078444600532</v>
      </c>
    </row>
    <row r="101" spans="1:8" x14ac:dyDescent="0.2">
      <c r="A101" s="1">
        <f t="shared" si="8"/>
        <v>43558</v>
      </c>
      <c r="B101" s="2">
        <f t="shared" si="9"/>
        <v>1004.4078444600532</v>
      </c>
      <c r="C101" s="2">
        <f xml:space="preserve">  IF(MONTH(A101)&lt;&gt;MONTH(A101+1),monthlyFee,0)</f>
        <v>0</v>
      </c>
      <c r="D101" s="2">
        <f t="shared" si="6"/>
        <v>1004.4078444600532</v>
      </c>
      <c r="E101" s="2">
        <f>D101*InterestRate/365+E100-F100</f>
        <v>0.24766220822302687</v>
      </c>
      <c r="F101" s="2">
        <f t="shared" si="5"/>
        <v>0</v>
      </c>
      <c r="G101" s="2">
        <f>F101*Withholding</f>
        <v>0</v>
      </c>
      <c r="H101" s="2">
        <f t="shared" si="7"/>
        <v>1004.4078444600532</v>
      </c>
    </row>
    <row r="102" spans="1:8" x14ac:dyDescent="0.2">
      <c r="A102" s="1">
        <f t="shared" si="8"/>
        <v>43559</v>
      </c>
      <c r="B102" s="2">
        <f t="shared" si="9"/>
        <v>1004.4078444600532</v>
      </c>
      <c r="C102" s="2">
        <f xml:space="preserve">  IF(MONTH(A102)&lt;&gt;MONTH(A102+1),monthlyFee,0)</f>
        <v>0</v>
      </c>
      <c r="D102" s="2">
        <f t="shared" si="6"/>
        <v>1004.4078444600532</v>
      </c>
      <c r="E102" s="2">
        <f>D102*InterestRate/365+E101-F101</f>
        <v>0.33021627763070249</v>
      </c>
      <c r="F102" s="2">
        <f t="shared" si="5"/>
        <v>0</v>
      </c>
      <c r="G102" s="2">
        <f>F102*Withholding</f>
        <v>0</v>
      </c>
      <c r="H102" s="2">
        <f t="shared" si="7"/>
        <v>1004.4078444600532</v>
      </c>
    </row>
    <row r="103" spans="1:8" x14ac:dyDescent="0.2">
      <c r="A103" s="1">
        <f t="shared" si="8"/>
        <v>43560</v>
      </c>
      <c r="B103" s="2">
        <f t="shared" si="9"/>
        <v>1004.4078444600532</v>
      </c>
      <c r="C103" s="2">
        <f xml:space="preserve">  IF(MONTH(A103)&lt;&gt;MONTH(A103+1),monthlyFee,0)</f>
        <v>0</v>
      </c>
      <c r="D103" s="2">
        <f t="shared" si="6"/>
        <v>1004.4078444600532</v>
      </c>
      <c r="E103" s="2">
        <f>D103*InterestRate/365+E102-F102</f>
        <v>0.41277034703837812</v>
      </c>
      <c r="F103" s="2">
        <f t="shared" si="5"/>
        <v>0</v>
      </c>
      <c r="G103" s="2">
        <f>F103*Withholding</f>
        <v>0</v>
      </c>
      <c r="H103" s="2">
        <f t="shared" si="7"/>
        <v>1004.4078444600532</v>
      </c>
    </row>
    <row r="104" spans="1:8" x14ac:dyDescent="0.2">
      <c r="A104" s="1">
        <f t="shared" si="8"/>
        <v>43561</v>
      </c>
      <c r="B104" s="2">
        <f t="shared" si="9"/>
        <v>1004.4078444600532</v>
      </c>
      <c r="C104" s="2">
        <f xml:space="preserve">  IF(MONTH(A104)&lt;&gt;MONTH(A104+1),monthlyFee,0)</f>
        <v>0</v>
      </c>
      <c r="D104" s="2">
        <f t="shared" si="6"/>
        <v>1004.4078444600532</v>
      </c>
      <c r="E104" s="2">
        <f>D104*InterestRate/365+E103-F103</f>
        <v>0.49532441644605374</v>
      </c>
      <c r="F104" s="2">
        <f t="shared" si="5"/>
        <v>0</v>
      </c>
      <c r="G104" s="2">
        <f>F104*Withholding</f>
        <v>0</v>
      </c>
      <c r="H104" s="2">
        <f t="shared" si="7"/>
        <v>1004.4078444600532</v>
      </c>
    </row>
    <row r="105" spans="1:8" x14ac:dyDescent="0.2">
      <c r="A105" s="1">
        <f t="shared" si="8"/>
        <v>43562</v>
      </c>
      <c r="B105" s="2">
        <f t="shared" si="9"/>
        <v>1004.4078444600532</v>
      </c>
      <c r="C105" s="2">
        <f xml:space="preserve">  IF(MONTH(A105)&lt;&gt;MONTH(A105+1),monthlyFee,0)</f>
        <v>0</v>
      </c>
      <c r="D105" s="2">
        <f t="shared" si="6"/>
        <v>1004.4078444600532</v>
      </c>
      <c r="E105" s="2">
        <f>D105*InterestRate/365+E104-F104</f>
        <v>0.57787848585372936</v>
      </c>
      <c r="F105" s="2">
        <f t="shared" si="5"/>
        <v>0</v>
      </c>
      <c r="G105" s="2">
        <f>F105*Withholding</f>
        <v>0</v>
      </c>
      <c r="H105" s="2">
        <f t="shared" si="7"/>
        <v>1004.4078444600532</v>
      </c>
    </row>
    <row r="106" spans="1:8" x14ac:dyDescent="0.2">
      <c r="A106" s="1">
        <f t="shared" si="8"/>
        <v>43563</v>
      </c>
      <c r="B106" s="2">
        <f t="shared" si="9"/>
        <v>1004.4078444600532</v>
      </c>
      <c r="C106" s="2">
        <f xml:space="preserve">  IF(MONTH(A106)&lt;&gt;MONTH(A106+1),monthlyFee,0)</f>
        <v>0</v>
      </c>
      <c r="D106" s="2">
        <f t="shared" si="6"/>
        <v>1004.4078444600532</v>
      </c>
      <c r="E106" s="2">
        <f>D106*InterestRate/365+E105-F105</f>
        <v>0.66043255526140499</v>
      </c>
      <c r="F106" s="2">
        <f t="shared" si="5"/>
        <v>0</v>
      </c>
      <c r="G106" s="2">
        <f>F106*Withholding</f>
        <v>0</v>
      </c>
      <c r="H106" s="2">
        <f t="shared" si="7"/>
        <v>1004.4078444600532</v>
      </c>
    </row>
    <row r="107" spans="1:8" x14ac:dyDescent="0.2">
      <c r="A107" s="1">
        <f t="shared" si="8"/>
        <v>43564</v>
      </c>
      <c r="B107" s="2">
        <f t="shared" si="9"/>
        <v>1004.4078444600532</v>
      </c>
      <c r="C107" s="2">
        <f xml:space="preserve">  IF(MONTH(A107)&lt;&gt;MONTH(A107+1),monthlyFee,0)</f>
        <v>0</v>
      </c>
      <c r="D107" s="2">
        <f t="shared" si="6"/>
        <v>1004.4078444600532</v>
      </c>
      <c r="E107" s="2">
        <f>D107*InterestRate/365+E106-F106</f>
        <v>0.74298662466908061</v>
      </c>
      <c r="F107" s="2">
        <f t="shared" si="5"/>
        <v>0</v>
      </c>
      <c r="G107" s="2">
        <f>F107*Withholding</f>
        <v>0</v>
      </c>
      <c r="H107" s="2">
        <f t="shared" si="7"/>
        <v>1004.4078444600532</v>
      </c>
    </row>
    <row r="108" spans="1:8" x14ac:dyDescent="0.2">
      <c r="A108" s="1">
        <f t="shared" si="8"/>
        <v>43565</v>
      </c>
      <c r="B108" s="2">
        <f t="shared" si="9"/>
        <v>1004.4078444600532</v>
      </c>
      <c r="C108" s="2">
        <f xml:space="preserve">  IF(MONTH(A108)&lt;&gt;MONTH(A108+1),monthlyFee,0)</f>
        <v>0</v>
      </c>
      <c r="D108" s="2">
        <f t="shared" si="6"/>
        <v>1004.4078444600532</v>
      </c>
      <c r="E108" s="2">
        <f>D108*InterestRate/365+E107-F107</f>
        <v>0.82554069407675623</v>
      </c>
      <c r="F108" s="2">
        <f t="shared" si="5"/>
        <v>0</v>
      </c>
      <c r="G108" s="2">
        <f>F108*Withholding</f>
        <v>0</v>
      </c>
      <c r="H108" s="2">
        <f t="shared" si="7"/>
        <v>1004.4078444600532</v>
      </c>
    </row>
    <row r="109" spans="1:8" x14ac:dyDescent="0.2">
      <c r="A109" s="1">
        <f t="shared" si="8"/>
        <v>43566</v>
      </c>
      <c r="B109" s="2">
        <f t="shared" si="9"/>
        <v>1004.4078444600532</v>
      </c>
      <c r="C109" s="2">
        <f xml:space="preserve">  IF(MONTH(A109)&lt;&gt;MONTH(A109+1),monthlyFee,0)</f>
        <v>0</v>
      </c>
      <c r="D109" s="2">
        <f t="shared" si="6"/>
        <v>1004.4078444600532</v>
      </c>
      <c r="E109" s="2">
        <f>D109*InterestRate/365+E108-F108</f>
        <v>0.90809476348443186</v>
      </c>
      <c r="F109" s="2">
        <f t="shared" si="5"/>
        <v>0</v>
      </c>
      <c r="G109" s="2">
        <f>F109*Withholding</f>
        <v>0</v>
      </c>
      <c r="H109" s="2">
        <f t="shared" si="7"/>
        <v>1004.4078444600532</v>
      </c>
    </row>
    <row r="110" spans="1:8" x14ac:dyDescent="0.2">
      <c r="A110" s="1">
        <f t="shared" si="8"/>
        <v>43567</v>
      </c>
      <c r="B110" s="2">
        <f t="shared" si="9"/>
        <v>1004.4078444600532</v>
      </c>
      <c r="C110" s="2">
        <f xml:space="preserve">  IF(MONTH(A110)&lt;&gt;MONTH(A110+1),monthlyFee,0)</f>
        <v>0</v>
      </c>
      <c r="D110" s="2">
        <f t="shared" si="6"/>
        <v>1004.4078444600532</v>
      </c>
      <c r="E110" s="2">
        <f>D110*InterestRate/365+E109-F109</f>
        <v>0.99064883289210748</v>
      </c>
      <c r="F110" s="2">
        <f t="shared" si="5"/>
        <v>0</v>
      </c>
      <c r="G110" s="2">
        <f>F110*Withholding</f>
        <v>0</v>
      </c>
      <c r="H110" s="2">
        <f t="shared" si="7"/>
        <v>1004.4078444600532</v>
      </c>
    </row>
    <row r="111" spans="1:8" x14ac:dyDescent="0.2">
      <c r="A111" s="1">
        <f t="shared" si="8"/>
        <v>43568</v>
      </c>
      <c r="B111" s="2">
        <f t="shared" si="9"/>
        <v>1004.4078444600532</v>
      </c>
      <c r="C111" s="2">
        <f xml:space="preserve">  IF(MONTH(A111)&lt;&gt;MONTH(A111+1),monthlyFee,0)</f>
        <v>0</v>
      </c>
      <c r="D111" s="2">
        <f t="shared" si="6"/>
        <v>1004.4078444600532</v>
      </c>
      <c r="E111" s="2">
        <f>D111*InterestRate/365+E110-F110</f>
        <v>1.0732029022997831</v>
      </c>
      <c r="F111" s="2">
        <f t="shared" si="5"/>
        <v>0</v>
      </c>
      <c r="G111" s="2">
        <f>F111*Withholding</f>
        <v>0</v>
      </c>
      <c r="H111" s="2">
        <f t="shared" si="7"/>
        <v>1004.4078444600532</v>
      </c>
    </row>
    <row r="112" spans="1:8" x14ac:dyDescent="0.2">
      <c r="A112" s="1">
        <f t="shared" si="8"/>
        <v>43569</v>
      </c>
      <c r="B112" s="2">
        <f t="shared" si="9"/>
        <v>1004.4078444600532</v>
      </c>
      <c r="C112" s="2">
        <f xml:space="preserve">  IF(MONTH(A112)&lt;&gt;MONTH(A112+1),monthlyFee,0)</f>
        <v>0</v>
      </c>
      <c r="D112" s="2">
        <f t="shared" si="6"/>
        <v>1004.4078444600532</v>
      </c>
      <c r="E112" s="2">
        <f>D112*InterestRate/365+E111-F111</f>
        <v>1.1557569717074587</v>
      </c>
      <c r="F112" s="2">
        <f t="shared" si="5"/>
        <v>0</v>
      </c>
      <c r="G112" s="2">
        <f>F112*Withholding</f>
        <v>0</v>
      </c>
      <c r="H112" s="2">
        <f t="shared" si="7"/>
        <v>1004.4078444600532</v>
      </c>
    </row>
    <row r="113" spans="1:8" x14ac:dyDescent="0.2">
      <c r="A113" s="1">
        <f t="shared" si="8"/>
        <v>43570</v>
      </c>
      <c r="B113" s="2">
        <f t="shared" si="9"/>
        <v>1004.4078444600532</v>
      </c>
      <c r="C113" s="2">
        <f xml:space="preserve">  IF(MONTH(A113)&lt;&gt;MONTH(A113+1),monthlyFee,0)</f>
        <v>0</v>
      </c>
      <c r="D113" s="2">
        <f t="shared" si="6"/>
        <v>1004.4078444600532</v>
      </c>
      <c r="E113" s="2">
        <f>D113*InterestRate/365+E112-F112</f>
        <v>1.2383110411151343</v>
      </c>
      <c r="F113" s="2">
        <f t="shared" si="5"/>
        <v>0</v>
      </c>
      <c r="G113" s="2">
        <f>F113*Withholding</f>
        <v>0</v>
      </c>
      <c r="H113" s="2">
        <f t="shared" si="7"/>
        <v>1004.4078444600532</v>
      </c>
    </row>
    <row r="114" spans="1:8" x14ac:dyDescent="0.2">
      <c r="A114" s="1">
        <f t="shared" si="8"/>
        <v>43571</v>
      </c>
      <c r="B114" s="2">
        <f t="shared" si="9"/>
        <v>1004.4078444600532</v>
      </c>
      <c r="C114" s="2">
        <f xml:space="preserve">  IF(MONTH(A114)&lt;&gt;MONTH(A114+1),monthlyFee,0)</f>
        <v>0</v>
      </c>
      <c r="D114" s="2">
        <f t="shared" si="6"/>
        <v>1004.4078444600532</v>
      </c>
      <c r="E114" s="2">
        <f>D114*InterestRate/365+E113-F113</f>
        <v>1.32086511052281</v>
      </c>
      <c r="F114" s="2">
        <f t="shared" si="5"/>
        <v>0</v>
      </c>
      <c r="G114" s="2">
        <f>F114*Withholding</f>
        <v>0</v>
      </c>
      <c r="H114" s="2">
        <f t="shared" si="7"/>
        <v>1004.4078444600532</v>
      </c>
    </row>
    <row r="115" spans="1:8" x14ac:dyDescent="0.2">
      <c r="A115" s="1">
        <f t="shared" si="8"/>
        <v>43572</v>
      </c>
      <c r="B115" s="2">
        <f t="shared" si="9"/>
        <v>1004.4078444600532</v>
      </c>
      <c r="C115" s="2">
        <f xml:space="preserve">  IF(MONTH(A115)&lt;&gt;MONTH(A115+1),monthlyFee,0)</f>
        <v>0</v>
      </c>
      <c r="D115" s="2">
        <f t="shared" si="6"/>
        <v>1004.4078444600532</v>
      </c>
      <c r="E115" s="2">
        <f>D115*InterestRate/365+E114-F114</f>
        <v>1.4034191799304856</v>
      </c>
      <c r="F115" s="2">
        <f t="shared" si="5"/>
        <v>0</v>
      </c>
      <c r="G115" s="2">
        <f>F115*Withholding</f>
        <v>0</v>
      </c>
      <c r="H115" s="2">
        <f t="shared" si="7"/>
        <v>1004.4078444600532</v>
      </c>
    </row>
    <row r="116" spans="1:8" x14ac:dyDescent="0.2">
      <c r="A116" s="1">
        <f t="shared" si="8"/>
        <v>43573</v>
      </c>
      <c r="B116" s="2">
        <f t="shared" si="9"/>
        <v>1004.4078444600532</v>
      </c>
      <c r="C116" s="2">
        <f xml:space="preserve">  IF(MONTH(A116)&lt;&gt;MONTH(A116+1),monthlyFee,0)</f>
        <v>0</v>
      </c>
      <c r="D116" s="2">
        <f t="shared" si="6"/>
        <v>1004.4078444600532</v>
      </c>
      <c r="E116" s="2">
        <f>D116*InterestRate/365+E115-F115</f>
        <v>1.4859732493381612</v>
      </c>
      <c r="F116" s="2">
        <f t="shared" si="5"/>
        <v>0</v>
      </c>
      <c r="G116" s="2">
        <f>F116*Withholding</f>
        <v>0</v>
      </c>
      <c r="H116" s="2">
        <f t="shared" si="7"/>
        <v>1004.4078444600532</v>
      </c>
    </row>
    <row r="117" spans="1:8" x14ac:dyDescent="0.2">
      <c r="A117" s="1">
        <f t="shared" si="8"/>
        <v>43574</v>
      </c>
      <c r="B117" s="2">
        <f t="shared" si="9"/>
        <v>1004.4078444600532</v>
      </c>
      <c r="C117" s="2">
        <f xml:space="preserve">  IF(MONTH(A117)&lt;&gt;MONTH(A117+1),monthlyFee,0)</f>
        <v>0</v>
      </c>
      <c r="D117" s="2">
        <f t="shared" si="6"/>
        <v>1004.4078444600532</v>
      </c>
      <c r="E117" s="2">
        <f>D117*InterestRate/365+E116-F116</f>
        <v>1.5685273187458368</v>
      </c>
      <c r="F117" s="2">
        <f t="shared" si="5"/>
        <v>0</v>
      </c>
      <c r="G117" s="2">
        <f>F117*Withholding</f>
        <v>0</v>
      </c>
      <c r="H117" s="2">
        <f t="shared" si="7"/>
        <v>1004.4078444600532</v>
      </c>
    </row>
    <row r="118" spans="1:8" x14ac:dyDescent="0.2">
      <c r="A118" s="1">
        <f t="shared" si="8"/>
        <v>43575</v>
      </c>
      <c r="B118" s="2">
        <f t="shared" si="9"/>
        <v>1004.4078444600532</v>
      </c>
      <c r="C118" s="2">
        <f xml:space="preserve">  IF(MONTH(A118)&lt;&gt;MONTH(A118+1),monthlyFee,0)</f>
        <v>0</v>
      </c>
      <c r="D118" s="2">
        <f t="shared" si="6"/>
        <v>1004.4078444600532</v>
      </c>
      <c r="E118" s="2">
        <f>D118*InterestRate/365+E117-F117</f>
        <v>1.6510813881535125</v>
      </c>
      <c r="F118" s="2">
        <f t="shared" si="5"/>
        <v>0</v>
      </c>
      <c r="G118" s="2">
        <f>F118*Withholding</f>
        <v>0</v>
      </c>
      <c r="H118" s="2">
        <f t="shared" si="7"/>
        <v>1004.4078444600532</v>
      </c>
    </row>
    <row r="119" spans="1:8" x14ac:dyDescent="0.2">
      <c r="A119" s="1">
        <f t="shared" si="8"/>
        <v>43576</v>
      </c>
      <c r="B119" s="2">
        <f t="shared" si="9"/>
        <v>1004.4078444600532</v>
      </c>
      <c r="C119" s="2">
        <f xml:space="preserve">  IF(MONTH(A119)&lt;&gt;MONTH(A119+1),monthlyFee,0)</f>
        <v>0</v>
      </c>
      <c r="D119" s="2">
        <f t="shared" si="6"/>
        <v>1004.4078444600532</v>
      </c>
      <c r="E119" s="2">
        <f>D119*InterestRate/365+E118-F118</f>
        <v>1.7336354575611881</v>
      </c>
      <c r="F119" s="2">
        <f t="shared" si="5"/>
        <v>0</v>
      </c>
      <c r="G119" s="2">
        <f>F119*Withholding</f>
        <v>0</v>
      </c>
      <c r="H119" s="2">
        <f t="shared" si="7"/>
        <v>1004.4078444600532</v>
      </c>
    </row>
    <row r="120" spans="1:8" x14ac:dyDescent="0.2">
      <c r="A120" s="1">
        <f t="shared" si="8"/>
        <v>43577</v>
      </c>
      <c r="B120" s="2">
        <f t="shared" si="9"/>
        <v>1004.4078444600532</v>
      </c>
      <c r="C120" s="2">
        <f xml:space="preserve">  IF(MONTH(A120)&lt;&gt;MONTH(A120+1),monthlyFee,0)</f>
        <v>0</v>
      </c>
      <c r="D120" s="2">
        <f t="shared" si="6"/>
        <v>1004.4078444600532</v>
      </c>
      <c r="E120" s="2">
        <f>D120*InterestRate/365+E119-F119</f>
        <v>1.8161895269688637</v>
      </c>
      <c r="F120" s="2">
        <f t="shared" si="5"/>
        <v>0</v>
      </c>
      <c r="G120" s="2">
        <f>F120*Withholding</f>
        <v>0</v>
      </c>
      <c r="H120" s="2">
        <f t="shared" si="7"/>
        <v>1004.4078444600532</v>
      </c>
    </row>
    <row r="121" spans="1:8" x14ac:dyDescent="0.2">
      <c r="A121" s="1">
        <f t="shared" si="8"/>
        <v>43578</v>
      </c>
      <c r="B121" s="2">
        <f t="shared" si="9"/>
        <v>1004.4078444600532</v>
      </c>
      <c r="C121" s="2">
        <f xml:space="preserve">  IF(MONTH(A121)&lt;&gt;MONTH(A121+1),monthlyFee,0)</f>
        <v>0</v>
      </c>
      <c r="D121" s="2">
        <f t="shared" si="6"/>
        <v>1004.4078444600532</v>
      </c>
      <c r="E121" s="2">
        <f>D121*InterestRate/365+E120-F120</f>
        <v>1.8987435963765393</v>
      </c>
      <c r="F121" s="2">
        <f t="shared" si="5"/>
        <v>0</v>
      </c>
      <c r="G121" s="2">
        <f>F121*Withholding</f>
        <v>0</v>
      </c>
      <c r="H121" s="2">
        <f t="shared" si="7"/>
        <v>1004.4078444600532</v>
      </c>
    </row>
    <row r="122" spans="1:8" x14ac:dyDescent="0.2">
      <c r="A122" s="1">
        <f t="shared" si="8"/>
        <v>43579</v>
      </c>
      <c r="B122" s="2">
        <f t="shared" si="9"/>
        <v>1004.4078444600532</v>
      </c>
      <c r="C122" s="2">
        <f xml:space="preserve">  IF(MONTH(A122)&lt;&gt;MONTH(A122+1),monthlyFee,0)</f>
        <v>0</v>
      </c>
      <c r="D122" s="2">
        <f t="shared" si="6"/>
        <v>1004.4078444600532</v>
      </c>
      <c r="E122" s="2">
        <f>D122*InterestRate/365+E121-F121</f>
        <v>1.981297665784215</v>
      </c>
      <c r="F122" s="2">
        <f t="shared" si="5"/>
        <v>0</v>
      </c>
      <c r="G122" s="2">
        <f>F122*Withholding</f>
        <v>0</v>
      </c>
      <c r="H122" s="2">
        <f t="shared" si="7"/>
        <v>1004.4078444600532</v>
      </c>
    </row>
    <row r="123" spans="1:8" x14ac:dyDescent="0.2">
      <c r="A123" s="1">
        <f t="shared" si="8"/>
        <v>43580</v>
      </c>
      <c r="B123" s="2">
        <f t="shared" si="9"/>
        <v>1004.4078444600532</v>
      </c>
      <c r="C123" s="2">
        <f xml:space="preserve">  IF(MONTH(A123)&lt;&gt;MONTH(A123+1),monthlyFee,0)</f>
        <v>0</v>
      </c>
      <c r="D123" s="2">
        <f t="shared" si="6"/>
        <v>1004.4078444600532</v>
      </c>
      <c r="E123" s="2">
        <f>D123*InterestRate/365+E122-F122</f>
        <v>2.0638517351918906</v>
      </c>
      <c r="F123" s="2">
        <f t="shared" si="5"/>
        <v>0</v>
      </c>
      <c r="G123" s="2">
        <f>F123*Withholding</f>
        <v>0</v>
      </c>
      <c r="H123" s="2">
        <f t="shared" si="7"/>
        <v>1004.4078444600532</v>
      </c>
    </row>
    <row r="124" spans="1:8" x14ac:dyDescent="0.2">
      <c r="A124" s="1">
        <f t="shared" si="8"/>
        <v>43581</v>
      </c>
      <c r="B124" s="2">
        <f t="shared" si="9"/>
        <v>1004.4078444600532</v>
      </c>
      <c r="C124" s="2">
        <f xml:space="preserve">  IF(MONTH(A124)&lt;&gt;MONTH(A124+1),monthlyFee,0)</f>
        <v>0</v>
      </c>
      <c r="D124" s="2">
        <f t="shared" si="6"/>
        <v>1004.4078444600532</v>
      </c>
      <c r="E124" s="2">
        <f>D124*InterestRate/365+E123-F123</f>
        <v>2.1464058045995662</v>
      </c>
      <c r="F124" s="2">
        <f t="shared" si="5"/>
        <v>0</v>
      </c>
      <c r="G124" s="2">
        <f>F124*Withholding</f>
        <v>0</v>
      </c>
      <c r="H124" s="2">
        <f t="shared" si="7"/>
        <v>1004.4078444600532</v>
      </c>
    </row>
    <row r="125" spans="1:8" x14ac:dyDescent="0.2">
      <c r="A125" s="1">
        <f t="shared" si="8"/>
        <v>43582</v>
      </c>
      <c r="B125" s="2">
        <f t="shared" si="9"/>
        <v>1004.4078444600532</v>
      </c>
      <c r="C125" s="2">
        <f xml:space="preserve">  IF(MONTH(A125)&lt;&gt;MONTH(A125+1),monthlyFee,0)</f>
        <v>0</v>
      </c>
      <c r="D125" s="2">
        <f t="shared" si="6"/>
        <v>1004.4078444600532</v>
      </c>
      <c r="E125" s="2">
        <f>D125*InterestRate/365+E124-F124</f>
        <v>2.2289598740072418</v>
      </c>
      <c r="F125" s="2">
        <f t="shared" si="5"/>
        <v>0</v>
      </c>
      <c r="G125" s="2">
        <f>F125*Withholding</f>
        <v>0</v>
      </c>
      <c r="H125" s="2">
        <f t="shared" si="7"/>
        <v>1004.4078444600532</v>
      </c>
    </row>
    <row r="126" spans="1:8" x14ac:dyDescent="0.2">
      <c r="A126" s="1">
        <f t="shared" si="8"/>
        <v>43583</v>
      </c>
      <c r="B126" s="2">
        <f t="shared" si="9"/>
        <v>1004.4078444600532</v>
      </c>
      <c r="C126" s="2">
        <f xml:space="preserve">  IF(MONTH(A126)&lt;&gt;MONTH(A126+1),monthlyFee,0)</f>
        <v>0</v>
      </c>
      <c r="D126" s="2">
        <f t="shared" si="6"/>
        <v>1004.4078444600532</v>
      </c>
      <c r="E126" s="2">
        <f>D126*InterestRate/365+E125-F125</f>
        <v>2.3115139434149174</v>
      </c>
      <c r="F126" s="2">
        <f t="shared" si="5"/>
        <v>0</v>
      </c>
      <c r="G126" s="2">
        <f>F126*Withholding</f>
        <v>0</v>
      </c>
      <c r="H126" s="2">
        <f t="shared" si="7"/>
        <v>1004.4078444600532</v>
      </c>
    </row>
    <row r="127" spans="1:8" x14ac:dyDescent="0.2">
      <c r="A127" s="1">
        <f t="shared" si="8"/>
        <v>43584</v>
      </c>
      <c r="B127" s="2">
        <f t="shared" si="9"/>
        <v>1004.4078444600532</v>
      </c>
      <c r="C127" s="2">
        <f xml:space="preserve">  IF(MONTH(A127)&lt;&gt;MONTH(A127+1),monthlyFee,0)</f>
        <v>0</v>
      </c>
      <c r="D127" s="2">
        <f t="shared" si="6"/>
        <v>1004.4078444600532</v>
      </c>
      <c r="E127" s="2">
        <f>D127*InterestRate/365+E126-F126</f>
        <v>2.3940680128225931</v>
      </c>
      <c r="F127" s="2">
        <f t="shared" si="5"/>
        <v>0</v>
      </c>
      <c r="G127" s="2">
        <f>F127*Withholding</f>
        <v>0</v>
      </c>
      <c r="H127" s="2">
        <f t="shared" si="7"/>
        <v>1004.4078444600532</v>
      </c>
    </row>
    <row r="128" spans="1:8" x14ac:dyDescent="0.2">
      <c r="A128" s="1">
        <f t="shared" si="8"/>
        <v>43585</v>
      </c>
      <c r="B128" s="2">
        <f t="shared" si="9"/>
        <v>1004.4078444600532</v>
      </c>
      <c r="C128" s="2">
        <f xml:space="preserve">  IF(MONTH(A128)&lt;&gt;MONTH(A128+1),monthlyFee,0)</f>
        <v>1</v>
      </c>
      <c r="D128" s="2">
        <f t="shared" si="6"/>
        <v>1003.4078444600532</v>
      </c>
      <c r="E128" s="2">
        <f>D128*InterestRate/365+E127-F127</f>
        <v>2.4765398904494469</v>
      </c>
      <c r="F128" s="2">
        <f t="shared" si="5"/>
        <v>2.4765398904494469</v>
      </c>
      <c r="G128" s="2">
        <f>F128*Withholding</f>
        <v>0.49530797808988941</v>
      </c>
      <c r="H128" s="2">
        <f t="shared" si="7"/>
        <v>1005.8843843505026</v>
      </c>
    </row>
    <row r="129" spans="1:8" x14ac:dyDescent="0.2">
      <c r="A129" s="1">
        <f t="shared" si="8"/>
        <v>43586</v>
      </c>
      <c r="B129" s="2">
        <f t="shared" si="9"/>
        <v>1005.8843843505026</v>
      </c>
      <c r="C129" s="2">
        <f xml:space="preserve">  IF(MONTH(A129)&lt;&gt;MONTH(A129+1),monthlyFee,0)</f>
        <v>0</v>
      </c>
      <c r="D129" s="2">
        <f t="shared" si="6"/>
        <v>1005.8843843505026</v>
      </c>
      <c r="E129" s="2">
        <f>D129*InterestRate/365+E128-F128</f>
        <v>8.2675428850726096E-2</v>
      </c>
      <c r="F129" s="2">
        <f t="shared" si="5"/>
        <v>0</v>
      </c>
      <c r="G129" s="2">
        <f>F129*Withholding</f>
        <v>0</v>
      </c>
      <c r="H129" s="2">
        <f t="shared" si="7"/>
        <v>1005.8843843505026</v>
      </c>
    </row>
    <row r="130" spans="1:8" x14ac:dyDescent="0.2">
      <c r="A130" s="1">
        <f t="shared" si="8"/>
        <v>43587</v>
      </c>
      <c r="B130" s="2">
        <f t="shared" si="9"/>
        <v>1005.8843843505026</v>
      </c>
      <c r="C130" s="2">
        <f xml:space="preserve">  IF(MONTH(A130)&lt;&gt;MONTH(A130+1),monthlyFee,0)</f>
        <v>0</v>
      </c>
      <c r="D130" s="2">
        <f t="shared" si="6"/>
        <v>1005.8843843505026</v>
      </c>
      <c r="E130" s="2">
        <f>D130*InterestRate/365+E129-F129</f>
        <v>0.16535085770145233</v>
      </c>
      <c r="F130" s="2">
        <f t="shared" si="5"/>
        <v>0</v>
      </c>
      <c r="G130" s="2">
        <f>F130*Withholding</f>
        <v>0</v>
      </c>
      <c r="H130" s="2">
        <f t="shared" si="7"/>
        <v>1005.8843843505026</v>
      </c>
    </row>
    <row r="131" spans="1:8" x14ac:dyDescent="0.2">
      <c r="A131" s="1">
        <f t="shared" si="8"/>
        <v>43588</v>
      </c>
      <c r="B131" s="2">
        <f t="shared" si="9"/>
        <v>1005.8843843505026</v>
      </c>
      <c r="C131" s="2">
        <f xml:space="preserve">  IF(MONTH(A131)&lt;&gt;MONTH(A131+1),monthlyFee,0)</f>
        <v>0</v>
      </c>
      <c r="D131" s="2">
        <f t="shared" si="6"/>
        <v>1005.8843843505026</v>
      </c>
      <c r="E131" s="2">
        <f>D131*InterestRate/365+E130-F130</f>
        <v>0.24802628655217857</v>
      </c>
      <c r="F131" s="2">
        <f t="shared" si="5"/>
        <v>0</v>
      </c>
      <c r="G131" s="2">
        <f>F131*Withholding</f>
        <v>0</v>
      </c>
      <c r="H131" s="2">
        <f t="shared" si="7"/>
        <v>1005.8843843505026</v>
      </c>
    </row>
    <row r="132" spans="1:8" x14ac:dyDescent="0.2">
      <c r="A132" s="1">
        <f t="shared" si="8"/>
        <v>43589</v>
      </c>
      <c r="B132" s="2">
        <f t="shared" si="9"/>
        <v>1005.8843843505026</v>
      </c>
      <c r="C132" s="2">
        <f xml:space="preserve">  IF(MONTH(A132)&lt;&gt;MONTH(A132+1),monthlyFee,0)</f>
        <v>0</v>
      </c>
      <c r="D132" s="2">
        <f t="shared" si="6"/>
        <v>1005.8843843505026</v>
      </c>
      <c r="E132" s="2">
        <f>D132*InterestRate/365+E131-F131</f>
        <v>0.33070171540290483</v>
      </c>
      <c r="F132" s="2">
        <f t="shared" si="5"/>
        <v>0</v>
      </c>
      <c r="G132" s="2">
        <f>F132*Withholding</f>
        <v>0</v>
      </c>
      <c r="H132" s="2">
        <f t="shared" si="7"/>
        <v>1005.8843843505026</v>
      </c>
    </row>
    <row r="133" spans="1:8" x14ac:dyDescent="0.2">
      <c r="A133" s="1">
        <f t="shared" si="8"/>
        <v>43590</v>
      </c>
      <c r="B133" s="2">
        <f t="shared" si="9"/>
        <v>1005.8843843505026</v>
      </c>
      <c r="C133" s="2">
        <f xml:space="preserve">  IF(MONTH(A133)&lt;&gt;MONTH(A133+1),monthlyFee,0)</f>
        <v>0</v>
      </c>
      <c r="D133" s="2">
        <f t="shared" si="6"/>
        <v>1005.8843843505026</v>
      </c>
      <c r="E133" s="2">
        <f>D133*InterestRate/365+E132-F132</f>
        <v>0.41337714425363103</v>
      </c>
      <c r="F133" s="2">
        <f t="shared" si="5"/>
        <v>0</v>
      </c>
      <c r="G133" s="2">
        <f>F133*Withholding</f>
        <v>0</v>
      </c>
      <c r="H133" s="2">
        <f t="shared" si="7"/>
        <v>1005.8843843505026</v>
      </c>
    </row>
    <row r="134" spans="1:8" x14ac:dyDescent="0.2">
      <c r="A134" s="1">
        <f t="shared" si="8"/>
        <v>43591</v>
      </c>
      <c r="B134" s="2">
        <f t="shared" si="9"/>
        <v>1005.8843843505026</v>
      </c>
      <c r="C134" s="2">
        <f xml:space="preserve">  IF(MONTH(A134)&lt;&gt;MONTH(A134+1),monthlyFee,0)</f>
        <v>0</v>
      </c>
      <c r="D134" s="2">
        <f t="shared" si="6"/>
        <v>1005.8843843505026</v>
      </c>
      <c r="E134" s="2">
        <f>D134*InterestRate/365+E133-F133</f>
        <v>0.49605257310435724</v>
      </c>
      <c r="F134" s="2">
        <f t="shared" si="5"/>
        <v>0</v>
      </c>
      <c r="G134" s="2">
        <f>F134*Withholding</f>
        <v>0</v>
      </c>
      <c r="H134" s="2">
        <f t="shared" si="7"/>
        <v>1005.8843843505026</v>
      </c>
    </row>
    <row r="135" spans="1:8" x14ac:dyDescent="0.2">
      <c r="A135" s="1">
        <f t="shared" si="8"/>
        <v>43592</v>
      </c>
      <c r="B135" s="2">
        <f t="shared" si="9"/>
        <v>1005.8843843505026</v>
      </c>
      <c r="C135" s="2">
        <f xml:space="preserve">  IF(MONTH(A135)&lt;&gt;MONTH(A135+1),monthlyFee,0)</f>
        <v>0</v>
      </c>
      <c r="D135" s="2">
        <f t="shared" si="6"/>
        <v>1005.8843843505026</v>
      </c>
      <c r="E135" s="2">
        <f>D135*InterestRate/365+E134-F134</f>
        <v>0.57872800195508345</v>
      </c>
      <c r="F135" s="2">
        <f t="shared" si="5"/>
        <v>0</v>
      </c>
      <c r="G135" s="2">
        <f>F135*Withholding</f>
        <v>0</v>
      </c>
      <c r="H135" s="2">
        <f t="shared" si="7"/>
        <v>1005.8843843505026</v>
      </c>
    </row>
    <row r="136" spans="1:8" x14ac:dyDescent="0.2">
      <c r="A136" s="1">
        <f t="shared" si="8"/>
        <v>43593</v>
      </c>
      <c r="B136" s="2">
        <f t="shared" si="9"/>
        <v>1005.8843843505026</v>
      </c>
      <c r="C136" s="2">
        <f xml:space="preserve">  IF(MONTH(A136)&lt;&gt;MONTH(A136+1),monthlyFee,0)</f>
        <v>0</v>
      </c>
      <c r="D136" s="2">
        <f t="shared" si="6"/>
        <v>1005.8843843505026</v>
      </c>
      <c r="E136" s="2">
        <f>D136*InterestRate/365+E135-F135</f>
        <v>0.66140343080580966</v>
      </c>
      <c r="F136" s="2">
        <f t="shared" si="5"/>
        <v>0</v>
      </c>
      <c r="G136" s="2">
        <f>F136*Withholding</f>
        <v>0</v>
      </c>
      <c r="H136" s="2">
        <f t="shared" si="7"/>
        <v>1005.8843843505026</v>
      </c>
    </row>
    <row r="137" spans="1:8" x14ac:dyDescent="0.2">
      <c r="A137" s="1">
        <f t="shared" si="8"/>
        <v>43594</v>
      </c>
      <c r="B137" s="2">
        <f t="shared" si="9"/>
        <v>1005.8843843505026</v>
      </c>
      <c r="C137" s="2">
        <f xml:space="preserve">  IF(MONTH(A137)&lt;&gt;MONTH(A137+1),monthlyFee,0)</f>
        <v>0</v>
      </c>
      <c r="D137" s="2">
        <f t="shared" si="6"/>
        <v>1005.8843843505026</v>
      </c>
      <c r="E137" s="2">
        <f>D137*InterestRate/365+E136-F136</f>
        <v>0.74407885965653586</v>
      </c>
      <c r="F137" s="2">
        <f t="shared" ref="F137:F200" si="10">IF(MONTH(A137)&lt;&gt;MONTH(A137+1),E137,0)</f>
        <v>0</v>
      </c>
      <c r="G137" s="2">
        <f>F137*Withholding</f>
        <v>0</v>
      </c>
      <c r="H137" s="2">
        <f t="shared" si="7"/>
        <v>1005.8843843505026</v>
      </c>
    </row>
    <row r="138" spans="1:8" x14ac:dyDescent="0.2">
      <c r="A138" s="1">
        <f t="shared" si="8"/>
        <v>43595</v>
      </c>
      <c r="B138" s="2">
        <f t="shared" si="9"/>
        <v>1005.8843843505026</v>
      </c>
      <c r="C138" s="2">
        <f xml:space="preserve">  IF(MONTH(A138)&lt;&gt;MONTH(A138+1),monthlyFee,0)</f>
        <v>0</v>
      </c>
      <c r="D138" s="2">
        <f t="shared" ref="D138:D201" si="11">B138-C138</f>
        <v>1005.8843843505026</v>
      </c>
      <c r="E138" s="2">
        <f>D138*InterestRate/365+E137-F137</f>
        <v>0.82675428850726207</v>
      </c>
      <c r="F138" s="2">
        <f t="shared" si="10"/>
        <v>0</v>
      </c>
      <c r="G138" s="2">
        <f>F138*Withholding</f>
        <v>0</v>
      </c>
      <c r="H138" s="2">
        <f t="shared" ref="H138:H201" si="12">B138-C138+F138</f>
        <v>1005.8843843505026</v>
      </c>
    </row>
    <row r="139" spans="1:8" x14ac:dyDescent="0.2">
      <c r="A139" s="1">
        <f t="shared" ref="A139:A202" si="13">A138+1</f>
        <v>43596</v>
      </c>
      <c r="B139" s="2">
        <f t="shared" ref="B139:B202" si="14">H138</f>
        <v>1005.8843843505026</v>
      </c>
      <c r="C139" s="2">
        <f xml:space="preserve">  IF(MONTH(A139)&lt;&gt;MONTH(A139+1),monthlyFee,0)</f>
        <v>0</v>
      </c>
      <c r="D139" s="2">
        <f t="shared" si="11"/>
        <v>1005.8843843505026</v>
      </c>
      <c r="E139" s="2">
        <f>D139*InterestRate/365+E138-F138</f>
        <v>0.90942971735798828</v>
      </c>
      <c r="F139" s="2">
        <f t="shared" si="10"/>
        <v>0</v>
      </c>
      <c r="G139" s="2">
        <f>F139*Withholding</f>
        <v>0</v>
      </c>
      <c r="H139" s="2">
        <f t="shared" si="12"/>
        <v>1005.8843843505026</v>
      </c>
    </row>
    <row r="140" spans="1:8" x14ac:dyDescent="0.2">
      <c r="A140" s="1">
        <f t="shared" si="13"/>
        <v>43597</v>
      </c>
      <c r="B140" s="2">
        <f t="shared" si="14"/>
        <v>1005.8843843505026</v>
      </c>
      <c r="C140" s="2">
        <f xml:space="preserve">  IF(MONTH(A140)&lt;&gt;MONTH(A140+1),monthlyFee,0)</f>
        <v>0</v>
      </c>
      <c r="D140" s="2">
        <f t="shared" si="11"/>
        <v>1005.8843843505026</v>
      </c>
      <c r="E140" s="2">
        <f>D140*InterestRate/365+E139-F139</f>
        <v>0.99210514620871448</v>
      </c>
      <c r="F140" s="2">
        <f t="shared" si="10"/>
        <v>0</v>
      </c>
      <c r="G140" s="2">
        <f>F140*Withholding</f>
        <v>0</v>
      </c>
      <c r="H140" s="2">
        <f t="shared" si="12"/>
        <v>1005.8843843505026</v>
      </c>
    </row>
    <row r="141" spans="1:8" x14ac:dyDescent="0.2">
      <c r="A141" s="1">
        <f t="shared" si="13"/>
        <v>43598</v>
      </c>
      <c r="B141" s="2">
        <f t="shared" si="14"/>
        <v>1005.8843843505026</v>
      </c>
      <c r="C141" s="2">
        <f xml:space="preserve">  IF(MONTH(A141)&lt;&gt;MONTH(A141+1),monthlyFee,0)</f>
        <v>0</v>
      </c>
      <c r="D141" s="2">
        <f t="shared" si="11"/>
        <v>1005.8843843505026</v>
      </c>
      <c r="E141" s="2">
        <f>D141*InterestRate/365+E140-F140</f>
        <v>1.0747805750594408</v>
      </c>
      <c r="F141" s="2">
        <f t="shared" si="10"/>
        <v>0</v>
      </c>
      <c r="G141" s="2">
        <f>F141*Withholding</f>
        <v>0</v>
      </c>
      <c r="H141" s="2">
        <f t="shared" si="12"/>
        <v>1005.8843843505026</v>
      </c>
    </row>
    <row r="142" spans="1:8" x14ac:dyDescent="0.2">
      <c r="A142" s="1">
        <f t="shared" si="13"/>
        <v>43599</v>
      </c>
      <c r="B142" s="2">
        <f t="shared" si="14"/>
        <v>1005.8843843505026</v>
      </c>
      <c r="C142" s="2">
        <f xml:space="preserve">  IF(MONTH(A142)&lt;&gt;MONTH(A142+1),monthlyFee,0)</f>
        <v>0</v>
      </c>
      <c r="D142" s="2">
        <f t="shared" si="11"/>
        <v>1005.8843843505026</v>
      </c>
      <c r="E142" s="2">
        <f>D142*InterestRate/365+E141-F141</f>
        <v>1.1574560039101671</v>
      </c>
      <c r="F142" s="2">
        <f t="shared" si="10"/>
        <v>0</v>
      </c>
      <c r="G142" s="2">
        <f>F142*Withholding</f>
        <v>0</v>
      </c>
      <c r="H142" s="2">
        <f t="shared" si="12"/>
        <v>1005.8843843505026</v>
      </c>
    </row>
    <row r="143" spans="1:8" x14ac:dyDescent="0.2">
      <c r="A143" s="1">
        <f t="shared" si="13"/>
        <v>43600</v>
      </c>
      <c r="B143" s="2">
        <f t="shared" si="14"/>
        <v>1005.8843843505026</v>
      </c>
      <c r="C143" s="2">
        <f xml:space="preserve">  IF(MONTH(A143)&lt;&gt;MONTH(A143+1),monthlyFee,0)</f>
        <v>0</v>
      </c>
      <c r="D143" s="2">
        <f t="shared" si="11"/>
        <v>1005.8843843505026</v>
      </c>
      <c r="E143" s="2">
        <f>D143*InterestRate/365+E142-F142</f>
        <v>1.2401314327608934</v>
      </c>
      <c r="F143" s="2">
        <f t="shared" si="10"/>
        <v>0</v>
      </c>
      <c r="G143" s="2">
        <f>F143*Withholding</f>
        <v>0</v>
      </c>
      <c r="H143" s="2">
        <f t="shared" si="12"/>
        <v>1005.8843843505026</v>
      </c>
    </row>
    <row r="144" spans="1:8" x14ac:dyDescent="0.2">
      <c r="A144" s="1">
        <f t="shared" si="13"/>
        <v>43601</v>
      </c>
      <c r="B144" s="2">
        <f t="shared" si="14"/>
        <v>1005.8843843505026</v>
      </c>
      <c r="C144" s="2">
        <f xml:space="preserve">  IF(MONTH(A144)&lt;&gt;MONTH(A144+1),monthlyFee,0)</f>
        <v>0</v>
      </c>
      <c r="D144" s="2">
        <f t="shared" si="11"/>
        <v>1005.8843843505026</v>
      </c>
      <c r="E144" s="2">
        <f>D144*InterestRate/365+E143-F143</f>
        <v>1.3228068616116198</v>
      </c>
      <c r="F144" s="2">
        <f t="shared" si="10"/>
        <v>0</v>
      </c>
      <c r="G144" s="2">
        <f>F144*Withholding</f>
        <v>0</v>
      </c>
      <c r="H144" s="2">
        <f t="shared" si="12"/>
        <v>1005.8843843505026</v>
      </c>
    </row>
    <row r="145" spans="1:8" x14ac:dyDescent="0.2">
      <c r="A145" s="1">
        <f t="shared" si="13"/>
        <v>43602</v>
      </c>
      <c r="B145" s="2">
        <f t="shared" si="14"/>
        <v>1005.8843843505026</v>
      </c>
      <c r="C145" s="2">
        <f xml:space="preserve">  IF(MONTH(A145)&lt;&gt;MONTH(A145+1),monthlyFee,0)</f>
        <v>0</v>
      </c>
      <c r="D145" s="2">
        <f t="shared" si="11"/>
        <v>1005.8843843505026</v>
      </c>
      <c r="E145" s="2">
        <f>D145*InterestRate/365+E144-F144</f>
        <v>1.4054822904623461</v>
      </c>
      <c r="F145" s="2">
        <f t="shared" si="10"/>
        <v>0</v>
      </c>
      <c r="G145" s="2">
        <f>F145*Withholding</f>
        <v>0</v>
      </c>
      <c r="H145" s="2">
        <f t="shared" si="12"/>
        <v>1005.8843843505026</v>
      </c>
    </row>
    <row r="146" spans="1:8" x14ac:dyDescent="0.2">
      <c r="A146" s="1">
        <f t="shared" si="13"/>
        <v>43603</v>
      </c>
      <c r="B146" s="2">
        <f t="shared" si="14"/>
        <v>1005.8843843505026</v>
      </c>
      <c r="C146" s="2">
        <f xml:space="preserve">  IF(MONTH(A146)&lt;&gt;MONTH(A146+1),monthlyFee,0)</f>
        <v>0</v>
      </c>
      <c r="D146" s="2">
        <f t="shared" si="11"/>
        <v>1005.8843843505026</v>
      </c>
      <c r="E146" s="2">
        <f>D146*InterestRate/365+E145-F145</f>
        <v>1.4881577193130724</v>
      </c>
      <c r="F146" s="2">
        <f t="shared" si="10"/>
        <v>0</v>
      </c>
      <c r="G146" s="2">
        <f>F146*Withholding</f>
        <v>0</v>
      </c>
      <c r="H146" s="2">
        <f t="shared" si="12"/>
        <v>1005.8843843505026</v>
      </c>
    </row>
    <row r="147" spans="1:8" x14ac:dyDescent="0.2">
      <c r="A147" s="1">
        <f t="shared" si="13"/>
        <v>43604</v>
      </c>
      <c r="B147" s="2">
        <f t="shared" si="14"/>
        <v>1005.8843843505026</v>
      </c>
      <c r="C147" s="2">
        <f xml:space="preserve">  IF(MONTH(A147)&lt;&gt;MONTH(A147+1),monthlyFee,0)</f>
        <v>0</v>
      </c>
      <c r="D147" s="2">
        <f t="shared" si="11"/>
        <v>1005.8843843505026</v>
      </c>
      <c r="E147" s="2">
        <f>D147*InterestRate/365+E146-F146</f>
        <v>1.5708331481637987</v>
      </c>
      <c r="F147" s="2">
        <f t="shared" si="10"/>
        <v>0</v>
      </c>
      <c r="G147" s="2">
        <f>F147*Withholding</f>
        <v>0</v>
      </c>
      <c r="H147" s="2">
        <f t="shared" si="12"/>
        <v>1005.8843843505026</v>
      </c>
    </row>
    <row r="148" spans="1:8" x14ac:dyDescent="0.2">
      <c r="A148" s="1">
        <f t="shared" si="13"/>
        <v>43605</v>
      </c>
      <c r="B148" s="2">
        <f t="shared" si="14"/>
        <v>1005.8843843505026</v>
      </c>
      <c r="C148" s="2">
        <f xml:space="preserve">  IF(MONTH(A148)&lt;&gt;MONTH(A148+1),monthlyFee,0)</f>
        <v>0</v>
      </c>
      <c r="D148" s="2">
        <f t="shared" si="11"/>
        <v>1005.8843843505026</v>
      </c>
      <c r="E148" s="2">
        <f>D148*InterestRate/365+E147-F147</f>
        <v>1.653508577014525</v>
      </c>
      <c r="F148" s="2">
        <f t="shared" si="10"/>
        <v>0</v>
      </c>
      <c r="G148" s="2">
        <f>F148*Withholding</f>
        <v>0</v>
      </c>
      <c r="H148" s="2">
        <f t="shared" si="12"/>
        <v>1005.8843843505026</v>
      </c>
    </row>
    <row r="149" spans="1:8" x14ac:dyDescent="0.2">
      <c r="A149" s="1">
        <f t="shared" si="13"/>
        <v>43606</v>
      </c>
      <c r="B149" s="2">
        <f t="shared" si="14"/>
        <v>1005.8843843505026</v>
      </c>
      <c r="C149" s="2">
        <f xml:space="preserve">  IF(MONTH(A149)&lt;&gt;MONTH(A149+1),monthlyFee,0)</f>
        <v>0</v>
      </c>
      <c r="D149" s="2">
        <f t="shared" si="11"/>
        <v>1005.8843843505026</v>
      </c>
      <c r="E149" s="2">
        <f>D149*InterestRate/365+E148-F148</f>
        <v>1.7361840058652513</v>
      </c>
      <c r="F149" s="2">
        <f t="shared" si="10"/>
        <v>0</v>
      </c>
      <c r="G149" s="2">
        <f>F149*Withholding</f>
        <v>0</v>
      </c>
      <c r="H149" s="2">
        <f t="shared" si="12"/>
        <v>1005.8843843505026</v>
      </c>
    </row>
    <row r="150" spans="1:8" x14ac:dyDescent="0.2">
      <c r="A150" s="1">
        <f t="shared" si="13"/>
        <v>43607</v>
      </c>
      <c r="B150" s="2">
        <f t="shared" si="14"/>
        <v>1005.8843843505026</v>
      </c>
      <c r="C150" s="2">
        <f xml:space="preserve">  IF(MONTH(A150)&lt;&gt;MONTH(A150+1),monthlyFee,0)</f>
        <v>0</v>
      </c>
      <c r="D150" s="2">
        <f t="shared" si="11"/>
        <v>1005.8843843505026</v>
      </c>
      <c r="E150" s="2">
        <f>D150*InterestRate/365+E149-F149</f>
        <v>1.8188594347159777</v>
      </c>
      <c r="F150" s="2">
        <f t="shared" si="10"/>
        <v>0</v>
      </c>
      <c r="G150" s="2">
        <f>F150*Withholding</f>
        <v>0</v>
      </c>
      <c r="H150" s="2">
        <f t="shared" si="12"/>
        <v>1005.8843843505026</v>
      </c>
    </row>
    <row r="151" spans="1:8" x14ac:dyDescent="0.2">
      <c r="A151" s="1">
        <f t="shared" si="13"/>
        <v>43608</v>
      </c>
      <c r="B151" s="2">
        <f t="shared" si="14"/>
        <v>1005.8843843505026</v>
      </c>
      <c r="C151" s="2">
        <f xml:space="preserve">  IF(MONTH(A151)&lt;&gt;MONTH(A151+1),monthlyFee,0)</f>
        <v>0</v>
      </c>
      <c r="D151" s="2">
        <f t="shared" si="11"/>
        <v>1005.8843843505026</v>
      </c>
      <c r="E151" s="2">
        <f>D151*InterestRate/365+E150-F150</f>
        <v>1.901534863566704</v>
      </c>
      <c r="F151" s="2">
        <f t="shared" si="10"/>
        <v>0</v>
      </c>
      <c r="G151" s="2">
        <f>F151*Withholding</f>
        <v>0</v>
      </c>
      <c r="H151" s="2">
        <f t="shared" si="12"/>
        <v>1005.8843843505026</v>
      </c>
    </row>
    <row r="152" spans="1:8" x14ac:dyDescent="0.2">
      <c r="A152" s="1">
        <f t="shared" si="13"/>
        <v>43609</v>
      </c>
      <c r="B152" s="2">
        <f t="shared" si="14"/>
        <v>1005.8843843505026</v>
      </c>
      <c r="C152" s="2">
        <f xml:space="preserve">  IF(MONTH(A152)&lt;&gt;MONTH(A152+1),monthlyFee,0)</f>
        <v>0</v>
      </c>
      <c r="D152" s="2">
        <f t="shared" si="11"/>
        <v>1005.8843843505026</v>
      </c>
      <c r="E152" s="2">
        <f>D152*InterestRate/365+E151-F151</f>
        <v>1.9842102924174303</v>
      </c>
      <c r="F152" s="2">
        <f t="shared" si="10"/>
        <v>0</v>
      </c>
      <c r="G152" s="2">
        <f>F152*Withholding</f>
        <v>0</v>
      </c>
      <c r="H152" s="2">
        <f t="shared" si="12"/>
        <v>1005.8843843505026</v>
      </c>
    </row>
    <row r="153" spans="1:8" x14ac:dyDescent="0.2">
      <c r="A153" s="1">
        <f t="shared" si="13"/>
        <v>43610</v>
      </c>
      <c r="B153" s="2">
        <f t="shared" si="14"/>
        <v>1005.8843843505026</v>
      </c>
      <c r="C153" s="2">
        <f xml:space="preserve">  IF(MONTH(A153)&lt;&gt;MONTH(A153+1),monthlyFee,0)</f>
        <v>0</v>
      </c>
      <c r="D153" s="2">
        <f t="shared" si="11"/>
        <v>1005.8843843505026</v>
      </c>
      <c r="E153" s="2">
        <f>D153*InterestRate/365+E152-F152</f>
        <v>2.0668857212681564</v>
      </c>
      <c r="F153" s="2">
        <f t="shared" si="10"/>
        <v>0</v>
      </c>
      <c r="G153" s="2">
        <f>F153*Withholding</f>
        <v>0</v>
      </c>
      <c r="H153" s="2">
        <f t="shared" si="12"/>
        <v>1005.8843843505026</v>
      </c>
    </row>
    <row r="154" spans="1:8" x14ac:dyDescent="0.2">
      <c r="A154" s="1">
        <f t="shared" si="13"/>
        <v>43611</v>
      </c>
      <c r="B154" s="2">
        <f t="shared" si="14"/>
        <v>1005.8843843505026</v>
      </c>
      <c r="C154" s="2">
        <f xml:space="preserve">  IF(MONTH(A154)&lt;&gt;MONTH(A154+1),monthlyFee,0)</f>
        <v>0</v>
      </c>
      <c r="D154" s="2">
        <f t="shared" si="11"/>
        <v>1005.8843843505026</v>
      </c>
      <c r="E154" s="2">
        <f>D154*InterestRate/365+E153-F153</f>
        <v>2.1495611501188825</v>
      </c>
      <c r="F154" s="2">
        <f t="shared" si="10"/>
        <v>0</v>
      </c>
      <c r="G154" s="2">
        <f>F154*Withholding</f>
        <v>0</v>
      </c>
      <c r="H154" s="2">
        <f t="shared" si="12"/>
        <v>1005.8843843505026</v>
      </c>
    </row>
    <row r="155" spans="1:8" x14ac:dyDescent="0.2">
      <c r="A155" s="1">
        <f t="shared" si="13"/>
        <v>43612</v>
      </c>
      <c r="B155" s="2">
        <f t="shared" si="14"/>
        <v>1005.8843843505026</v>
      </c>
      <c r="C155" s="2">
        <f xml:space="preserve">  IF(MONTH(A155)&lt;&gt;MONTH(A155+1),monthlyFee,0)</f>
        <v>0</v>
      </c>
      <c r="D155" s="2">
        <f t="shared" si="11"/>
        <v>1005.8843843505026</v>
      </c>
      <c r="E155" s="2">
        <f>D155*InterestRate/365+E154-F154</f>
        <v>2.2322365789696086</v>
      </c>
      <c r="F155" s="2">
        <f t="shared" si="10"/>
        <v>0</v>
      </c>
      <c r="G155" s="2">
        <f>F155*Withholding</f>
        <v>0</v>
      </c>
      <c r="H155" s="2">
        <f t="shared" si="12"/>
        <v>1005.8843843505026</v>
      </c>
    </row>
    <row r="156" spans="1:8" x14ac:dyDescent="0.2">
      <c r="A156" s="1">
        <f t="shared" si="13"/>
        <v>43613</v>
      </c>
      <c r="B156" s="2">
        <f t="shared" si="14"/>
        <v>1005.8843843505026</v>
      </c>
      <c r="C156" s="2">
        <f xml:space="preserve">  IF(MONTH(A156)&lt;&gt;MONTH(A156+1),monthlyFee,0)</f>
        <v>0</v>
      </c>
      <c r="D156" s="2">
        <f t="shared" si="11"/>
        <v>1005.8843843505026</v>
      </c>
      <c r="E156" s="2">
        <f>D156*InterestRate/365+E155-F155</f>
        <v>2.3149120078203347</v>
      </c>
      <c r="F156" s="2">
        <f t="shared" si="10"/>
        <v>0</v>
      </c>
      <c r="G156" s="2">
        <f>F156*Withholding</f>
        <v>0</v>
      </c>
      <c r="H156" s="2">
        <f t="shared" si="12"/>
        <v>1005.8843843505026</v>
      </c>
    </row>
    <row r="157" spans="1:8" x14ac:dyDescent="0.2">
      <c r="A157" s="1">
        <f t="shared" si="13"/>
        <v>43614</v>
      </c>
      <c r="B157" s="2">
        <f t="shared" si="14"/>
        <v>1005.8843843505026</v>
      </c>
      <c r="C157" s="2">
        <f xml:space="preserve">  IF(MONTH(A157)&lt;&gt;MONTH(A157+1),monthlyFee,0)</f>
        <v>0</v>
      </c>
      <c r="D157" s="2">
        <f t="shared" si="11"/>
        <v>1005.8843843505026</v>
      </c>
      <c r="E157" s="2">
        <f>D157*InterestRate/365+E156-F156</f>
        <v>2.3975874366710608</v>
      </c>
      <c r="F157" s="2">
        <f t="shared" si="10"/>
        <v>0</v>
      </c>
      <c r="G157" s="2">
        <f>F157*Withholding</f>
        <v>0</v>
      </c>
      <c r="H157" s="2">
        <f t="shared" si="12"/>
        <v>1005.8843843505026</v>
      </c>
    </row>
    <row r="158" spans="1:8" x14ac:dyDescent="0.2">
      <c r="A158" s="1">
        <f t="shared" si="13"/>
        <v>43615</v>
      </c>
      <c r="B158" s="2">
        <f t="shared" si="14"/>
        <v>1005.8843843505026</v>
      </c>
      <c r="C158" s="2">
        <f xml:space="preserve">  IF(MONTH(A158)&lt;&gt;MONTH(A158+1),monthlyFee,0)</f>
        <v>0</v>
      </c>
      <c r="D158" s="2">
        <f t="shared" si="11"/>
        <v>1005.8843843505026</v>
      </c>
      <c r="E158" s="2">
        <f>D158*InterestRate/365+E157-F157</f>
        <v>2.4802628655217869</v>
      </c>
      <c r="F158" s="2">
        <f t="shared" si="10"/>
        <v>0</v>
      </c>
      <c r="G158" s="2">
        <f>F158*Withholding</f>
        <v>0</v>
      </c>
      <c r="H158" s="2">
        <f t="shared" si="12"/>
        <v>1005.8843843505026</v>
      </c>
    </row>
    <row r="159" spans="1:8" x14ac:dyDescent="0.2">
      <c r="A159" s="1">
        <f t="shared" si="13"/>
        <v>43616</v>
      </c>
      <c r="B159" s="2">
        <f t="shared" si="14"/>
        <v>1005.8843843505026</v>
      </c>
      <c r="C159" s="2">
        <f xml:space="preserve">  IF(MONTH(A159)&lt;&gt;MONTH(A159+1),monthlyFee,0)</f>
        <v>1</v>
      </c>
      <c r="D159" s="2">
        <f t="shared" si="11"/>
        <v>1004.8843843505026</v>
      </c>
      <c r="E159" s="2">
        <f>D159*InterestRate/365+E158-F158</f>
        <v>2.5628561025916912</v>
      </c>
      <c r="F159" s="2">
        <f t="shared" si="10"/>
        <v>2.5628561025916912</v>
      </c>
      <c r="G159" s="2">
        <f>F159*Withholding</f>
        <v>0.51257122051833826</v>
      </c>
      <c r="H159" s="2">
        <f t="shared" si="12"/>
        <v>1007.4472404530943</v>
      </c>
    </row>
    <row r="160" spans="1:8" x14ac:dyDescent="0.2">
      <c r="A160" s="1">
        <f t="shared" si="13"/>
        <v>43617</v>
      </c>
      <c r="B160" s="2">
        <f t="shared" si="14"/>
        <v>1007.4472404530943</v>
      </c>
      <c r="C160" s="2">
        <f xml:space="preserve">  IF(MONTH(A160)&lt;&gt;MONTH(A160+1),monthlyFee,0)</f>
        <v>0</v>
      </c>
      <c r="D160" s="2">
        <f t="shared" si="11"/>
        <v>1007.4472404530943</v>
      </c>
      <c r="E160" s="2">
        <f>D160*InterestRate/365+E159-F159</f>
        <v>8.280388277696682E-2</v>
      </c>
      <c r="F160" s="2">
        <f t="shared" si="10"/>
        <v>0</v>
      </c>
      <c r="G160" s="2">
        <f>F160*Withholding</f>
        <v>0</v>
      </c>
      <c r="H160" s="2">
        <f t="shared" si="12"/>
        <v>1007.4472404530943</v>
      </c>
    </row>
    <row r="161" spans="1:8" x14ac:dyDescent="0.2">
      <c r="A161" s="1">
        <f t="shared" si="13"/>
        <v>43618</v>
      </c>
      <c r="B161" s="2">
        <f t="shared" si="14"/>
        <v>1007.4472404530943</v>
      </c>
      <c r="C161" s="2">
        <f xml:space="preserve">  IF(MONTH(A161)&lt;&gt;MONTH(A161+1),monthlyFee,0)</f>
        <v>0</v>
      </c>
      <c r="D161" s="2">
        <f t="shared" si="11"/>
        <v>1007.4472404530943</v>
      </c>
      <c r="E161" s="2">
        <f>D161*InterestRate/365+E160-F160</f>
        <v>0.16560776555393347</v>
      </c>
      <c r="F161" s="2">
        <f t="shared" si="10"/>
        <v>0</v>
      </c>
      <c r="G161" s="2">
        <f>F161*Withholding</f>
        <v>0</v>
      </c>
      <c r="H161" s="2">
        <f t="shared" si="12"/>
        <v>1007.4472404530943</v>
      </c>
    </row>
    <row r="162" spans="1:8" x14ac:dyDescent="0.2">
      <c r="A162" s="1">
        <f t="shared" si="13"/>
        <v>43619</v>
      </c>
      <c r="B162" s="2">
        <f t="shared" si="14"/>
        <v>1007.4472404530943</v>
      </c>
      <c r="C162" s="2">
        <f xml:space="preserve">  IF(MONTH(A162)&lt;&gt;MONTH(A162+1),monthlyFee,0)</f>
        <v>0</v>
      </c>
      <c r="D162" s="2">
        <f t="shared" si="11"/>
        <v>1007.4472404530943</v>
      </c>
      <c r="E162" s="2">
        <f>D162*InterestRate/365+E161-F161</f>
        <v>0.24841164833090013</v>
      </c>
      <c r="F162" s="2">
        <f t="shared" si="10"/>
        <v>0</v>
      </c>
      <c r="G162" s="2">
        <f>F162*Withholding</f>
        <v>0</v>
      </c>
      <c r="H162" s="2">
        <f t="shared" si="12"/>
        <v>1007.4472404530943</v>
      </c>
    </row>
    <row r="163" spans="1:8" x14ac:dyDescent="0.2">
      <c r="A163" s="1">
        <f t="shared" si="13"/>
        <v>43620</v>
      </c>
      <c r="B163" s="2">
        <f t="shared" si="14"/>
        <v>1007.4472404530943</v>
      </c>
      <c r="C163" s="2">
        <f xml:space="preserve">  IF(MONTH(A163)&lt;&gt;MONTH(A163+1),monthlyFee,0)</f>
        <v>0</v>
      </c>
      <c r="D163" s="2">
        <f t="shared" si="11"/>
        <v>1007.4472404530943</v>
      </c>
      <c r="E163" s="2">
        <f>D163*InterestRate/365+E162-F162</f>
        <v>0.33121553110786678</v>
      </c>
      <c r="F163" s="2">
        <f t="shared" si="10"/>
        <v>0</v>
      </c>
      <c r="G163" s="2">
        <f>F163*Withholding</f>
        <v>0</v>
      </c>
      <c r="H163" s="2">
        <f t="shared" si="12"/>
        <v>1007.4472404530943</v>
      </c>
    </row>
    <row r="164" spans="1:8" x14ac:dyDescent="0.2">
      <c r="A164" s="1">
        <f t="shared" si="13"/>
        <v>43621</v>
      </c>
      <c r="B164" s="2">
        <f t="shared" si="14"/>
        <v>1007.4472404530943</v>
      </c>
      <c r="C164" s="2">
        <f xml:space="preserve">  IF(MONTH(A164)&lt;&gt;MONTH(A164+1),monthlyFee,0)</f>
        <v>0</v>
      </c>
      <c r="D164" s="2">
        <f t="shared" si="11"/>
        <v>1007.4472404530943</v>
      </c>
      <c r="E164" s="2">
        <f>D164*InterestRate/365+E163-F163</f>
        <v>0.41401941388483343</v>
      </c>
      <c r="F164" s="2">
        <f t="shared" si="10"/>
        <v>0</v>
      </c>
      <c r="G164" s="2">
        <f>F164*Withholding</f>
        <v>0</v>
      </c>
      <c r="H164" s="2">
        <f t="shared" si="12"/>
        <v>1007.4472404530943</v>
      </c>
    </row>
    <row r="165" spans="1:8" x14ac:dyDescent="0.2">
      <c r="A165" s="1">
        <f t="shared" si="13"/>
        <v>43622</v>
      </c>
      <c r="B165" s="2">
        <f t="shared" si="14"/>
        <v>1007.4472404530943</v>
      </c>
      <c r="C165" s="2">
        <f xml:space="preserve">  IF(MONTH(A165)&lt;&gt;MONTH(A165+1),monthlyFee,0)</f>
        <v>0</v>
      </c>
      <c r="D165" s="2">
        <f t="shared" si="11"/>
        <v>1007.4472404530943</v>
      </c>
      <c r="E165" s="2">
        <f>D165*InterestRate/365+E164-F164</f>
        <v>0.49682329666180008</v>
      </c>
      <c r="F165" s="2">
        <f t="shared" si="10"/>
        <v>0</v>
      </c>
      <c r="G165" s="2">
        <f>F165*Withholding</f>
        <v>0</v>
      </c>
      <c r="H165" s="2">
        <f t="shared" si="12"/>
        <v>1007.4472404530943</v>
      </c>
    </row>
    <row r="166" spans="1:8" x14ac:dyDescent="0.2">
      <c r="A166" s="1">
        <f t="shared" si="13"/>
        <v>43623</v>
      </c>
      <c r="B166" s="2">
        <f t="shared" si="14"/>
        <v>1007.4472404530943</v>
      </c>
      <c r="C166" s="2">
        <f xml:space="preserve">  IF(MONTH(A166)&lt;&gt;MONTH(A166+1),monthlyFee,0)</f>
        <v>0</v>
      </c>
      <c r="D166" s="2">
        <f t="shared" si="11"/>
        <v>1007.4472404530943</v>
      </c>
      <c r="E166" s="2">
        <f>D166*InterestRate/365+E165-F165</f>
        <v>0.57962717943876674</v>
      </c>
      <c r="F166" s="2">
        <f t="shared" si="10"/>
        <v>0</v>
      </c>
      <c r="G166" s="2">
        <f>F166*Withholding</f>
        <v>0</v>
      </c>
      <c r="H166" s="2">
        <f t="shared" si="12"/>
        <v>1007.4472404530943</v>
      </c>
    </row>
    <row r="167" spans="1:8" x14ac:dyDescent="0.2">
      <c r="A167" s="1">
        <f t="shared" si="13"/>
        <v>43624</v>
      </c>
      <c r="B167" s="2">
        <f t="shared" si="14"/>
        <v>1007.4472404530943</v>
      </c>
      <c r="C167" s="2">
        <f xml:space="preserve">  IF(MONTH(A167)&lt;&gt;MONTH(A167+1),monthlyFee,0)</f>
        <v>0</v>
      </c>
      <c r="D167" s="2">
        <f t="shared" si="11"/>
        <v>1007.4472404530943</v>
      </c>
      <c r="E167" s="2">
        <f>D167*InterestRate/365+E166-F166</f>
        <v>0.66243106221573345</v>
      </c>
      <c r="F167" s="2">
        <f t="shared" si="10"/>
        <v>0</v>
      </c>
      <c r="G167" s="2">
        <f>F167*Withholding</f>
        <v>0</v>
      </c>
      <c r="H167" s="2">
        <f t="shared" si="12"/>
        <v>1007.4472404530943</v>
      </c>
    </row>
    <row r="168" spans="1:8" x14ac:dyDescent="0.2">
      <c r="A168" s="1">
        <f t="shared" si="13"/>
        <v>43625</v>
      </c>
      <c r="B168" s="2">
        <f t="shared" si="14"/>
        <v>1007.4472404530943</v>
      </c>
      <c r="C168" s="2">
        <f xml:space="preserve">  IF(MONTH(A168)&lt;&gt;MONTH(A168+1),monthlyFee,0)</f>
        <v>0</v>
      </c>
      <c r="D168" s="2">
        <f t="shared" si="11"/>
        <v>1007.4472404530943</v>
      </c>
      <c r="E168" s="2">
        <f>D168*InterestRate/365+E167-F167</f>
        <v>0.74523494499270004</v>
      </c>
      <c r="F168" s="2">
        <f t="shared" si="10"/>
        <v>0</v>
      </c>
      <c r="G168" s="2">
        <f>F168*Withholding</f>
        <v>0</v>
      </c>
      <c r="H168" s="2">
        <f t="shared" si="12"/>
        <v>1007.4472404530943</v>
      </c>
    </row>
    <row r="169" spans="1:8" x14ac:dyDescent="0.2">
      <c r="A169" s="1">
        <f t="shared" si="13"/>
        <v>43626</v>
      </c>
      <c r="B169" s="2">
        <f t="shared" si="14"/>
        <v>1007.4472404530943</v>
      </c>
      <c r="C169" s="2">
        <f xml:space="preserve">  IF(MONTH(A169)&lt;&gt;MONTH(A169+1),monthlyFee,0)</f>
        <v>0</v>
      </c>
      <c r="D169" s="2">
        <f t="shared" si="11"/>
        <v>1007.4472404530943</v>
      </c>
      <c r="E169" s="2">
        <f>D169*InterestRate/365+E168-F168</f>
        <v>0.82803882776966664</v>
      </c>
      <c r="F169" s="2">
        <f t="shared" si="10"/>
        <v>0</v>
      </c>
      <c r="G169" s="2">
        <f>F169*Withholding</f>
        <v>0</v>
      </c>
      <c r="H169" s="2">
        <f t="shared" si="12"/>
        <v>1007.4472404530943</v>
      </c>
    </row>
    <row r="170" spans="1:8" x14ac:dyDescent="0.2">
      <c r="A170" s="1">
        <f t="shared" si="13"/>
        <v>43627</v>
      </c>
      <c r="B170" s="2">
        <f t="shared" si="14"/>
        <v>1007.4472404530943</v>
      </c>
      <c r="C170" s="2">
        <f xml:space="preserve">  IF(MONTH(A170)&lt;&gt;MONTH(A170+1),monthlyFee,0)</f>
        <v>0</v>
      </c>
      <c r="D170" s="2">
        <f t="shared" si="11"/>
        <v>1007.4472404530943</v>
      </c>
      <c r="E170" s="2">
        <f>D170*InterestRate/365+E169-F169</f>
        <v>0.91084271054663324</v>
      </c>
      <c r="F170" s="2">
        <f t="shared" si="10"/>
        <v>0</v>
      </c>
      <c r="G170" s="2">
        <f>F170*Withholding</f>
        <v>0</v>
      </c>
      <c r="H170" s="2">
        <f t="shared" si="12"/>
        <v>1007.4472404530943</v>
      </c>
    </row>
    <row r="171" spans="1:8" x14ac:dyDescent="0.2">
      <c r="A171" s="1">
        <f t="shared" si="13"/>
        <v>43628</v>
      </c>
      <c r="B171" s="2">
        <f t="shared" si="14"/>
        <v>1007.4472404530943</v>
      </c>
      <c r="C171" s="2">
        <f xml:space="preserve">  IF(MONTH(A171)&lt;&gt;MONTH(A171+1),monthlyFee,0)</f>
        <v>0</v>
      </c>
      <c r="D171" s="2">
        <f t="shared" si="11"/>
        <v>1007.4472404530943</v>
      </c>
      <c r="E171" s="2">
        <f>D171*InterestRate/365+E170-F170</f>
        <v>0.99364659332359984</v>
      </c>
      <c r="F171" s="2">
        <f t="shared" si="10"/>
        <v>0</v>
      </c>
      <c r="G171" s="2">
        <f>F171*Withholding</f>
        <v>0</v>
      </c>
      <c r="H171" s="2">
        <f t="shared" si="12"/>
        <v>1007.4472404530943</v>
      </c>
    </row>
    <row r="172" spans="1:8" x14ac:dyDescent="0.2">
      <c r="A172" s="1">
        <f t="shared" si="13"/>
        <v>43629</v>
      </c>
      <c r="B172" s="2">
        <f t="shared" si="14"/>
        <v>1007.4472404530943</v>
      </c>
      <c r="C172" s="2">
        <f xml:space="preserve">  IF(MONTH(A172)&lt;&gt;MONTH(A172+1),monthlyFee,0)</f>
        <v>0</v>
      </c>
      <c r="D172" s="2">
        <f t="shared" si="11"/>
        <v>1007.4472404530943</v>
      </c>
      <c r="E172" s="2">
        <f>D172*InterestRate/365+E171-F171</f>
        <v>1.0764504761005664</v>
      </c>
      <c r="F172" s="2">
        <f t="shared" si="10"/>
        <v>0</v>
      </c>
      <c r="G172" s="2">
        <f>F172*Withholding</f>
        <v>0</v>
      </c>
      <c r="H172" s="2">
        <f t="shared" si="12"/>
        <v>1007.4472404530943</v>
      </c>
    </row>
    <row r="173" spans="1:8" x14ac:dyDescent="0.2">
      <c r="A173" s="1">
        <f t="shared" si="13"/>
        <v>43630</v>
      </c>
      <c r="B173" s="2">
        <f t="shared" si="14"/>
        <v>1007.4472404530943</v>
      </c>
      <c r="C173" s="2">
        <f xml:space="preserve">  IF(MONTH(A173)&lt;&gt;MONTH(A173+1),monthlyFee,0)</f>
        <v>0</v>
      </c>
      <c r="D173" s="2">
        <f t="shared" si="11"/>
        <v>1007.4472404530943</v>
      </c>
      <c r="E173" s="2">
        <f>D173*InterestRate/365+E172-F172</f>
        <v>1.159254358877533</v>
      </c>
      <c r="F173" s="2">
        <f t="shared" si="10"/>
        <v>0</v>
      </c>
      <c r="G173" s="2">
        <f>F173*Withholding</f>
        <v>0</v>
      </c>
      <c r="H173" s="2">
        <f t="shared" si="12"/>
        <v>1007.4472404530943</v>
      </c>
    </row>
    <row r="174" spans="1:8" x14ac:dyDescent="0.2">
      <c r="A174" s="1">
        <f t="shared" si="13"/>
        <v>43631</v>
      </c>
      <c r="B174" s="2">
        <f t="shared" si="14"/>
        <v>1007.4472404530943</v>
      </c>
      <c r="C174" s="2">
        <f xml:space="preserve">  IF(MONTH(A174)&lt;&gt;MONTH(A174+1),monthlyFee,0)</f>
        <v>0</v>
      </c>
      <c r="D174" s="2">
        <f t="shared" si="11"/>
        <v>1007.4472404530943</v>
      </c>
      <c r="E174" s="2">
        <f>D174*InterestRate/365+E173-F173</f>
        <v>1.2420582416544996</v>
      </c>
      <c r="F174" s="2">
        <f t="shared" si="10"/>
        <v>0</v>
      </c>
      <c r="G174" s="2">
        <f>F174*Withholding</f>
        <v>0</v>
      </c>
      <c r="H174" s="2">
        <f t="shared" si="12"/>
        <v>1007.4472404530943</v>
      </c>
    </row>
    <row r="175" spans="1:8" x14ac:dyDescent="0.2">
      <c r="A175" s="1">
        <f t="shared" si="13"/>
        <v>43632</v>
      </c>
      <c r="B175" s="2">
        <f t="shared" si="14"/>
        <v>1007.4472404530943</v>
      </c>
      <c r="C175" s="2">
        <f xml:space="preserve">  IF(MONTH(A175)&lt;&gt;MONTH(A175+1),monthlyFee,0)</f>
        <v>0</v>
      </c>
      <c r="D175" s="2">
        <f t="shared" si="11"/>
        <v>1007.4472404530943</v>
      </c>
      <c r="E175" s="2">
        <f>D175*InterestRate/365+E174-F174</f>
        <v>1.3248621244314662</v>
      </c>
      <c r="F175" s="2">
        <f t="shared" si="10"/>
        <v>0</v>
      </c>
      <c r="G175" s="2">
        <f>F175*Withholding</f>
        <v>0</v>
      </c>
      <c r="H175" s="2">
        <f t="shared" si="12"/>
        <v>1007.4472404530943</v>
      </c>
    </row>
    <row r="176" spans="1:8" x14ac:dyDescent="0.2">
      <c r="A176" s="1">
        <f t="shared" si="13"/>
        <v>43633</v>
      </c>
      <c r="B176" s="2">
        <f t="shared" si="14"/>
        <v>1007.4472404530943</v>
      </c>
      <c r="C176" s="2">
        <f xml:space="preserve">  IF(MONTH(A176)&lt;&gt;MONTH(A176+1),monthlyFee,0)</f>
        <v>0</v>
      </c>
      <c r="D176" s="2">
        <f t="shared" si="11"/>
        <v>1007.4472404530943</v>
      </c>
      <c r="E176" s="2">
        <f>D176*InterestRate/365+E175-F175</f>
        <v>1.4076660072084328</v>
      </c>
      <c r="F176" s="2">
        <f t="shared" si="10"/>
        <v>0</v>
      </c>
      <c r="G176" s="2">
        <f>F176*Withholding</f>
        <v>0</v>
      </c>
      <c r="H176" s="2">
        <f t="shared" si="12"/>
        <v>1007.4472404530943</v>
      </c>
    </row>
    <row r="177" spans="1:8" x14ac:dyDescent="0.2">
      <c r="A177" s="1">
        <f t="shared" si="13"/>
        <v>43634</v>
      </c>
      <c r="B177" s="2">
        <f t="shared" si="14"/>
        <v>1007.4472404530943</v>
      </c>
      <c r="C177" s="2">
        <f xml:space="preserve">  IF(MONTH(A177)&lt;&gt;MONTH(A177+1),monthlyFee,0)</f>
        <v>0</v>
      </c>
      <c r="D177" s="2">
        <f t="shared" si="11"/>
        <v>1007.4472404530943</v>
      </c>
      <c r="E177" s="2">
        <f>D177*InterestRate/365+E176-F176</f>
        <v>1.4904698899853994</v>
      </c>
      <c r="F177" s="2">
        <f t="shared" si="10"/>
        <v>0</v>
      </c>
      <c r="G177" s="2">
        <f>F177*Withholding</f>
        <v>0</v>
      </c>
      <c r="H177" s="2">
        <f t="shared" si="12"/>
        <v>1007.4472404530943</v>
      </c>
    </row>
    <row r="178" spans="1:8" x14ac:dyDescent="0.2">
      <c r="A178" s="1">
        <f t="shared" si="13"/>
        <v>43635</v>
      </c>
      <c r="B178" s="2">
        <f t="shared" si="14"/>
        <v>1007.4472404530943</v>
      </c>
      <c r="C178" s="2">
        <f xml:space="preserve">  IF(MONTH(A178)&lt;&gt;MONTH(A178+1),monthlyFee,0)</f>
        <v>0</v>
      </c>
      <c r="D178" s="2">
        <f t="shared" si="11"/>
        <v>1007.4472404530943</v>
      </c>
      <c r="E178" s="2">
        <f>D178*InterestRate/365+E177-F177</f>
        <v>1.573273772762366</v>
      </c>
      <c r="F178" s="2">
        <f t="shared" si="10"/>
        <v>0</v>
      </c>
      <c r="G178" s="2">
        <f>F178*Withholding</f>
        <v>0</v>
      </c>
      <c r="H178" s="2">
        <f t="shared" si="12"/>
        <v>1007.4472404530943</v>
      </c>
    </row>
    <row r="179" spans="1:8" x14ac:dyDescent="0.2">
      <c r="A179" s="1">
        <f t="shared" si="13"/>
        <v>43636</v>
      </c>
      <c r="B179" s="2">
        <f t="shared" si="14"/>
        <v>1007.4472404530943</v>
      </c>
      <c r="C179" s="2">
        <f xml:space="preserve">  IF(MONTH(A179)&lt;&gt;MONTH(A179+1),monthlyFee,0)</f>
        <v>0</v>
      </c>
      <c r="D179" s="2">
        <f t="shared" si="11"/>
        <v>1007.4472404530943</v>
      </c>
      <c r="E179" s="2">
        <f>D179*InterestRate/365+E178-F178</f>
        <v>1.6560776555393326</v>
      </c>
      <c r="F179" s="2">
        <f t="shared" si="10"/>
        <v>0</v>
      </c>
      <c r="G179" s="2">
        <f>F179*Withholding</f>
        <v>0</v>
      </c>
      <c r="H179" s="2">
        <f t="shared" si="12"/>
        <v>1007.4472404530943</v>
      </c>
    </row>
    <row r="180" spans="1:8" x14ac:dyDescent="0.2">
      <c r="A180" s="1">
        <f t="shared" si="13"/>
        <v>43637</v>
      </c>
      <c r="B180" s="2">
        <f t="shared" si="14"/>
        <v>1007.4472404530943</v>
      </c>
      <c r="C180" s="2">
        <f xml:space="preserve">  IF(MONTH(A180)&lt;&gt;MONTH(A180+1),monthlyFee,0)</f>
        <v>0</v>
      </c>
      <c r="D180" s="2">
        <f t="shared" si="11"/>
        <v>1007.4472404530943</v>
      </c>
      <c r="E180" s="2">
        <f>D180*InterestRate/365+E179-F179</f>
        <v>1.7388815383162992</v>
      </c>
      <c r="F180" s="2">
        <f t="shared" si="10"/>
        <v>0</v>
      </c>
      <c r="G180" s="2">
        <f>F180*Withholding</f>
        <v>0</v>
      </c>
      <c r="H180" s="2">
        <f t="shared" si="12"/>
        <v>1007.4472404530943</v>
      </c>
    </row>
    <row r="181" spans="1:8" x14ac:dyDescent="0.2">
      <c r="A181" s="1">
        <f t="shared" si="13"/>
        <v>43638</v>
      </c>
      <c r="B181" s="2">
        <f t="shared" si="14"/>
        <v>1007.4472404530943</v>
      </c>
      <c r="C181" s="2">
        <f xml:space="preserve">  IF(MONTH(A181)&lt;&gt;MONTH(A181+1),monthlyFee,0)</f>
        <v>0</v>
      </c>
      <c r="D181" s="2">
        <f t="shared" si="11"/>
        <v>1007.4472404530943</v>
      </c>
      <c r="E181" s="2">
        <f>D181*InterestRate/365+E180-F180</f>
        <v>1.8216854210932658</v>
      </c>
      <c r="F181" s="2">
        <f t="shared" si="10"/>
        <v>0</v>
      </c>
      <c r="G181" s="2">
        <f>F181*Withholding</f>
        <v>0</v>
      </c>
      <c r="H181" s="2">
        <f t="shared" si="12"/>
        <v>1007.4472404530943</v>
      </c>
    </row>
    <row r="182" spans="1:8" x14ac:dyDescent="0.2">
      <c r="A182" s="1">
        <f t="shared" si="13"/>
        <v>43639</v>
      </c>
      <c r="B182" s="2">
        <f t="shared" si="14"/>
        <v>1007.4472404530943</v>
      </c>
      <c r="C182" s="2">
        <f xml:space="preserve">  IF(MONTH(A182)&lt;&gt;MONTH(A182+1),monthlyFee,0)</f>
        <v>0</v>
      </c>
      <c r="D182" s="2">
        <f t="shared" si="11"/>
        <v>1007.4472404530943</v>
      </c>
      <c r="E182" s="2">
        <f>D182*InterestRate/365+E181-F181</f>
        <v>1.9044893038702324</v>
      </c>
      <c r="F182" s="2">
        <f t="shared" si="10"/>
        <v>0</v>
      </c>
      <c r="G182" s="2">
        <f>F182*Withholding</f>
        <v>0</v>
      </c>
      <c r="H182" s="2">
        <f t="shared" si="12"/>
        <v>1007.4472404530943</v>
      </c>
    </row>
    <row r="183" spans="1:8" x14ac:dyDescent="0.2">
      <c r="A183" s="1">
        <f t="shared" si="13"/>
        <v>43640</v>
      </c>
      <c r="B183" s="2">
        <f t="shared" si="14"/>
        <v>1007.4472404530943</v>
      </c>
      <c r="C183" s="2">
        <f xml:space="preserve">  IF(MONTH(A183)&lt;&gt;MONTH(A183+1),monthlyFee,0)</f>
        <v>0</v>
      </c>
      <c r="D183" s="2">
        <f t="shared" si="11"/>
        <v>1007.4472404530943</v>
      </c>
      <c r="E183" s="2">
        <f>D183*InterestRate/365+E182-F182</f>
        <v>1.987293186647199</v>
      </c>
      <c r="F183" s="2">
        <f t="shared" si="10"/>
        <v>0</v>
      </c>
      <c r="G183" s="2">
        <f>F183*Withholding</f>
        <v>0</v>
      </c>
      <c r="H183" s="2">
        <f t="shared" si="12"/>
        <v>1007.4472404530943</v>
      </c>
    </row>
    <row r="184" spans="1:8" x14ac:dyDescent="0.2">
      <c r="A184" s="1">
        <f t="shared" si="13"/>
        <v>43641</v>
      </c>
      <c r="B184" s="2">
        <f t="shared" si="14"/>
        <v>1007.4472404530943</v>
      </c>
      <c r="C184" s="2">
        <f xml:space="preserve">  IF(MONTH(A184)&lt;&gt;MONTH(A184+1),monthlyFee,0)</f>
        <v>0</v>
      </c>
      <c r="D184" s="2">
        <f t="shared" si="11"/>
        <v>1007.4472404530943</v>
      </c>
      <c r="E184" s="2">
        <f>D184*InterestRate/365+E183-F183</f>
        <v>2.0700970694241656</v>
      </c>
      <c r="F184" s="2">
        <f t="shared" si="10"/>
        <v>0</v>
      </c>
      <c r="G184" s="2">
        <f>F184*Withholding</f>
        <v>0</v>
      </c>
      <c r="H184" s="2">
        <f t="shared" si="12"/>
        <v>1007.4472404530943</v>
      </c>
    </row>
    <row r="185" spans="1:8" x14ac:dyDescent="0.2">
      <c r="A185" s="1">
        <f t="shared" si="13"/>
        <v>43642</v>
      </c>
      <c r="B185" s="2">
        <f t="shared" si="14"/>
        <v>1007.4472404530943</v>
      </c>
      <c r="C185" s="2">
        <f xml:space="preserve">  IF(MONTH(A185)&lt;&gt;MONTH(A185+1),monthlyFee,0)</f>
        <v>0</v>
      </c>
      <c r="D185" s="2">
        <f t="shared" si="11"/>
        <v>1007.4472404530943</v>
      </c>
      <c r="E185" s="2">
        <f>D185*InterestRate/365+E184-F184</f>
        <v>2.1529009522011324</v>
      </c>
      <c r="F185" s="2">
        <f t="shared" si="10"/>
        <v>0</v>
      </c>
      <c r="G185" s="2">
        <f>F185*Withholding</f>
        <v>0</v>
      </c>
      <c r="H185" s="2">
        <f t="shared" si="12"/>
        <v>1007.4472404530943</v>
      </c>
    </row>
    <row r="186" spans="1:8" x14ac:dyDescent="0.2">
      <c r="A186" s="1">
        <f t="shared" si="13"/>
        <v>43643</v>
      </c>
      <c r="B186" s="2">
        <f t="shared" si="14"/>
        <v>1007.4472404530943</v>
      </c>
      <c r="C186" s="2">
        <f xml:space="preserve">  IF(MONTH(A186)&lt;&gt;MONTH(A186+1),monthlyFee,0)</f>
        <v>0</v>
      </c>
      <c r="D186" s="2">
        <f t="shared" si="11"/>
        <v>1007.4472404530943</v>
      </c>
      <c r="E186" s="2">
        <f>D186*InterestRate/365+E185-F185</f>
        <v>2.2357048349780992</v>
      </c>
      <c r="F186" s="2">
        <f t="shared" si="10"/>
        <v>0</v>
      </c>
      <c r="G186" s="2">
        <f>F186*Withholding</f>
        <v>0</v>
      </c>
      <c r="H186" s="2">
        <f t="shared" si="12"/>
        <v>1007.4472404530943</v>
      </c>
    </row>
    <row r="187" spans="1:8" x14ac:dyDescent="0.2">
      <c r="A187" s="1">
        <f t="shared" si="13"/>
        <v>43644</v>
      </c>
      <c r="B187" s="2">
        <f t="shared" si="14"/>
        <v>1007.4472404530943</v>
      </c>
      <c r="C187" s="2">
        <f xml:space="preserve">  IF(MONTH(A187)&lt;&gt;MONTH(A187+1),monthlyFee,0)</f>
        <v>0</v>
      </c>
      <c r="D187" s="2">
        <f t="shared" si="11"/>
        <v>1007.4472404530943</v>
      </c>
      <c r="E187" s="2">
        <f>D187*InterestRate/365+E186-F186</f>
        <v>2.3185087177550661</v>
      </c>
      <c r="F187" s="2">
        <f t="shared" si="10"/>
        <v>0</v>
      </c>
      <c r="G187" s="2">
        <f>F187*Withholding</f>
        <v>0</v>
      </c>
      <c r="H187" s="2">
        <f t="shared" si="12"/>
        <v>1007.4472404530943</v>
      </c>
    </row>
    <row r="188" spans="1:8" x14ac:dyDescent="0.2">
      <c r="A188" s="1">
        <f t="shared" si="13"/>
        <v>43645</v>
      </c>
      <c r="B188" s="2">
        <f t="shared" si="14"/>
        <v>1007.4472404530943</v>
      </c>
      <c r="C188" s="2">
        <f xml:space="preserve">  IF(MONTH(A188)&lt;&gt;MONTH(A188+1),monthlyFee,0)</f>
        <v>0</v>
      </c>
      <c r="D188" s="2">
        <f t="shared" si="11"/>
        <v>1007.4472404530943</v>
      </c>
      <c r="E188" s="2">
        <f>D188*InterestRate/365+E187-F187</f>
        <v>2.4013126005320329</v>
      </c>
      <c r="F188" s="2">
        <f t="shared" si="10"/>
        <v>0</v>
      </c>
      <c r="G188" s="2">
        <f>F188*Withholding</f>
        <v>0</v>
      </c>
      <c r="H188" s="2">
        <f t="shared" si="12"/>
        <v>1007.4472404530943</v>
      </c>
    </row>
    <row r="189" spans="1:8" x14ac:dyDescent="0.2">
      <c r="A189" s="1">
        <f t="shared" si="13"/>
        <v>43646</v>
      </c>
      <c r="B189" s="2">
        <f t="shared" si="14"/>
        <v>1007.4472404530943</v>
      </c>
      <c r="C189" s="2">
        <f xml:space="preserve">  IF(MONTH(A189)&lt;&gt;MONTH(A189+1),monthlyFee,0)</f>
        <v>1</v>
      </c>
      <c r="D189" s="2">
        <f t="shared" si="11"/>
        <v>1006.4472404530943</v>
      </c>
      <c r="E189" s="2">
        <f>D189*InterestRate/365+E188-F188</f>
        <v>2.4840342915281775</v>
      </c>
      <c r="F189" s="2">
        <f t="shared" si="10"/>
        <v>2.4840342915281775</v>
      </c>
      <c r="G189" s="2">
        <f>F189*Withholding</f>
        <v>0.49680685830563553</v>
      </c>
      <c r="H189" s="2">
        <f t="shared" si="12"/>
        <v>1008.9312747446224</v>
      </c>
    </row>
    <row r="190" spans="1:8" x14ac:dyDescent="0.2">
      <c r="A190" s="1">
        <f t="shared" si="13"/>
        <v>43647</v>
      </c>
      <c r="B190" s="2">
        <f t="shared" si="14"/>
        <v>1008.9312747446224</v>
      </c>
      <c r="C190" s="2">
        <f xml:space="preserve">  IF(MONTH(A190)&lt;&gt;MONTH(A190+1),monthlyFee,0)</f>
        <v>0</v>
      </c>
      <c r="D190" s="2">
        <f t="shared" si="11"/>
        <v>1008.9312747446224</v>
      </c>
      <c r="E190" s="2">
        <f>D190*InterestRate/365+E189-F189</f>
        <v>8.2925858198187985E-2</v>
      </c>
      <c r="F190" s="2">
        <f t="shared" si="10"/>
        <v>0</v>
      </c>
      <c r="G190" s="2">
        <f>F190*Withholding</f>
        <v>0</v>
      </c>
      <c r="H190" s="2">
        <f t="shared" si="12"/>
        <v>1008.9312747446224</v>
      </c>
    </row>
    <row r="191" spans="1:8" x14ac:dyDescent="0.2">
      <c r="A191" s="1">
        <f t="shared" si="13"/>
        <v>43648</v>
      </c>
      <c r="B191" s="2">
        <f t="shared" si="14"/>
        <v>1008.9312747446224</v>
      </c>
      <c r="C191" s="2">
        <f xml:space="preserve">  IF(MONTH(A191)&lt;&gt;MONTH(A191+1),monthlyFee,0)</f>
        <v>0</v>
      </c>
      <c r="D191" s="2">
        <f t="shared" si="11"/>
        <v>1008.9312747446224</v>
      </c>
      <c r="E191" s="2">
        <f>D191*InterestRate/365+E190-F190</f>
        <v>0.16585171639637614</v>
      </c>
      <c r="F191" s="2">
        <f t="shared" si="10"/>
        <v>0</v>
      </c>
      <c r="G191" s="2">
        <f>F191*Withholding</f>
        <v>0</v>
      </c>
      <c r="H191" s="2">
        <f t="shared" si="12"/>
        <v>1008.9312747446224</v>
      </c>
    </row>
    <row r="192" spans="1:8" x14ac:dyDescent="0.2">
      <c r="A192" s="1">
        <f t="shared" si="13"/>
        <v>43649</v>
      </c>
      <c r="B192" s="2">
        <f t="shared" si="14"/>
        <v>1008.9312747446224</v>
      </c>
      <c r="C192" s="2">
        <f xml:space="preserve">  IF(MONTH(A192)&lt;&gt;MONTH(A192+1),monthlyFee,0)</f>
        <v>0</v>
      </c>
      <c r="D192" s="2">
        <f t="shared" si="11"/>
        <v>1008.9312747446224</v>
      </c>
      <c r="E192" s="2">
        <f>D192*InterestRate/365+E191-F191</f>
        <v>0.24877757459456429</v>
      </c>
      <c r="F192" s="2">
        <f t="shared" si="10"/>
        <v>0</v>
      </c>
      <c r="G192" s="2">
        <f>F192*Withholding</f>
        <v>0</v>
      </c>
      <c r="H192" s="2">
        <f t="shared" si="12"/>
        <v>1008.9312747446224</v>
      </c>
    </row>
    <row r="193" spans="1:8" x14ac:dyDescent="0.2">
      <c r="A193" s="1">
        <f t="shared" si="13"/>
        <v>43650</v>
      </c>
      <c r="B193" s="2">
        <f t="shared" si="14"/>
        <v>1008.9312747446224</v>
      </c>
      <c r="C193" s="2">
        <f xml:space="preserve">  IF(MONTH(A193)&lt;&gt;MONTH(A193+1),monthlyFee,0)</f>
        <v>0</v>
      </c>
      <c r="D193" s="2">
        <f t="shared" si="11"/>
        <v>1008.9312747446224</v>
      </c>
      <c r="E193" s="2">
        <f>D193*InterestRate/365+E192-F192</f>
        <v>0.33170343279275244</v>
      </c>
      <c r="F193" s="2">
        <f t="shared" si="10"/>
        <v>0</v>
      </c>
      <c r="G193" s="2">
        <f>F193*Withholding</f>
        <v>0</v>
      </c>
      <c r="H193" s="2">
        <f t="shared" si="12"/>
        <v>1008.9312747446224</v>
      </c>
    </row>
    <row r="194" spans="1:8" x14ac:dyDescent="0.2">
      <c r="A194" s="1">
        <f t="shared" si="13"/>
        <v>43651</v>
      </c>
      <c r="B194" s="2">
        <f t="shared" si="14"/>
        <v>1008.9312747446224</v>
      </c>
      <c r="C194" s="2">
        <f xml:space="preserve">  IF(MONTH(A194)&lt;&gt;MONTH(A194+1),monthlyFee,0)</f>
        <v>0</v>
      </c>
      <c r="D194" s="2">
        <f t="shared" si="11"/>
        <v>1008.9312747446224</v>
      </c>
      <c r="E194" s="2">
        <f>D194*InterestRate/365+E193-F193</f>
        <v>0.41462929099094059</v>
      </c>
      <c r="F194" s="2">
        <f t="shared" si="10"/>
        <v>0</v>
      </c>
      <c r="G194" s="2">
        <f>F194*Withholding</f>
        <v>0</v>
      </c>
      <c r="H194" s="2">
        <f t="shared" si="12"/>
        <v>1008.9312747446224</v>
      </c>
    </row>
    <row r="195" spans="1:8" x14ac:dyDescent="0.2">
      <c r="A195" s="1">
        <f t="shared" si="13"/>
        <v>43652</v>
      </c>
      <c r="B195" s="2">
        <f t="shared" si="14"/>
        <v>1008.9312747446224</v>
      </c>
      <c r="C195" s="2">
        <f xml:space="preserve">  IF(MONTH(A195)&lt;&gt;MONTH(A195+1),monthlyFee,0)</f>
        <v>0</v>
      </c>
      <c r="D195" s="2">
        <f t="shared" si="11"/>
        <v>1008.9312747446224</v>
      </c>
      <c r="E195" s="2">
        <f>D195*InterestRate/365+E194-F194</f>
        <v>0.49755514918912874</v>
      </c>
      <c r="F195" s="2">
        <f t="shared" si="10"/>
        <v>0</v>
      </c>
      <c r="G195" s="2">
        <f>F195*Withholding</f>
        <v>0</v>
      </c>
      <c r="H195" s="2">
        <f t="shared" si="12"/>
        <v>1008.9312747446224</v>
      </c>
    </row>
    <row r="196" spans="1:8" x14ac:dyDescent="0.2">
      <c r="A196" s="1">
        <f t="shared" si="13"/>
        <v>43653</v>
      </c>
      <c r="B196" s="2">
        <f t="shared" si="14"/>
        <v>1008.9312747446224</v>
      </c>
      <c r="C196" s="2">
        <f xml:space="preserve">  IF(MONTH(A196)&lt;&gt;MONTH(A196+1),monthlyFee,0)</f>
        <v>0</v>
      </c>
      <c r="D196" s="2">
        <f t="shared" si="11"/>
        <v>1008.9312747446224</v>
      </c>
      <c r="E196" s="2">
        <f>D196*InterestRate/365+E195-F195</f>
        <v>0.58048100738731689</v>
      </c>
      <c r="F196" s="2">
        <f t="shared" si="10"/>
        <v>0</v>
      </c>
      <c r="G196" s="2">
        <f>F196*Withholding</f>
        <v>0</v>
      </c>
      <c r="H196" s="2">
        <f t="shared" si="12"/>
        <v>1008.9312747446224</v>
      </c>
    </row>
    <row r="197" spans="1:8" x14ac:dyDescent="0.2">
      <c r="A197" s="1">
        <f t="shared" si="13"/>
        <v>43654</v>
      </c>
      <c r="B197" s="2">
        <f t="shared" si="14"/>
        <v>1008.9312747446224</v>
      </c>
      <c r="C197" s="2">
        <f xml:space="preserve">  IF(MONTH(A197)&lt;&gt;MONTH(A197+1),monthlyFee,0)</f>
        <v>0</v>
      </c>
      <c r="D197" s="2">
        <f t="shared" si="11"/>
        <v>1008.9312747446224</v>
      </c>
      <c r="E197" s="2">
        <f>D197*InterestRate/365+E196-F196</f>
        <v>0.66340686558550499</v>
      </c>
      <c r="F197" s="2">
        <f t="shared" si="10"/>
        <v>0</v>
      </c>
      <c r="G197" s="2">
        <f>F197*Withholding</f>
        <v>0</v>
      </c>
      <c r="H197" s="2">
        <f t="shared" si="12"/>
        <v>1008.9312747446224</v>
      </c>
    </row>
    <row r="198" spans="1:8" x14ac:dyDescent="0.2">
      <c r="A198" s="1">
        <f t="shared" si="13"/>
        <v>43655</v>
      </c>
      <c r="B198" s="2">
        <f t="shared" si="14"/>
        <v>1008.9312747446224</v>
      </c>
      <c r="C198" s="2">
        <f xml:space="preserve">  IF(MONTH(A198)&lt;&gt;MONTH(A198+1),monthlyFee,0)</f>
        <v>0</v>
      </c>
      <c r="D198" s="2">
        <f t="shared" si="11"/>
        <v>1008.9312747446224</v>
      </c>
      <c r="E198" s="2">
        <f>D198*InterestRate/365+E197-F197</f>
        <v>0.74633272378369309</v>
      </c>
      <c r="F198" s="2">
        <f t="shared" si="10"/>
        <v>0</v>
      </c>
      <c r="G198" s="2">
        <f>F198*Withholding</f>
        <v>0</v>
      </c>
      <c r="H198" s="2">
        <f t="shared" si="12"/>
        <v>1008.9312747446224</v>
      </c>
    </row>
    <row r="199" spans="1:8" x14ac:dyDescent="0.2">
      <c r="A199" s="1">
        <f t="shared" si="13"/>
        <v>43656</v>
      </c>
      <c r="B199" s="2">
        <f t="shared" si="14"/>
        <v>1008.9312747446224</v>
      </c>
      <c r="C199" s="2">
        <f xml:space="preserve">  IF(MONTH(A199)&lt;&gt;MONTH(A199+1),monthlyFee,0)</f>
        <v>0</v>
      </c>
      <c r="D199" s="2">
        <f t="shared" si="11"/>
        <v>1008.9312747446224</v>
      </c>
      <c r="E199" s="2">
        <f>D199*InterestRate/365+E198-F198</f>
        <v>0.82925858198188118</v>
      </c>
      <c r="F199" s="2">
        <f t="shared" si="10"/>
        <v>0</v>
      </c>
      <c r="G199" s="2">
        <f>F199*Withholding</f>
        <v>0</v>
      </c>
      <c r="H199" s="2">
        <f t="shared" si="12"/>
        <v>1008.9312747446224</v>
      </c>
    </row>
    <row r="200" spans="1:8" x14ac:dyDescent="0.2">
      <c r="A200" s="1">
        <f t="shared" si="13"/>
        <v>43657</v>
      </c>
      <c r="B200" s="2">
        <f t="shared" si="14"/>
        <v>1008.9312747446224</v>
      </c>
      <c r="C200" s="2">
        <f xml:space="preserve">  IF(MONTH(A200)&lt;&gt;MONTH(A200+1),monthlyFee,0)</f>
        <v>0</v>
      </c>
      <c r="D200" s="2">
        <f t="shared" si="11"/>
        <v>1008.9312747446224</v>
      </c>
      <c r="E200" s="2">
        <f>D200*InterestRate/365+E199-F199</f>
        <v>0.91218444018006928</v>
      </c>
      <c r="F200" s="2">
        <f t="shared" si="10"/>
        <v>0</v>
      </c>
      <c r="G200" s="2">
        <f>F200*Withholding</f>
        <v>0</v>
      </c>
      <c r="H200" s="2">
        <f t="shared" si="12"/>
        <v>1008.9312747446224</v>
      </c>
    </row>
    <row r="201" spans="1:8" x14ac:dyDescent="0.2">
      <c r="A201" s="1">
        <f t="shared" si="13"/>
        <v>43658</v>
      </c>
      <c r="B201" s="2">
        <f t="shared" si="14"/>
        <v>1008.9312747446224</v>
      </c>
      <c r="C201" s="2">
        <f xml:space="preserve">  IF(MONTH(A201)&lt;&gt;MONTH(A201+1),monthlyFee,0)</f>
        <v>0</v>
      </c>
      <c r="D201" s="2">
        <f t="shared" si="11"/>
        <v>1008.9312747446224</v>
      </c>
      <c r="E201" s="2">
        <f>D201*InterestRate/365+E200-F200</f>
        <v>0.99511029837825737</v>
      </c>
      <c r="F201" s="2">
        <f t="shared" ref="F201:F264" si="15">IF(MONTH(A201)&lt;&gt;MONTH(A201+1),E201,0)</f>
        <v>0</v>
      </c>
      <c r="G201" s="2">
        <f>F201*Withholding</f>
        <v>0</v>
      </c>
      <c r="H201" s="2">
        <f t="shared" si="12"/>
        <v>1008.9312747446224</v>
      </c>
    </row>
    <row r="202" spans="1:8" x14ac:dyDescent="0.2">
      <c r="A202" s="1">
        <f t="shared" si="13"/>
        <v>43659</v>
      </c>
      <c r="B202" s="2">
        <f t="shared" si="14"/>
        <v>1008.9312747446224</v>
      </c>
      <c r="C202" s="2">
        <f xml:space="preserve">  IF(MONTH(A202)&lt;&gt;MONTH(A202+1),monthlyFee,0)</f>
        <v>0</v>
      </c>
      <c r="D202" s="2">
        <f t="shared" ref="D202:D265" si="16">B202-C202</f>
        <v>1008.9312747446224</v>
      </c>
      <c r="E202" s="2">
        <f>D202*InterestRate/365+E201-F201</f>
        <v>1.0780361565764456</v>
      </c>
      <c r="F202" s="2">
        <f t="shared" si="15"/>
        <v>0</v>
      </c>
      <c r="G202" s="2">
        <f>F202*Withholding</f>
        <v>0</v>
      </c>
      <c r="H202" s="2">
        <f t="shared" ref="H202:H265" si="17">B202-C202+F202</f>
        <v>1008.9312747446224</v>
      </c>
    </row>
    <row r="203" spans="1:8" x14ac:dyDescent="0.2">
      <c r="A203" s="1">
        <f t="shared" ref="A203:A266" si="18">A202+1</f>
        <v>43660</v>
      </c>
      <c r="B203" s="2">
        <f t="shared" ref="B203:B266" si="19">H202</f>
        <v>1008.9312747446224</v>
      </c>
      <c r="C203" s="2">
        <f xml:space="preserve">  IF(MONTH(A203)&lt;&gt;MONTH(A203+1),monthlyFee,0)</f>
        <v>0</v>
      </c>
      <c r="D203" s="2">
        <f t="shared" si="16"/>
        <v>1008.9312747446224</v>
      </c>
      <c r="E203" s="2">
        <f>D203*InterestRate/365+E202-F202</f>
        <v>1.1609620147746338</v>
      </c>
      <c r="F203" s="2">
        <f t="shared" si="15"/>
        <v>0</v>
      </c>
      <c r="G203" s="2">
        <f>F203*Withholding</f>
        <v>0</v>
      </c>
      <c r="H203" s="2">
        <f t="shared" si="17"/>
        <v>1008.9312747446224</v>
      </c>
    </row>
    <row r="204" spans="1:8" x14ac:dyDescent="0.2">
      <c r="A204" s="1">
        <f t="shared" si="18"/>
        <v>43661</v>
      </c>
      <c r="B204" s="2">
        <f t="shared" si="19"/>
        <v>1008.9312747446224</v>
      </c>
      <c r="C204" s="2">
        <f xml:space="preserve">  IF(MONTH(A204)&lt;&gt;MONTH(A204+1),monthlyFee,0)</f>
        <v>0</v>
      </c>
      <c r="D204" s="2">
        <f t="shared" si="16"/>
        <v>1008.9312747446224</v>
      </c>
      <c r="E204" s="2">
        <f>D204*InterestRate/365+E203-F203</f>
        <v>1.243887872972822</v>
      </c>
      <c r="F204" s="2">
        <f t="shared" si="15"/>
        <v>0</v>
      </c>
      <c r="G204" s="2">
        <f>F204*Withholding</f>
        <v>0</v>
      </c>
      <c r="H204" s="2">
        <f t="shared" si="17"/>
        <v>1008.9312747446224</v>
      </c>
    </row>
    <row r="205" spans="1:8" x14ac:dyDescent="0.2">
      <c r="A205" s="1">
        <f t="shared" si="18"/>
        <v>43662</v>
      </c>
      <c r="B205" s="2">
        <f t="shared" si="19"/>
        <v>1008.9312747446224</v>
      </c>
      <c r="C205" s="2">
        <f xml:space="preserve">  IF(MONTH(A205)&lt;&gt;MONTH(A205+1),monthlyFee,0)</f>
        <v>0</v>
      </c>
      <c r="D205" s="2">
        <f t="shared" si="16"/>
        <v>1008.9312747446224</v>
      </c>
      <c r="E205" s="2">
        <f>D205*InterestRate/365+E204-F204</f>
        <v>1.3268137311710102</v>
      </c>
      <c r="F205" s="2">
        <f t="shared" si="15"/>
        <v>0</v>
      </c>
      <c r="G205" s="2">
        <f>F205*Withholding</f>
        <v>0</v>
      </c>
      <c r="H205" s="2">
        <f t="shared" si="17"/>
        <v>1008.9312747446224</v>
      </c>
    </row>
    <row r="206" spans="1:8" x14ac:dyDescent="0.2">
      <c r="A206" s="1">
        <f t="shared" si="18"/>
        <v>43663</v>
      </c>
      <c r="B206" s="2">
        <f t="shared" si="19"/>
        <v>1008.9312747446224</v>
      </c>
      <c r="C206" s="2">
        <f xml:space="preserve">  IF(MONTH(A206)&lt;&gt;MONTH(A206+1),monthlyFee,0)</f>
        <v>0</v>
      </c>
      <c r="D206" s="2">
        <f t="shared" si="16"/>
        <v>1008.9312747446224</v>
      </c>
      <c r="E206" s="2">
        <f>D206*InterestRate/365+E205-F205</f>
        <v>1.4097395893691984</v>
      </c>
      <c r="F206" s="2">
        <f t="shared" si="15"/>
        <v>0</v>
      </c>
      <c r="G206" s="2">
        <f>F206*Withholding</f>
        <v>0</v>
      </c>
      <c r="H206" s="2">
        <f t="shared" si="17"/>
        <v>1008.9312747446224</v>
      </c>
    </row>
    <row r="207" spans="1:8" x14ac:dyDescent="0.2">
      <c r="A207" s="1">
        <f t="shared" si="18"/>
        <v>43664</v>
      </c>
      <c r="B207" s="2">
        <f t="shared" si="19"/>
        <v>1008.9312747446224</v>
      </c>
      <c r="C207" s="2">
        <f xml:space="preserve">  IF(MONTH(A207)&lt;&gt;MONTH(A207+1),monthlyFee,0)</f>
        <v>0</v>
      </c>
      <c r="D207" s="2">
        <f t="shared" si="16"/>
        <v>1008.9312747446224</v>
      </c>
      <c r="E207" s="2">
        <f>D207*InterestRate/365+E206-F206</f>
        <v>1.4926654475673866</v>
      </c>
      <c r="F207" s="2">
        <f t="shared" si="15"/>
        <v>0</v>
      </c>
      <c r="G207" s="2">
        <f>F207*Withholding</f>
        <v>0</v>
      </c>
      <c r="H207" s="2">
        <f t="shared" si="17"/>
        <v>1008.9312747446224</v>
      </c>
    </row>
    <row r="208" spans="1:8" x14ac:dyDescent="0.2">
      <c r="A208" s="1">
        <f t="shared" si="18"/>
        <v>43665</v>
      </c>
      <c r="B208" s="2">
        <f t="shared" si="19"/>
        <v>1008.9312747446224</v>
      </c>
      <c r="C208" s="2">
        <f xml:space="preserve">  IF(MONTH(A208)&lt;&gt;MONTH(A208+1),monthlyFee,0)</f>
        <v>0</v>
      </c>
      <c r="D208" s="2">
        <f t="shared" si="16"/>
        <v>1008.9312747446224</v>
      </c>
      <c r="E208" s="2">
        <f>D208*InterestRate/365+E207-F207</f>
        <v>1.5755913057655748</v>
      </c>
      <c r="F208" s="2">
        <f t="shared" si="15"/>
        <v>0</v>
      </c>
      <c r="G208" s="2">
        <f>F208*Withholding</f>
        <v>0</v>
      </c>
      <c r="H208" s="2">
        <f t="shared" si="17"/>
        <v>1008.9312747446224</v>
      </c>
    </row>
    <row r="209" spans="1:8" x14ac:dyDescent="0.2">
      <c r="A209" s="1">
        <f t="shared" si="18"/>
        <v>43666</v>
      </c>
      <c r="B209" s="2">
        <f t="shared" si="19"/>
        <v>1008.9312747446224</v>
      </c>
      <c r="C209" s="2">
        <f xml:space="preserve">  IF(MONTH(A209)&lt;&gt;MONTH(A209+1),monthlyFee,0)</f>
        <v>0</v>
      </c>
      <c r="D209" s="2">
        <f t="shared" si="16"/>
        <v>1008.9312747446224</v>
      </c>
      <c r="E209" s="2">
        <f>D209*InterestRate/365+E208-F208</f>
        <v>1.658517163963763</v>
      </c>
      <c r="F209" s="2">
        <f t="shared" si="15"/>
        <v>0</v>
      </c>
      <c r="G209" s="2">
        <f>F209*Withholding</f>
        <v>0</v>
      </c>
      <c r="H209" s="2">
        <f t="shared" si="17"/>
        <v>1008.9312747446224</v>
      </c>
    </row>
    <row r="210" spans="1:8" x14ac:dyDescent="0.2">
      <c r="A210" s="1">
        <f t="shared" si="18"/>
        <v>43667</v>
      </c>
      <c r="B210" s="2">
        <f t="shared" si="19"/>
        <v>1008.9312747446224</v>
      </c>
      <c r="C210" s="2">
        <f xml:space="preserve">  IF(MONTH(A210)&lt;&gt;MONTH(A210+1),monthlyFee,0)</f>
        <v>0</v>
      </c>
      <c r="D210" s="2">
        <f t="shared" si="16"/>
        <v>1008.9312747446224</v>
      </c>
      <c r="E210" s="2">
        <f>D210*InterestRate/365+E209-F209</f>
        <v>1.7414430221619512</v>
      </c>
      <c r="F210" s="2">
        <f t="shared" si="15"/>
        <v>0</v>
      </c>
      <c r="G210" s="2">
        <f>F210*Withholding</f>
        <v>0</v>
      </c>
      <c r="H210" s="2">
        <f t="shared" si="17"/>
        <v>1008.9312747446224</v>
      </c>
    </row>
    <row r="211" spans="1:8" x14ac:dyDescent="0.2">
      <c r="A211" s="1">
        <f t="shared" si="18"/>
        <v>43668</v>
      </c>
      <c r="B211" s="2">
        <f t="shared" si="19"/>
        <v>1008.9312747446224</v>
      </c>
      <c r="C211" s="2">
        <f xml:space="preserve">  IF(MONTH(A211)&lt;&gt;MONTH(A211+1),monthlyFee,0)</f>
        <v>0</v>
      </c>
      <c r="D211" s="2">
        <f t="shared" si="16"/>
        <v>1008.9312747446224</v>
      </c>
      <c r="E211" s="2">
        <f>D211*InterestRate/365+E210-F210</f>
        <v>1.8243688803601394</v>
      </c>
      <c r="F211" s="2">
        <f t="shared" si="15"/>
        <v>0</v>
      </c>
      <c r="G211" s="2">
        <f>F211*Withholding</f>
        <v>0</v>
      </c>
      <c r="H211" s="2">
        <f t="shared" si="17"/>
        <v>1008.9312747446224</v>
      </c>
    </row>
    <row r="212" spans="1:8" x14ac:dyDescent="0.2">
      <c r="A212" s="1">
        <f t="shared" si="18"/>
        <v>43669</v>
      </c>
      <c r="B212" s="2">
        <f t="shared" si="19"/>
        <v>1008.9312747446224</v>
      </c>
      <c r="C212" s="2">
        <f xml:space="preserve">  IF(MONTH(A212)&lt;&gt;MONTH(A212+1),monthlyFee,0)</f>
        <v>0</v>
      </c>
      <c r="D212" s="2">
        <f t="shared" si="16"/>
        <v>1008.9312747446224</v>
      </c>
      <c r="E212" s="2">
        <f>D212*InterestRate/365+E211-F211</f>
        <v>1.9072947385583277</v>
      </c>
      <c r="F212" s="2">
        <f t="shared" si="15"/>
        <v>0</v>
      </c>
      <c r="G212" s="2">
        <f>F212*Withholding</f>
        <v>0</v>
      </c>
      <c r="H212" s="2">
        <f t="shared" si="17"/>
        <v>1008.9312747446224</v>
      </c>
    </row>
    <row r="213" spans="1:8" x14ac:dyDescent="0.2">
      <c r="A213" s="1">
        <f t="shared" si="18"/>
        <v>43670</v>
      </c>
      <c r="B213" s="2">
        <f t="shared" si="19"/>
        <v>1008.9312747446224</v>
      </c>
      <c r="C213" s="2">
        <f xml:space="preserve">  IF(MONTH(A213)&lt;&gt;MONTH(A213+1),monthlyFee,0)</f>
        <v>0</v>
      </c>
      <c r="D213" s="2">
        <f t="shared" si="16"/>
        <v>1008.9312747446224</v>
      </c>
      <c r="E213" s="2">
        <f>D213*InterestRate/365+E212-F212</f>
        <v>1.9902205967565159</v>
      </c>
      <c r="F213" s="2">
        <f t="shared" si="15"/>
        <v>0</v>
      </c>
      <c r="G213" s="2">
        <f>F213*Withholding</f>
        <v>0</v>
      </c>
      <c r="H213" s="2">
        <f t="shared" si="17"/>
        <v>1008.9312747446224</v>
      </c>
    </row>
    <row r="214" spans="1:8" x14ac:dyDescent="0.2">
      <c r="A214" s="1">
        <f t="shared" si="18"/>
        <v>43671</v>
      </c>
      <c r="B214" s="2">
        <f t="shared" si="19"/>
        <v>1008.9312747446224</v>
      </c>
      <c r="C214" s="2">
        <f xml:space="preserve">  IF(MONTH(A214)&lt;&gt;MONTH(A214+1),monthlyFee,0)</f>
        <v>0</v>
      </c>
      <c r="D214" s="2">
        <f t="shared" si="16"/>
        <v>1008.9312747446224</v>
      </c>
      <c r="E214" s="2">
        <f>D214*InterestRate/365+E213-F213</f>
        <v>2.0731464549547041</v>
      </c>
      <c r="F214" s="2">
        <f t="shared" si="15"/>
        <v>0</v>
      </c>
      <c r="G214" s="2">
        <f>F214*Withholding</f>
        <v>0</v>
      </c>
      <c r="H214" s="2">
        <f t="shared" si="17"/>
        <v>1008.9312747446224</v>
      </c>
    </row>
    <row r="215" spans="1:8" x14ac:dyDescent="0.2">
      <c r="A215" s="1">
        <f t="shared" si="18"/>
        <v>43672</v>
      </c>
      <c r="B215" s="2">
        <f t="shared" si="19"/>
        <v>1008.9312747446224</v>
      </c>
      <c r="C215" s="2">
        <f xml:space="preserve">  IF(MONTH(A215)&lt;&gt;MONTH(A215+1),monthlyFee,0)</f>
        <v>0</v>
      </c>
      <c r="D215" s="2">
        <f t="shared" si="16"/>
        <v>1008.9312747446224</v>
      </c>
      <c r="E215" s="2">
        <f>D215*InterestRate/365+E214-F214</f>
        <v>2.1560723131528921</v>
      </c>
      <c r="F215" s="2">
        <f t="shared" si="15"/>
        <v>0</v>
      </c>
      <c r="G215" s="2">
        <f>F215*Withholding</f>
        <v>0</v>
      </c>
      <c r="H215" s="2">
        <f t="shared" si="17"/>
        <v>1008.9312747446224</v>
      </c>
    </row>
    <row r="216" spans="1:8" x14ac:dyDescent="0.2">
      <c r="A216" s="1">
        <f t="shared" si="18"/>
        <v>43673</v>
      </c>
      <c r="B216" s="2">
        <f t="shared" si="19"/>
        <v>1008.9312747446224</v>
      </c>
      <c r="C216" s="2">
        <f xml:space="preserve">  IF(MONTH(A216)&lt;&gt;MONTH(A216+1),monthlyFee,0)</f>
        <v>0</v>
      </c>
      <c r="D216" s="2">
        <f t="shared" si="16"/>
        <v>1008.9312747446224</v>
      </c>
      <c r="E216" s="2">
        <f>D216*InterestRate/365+E215-F215</f>
        <v>2.23899817135108</v>
      </c>
      <c r="F216" s="2">
        <f t="shared" si="15"/>
        <v>0</v>
      </c>
      <c r="G216" s="2">
        <f>F216*Withholding</f>
        <v>0</v>
      </c>
      <c r="H216" s="2">
        <f t="shared" si="17"/>
        <v>1008.9312747446224</v>
      </c>
    </row>
    <row r="217" spans="1:8" x14ac:dyDescent="0.2">
      <c r="A217" s="1">
        <f t="shared" si="18"/>
        <v>43674</v>
      </c>
      <c r="B217" s="2">
        <f t="shared" si="19"/>
        <v>1008.9312747446224</v>
      </c>
      <c r="C217" s="2">
        <f xml:space="preserve">  IF(MONTH(A217)&lt;&gt;MONTH(A217+1),monthlyFee,0)</f>
        <v>0</v>
      </c>
      <c r="D217" s="2">
        <f t="shared" si="16"/>
        <v>1008.9312747446224</v>
      </c>
      <c r="E217" s="2">
        <f>D217*InterestRate/365+E216-F216</f>
        <v>2.321924029549268</v>
      </c>
      <c r="F217" s="2">
        <f t="shared" si="15"/>
        <v>0</v>
      </c>
      <c r="G217" s="2">
        <f>F217*Withholding</f>
        <v>0</v>
      </c>
      <c r="H217" s="2">
        <f t="shared" si="17"/>
        <v>1008.9312747446224</v>
      </c>
    </row>
    <row r="218" spans="1:8" x14ac:dyDescent="0.2">
      <c r="A218" s="1">
        <f t="shared" si="18"/>
        <v>43675</v>
      </c>
      <c r="B218" s="2">
        <f t="shared" si="19"/>
        <v>1008.9312747446224</v>
      </c>
      <c r="C218" s="2">
        <f xml:space="preserve">  IF(MONTH(A218)&lt;&gt;MONTH(A218+1),monthlyFee,0)</f>
        <v>0</v>
      </c>
      <c r="D218" s="2">
        <f t="shared" si="16"/>
        <v>1008.9312747446224</v>
      </c>
      <c r="E218" s="2">
        <f>D218*InterestRate/365+E217-F217</f>
        <v>2.404849887747456</v>
      </c>
      <c r="F218" s="2">
        <f t="shared" si="15"/>
        <v>0</v>
      </c>
      <c r="G218" s="2">
        <f>F218*Withholding</f>
        <v>0</v>
      </c>
      <c r="H218" s="2">
        <f t="shared" si="17"/>
        <v>1008.9312747446224</v>
      </c>
    </row>
    <row r="219" spans="1:8" x14ac:dyDescent="0.2">
      <c r="A219" s="1">
        <f t="shared" si="18"/>
        <v>43676</v>
      </c>
      <c r="B219" s="2">
        <f t="shared" si="19"/>
        <v>1008.9312747446224</v>
      </c>
      <c r="C219" s="2">
        <f xml:space="preserve">  IF(MONTH(A219)&lt;&gt;MONTH(A219+1),monthlyFee,0)</f>
        <v>0</v>
      </c>
      <c r="D219" s="2">
        <f t="shared" si="16"/>
        <v>1008.9312747446224</v>
      </c>
      <c r="E219" s="2">
        <f>D219*InterestRate/365+E218-F218</f>
        <v>2.487775745945644</v>
      </c>
      <c r="F219" s="2">
        <f t="shared" si="15"/>
        <v>0</v>
      </c>
      <c r="G219" s="2">
        <f>F219*Withholding</f>
        <v>0</v>
      </c>
      <c r="H219" s="2">
        <f t="shared" si="17"/>
        <v>1008.9312747446224</v>
      </c>
    </row>
    <row r="220" spans="1:8" x14ac:dyDescent="0.2">
      <c r="A220" s="1">
        <f t="shared" si="18"/>
        <v>43677</v>
      </c>
      <c r="B220" s="2">
        <f t="shared" si="19"/>
        <v>1008.9312747446224</v>
      </c>
      <c r="C220" s="2">
        <f xml:space="preserve">  IF(MONTH(A220)&lt;&gt;MONTH(A220+1),monthlyFee,0)</f>
        <v>1</v>
      </c>
      <c r="D220" s="2">
        <f t="shared" si="16"/>
        <v>1007.9312747446224</v>
      </c>
      <c r="E220" s="2">
        <f>D220*InterestRate/365+E219-F219</f>
        <v>2.5706194123630102</v>
      </c>
      <c r="F220" s="2">
        <f t="shared" si="15"/>
        <v>2.5706194123630102</v>
      </c>
      <c r="G220" s="2">
        <f>F220*Withholding</f>
        <v>0.5141238824726021</v>
      </c>
      <c r="H220" s="2">
        <f t="shared" si="17"/>
        <v>1010.5018941569855</v>
      </c>
    </row>
    <row r="221" spans="1:8" x14ac:dyDescent="0.2">
      <c r="A221" s="1">
        <f t="shared" si="18"/>
        <v>43678</v>
      </c>
      <c r="B221" s="2">
        <f t="shared" si="19"/>
        <v>1010.5018941569855</v>
      </c>
      <c r="C221" s="2">
        <f xml:space="preserve">  IF(MONTH(A221)&lt;&gt;MONTH(A221+1),monthlyFee,0)</f>
        <v>0</v>
      </c>
      <c r="D221" s="2">
        <f t="shared" si="16"/>
        <v>1010.5018941569855</v>
      </c>
      <c r="E221" s="2">
        <f>D221*InterestRate/365+E220-F220</f>
        <v>8.3054950204683564E-2</v>
      </c>
      <c r="F221" s="2">
        <f t="shared" si="15"/>
        <v>0</v>
      </c>
      <c r="G221" s="2">
        <f>F221*Withholding</f>
        <v>0</v>
      </c>
      <c r="H221" s="2">
        <f t="shared" si="17"/>
        <v>1010.5018941569855</v>
      </c>
    </row>
    <row r="222" spans="1:8" x14ac:dyDescent="0.2">
      <c r="A222" s="1">
        <f t="shared" si="18"/>
        <v>43679</v>
      </c>
      <c r="B222" s="2">
        <f t="shared" si="19"/>
        <v>1010.5018941569855</v>
      </c>
      <c r="C222" s="2">
        <f xml:space="preserve">  IF(MONTH(A222)&lt;&gt;MONTH(A222+1),monthlyFee,0)</f>
        <v>0</v>
      </c>
      <c r="D222" s="2">
        <f t="shared" si="16"/>
        <v>1010.5018941569855</v>
      </c>
      <c r="E222" s="2">
        <f>D222*InterestRate/365+E221-F221</f>
        <v>0.16610990040936729</v>
      </c>
      <c r="F222" s="2">
        <f t="shared" si="15"/>
        <v>0</v>
      </c>
      <c r="G222" s="2">
        <f>F222*Withholding</f>
        <v>0</v>
      </c>
      <c r="H222" s="2">
        <f t="shared" si="17"/>
        <v>1010.5018941569855</v>
      </c>
    </row>
    <row r="223" spans="1:8" x14ac:dyDescent="0.2">
      <c r="A223" s="1">
        <f t="shared" si="18"/>
        <v>43680</v>
      </c>
      <c r="B223" s="2">
        <f t="shared" si="19"/>
        <v>1010.5018941569855</v>
      </c>
      <c r="C223" s="2">
        <f xml:space="preserve">  IF(MONTH(A223)&lt;&gt;MONTH(A223+1),monthlyFee,0)</f>
        <v>0</v>
      </c>
      <c r="D223" s="2">
        <f t="shared" si="16"/>
        <v>1010.5018941569855</v>
      </c>
      <c r="E223" s="2">
        <f>D223*InterestRate/365+E222-F222</f>
        <v>0.24916485061405103</v>
      </c>
      <c r="F223" s="2">
        <f t="shared" si="15"/>
        <v>0</v>
      </c>
      <c r="G223" s="2">
        <f>F223*Withholding</f>
        <v>0</v>
      </c>
      <c r="H223" s="2">
        <f t="shared" si="17"/>
        <v>1010.5018941569855</v>
      </c>
    </row>
    <row r="224" spans="1:8" x14ac:dyDescent="0.2">
      <c r="A224" s="1">
        <f t="shared" si="18"/>
        <v>43681</v>
      </c>
      <c r="B224" s="2">
        <f t="shared" si="19"/>
        <v>1010.5018941569855</v>
      </c>
      <c r="C224" s="2">
        <f xml:space="preserve">  IF(MONTH(A224)&lt;&gt;MONTH(A224+1),monthlyFee,0)</f>
        <v>0</v>
      </c>
      <c r="D224" s="2">
        <f t="shared" si="16"/>
        <v>1010.5018941569855</v>
      </c>
      <c r="E224" s="2">
        <f>D224*InterestRate/365+E223-F223</f>
        <v>0.33221980081873476</v>
      </c>
      <c r="F224" s="2">
        <f t="shared" si="15"/>
        <v>0</v>
      </c>
      <c r="G224" s="2">
        <f>F224*Withholding</f>
        <v>0</v>
      </c>
      <c r="H224" s="2">
        <f t="shared" si="17"/>
        <v>1010.5018941569855</v>
      </c>
    </row>
    <row r="225" spans="1:8" x14ac:dyDescent="0.2">
      <c r="A225" s="1">
        <f t="shared" si="18"/>
        <v>43682</v>
      </c>
      <c r="B225" s="2">
        <f t="shared" si="19"/>
        <v>1010.5018941569855</v>
      </c>
      <c r="C225" s="2">
        <f xml:space="preserve">  IF(MONTH(A225)&lt;&gt;MONTH(A225+1),monthlyFee,0)</f>
        <v>0</v>
      </c>
      <c r="D225" s="2">
        <f t="shared" si="16"/>
        <v>1010.5018941569855</v>
      </c>
      <c r="E225" s="2">
        <f>D225*InterestRate/365+E224-F224</f>
        <v>0.41527475102341849</v>
      </c>
      <c r="F225" s="2">
        <f t="shared" si="15"/>
        <v>0</v>
      </c>
      <c r="G225" s="2">
        <f>F225*Withholding</f>
        <v>0</v>
      </c>
      <c r="H225" s="2">
        <f t="shared" si="17"/>
        <v>1010.5018941569855</v>
      </c>
    </row>
    <row r="226" spans="1:8" x14ac:dyDescent="0.2">
      <c r="A226" s="1">
        <f t="shared" si="18"/>
        <v>43683</v>
      </c>
      <c r="B226" s="2">
        <f t="shared" si="19"/>
        <v>1010.5018941569855</v>
      </c>
      <c r="C226" s="2">
        <f xml:space="preserve">  IF(MONTH(A226)&lt;&gt;MONTH(A226+1),monthlyFee,0)</f>
        <v>0</v>
      </c>
      <c r="D226" s="2">
        <f t="shared" si="16"/>
        <v>1010.5018941569855</v>
      </c>
      <c r="E226" s="2">
        <f>D226*InterestRate/365+E225-F225</f>
        <v>0.49832970122810222</v>
      </c>
      <c r="F226" s="2">
        <f t="shared" si="15"/>
        <v>0</v>
      </c>
      <c r="G226" s="2">
        <f>F226*Withholding</f>
        <v>0</v>
      </c>
      <c r="H226" s="2">
        <f t="shared" si="17"/>
        <v>1010.5018941569855</v>
      </c>
    </row>
    <row r="227" spans="1:8" x14ac:dyDescent="0.2">
      <c r="A227" s="1">
        <f t="shared" si="18"/>
        <v>43684</v>
      </c>
      <c r="B227" s="2">
        <f t="shared" si="19"/>
        <v>1010.5018941569855</v>
      </c>
      <c r="C227" s="2">
        <f xml:space="preserve">  IF(MONTH(A227)&lt;&gt;MONTH(A227+1),monthlyFee,0)</f>
        <v>0</v>
      </c>
      <c r="D227" s="2">
        <f t="shared" si="16"/>
        <v>1010.5018941569855</v>
      </c>
      <c r="E227" s="2">
        <f>D227*InterestRate/365+E226-F226</f>
        <v>0.58138465143278595</v>
      </c>
      <c r="F227" s="2">
        <f t="shared" si="15"/>
        <v>0</v>
      </c>
      <c r="G227" s="2">
        <f>F227*Withholding</f>
        <v>0</v>
      </c>
      <c r="H227" s="2">
        <f t="shared" si="17"/>
        <v>1010.5018941569855</v>
      </c>
    </row>
    <row r="228" spans="1:8" x14ac:dyDescent="0.2">
      <c r="A228" s="1">
        <f t="shared" si="18"/>
        <v>43685</v>
      </c>
      <c r="B228" s="2">
        <f t="shared" si="19"/>
        <v>1010.5018941569855</v>
      </c>
      <c r="C228" s="2">
        <f xml:space="preserve">  IF(MONTH(A228)&lt;&gt;MONTH(A228+1),monthlyFee,0)</f>
        <v>0</v>
      </c>
      <c r="D228" s="2">
        <f t="shared" si="16"/>
        <v>1010.5018941569855</v>
      </c>
      <c r="E228" s="2">
        <f>D228*InterestRate/365+E227-F227</f>
        <v>0.66443960163746973</v>
      </c>
      <c r="F228" s="2">
        <f t="shared" si="15"/>
        <v>0</v>
      </c>
      <c r="G228" s="2">
        <f>F228*Withholding</f>
        <v>0</v>
      </c>
      <c r="H228" s="2">
        <f t="shared" si="17"/>
        <v>1010.5018941569855</v>
      </c>
    </row>
    <row r="229" spans="1:8" x14ac:dyDescent="0.2">
      <c r="A229" s="1">
        <f t="shared" si="18"/>
        <v>43686</v>
      </c>
      <c r="B229" s="2">
        <f t="shared" si="19"/>
        <v>1010.5018941569855</v>
      </c>
      <c r="C229" s="2">
        <f xml:space="preserve">  IF(MONTH(A229)&lt;&gt;MONTH(A229+1),monthlyFee,0)</f>
        <v>0</v>
      </c>
      <c r="D229" s="2">
        <f t="shared" si="16"/>
        <v>1010.5018941569855</v>
      </c>
      <c r="E229" s="2">
        <f>D229*InterestRate/365+E228-F228</f>
        <v>0.74749455184215352</v>
      </c>
      <c r="F229" s="2">
        <f t="shared" si="15"/>
        <v>0</v>
      </c>
      <c r="G229" s="2">
        <f>F229*Withholding</f>
        <v>0</v>
      </c>
      <c r="H229" s="2">
        <f t="shared" si="17"/>
        <v>1010.5018941569855</v>
      </c>
    </row>
    <row r="230" spans="1:8" x14ac:dyDescent="0.2">
      <c r="A230" s="1">
        <f t="shared" si="18"/>
        <v>43687</v>
      </c>
      <c r="B230" s="2">
        <f t="shared" si="19"/>
        <v>1010.5018941569855</v>
      </c>
      <c r="C230" s="2">
        <f xml:space="preserve">  IF(MONTH(A230)&lt;&gt;MONTH(A230+1),monthlyFee,0)</f>
        <v>0</v>
      </c>
      <c r="D230" s="2">
        <f t="shared" si="16"/>
        <v>1010.5018941569855</v>
      </c>
      <c r="E230" s="2">
        <f>D230*InterestRate/365+E229-F229</f>
        <v>0.83054950204683731</v>
      </c>
      <c r="F230" s="2">
        <f t="shared" si="15"/>
        <v>0</v>
      </c>
      <c r="G230" s="2">
        <f>F230*Withholding</f>
        <v>0</v>
      </c>
      <c r="H230" s="2">
        <f t="shared" si="17"/>
        <v>1010.5018941569855</v>
      </c>
    </row>
    <row r="231" spans="1:8" x14ac:dyDescent="0.2">
      <c r="A231" s="1">
        <f t="shared" si="18"/>
        <v>43688</v>
      </c>
      <c r="B231" s="2">
        <f t="shared" si="19"/>
        <v>1010.5018941569855</v>
      </c>
      <c r="C231" s="2">
        <f xml:space="preserve">  IF(MONTH(A231)&lt;&gt;MONTH(A231+1),monthlyFee,0)</f>
        <v>0</v>
      </c>
      <c r="D231" s="2">
        <f t="shared" si="16"/>
        <v>1010.5018941569855</v>
      </c>
      <c r="E231" s="2">
        <f>D231*InterestRate/365+E230-F230</f>
        <v>0.91360445225152109</v>
      </c>
      <c r="F231" s="2">
        <f t="shared" si="15"/>
        <v>0</v>
      </c>
      <c r="G231" s="2">
        <f>F231*Withholding</f>
        <v>0</v>
      </c>
      <c r="H231" s="2">
        <f t="shared" si="17"/>
        <v>1010.5018941569855</v>
      </c>
    </row>
    <row r="232" spans="1:8" x14ac:dyDescent="0.2">
      <c r="A232" s="1">
        <f t="shared" si="18"/>
        <v>43689</v>
      </c>
      <c r="B232" s="2">
        <f t="shared" si="19"/>
        <v>1010.5018941569855</v>
      </c>
      <c r="C232" s="2">
        <f xml:space="preserve">  IF(MONTH(A232)&lt;&gt;MONTH(A232+1),monthlyFee,0)</f>
        <v>0</v>
      </c>
      <c r="D232" s="2">
        <f t="shared" si="16"/>
        <v>1010.5018941569855</v>
      </c>
      <c r="E232" s="2">
        <f>D232*InterestRate/365+E231-F231</f>
        <v>0.99665940245620488</v>
      </c>
      <c r="F232" s="2">
        <f t="shared" si="15"/>
        <v>0</v>
      </c>
      <c r="G232" s="2">
        <f>F232*Withholding</f>
        <v>0</v>
      </c>
      <c r="H232" s="2">
        <f t="shared" si="17"/>
        <v>1010.5018941569855</v>
      </c>
    </row>
    <row r="233" spans="1:8" x14ac:dyDescent="0.2">
      <c r="A233" s="1">
        <f t="shared" si="18"/>
        <v>43690</v>
      </c>
      <c r="B233" s="2">
        <f t="shared" si="19"/>
        <v>1010.5018941569855</v>
      </c>
      <c r="C233" s="2">
        <f xml:space="preserve">  IF(MONTH(A233)&lt;&gt;MONTH(A233+1),monthlyFee,0)</f>
        <v>0</v>
      </c>
      <c r="D233" s="2">
        <f t="shared" si="16"/>
        <v>1010.5018941569855</v>
      </c>
      <c r="E233" s="2">
        <f>D233*InterestRate/365+E232-F232</f>
        <v>1.0797143526608886</v>
      </c>
      <c r="F233" s="2">
        <f t="shared" si="15"/>
        <v>0</v>
      </c>
      <c r="G233" s="2">
        <f>F233*Withholding</f>
        <v>0</v>
      </c>
      <c r="H233" s="2">
        <f t="shared" si="17"/>
        <v>1010.5018941569855</v>
      </c>
    </row>
    <row r="234" spans="1:8" x14ac:dyDescent="0.2">
      <c r="A234" s="1">
        <f t="shared" si="18"/>
        <v>43691</v>
      </c>
      <c r="B234" s="2">
        <f t="shared" si="19"/>
        <v>1010.5018941569855</v>
      </c>
      <c r="C234" s="2">
        <f xml:space="preserve">  IF(MONTH(A234)&lt;&gt;MONTH(A234+1),monthlyFee,0)</f>
        <v>0</v>
      </c>
      <c r="D234" s="2">
        <f t="shared" si="16"/>
        <v>1010.5018941569855</v>
      </c>
      <c r="E234" s="2">
        <f>D234*InterestRate/365+E233-F233</f>
        <v>1.1627693028655723</v>
      </c>
      <c r="F234" s="2">
        <f t="shared" si="15"/>
        <v>0</v>
      </c>
      <c r="G234" s="2">
        <f>F234*Withholding</f>
        <v>0</v>
      </c>
      <c r="H234" s="2">
        <f t="shared" si="17"/>
        <v>1010.5018941569855</v>
      </c>
    </row>
    <row r="235" spans="1:8" x14ac:dyDescent="0.2">
      <c r="A235" s="1">
        <f t="shared" si="18"/>
        <v>43692</v>
      </c>
      <c r="B235" s="2">
        <f t="shared" si="19"/>
        <v>1010.5018941569855</v>
      </c>
      <c r="C235" s="2">
        <f xml:space="preserve">  IF(MONTH(A235)&lt;&gt;MONTH(A235+1),monthlyFee,0)</f>
        <v>0</v>
      </c>
      <c r="D235" s="2">
        <f t="shared" si="16"/>
        <v>1010.5018941569855</v>
      </c>
      <c r="E235" s="2">
        <f>D235*InterestRate/365+E234-F234</f>
        <v>1.2458242530702561</v>
      </c>
      <c r="F235" s="2">
        <f t="shared" si="15"/>
        <v>0</v>
      </c>
      <c r="G235" s="2">
        <f>F235*Withholding</f>
        <v>0</v>
      </c>
      <c r="H235" s="2">
        <f t="shared" si="17"/>
        <v>1010.5018941569855</v>
      </c>
    </row>
    <row r="236" spans="1:8" x14ac:dyDescent="0.2">
      <c r="A236" s="1">
        <f t="shared" si="18"/>
        <v>43693</v>
      </c>
      <c r="B236" s="2">
        <f t="shared" si="19"/>
        <v>1010.5018941569855</v>
      </c>
      <c r="C236" s="2">
        <f xml:space="preserve">  IF(MONTH(A236)&lt;&gt;MONTH(A236+1),monthlyFee,0)</f>
        <v>0</v>
      </c>
      <c r="D236" s="2">
        <f t="shared" si="16"/>
        <v>1010.5018941569855</v>
      </c>
      <c r="E236" s="2">
        <f>D236*InterestRate/365+E235-F235</f>
        <v>1.3288792032749399</v>
      </c>
      <c r="F236" s="2">
        <f t="shared" si="15"/>
        <v>0</v>
      </c>
      <c r="G236" s="2">
        <f>F236*Withholding</f>
        <v>0</v>
      </c>
      <c r="H236" s="2">
        <f t="shared" si="17"/>
        <v>1010.5018941569855</v>
      </c>
    </row>
    <row r="237" spans="1:8" x14ac:dyDescent="0.2">
      <c r="A237" s="1">
        <f t="shared" si="18"/>
        <v>43694</v>
      </c>
      <c r="B237" s="2">
        <f t="shared" si="19"/>
        <v>1010.5018941569855</v>
      </c>
      <c r="C237" s="2">
        <f xml:space="preserve">  IF(MONTH(A237)&lt;&gt;MONTH(A237+1),monthlyFee,0)</f>
        <v>0</v>
      </c>
      <c r="D237" s="2">
        <f t="shared" si="16"/>
        <v>1010.5018941569855</v>
      </c>
      <c r="E237" s="2">
        <f>D237*InterestRate/365+E236-F236</f>
        <v>1.4119341534796237</v>
      </c>
      <c r="F237" s="2">
        <f t="shared" si="15"/>
        <v>0</v>
      </c>
      <c r="G237" s="2">
        <f>F237*Withholding</f>
        <v>0</v>
      </c>
      <c r="H237" s="2">
        <f t="shared" si="17"/>
        <v>1010.5018941569855</v>
      </c>
    </row>
    <row r="238" spans="1:8" x14ac:dyDescent="0.2">
      <c r="A238" s="1">
        <f t="shared" si="18"/>
        <v>43695</v>
      </c>
      <c r="B238" s="2">
        <f t="shared" si="19"/>
        <v>1010.5018941569855</v>
      </c>
      <c r="C238" s="2">
        <f xml:space="preserve">  IF(MONTH(A238)&lt;&gt;MONTH(A238+1),monthlyFee,0)</f>
        <v>0</v>
      </c>
      <c r="D238" s="2">
        <f t="shared" si="16"/>
        <v>1010.5018941569855</v>
      </c>
      <c r="E238" s="2">
        <f>D238*InterestRate/365+E237-F237</f>
        <v>1.4949891036843075</v>
      </c>
      <c r="F238" s="2">
        <f t="shared" si="15"/>
        <v>0</v>
      </c>
      <c r="G238" s="2">
        <f>F238*Withholding</f>
        <v>0</v>
      </c>
      <c r="H238" s="2">
        <f t="shared" si="17"/>
        <v>1010.5018941569855</v>
      </c>
    </row>
    <row r="239" spans="1:8" x14ac:dyDescent="0.2">
      <c r="A239" s="1">
        <f t="shared" si="18"/>
        <v>43696</v>
      </c>
      <c r="B239" s="2">
        <f t="shared" si="19"/>
        <v>1010.5018941569855</v>
      </c>
      <c r="C239" s="2">
        <f xml:space="preserve">  IF(MONTH(A239)&lt;&gt;MONTH(A239+1),monthlyFee,0)</f>
        <v>0</v>
      </c>
      <c r="D239" s="2">
        <f t="shared" si="16"/>
        <v>1010.5018941569855</v>
      </c>
      <c r="E239" s="2">
        <f>D239*InterestRate/365+E238-F238</f>
        <v>1.5780440538889913</v>
      </c>
      <c r="F239" s="2">
        <f t="shared" si="15"/>
        <v>0</v>
      </c>
      <c r="G239" s="2">
        <f>F239*Withholding</f>
        <v>0</v>
      </c>
      <c r="H239" s="2">
        <f t="shared" si="17"/>
        <v>1010.5018941569855</v>
      </c>
    </row>
    <row r="240" spans="1:8" x14ac:dyDescent="0.2">
      <c r="A240" s="1">
        <f t="shared" si="18"/>
        <v>43697</v>
      </c>
      <c r="B240" s="2">
        <f t="shared" si="19"/>
        <v>1010.5018941569855</v>
      </c>
      <c r="C240" s="2">
        <f xml:space="preserve">  IF(MONTH(A240)&lt;&gt;MONTH(A240+1),monthlyFee,0)</f>
        <v>0</v>
      </c>
      <c r="D240" s="2">
        <f t="shared" si="16"/>
        <v>1010.5018941569855</v>
      </c>
      <c r="E240" s="2">
        <f>D240*InterestRate/365+E239-F239</f>
        <v>1.6610990040936751</v>
      </c>
      <c r="F240" s="2">
        <f t="shared" si="15"/>
        <v>0</v>
      </c>
      <c r="G240" s="2">
        <f>F240*Withholding</f>
        <v>0</v>
      </c>
      <c r="H240" s="2">
        <f t="shared" si="17"/>
        <v>1010.5018941569855</v>
      </c>
    </row>
    <row r="241" spans="1:8" x14ac:dyDescent="0.2">
      <c r="A241" s="1">
        <f t="shared" si="18"/>
        <v>43698</v>
      </c>
      <c r="B241" s="2">
        <f t="shared" si="19"/>
        <v>1010.5018941569855</v>
      </c>
      <c r="C241" s="2">
        <f xml:space="preserve">  IF(MONTH(A241)&lt;&gt;MONTH(A241+1),monthlyFee,0)</f>
        <v>0</v>
      </c>
      <c r="D241" s="2">
        <f t="shared" si="16"/>
        <v>1010.5018941569855</v>
      </c>
      <c r="E241" s="2">
        <f>D241*InterestRate/365+E240-F240</f>
        <v>1.7441539542983588</v>
      </c>
      <c r="F241" s="2">
        <f t="shared" si="15"/>
        <v>0</v>
      </c>
      <c r="G241" s="2">
        <f>F241*Withholding</f>
        <v>0</v>
      </c>
      <c r="H241" s="2">
        <f t="shared" si="17"/>
        <v>1010.5018941569855</v>
      </c>
    </row>
    <row r="242" spans="1:8" x14ac:dyDescent="0.2">
      <c r="A242" s="1">
        <f t="shared" si="18"/>
        <v>43699</v>
      </c>
      <c r="B242" s="2">
        <f t="shared" si="19"/>
        <v>1010.5018941569855</v>
      </c>
      <c r="C242" s="2">
        <f xml:space="preserve">  IF(MONTH(A242)&lt;&gt;MONTH(A242+1),monthlyFee,0)</f>
        <v>0</v>
      </c>
      <c r="D242" s="2">
        <f t="shared" si="16"/>
        <v>1010.5018941569855</v>
      </c>
      <c r="E242" s="2">
        <f>D242*InterestRate/365+E241-F241</f>
        <v>1.8272089045030426</v>
      </c>
      <c r="F242" s="2">
        <f t="shared" si="15"/>
        <v>0</v>
      </c>
      <c r="G242" s="2">
        <f>F242*Withholding</f>
        <v>0</v>
      </c>
      <c r="H242" s="2">
        <f t="shared" si="17"/>
        <v>1010.5018941569855</v>
      </c>
    </row>
    <row r="243" spans="1:8" x14ac:dyDescent="0.2">
      <c r="A243" s="1">
        <f t="shared" si="18"/>
        <v>43700</v>
      </c>
      <c r="B243" s="2">
        <f t="shared" si="19"/>
        <v>1010.5018941569855</v>
      </c>
      <c r="C243" s="2">
        <f xml:space="preserve">  IF(MONTH(A243)&lt;&gt;MONTH(A243+1),monthlyFee,0)</f>
        <v>0</v>
      </c>
      <c r="D243" s="2">
        <f t="shared" si="16"/>
        <v>1010.5018941569855</v>
      </c>
      <c r="E243" s="2">
        <f>D243*InterestRate/365+E242-F242</f>
        <v>1.9102638547077264</v>
      </c>
      <c r="F243" s="2">
        <f t="shared" si="15"/>
        <v>0</v>
      </c>
      <c r="G243" s="2">
        <f>F243*Withholding</f>
        <v>0</v>
      </c>
      <c r="H243" s="2">
        <f t="shared" si="17"/>
        <v>1010.5018941569855</v>
      </c>
    </row>
    <row r="244" spans="1:8" x14ac:dyDescent="0.2">
      <c r="A244" s="1">
        <f t="shared" si="18"/>
        <v>43701</v>
      </c>
      <c r="B244" s="2">
        <f t="shared" si="19"/>
        <v>1010.5018941569855</v>
      </c>
      <c r="C244" s="2">
        <f xml:space="preserve">  IF(MONTH(A244)&lt;&gt;MONTH(A244+1),monthlyFee,0)</f>
        <v>0</v>
      </c>
      <c r="D244" s="2">
        <f t="shared" si="16"/>
        <v>1010.5018941569855</v>
      </c>
      <c r="E244" s="2">
        <f>D244*InterestRate/365+E243-F243</f>
        <v>1.9933188049124102</v>
      </c>
      <c r="F244" s="2">
        <f t="shared" si="15"/>
        <v>0</v>
      </c>
      <c r="G244" s="2">
        <f>F244*Withholding</f>
        <v>0</v>
      </c>
      <c r="H244" s="2">
        <f t="shared" si="17"/>
        <v>1010.5018941569855</v>
      </c>
    </row>
    <row r="245" spans="1:8" x14ac:dyDescent="0.2">
      <c r="A245" s="1">
        <f t="shared" si="18"/>
        <v>43702</v>
      </c>
      <c r="B245" s="2">
        <f t="shared" si="19"/>
        <v>1010.5018941569855</v>
      </c>
      <c r="C245" s="2">
        <f xml:space="preserve">  IF(MONTH(A245)&lt;&gt;MONTH(A245+1),monthlyFee,0)</f>
        <v>0</v>
      </c>
      <c r="D245" s="2">
        <f t="shared" si="16"/>
        <v>1010.5018941569855</v>
      </c>
      <c r="E245" s="2">
        <f>D245*InterestRate/365+E244-F244</f>
        <v>2.076373755117094</v>
      </c>
      <c r="F245" s="2">
        <f t="shared" si="15"/>
        <v>0</v>
      </c>
      <c r="G245" s="2">
        <f>F245*Withholding</f>
        <v>0</v>
      </c>
      <c r="H245" s="2">
        <f t="shared" si="17"/>
        <v>1010.5018941569855</v>
      </c>
    </row>
    <row r="246" spans="1:8" x14ac:dyDescent="0.2">
      <c r="A246" s="1">
        <f t="shared" si="18"/>
        <v>43703</v>
      </c>
      <c r="B246" s="2">
        <f t="shared" si="19"/>
        <v>1010.5018941569855</v>
      </c>
      <c r="C246" s="2">
        <f xml:space="preserve">  IF(MONTH(A246)&lt;&gt;MONTH(A246+1),monthlyFee,0)</f>
        <v>0</v>
      </c>
      <c r="D246" s="2">
        <f t="shared" si="16"/>
        <v>1010.5018941569855</v>
      </c>
      <c r="E246" s="2">
        <f>D246*InterestRate/365+E245-F245</f>
        <v>2.1594287053217776</v>
      </c>
      <c r="F246" s="2">
        <f t="shared" si="15"/>
        <v>0</v>
      </c>
      <c r="G246" s="2">
        <f>F246*Withholding</f>
        <v>0</v>
      </c>
      <c r="H246" s="2">
        <f t="shared" si="17"/>
        <v>1010.5018941569855</v>
      </c>
    </row>
    <row r="247" spans="1:8" x14ac:dyDescent="0.2">
      <c r="A247" s="1">
        <f t="shared" si="18"/>
        <v>43704</v>
      </c>
      <c r="B247" s="2">
        <f t="shared" si="19"/>
        <v>1010.5018941569855</v>
      </c>
      <c r="C247" s="2">
        <f xml:space="preserve">  IF(MONTH(A247)&lt;&gt;MONTH(A247+1),monthlyFee,0)</f>
        <v>0</v>
      </c>
      <c r="D247" s="2">
        <f t="shared" si="16"/>
        <v>1010.5018941569855</v>
      </c>
      <c r="E247" s="2">
        <f>D247*InterestRate/365+E246-F246</f>
        <v>2.2424836555264611</v>
      </c>
      <c r="F247" s="2">
        <f t="shared" si="15"/>
        <v>0</v>
      </c>
      <c r="G247" s="2">
        <f>F247*Withholding</f>
        <v>0</v>
      </c>
      <c r="H247" s="2">
        <f t="shared" si="17"/>
        <v>1010.5018941569855</v>
      </c>
    </row>
    <row r="248" spans="1:8" x14ac:dyDescent="0.2">
      <c r="A248" s="1">
        <f t="shared" si="18"/>
        <v>43705</v>
      </c>
      <c r="B248" s="2">
        <f t="shared" si="19"/>
        <v>1010.5018941569855</v>
      </c>
      <c r="C248" s="2">
        <f xml:space="preserve">  IF(MONTH(A248)&lt;&gt;MONTH(A248+1),monthlyFee,0)</f>
        <v>0</v>
      </c>
      <c r="D248" s="2">
        <f t="shared" si="16"/>
        <v>1010.5018941569855</v>
      </c>
      <c r="E248" s="2">
        <f>D248*InterestRate/365+E247-F247</f>
        <v>2.3255386057311447</v>
      </c>
      <c r="F248" s="2">
        <f t="shared" si="15"/>
        <v>0</v>
      </c>
      <c r="G248" s="2">
        <f>F248*Withholding</f>
        <v>0</v>
      </c>
      <c r="H248" s="2">
        <f t="shared" si="17"/>
        <v>1010.5018941569855</v>
      </c>
    </row>
    <row r="249" spans="1:8" x14ac:dyDescent="0.2">
      <c r="A249" s="1">
        <f t="shared" si="18"/>
        <v>43706</v>
      </c>
      <c r="B249" s="2">
        <f t="shared" si="19"/>
        <v>1010.5018941569855</v>
      </c>
      <c r="C249" s="2">
        <f xml:space="preserve">  IF(MONTH(A249)&lt;&gt;MONTH(A249+1),monthlyFee,0)</f>
        <v>0</v>
      </c>
      <c r="D249" s="2">
        <f t="shared" si="16"/>
        <v>1010.5018941569855</v>
      </c>
      <c r="E249" s="2">
        <f>D249*InterestRate/365+E248-F248</f>
        <v>2.4085935559358282</v>
      </c>
      <c r="F249" s="2">
        <f t="shared" si="15"/>
        <v>0</v>
      </c>
      <c r="G249" s="2">
        <f>F249*Withholding</f>
        <v>0</v>
      </c>
      <c r="H249" s="2">
        <f t="shared" si="17"/>
        <v>1010.5018941569855</v>
      </c>
    </row>
    <row r="250" spans="1:8" x14ac:dyDescent="0.2">
      <c r="A250" s="1">
        <f t="shared" si="18"/>
        <v>43707</v>
      </c>
      <c r="B250" s="2">
        <f t="shared" si="19"/>
        <v>1010.5018941569855</v>
      </c>
      <c r="C250" s="2">
        <f xml:space="preserve">  IF(MONTH(A250)&lt;&gt;MONTH(A250+1),monthlyFee,0)</f>
        <v>0</v>
      </c>
      <c r="D250" s="2">
        <f t="shared" si="16"/>
        <v>1010.5018941569855</v>
      </c>
      <c r="E250" s="2">
        <f>D250*InterestRate/365+E249-F249</f>
        <v>2.4916485061405118</v>
      </c>
      <c r="F250" s="2">
        <f t="shared" si="15"/>
        <v>0</v>
      </c>
      <c r="G250" s="2">
        <f>F250*Withholding</f>
        <v>0</v>
      </c>
      <c r="H250" s="2">
        <f t="shared" si="17"/>
        <v>1010.5018941569855</v>
      </c>
    </row>
    <row r="251" spans="1:8" x14ac:dyDescent="0.2">
      <c r="A251" s="1">
        <f t="shared" si="18"/>
        <v>43708</v>
      </c>
      <c r="B251" s="2">
        <f t="shared" si="19"/>
        <v>1010.5018941569855</v>
      </c>
      <c r="C251" s="2">
        <f xml:space="preserve">  IF(MONTH(A251)&lt;&gt;MONTH(A251+1),monthlyFee,0)</f>
        <v>1</v>
      </c>
      <c r="D251" s="2">
        <f t="shared" si="16"/>
        <v>1009.5018941569855</v>
      </c>
      <c r="E251" s="2">
        <f>D251*InterestRate/365+E250-F250</f>
        <v>2.5746212645643736</v>
      </c>
      <c r="F251" s="2">
        <f t="shared" si="15"/>
        <v>2.5746212645643736</v>
      </c>
      <c r="G251" s="2">
        <f>F251*Withholding</f>
        <v>0.51492425291287469</v>
      </c>
      <c r="H251" s="2">
        <f t="shared" si="17"/>
        <v>1012.0765154215499</v>
      </c>
    </row>
    <row r="252" spans="1:8" x14ac:dyDescent="0.2">
      <c r="A252" s="1">
        <f t="shared" si="18"/>
        <v>43709</v>
      </c>
      <c r="B252" s="2">
        <f t="shared" si="19"/>
        <v>1012.0765154215499</v>
      </c>
      <c r="C252" s="2">
        <f xml:space="preserve">  IF(MONTH(A252)&lt;&gt;MONTH(A252+1),monthlyFee,0)</f>
        <v>0</v>
      </c>
      <c r="D252" s="2">
        <f t="shared" si="16"/>
        <v>1012.0765154215499</v>
      </c>
      <c r="E252" s="2">
        <f>D252*InterestRate/365+E251-F251</f>
        <v>8.3184371130538448E-2</v>
      </c>
      <c r="F252" s="2">
        <f t="shared" si="15"/>
        <v>0</v>
      </c>
      <c r="G252" s="2">
        <f>F252*Withholding</f>
        <v>0</v>
      </c>
      <c r="H252" s="2">
        <f t="shared" si="17"/>
        <v>1012.0765154215499</v>
      </c>
    </row>
    <row r="253" spans="1:8" x14ac:dyDescent="0.2">
      <c r="A253" s="1">
        <f t="shared" si="18"/>
        <v>43710</v>
      </c>
      <c r="B253" s="2">
        <f t="shared" si="19"/>
        <v>1012.0765154215499</v>
      </c>
      <c r="C253" s="2">
        <f xml:space="preserve">  IF(MONTH(A253)&lt;&gt;MONTH(A253+1),monthlyFee,0)</f>
        <v>0</v>
      </c>
      <c r="D253" s="2">
        <f t="shared" si="16"/>
        <v>1012.0765154215499</v>
      </c>
      <c r="E253" s="2">
        <f>D253*InterestRate/365+E252-F252</f>
        <v>0.16636874226107679</v>
      </c>
      <c r="F253" s="2">
        <f t="shared" si="15"/>
        <v>0</v>
      </c>
      <c r="G253" s="2">
        <f>F253*Withholding</f>
        <v>0</v>
      </c>
      <c r="H253" s="2">
        <f t="shared" si="17"/>
        <v>1012.0765154215499</v>
      </c>
    </row>
    <row r="254" spans="1:8" x14ac:dyDescent="0.2">
      <c r="A254" s="1">
        <f t="shared" si="18"/>
        <v>43711</v>
      </c>
      <c r="B254" s="2">
        <f t="shared" si="19"/>
        <v>1012.0765154215499</v>
      </c>
      <c r="C254" s="2">
        <f xml:space="preserve">  IF(MONTH(A254)&lt;&gt;MONTH(A254+1),monthlyFee,0)</f>
        <v>0</v>
      </c>
      <c r="D254" s="2">
        <f t="shared" si="16"/>
        <v>1012.0765154215499</v>
      </c>
      <c r="E254" s="2">
        <f>D254*InterestRate/365+E253-F253</f>
        <v>0.24955311339161512</v>
      </c>
      <c r="F254" s="2">
        <f t="shared" si="15"/>
        <v>0</v>
      </c>
      <c r="G254" s="2">
        <f>F254*Withholding</f>
        <v>0</v>
      </c>
      <c r="H254" s="2">
        <f t="shared" si="17"/>
        <v>1012.0765154215499</v>
      </c>
    </row>
    <row r="255" spans="1:8" x14ac:dyDescent="0.2">
      <c r="A255" s="1">
        <f t="shared" si="18"/>
        <v>43712</v>
      </c>
      <c r="B255" s="2">
        <f t="shared" si="19"/>
        <v>1012.0765154215499</v>
      </c>
      <c r="C255" s="2">
        <f xml:space="preserve">  IF(MONTH(A255)&lt;&gt;MONTH(A255+1),monthlyFee,0)</f>
        <v>0</v>
      </c>
      <c r="D255" s="2">
        <f t="shared" si="16"/>
        <v>1012.0765154215499</v>
      </c>
      <c r="E255" s="2">
        <f>D255*InterestRate/365+E254-F254</f>
        <v>0.33273748452215346</v>
      </c>
      <c r="F255" s="2">
        <f t="shared" si="15"/>
        <v>0</v>
      </c>
      <c r="G255" s="2">
        <f>F255*Withholding</f>
        <v>0</v>
      </c>
      <c r="H255" s="2">
        <f t="shared" si="17"/>
        <v>1012.0765154215499</v>
      </c>
    </row>
    <row r="256" spans="1:8" x14ac:dyDescent="0.2">
      <c r="A256" s="1">
        <f t="shared" si="18"/>
        <v>43713</v>
      </c>
      <c r="B256" s="2">
        <f t="shared" si="19"/>
        <v>1012.0765154215499</v>
      </c>
      <c r="C256" s="2">
        <f xml:space="preserve">  IF(MONTH(A256)&lt;&gt;MONTH(A256+1),monthlyFee,0)</f>
        <v>0</v>
      </c>
      <c r="D256" s="2">
        <f t="shared" si="16"/>
        <v>1012.0765154215499</v>
      </c>
      <c r="E256" s="2">
        <f>D256*InterestRate/365+E255-F255</f>
        <v>0.4159218556526918</v>
      </c>
      <c r="F256" s="2">
        <f t="shared" si="15"/>
        <v>0</v>
      </c>
      <c r="G256" s="2">
        <f>F256*Withholding</f>
        <v>0</v>
      </c>
      <c r="H256" s="2">
        <f t="shared" si="17"/>
        <v>1012.0765154215499</v>
      </c>
    </row>
    <row r="257" spans="1:8" x14ac:dyDescent="0.2">
      <c r="A257" s="1">
        <f t="shared" si="18"/>
        <v>43714</v>
      </c>
      <c r="B257" s="2">
        <f t="shared" si="19"/>
        <v>1012.0765154215499</v>
      </c>
      <c r="C257" s="2">
        <f xml:space="preserve">  IF(MONTH(A257)&lt;&gt;MONTH(A257+1),monthlyFee,0)</f>
        <v>0</v>
      </c>
      <c r="D257" s="2">
        <f t="shared" si="16"/>
        <v>1012.0765154215499</v>
      </c>
      <c r="E257" s="2">
        <f>D257*InterestRate/365+E256-F256</f>
        <v>0.49910622678323013</v>
      </c>
      <c r="F257" s="2">
        <f t="shared" si="15"/>
        <v>0</v>
      </c>
      <c r="G257" s="2">
        <f>F257*Withholding</f>
        <v>0</v>
      </c>
      <c r="H257" s="2">
        <f t="shared" si="17"/>
        <v>1012.0765154215499</v>
      </c>
    </row>
    <row r="258" spans="1:8" x14ac:dyDescent="0.2">
      <c r="A258" s="1">
        <f t="shared" si="18"/>
        <v>43715</v>
      </c>
      <c r="B258" s="2">
        <f t="shared" si="19"/>
        <v>1012.0765154215499</v>
      </c>
      <c r="C258" s="2">
        <f xml:space="preserve">  IF(MONTH(A258)&lt;&gt;MONTH(A258+1),monthlyFee,0)</f>
        <v>0</v>
      </c>
      <c r="D258" s="2">
        <f t="shared" si="16"/>
        <v>1012.0765154215499</v>
      </c>
      <c r="E258" s="2">
        <f>D258*InterestRate/365+E257-F257</f>
        <v>0.58229059791376847</v>
      </c>
      <c r="F258" s="2">
        <f t="shared" si="15"/>
        <v>0</v>
      </c>
      <c r="G258" s="2">
        <f>F258*Withholding</f>
        <v>0</v>
      </c>
      <c r="H258" s="2">
        <f t="shared" si="17"/>
        <v>1012.0765154215499</v>
      </c>
    </row>
    <row r="259" spans="1:8" x14ac:dyDescent="0.2">
      <c r="A259" s="1">
        <f t="shared" si="18"/>
        <v>43716</v>
      </c>
      <c r="B259" s="2">
        <f t="shared" si="19"/>
        <v>1012.0765154215499</v>
      </c>
      <c r="C259" s="2">
        <f xml:space="preserve">  IF(MONTH(A259)&lt;&gt;MONTH(A259+1),monthlyFee,0)</f>
        <v>0</v>
      </c>
      <c r="D259" s="2">
        <f t="shared" si="16"/>
        <v>1012.0765154215499</v>
      </c>
      <c r="E259" s="2">
        <f>D259*InterestRate/365+E258-F258</f>
        <v>0.66547496904430681</v>
      </c>
      <c r="F259" s="2">
        <f t="shared" si="15"/>
        <v>0</v>
      </c>
      <c r="G259" s="2">
        <f>F259*Withholding</f>
        <v>0</v>
      </c>
      <c r="H259" s="2">
        <f t="shared" si="17"/>
        <v>1012.0765154215499</v>
      </c>
    </row>
    <row r="260" spans="1:8" x14ac:dyDescent="0.2">
      <c r="A260" s="1">
        <f t="shared" si="18"/>
        <v>43717</v>
      </c>
      <c r="B260" s="2">
        <f t="shared" si="19"/>
        <v>1012.0765154215499</v>
      </c>
      <c r="C260" s="2">
        <f xml:space="preserve">  IF(MONTH(A260)&lt;&gt;MONTH(A260+1),monthlyFee,0)</f>
        <v>0</v>
      </c>
      <c r="D260" s="2">
        <f t="shared" si="16"/>
        <v>1012.0765154215499</v>
      </c>
      <c r="E260" s="2">
        <f>D260*InterestRate/365+E259-F259</f>
        <v>0.74865934017484514</v>
      </c>
      <c r="F260" s="2">
        <f t="shared" si="15"/>
        <v>0</v>
      </c>
      <c r="G260" s="2">
        <f>F260*Withholding</f>
        <v>0</v>
      </c>
      <c r="H260" s="2">
        <f t="shared" si="17"/>
        <v>1012.0765154215499</v>
      </c>
    </row>
    <row r="261" spans="1:8" x14ac:dyDescent="0.2">
      <c r="A261" s="1">
        <f t="shared" si="18"/>
        <v>43718</v>
      </c>
      <c r="B261" s="2">
        <f t="shared" si="19"/>
        <v>1012.0765154215499</v>
      </c>
      <c r="C261" s="2">
        <f xml:space="preserve">  IF(MONTH(A261)&lt;&gt;MONTH(A261+1),monthlyFee,0)</f>
        <v>0</v>
      </c>
      <c r="D261" s="2">
        <f t="shared" si="16"/>
        <v>1012.0765154215499</v>
      </c>
      <c r="E261" s="2">
        <f>D261*InterestRate/365+E260-F260</f>
        <v>0.83184371130538348</v>
      </c>
      <c r="F261" s="2">
        <f t="shared" si="15"/>
        <v>0</v>
      </c>
      <c r="G261" s="2">
        <f>F261*Withholding</f>
        <v>0</v>
      </c>
      <c r="H261" s="2">
        <f t="shared" si="17"/>
        <v>1012.0765154215499</v>
      </c>
    </row>
    <row r="262" spans="1:8" x14ac:dyDescent="0.2">
      <c r="A262" s="1">
        <f t="shared" si="18"/>
        <v>43719</v>
      </c>
      <c r="B262" s="2">
        <f t="shared" si="19"/>
        <v>1012.0765154215499</v>
      </c>
      <c r="C262" s="2">
        <f xml:space="preserve">  IF(MONTH(A262)&lt;&gt;MONTH(A262+1),monthlyFee,0)</f>
        <v>0</v>
      </c>
      <c r="D262" s="2">
        <f t="shared" si="16"/>
        <v>1012.0765154215499</v>
      </c>
      <c r="E262" s="2">
        <f>D262*InterestRate/365+E261-F261</f>
        <v>0.91502808243592182</v>
      </c>
      <c r="F262" s="2">
        <f t="shared" si="15"/>
        <v>0</v>
      </c>
      <c r="G262" s="2">
        <f>F262*Withholding</f>
        <v>0</v>
      </c>
      <c r="H262" s="2">
        <f t="shared" si="17"/>
        <v>1012.0765154215499</v>
      </c>
    </row>
    <row r="263" spans="1:8" x14ac:dyDescent="0.2">
      <c r="A263" s="1">
        <f t="shared" si="18"/>
        <v>43720</v>
      </c>
      <c r="B263" s="2">
        <f t="shared" si="19"/>
        <v>1012.0765154215499</v>
      </c>
      <c r="C263" s="2">
        <f xml:space="preserve">  IF(MONTH(A263)&lt;&gt;MONTH(A263+1),monthlyFee,0)</f>
        <v>0</v>
      </c>
      <c r="D263" s="2">
        <f t="shared" si="16"/>
        <v>1012.0765154215499</v>
      </c>
      <c r="E263" s="2">
        <f>D263*InterestRate/365+E262-F262</f>
        <v>0.99821245356646016</v>
      </c>
      <c r="F263" s="2">
        <f t="shared" si="15"/>
        <v>0</v>
      </c>
      <c r="G263" s="2">
        <f>F263*Withholding</f>
        <v>0</v>
      </c>
      <c r="H263" s="2">
        <f t="shared" si="17"/>
        <v>1012.0765154215499</v>
      </c>
    </row>
    <row r="264" spans="1:8" x14ac:dyDescent="0.2">
      <c r="A264" s="1">
        <f t="shared" si="18"/>
        <v>43721</v>
      </c>
      <c r="B264" s="2">
        <f t="shared" si="19"/>
        <v>1012.0765154215499</v>
      </c>
      <c r="C264" s="2">
        <f xml:space="preserve">  IF(MONTH(A264)&lt;&gt;MONTH(A264+1),monthlyFee,0)</f>
        <v>0</v>
      </c>
      <c r="D264" s="2">
        <f t="shared" si="16"/>
        <v>1012.0765154215499</v>
      </c>
      <c r="E264" s="2">
        <f>D264*InterestRate/365+E263-F263</f>
        <v>1.0813968246969985</v>
      </c>
      <c r="F264" s="2">
        <f t="shared" si="15"/>
        <v>0</v>
      </c>
      <c r="G264" s="2">
        <f>F264*Withholding</f>
        <v>0</v>
      </c>
      <c r="H264" s="2">
        <f t="shared" si="17"/>
        <v>1012.0765154215499</v>
      </c>
    </row>
    <row r="265" spans="1:8" x14ac:dyDescent="0.2">
      <c r="A265" s="1">
        <f t="shared" si="18"/>
        <v>43722</v>
      </c>
      <c r="B265" s="2">
        <f t="shared" si="19"/>
        <v>1012.0765154215499</v>
      </c>
      <c r="C265" s="2">
        <f xml:space="preserve">  IF(MONTH(A265)&lt;&gt;MONTH(A265+1),monthlyFee,0)</f>
        <v>0</v>
      </c>
      <c r="D265" s="2">
        <f t="shared" si="16"/>
        <v>1012.0765154215499</v>
      </c>
      <c r="E265" s="2">
        <f>D265*InterestRate/365+E264-F264</f>
        <v>1.1645811958275369</v>
      </c>
      <c r="F265" s="2">
        <f t="shared" ref="F265:F328" si="20">IF(MONTH(A265)&lt;&gt;MONTH(A265+1),E265,0)</f>
        <v>0</v>
      </c>
      <c r="G265" s="2">
        <f>F265*Withholding</f>
        <v>0</v>
      </c>
      <c r="H265" s="2">
        <f t="shared" si="17"/>
        <v>1012.0765154215499</v>
      </c>
    </row>
    <row r="266" spans="1:8" x14ac:dyDescent="0.2">
      <c r="A266" s="1">
        <f t="shared" si="18"/>
        <v>43723</v>
      </c>
      <c r="B266" s="2">
        <f t="shared" si="19"/>
        <v>1012.0765154215499</v>
      </c>
      <c r="C266" s="2">
        <f xml:space="preserve">  IF(MONTH(A266)&lt;&gt;MONTH(A266+1),monthlyFee,0)</f>
        <v>0</v>
      </c>
      <c r="D266" s="2">
        <f t="shared" ref="D266:D329" si="21">B266-C266</f>
        <v>1012.0765154215499</v>
      </c>
      <c r="E266" s="2">
        <f>D266*InterestRate/365+E265-F265</f>
        <v>1.2477655669580754</v>
      </c>
      <c r="F266" s="2">
        <f t="shared" si="20"/>
        <v>0</v>
      </c>
      <c r="G266" s="2">
        <f>F266*Withholding</f>
        <v>0</v>
      </c>
      <c r="H266" s="2">
        <f t="shared" ref="H266:H329" si="22">B266-C266+F266</f>
        <v>1012.0765154215499</v>
      </c>
    </row>
    <row r="267" spans="1:8" x14ac:dyDescent="0.2">
      <c r="A267" s="1">
        <f t="shared" ref="A267:A330" si="23">A266+1</f>
        <v>43724</v>
      </c>
      <c r="B267" s="2">
        <f t="shared" ref="B267:B330" si="24">H266</f>
        <v>1012.0765154215499</v>
      </c>
      <c r="C267" s="2">
        <f xml:space="preserve">  IF(MONTH(A267)&lt;&gt;MONTH(A267+1),monthlyFee,0)</f>
        <v>0</v>
      </c>
      <c r="D267" s="2">
        <f t="shared" si="21"/>
        <v>1012.0765154215499</v>
      </c>
      <c r="E267" s="2">
        <f>D267*InterestRate/365+E266-F266</f>
        <v>1.3309499380886138</v>
      </c>
      <c r="F267" s="2">
        <f t="shared" si="20"/>
        <v>0</v>
      </c>
      <c r="G267" s="2">
        <f>F267*Withholding</f>
        <v>0</v>
      </c>
      <c r="H267" s="2">
        <f t="shared" si="22"/>
        <v>1012.0765154215499</v>
      </c>
    </row>
    <row r="268" spans="1:8" x14ac:dyDescent="0.2">
      <c r="A268" s="1">
        <f t="shared" si="23"/>
        <v>43725</v>
      </c>
      <c r="B268" s="2">
        <f t="shared" si="24"/>
        <v>1012.0765154215499</v>
      </c>
      <c r="C268" s="2">
        <f xml:space="preserve">  IF(MONTH(A268)&lt;&gt;MONTH(A268+1),monthlyFee,0)</f>
        <v>0</v>
      </c>
      <c r="D268" s="2">
        <f t="shared" si="21"/>
        <v>1012.0765154215499</v>
      </c>
      <c r="E268" s="2">
        <f>D268*InterestRate/365+E267-F267</f>
        <v>1.4141343092191523</v>
      </c>
      <c r="F268" s="2">
        <f t="shared" si="20"/>
        <v>0</v>
      </c>
      <c r="G268" s="2">
        <f>F268*Withholding</f>
        <v>0</v>
      </c>
      <c r="H268" s="2">
        <f t="shared" si="22"/>
        <v>1012.0765154215499</v>
      </c>
    </row>
    <row r="269" spans="1:8" x14ac:dyDescent="0.2">
      <c r="A269" s="1">
        <f t="shared" si="23"/>
        <v>43726</v>
      </c>
      <c r="B269" s="2">
        <f t="shared" si="24"/>
        <v>1012.0765154215499</v>
      </c>
      <c r="C269" s="2">
        <f xml:space="preserve">  IF(MONTH(A269)&lt;&gt;MONTH(A269+1),monthlyFee,0)</f>
        <v>0</v>
      </c>
      <c r="D269" s="2">
        <f t="shared" si="21"/>
        <v>1012.0765154215499</v>
      </c>
      <c r="E269" s="2">
        <f>D269*InterestRate/365+E268-F268</f>
        <v>1.4973186803496907</v>
      </c>
      <c r="F269" s="2">
        <f t="shared" si="20"/>
        <v>0</v>
      </c>
      <c r="G269" s="2">
        <f>F269*Withholding</f>
        <v>0</v>
      </c>
      <c r="H269" s="2">
        <f t="shared" si="22"/>
        <v>1012.0765154215499</v>
      </c>
    </row>
    <row r="270" spans="1:8" x14ac:dyDescent="0.2">
      <c r="A270" s="1">
        <f t="shared" si="23"/>
        <v>43727</v>
      </c>
      <c r="B270" s="2">
        <f t="shared" si="24"/>
        <v>1012.0765154215499</v>
      </c>
      <c r="C270" s="2">
        <f xml:space="preserve">  IF(MONTH(A270)&lt;&gt;MONTH(A270+1),monthlyFee,0)</f>
        <v>0</v>
      </c>
      <c r="D270" s="2">
        <f t="shared" si="21"/>
        <v>1012.0765154215499</v>
      </c>
      <c r="E270" s="2">
        <f>D270*InterestRate/365+E269-F269</f>
        <v>1.5805030514802292</v>
      </c>
      <c r="F270" s="2">
        <f t="shared" si="20"/>
        <v>0</v>
      </c>
      <c r="G270" s="2">
        <f>F270*Withholding</f>
        <v>0</v>
      </c>
      <c r="H270" s="2">
        <f t="shared" si="22"/>
        <v>1012.0765154215499</v>
      </c>
    </row>
    <row r="271" spans="1:8" x14ac:dyDescent="0.2">
      <c r="A271" s="1">
        <f t="shared" si="23"/>
        <v>43728</v>
      </c>
      <c r="B271" s="2">
        <f t="shared" si="24"/>
        <v>1012.0765154215499</v>
      </c>
      <c r="C271" s="2">
        <f xml:space="preserve">  IF(MONTH(A271)&lt;&gt;MONTH(A271+1),monthlyFee,0)</f>
        <v>0</v>
      </c>
      <c r="D271" s="2">
        <f t="shared" si="21"/>
        <v>1012.0765154215499</v>
      </c>
      <c r="E271" s="2">
        <f>D271*InterestRate/365+E270-F270</f>
        <v>1.6636874226107676</v>
      </c>
      <c r="F271" s="2">
        <f t="shared" si="20"/>
        <v>0</v>
      </c>
      <c r="G271" s="2">
        <f>F271*Withholding</f>
        <v>0</v>
      </c>
      <c r="H271" s="2">
        <f t="shared" si="22"/>
        <v>1012.0765154215499</v>
      </c>
    </row>
    <row r="272" spans="1:8" x14ac:dyDescent="0.2">
      <c r="A272" s="1">
        <f t="shared" si="23"/>
        <v>43729</v>
      </c>
      <c r="B272" s="2">
        <f t="shared" si="24"/>
        <v>1012.0765154215499</v>
      </c>
      <c r="C272" s="2">
        <f xml:space="preserve">  IF(MONTH(A272)&lt;&gt;MONTH(A272+1),monthlyFee,0)</f>
        <v>0</v>
      </c>
      <c r="D272" s="2">
        <f t="shared" si="21"/>
        <v>1012.0765154215499</v>
      </c>
      <c r="E272" s="2">
        <f>D272*InterestRate/365+E271-F271</f>
        <v>1.7468717937413061</v>
      </c>
      <c r="F272" s="2">
        <f t="shared" si="20"/>
        <v>0</v>
      </c>
      <c r="G272" s="2">
        <f>F272*Withholding</f>
        <v>0</v>
      </c>
      <c r="H272" s="2">
        <f t="shared" si="22"/>
        <v>1012.0765154215499</v>
      </c>
    </row>
    <row r="273" spans="1:8" x14ac:dyDescent="0.2">
      <c r="A273" s="1">
        <f t="shared" si="23"/>
        <v>43730</v>
      </c>
      <c r="B273" s="2">
        <f t="shared" si="24"/>
        <v>1012.0765154215499</v>
      </c>
      <c r="C273" s="2">
        <f xml:space="preserve">  IF(MONTH(A273)&lt;&gt;MONTH(A273+1),monthlyFee,0)</f>
        <v>0</v>
      </c>
      <c r="D273" s="2">
        <f t="shared" si="21"/>
        <v>1012.0765154215499</v>
      </c>
      <c r="E273" s="2">
        <f>D273*InterestRate/365+E272-F272</f>
        <v>1.8300561648718445</v>
      </c>
      <c r="F273" s="2">
        <f t="shared" si="20"/>
        <v>0</v>
      </c>
      <c r="G273" s="2">
        <f>F273*Withholding</f>
        <v>0</v>
      </c>
      <c r="H273" s="2">
        <f t="shared" si="22"/>
        <v>1012.0765154215499</v>
      </c>
    </row>
    <row r="274" spans="1:8" x14ac:dyDescent="0.2">
      <c r="A274" s="1">
        <f t="shared" si="23"/>
        <v>43731</v>
      </c>
      <c r="B274" s="2">
        <f t="shared" si="24"/>
        <v>1012.0765154215499</v>
      </c>
      <c r="C274" s="2">
        <f xml:space="preserve">  IF(MONTH(A274)&lt;&gt;MONTH(A274+1),monthlyFee,0)</f>
        <v>0</v>
      </c>
      <c r="D274" s="2">
        <f t="shared" si="21"/>
        <v>1012.0765154215499</v>
      </c>
      <c r="E274" s="2">
        <f>D274*InterestRate/365+E273-F273</f>
        <v>1.913240536002383</v>
      </c>
      <c r="F274" s="2">
        <f t="shared" si="20"/>
        <v>0</v>
      </c>
      <c r="G274" s="2">
        <f>F274*Withholding</f>
        <v>0</v>
      </c>
      <c r="H274" s="2">
        <f t="shared" si="22"/>
        <v>1012.0765154215499</v>
      </c>
    </row>
    <row r="275" spans="1:8" x14ac:dyDescent="0.2">
      <c r="A275" s="1">
        <f t="shared" si="23"/>
        <v>43732</v>
      </c>
      <c r="B275" s="2">
        <f t="shared" si="24"/>
        <v>1012.0765154215499</v>
      </c>
      <c r="C275" s="2">
        <f xml:space="preserve">  IF(MONTH(A275)&lt;&gt;MONTH(A275+1),monthlyFee,0)</f>
        <v>0</v>
      </c>
      <c r="D275" s="2">
        <f t="shared" si="21"/>
        <v>1012.0765154215499</v>
      </c>
      <c r="E275" s="2">
        <f>D275*InterestRate/365+E274-F274</f>
        <v>1.9964249071329214</v>
      </c>
      <c r="F275" s="2">
        <f t="shared" si="20"/>
        <v>0</v>
      </c>
      <c r="G275" s="2">
        <f>F275*Withholding</f>
        <v>0</v>
      </c>
      <c r="H275" s="2">
        <f t="shared" si="22"/>
        <v>1012.0765154215499</v>
      </c>
    </row>
    <row r="276" spans="1:8" x14ac:dyDescent="0.2">
      <c r="A276" s="1">
        <f t="shared" si="23"/>
        <v>43733</v>
      </c>
      <c r="B276" s="2">
        <f t="shared" si="24"/>
        <v>1012.0765154215499</v>
      </c>
      <c r="C276" s="2">
        <f xml:space="preserve">  IF(MONTH(A276)&lt;&gt;MONTH(A276+1),monthlyFee,0)</f>
        <v>0</v>
      </c>
      <c r="D276" s="2">
        <f t="shared" si="21"/>
        <v>1012.0765154215499</v>
      </c>
      <c r="E276" s="2">
        <f>D276*InterestRate/365+E275-F275</f>
        <v>2.0796092782634599</v>
      </c>
      <c r="F276" s="2">
        <f t="shared" si="20"/>
        <v>0</v>
      </c>
      <c r="G276" s="2">
        <f>F276*Withholding</f>
        <v>0</v>
      </c>
      <c r="H276" s="2">
        <f t="shared" si="22"/>
        <v>1012.0765154215499</v>
      </c>
    </row>
    <row r="277" spans="1:8" x14ac:dyDescent="0.2">
      <c r="A277" s="1">
        <f t="shared" si="23"/>
        <v>43734</v>
      </c>
      <c r="B277" s="2">
        <f t="shared" si="24"/>
        <v>1012.0765154215499</v>
      </c>
      <c r="C277" s="2">
        <f xml:space="preserve">  IF(MONTH(A277)&lt;&gt;MONTH(A277+1),monthlyFee,0)</f>
        <v>0</v>
      </c>
      <c r="D277" s="2">
        <f t="shared" si="21"/>
        <v>1012.0765154215499</v>
      </c>
      <c r="E277" s="2">
        <f>D277*InterestRate/365+E276-F276</f>
        <v>2.1627936493939983</v>
      </c>
      <c r="F277" s="2">
        <f t="shared" si="20"/>
        <v>0</v>
      </c>
      <c r="G277" s="2">
        <f>F277*Withholding</f>
        <v>0</v>
      </c>
      <c r="H277" s="2">
        <f t="shared" si="22"/>
        <v>1012.0765154215499</v>
      </c>
    </row>
    <row r="278" spans="1:8" x14ac:dyDescent="0.2">
      <c r="A278" s="1">
        <f t="shared" si="23"/>
        <v>43735</v>
      </c>
      <c r="B278" s="2">
        <f t="shared" si="24"/>
        <v>1012.0765154215499</v>
      </c>
      <c r="C278" s="2">
        <f xml:space="preserve">  IF(MONTH(A278)&lt;&gt;MONTH(A278+1),monthlyFee,0)</f>
        <v>0</v>
      </c>
      <c r="D278" s="2">
        <f t="shared" si="21"/>
        <v>1012.0765154215499</v>
      </c>
      <c r="E278" s="2">
        <f>D278*InterestRate/365+E277-F277</f>
        <v>2.2459780205245368</v>
      </c>
      <c r="F278" s="2">
        <f t="shared" si="20"/>
        <v>0</v>
      </c>
      <c r="G278" s="2">
        <f>F278*Withholding</f>
        <v>0</v>
      </c>
      <c r="H278" s="2">
        <f t="shared" si="22"/>
        <v>1012.0765154215499</v>
      </c>
    </row>
    <row r="279" spans="1:8" x14ac:dyDescent="0.2">
      <c r="A279" s="1">
        <f t="shared" si="23"/>
        <v>43736</v>
      </c>
      <c r="B279" s="2">
        <f t="shared" si="24"/>
        <v>1012.0765154215499</v>
      </c>
      <c r="C279" s="2">
        <f xml:space="preserve">  IF(MONTH(A279)&lt;&gt;MONTH(A279+1),monthlyFee,0)</f>
        <v>0</v>
      </c>
      <c r="D279" s="2">
        <f t="shared" si="21"/>
        <v>1012.0765154215499</v>
      </c>
      <c r="E279" s="2">
        <f>D279*InterestRate/365+E278-F278</f>
        <v>2.3291623916550752</v>
      </c>
      <c r="F279" s="2">
        <f t="shared" si="20"/>
        <v>0</v>
      </c>
      <c r="G279" s="2">
        <f>F279*Withholding</f>
        <v>0</v>
      </c>
      <c r="H279" s="2">
        <f t="shared" si="22"/>
        <v>1012.0765154215499</v>
      </c>
    </row>
    <row r="280" spans="1:8" x14ac:dyDescent="0.2">
      <c r="A280" s="1">
        <f t="shared" si="23"/>
        <v>43737</v>
      </c>
      <c r="B280" s="2">
        <f t="shared" si="24"/>
        <v>1012.0765154215499</v>
      </c>
      <c r="C280" s="2">
        <f xml:space="preserve">  IF(MONTH(A280)&lt;&gt;MONTH(A280+1),monthlyFee,0)</f>
        <v>0</v>
      </c>
      <c r="D280" s="2">
        <f t="shared" si="21"/>
        <v>1012.0765154215499</v>
      </c>
      <c r="E280" s="2">
        <f>D280*InterestRate/365+E279-F279</f>
        <v>2.4123467627856137</v>
      </c>
      <c r="F280" s="2">
        <f t="shared" si="20"/>
        <v>0</v>
      </c>
      <c r="G280" s="2">
        <f>F280*Withholding</f>
        <v>0</v>
      </c>
      <c r="H280" s="2">
        <f t="shared" si="22"/>
        <v>1012.0765154215499</v>
      </c>
    </row>
    <row r="281" spans="1:8" x14ac:dyDescent="0.2">
      <c r="A281" s="1">
        <f t="shared" si="23"/>
        <v>43738</v>
      </c>
      <c r="B281" s="2">
        <f t="shared" si="24"/>
        <v>1012.0765154215499</v>
      </c>
      <c r="C281" s="2">
        <f xml:space="preserve">  IF(MONTH(A281)&lt;&gt;MONTH(A281+1),monthlyFee,0)</f>
        <v>1</v>
      </c>
      <c r="D281" s="2">
        <f t="shared" si="21"/>
        <v>1011.0765154215499</v>
      </c>
      <c r="E281" s="2">
        <f>D281*InterestRate/365+E280-F280</f>
        <v>2.4954489421353303</v>
      </c>
      <c r="F281" s="2">
        <f t="shared" si="20"/>
        <v>2.4954489421353303</v>
      </c>
      <c r="G281" s="2">
        <f>F281*Withholding</f>
        <v>0.49908978842706608</v>
      </c>
      <c r="H281" s="2">
        <f t="shared" si="22"/>
        <v>1013.5719643636852</v>
      </c>
    </row>
    <row r="282" spans="1:8" x14ac:dyDescent="0.2">
      <c r="A282" s="1">
        <f t="shared" si="23"/>
        <v>43739</v>
      </c>
      <c r="B282" s="2">
        <f t="shared" si="24"/>
        <v>1013.5719643636852</v>
      </c>
      <c r="C282" s="2">
        <f xml:space="preserve">  IF(MONTH(A282)&lt;&gt;MONTH(A282+1),monthlyFee,0)</f>
        <v>0</v>
      </c>
      <c r="D282" s="2">
        <f t="shared" si="21"/>
        <v>1013.5719643636852</v>
      </c>
      <c r="E282" s="2">
        <f>D282*InterestRate/365+E281-F281</f>
        <v>8.3307284742220489E-2</v>
      </c>
      <c r="F282" s="2">
        <f t="shared" si="20"/>
        <v>0</v>
      </c>
      <c r="G282" s="2">
        <f>F282*Withholding</f>
        <v>0</v>
      </c>
      <c r="H282" s="2">
        <f t="shared" si="22"/>
        <v>1013.5719643636852</v>
      </c>
    </row>
    <row r="283" spans="1:8" x14ac:dyDescent="0.2">
      <c r="A283" s="1">
        <f t="shared" si="23"/>
        <v>43740</v>
      </c>
      <c r="B283" s="2">
        <f t="shared" si="24"/>
        <v>1013.5719643636852</v>
      </c>
      <c r="C283" s="2">
        <f xml:space="preserve">  IF(MONTH(A283)&lt;&gt;MONTH(A283+1),monthlyFee,0)</f>
        <v>0</v>
      </c>
      <c r="D283" s="2">
        <f t="shared" si="21"/>
        <v>1013.5719643636852</v>
      </c>
      <c r="E283" s="2">
        <f>D283*InterestRate/365+E282-F282</f>
        <v>0.1666145694844412</v>
      </c>
      <c r="F283" s="2">
        <f t="shared" si="20"/>
        <v>0</v>
      </c>
      <c r="G283" s="2">
        <f>F283*Withholding</f>
        <v>0</v>
      </c>
      <c r="H283" s="2">
        <f t="shared" si="22"/>
        <v>1013.5719643636852</v>
      </c>
    </row>
    <row r="284" spans="1:8" x14ac:dyDescent="0.2">
      <c r="A284" s="1">
        <f t="shared" si="23"/>
        <v>43741</v>
      </c>
      <c r="B284" s="2">
        <f t="shared" si="24"/>
        <v>1013.5719643636852</v>
      </c>
      <c r="C284" s="2">
        <f xml:space="preserve">  IF(MONTH(A284)&lt;&gt;MONTH(A284+1),monthlyFee,0)</f>
        <v>0</v>
      </c>
      <c r="D284" s="2">
        <f t="shared" si="21"/>
        <v>1013.5719643636852</v>
      </c>
      <c r="E284" s="2">
        <f>D284*InterestRate/365+E283-F283</f>
        <v>0.24992185422666191</v>
      </c>
      <c r="F284" s="2">
        <f t="shared" si="20"/>
        <v>0</v>
      </c>
      <c r="G284" s="2">
        <f>F284*Withholding</f>
        <v>0</v>
      </c>
      <c r="H284" s="2">
        <f t="shared" si="22"/>
        <v>1013.5719643636852</v>
      </c>
    </row>
    <row r="285" spans="1:8" x14ac:dyDescent="0.2">
      <c r="A285" s="1">
        <f t="shared" si="23"/>
        <v>43742</v>
      </c>
      <c r="B285" s="2">
        <f t="shared" si="24"/>
        <v>1013.5719643636852</v>
      </c>
      <c r="C285" s="2">
        <f xml:space="preserve">  IF(MONTH(A285)&lt;&gt;MONTH(A285+1),monthlyFee,0)</f>
        <v>0</v>
      </c>
      <c r="D285" s="2">
        <f t="shared" si="21"/>
        <v>1013.5719643636852</v>
      </c>
      <c r="E285" s="2">
        <f>D285*InterestRate/365+E284-F284</f>
        <v>0.33322913896888262</v>
      </c>
      <c r="F285" s="2">
        <f t="shared" si="20"/>
        <v>0</v>
      </c>
      <c r="G285" s="2">
        <f>F285*Withholding</f>
        <v>0</v>
      </c>
      <c r="H285" s="2">
        <f t="shared" si="22"/>
        <v>1013.5719643636852</v>
      </c>
    </row>
    <row r="286" spans="1:8" x14ac:dyDescent="0.2">
      <c r="A286" s="1">
        <f t="shared" si="23"/>
        <v>43743</v>
      </c>
      <c r="B286" s="2">
        <f t="shared" si="24"/>
        <v>1013.5719643636852</v>
      </c>
      <c r="C286" s="2">
        <f xml:space="preserve">  IF(MONTH(A286)&lt;&gt;MONTH(A286+1),monthlyFee,0)</f>
        <v>0</v>
      </c>
      <c r="D286" s="2">
        <f t="shared" si="21"/>
        <v>1013.5719643636852</v>
      </c>
      <c r="E286" s="2">
        <f>D286*InterestRate/365+E285-F285</f>
        <v>0.41653642371110333</v>
      </c>
      <c r="F286" s="2">
        <f t="shared" si="20"/>
        <v>0</v>
      </c>
      <c r="G286" s="2">
        <f>F286*Withholding</f>
        <v>0</v>
      </c>
      <c r="H286" s="2">
        <f t="shared" si="22"/>
        <v>1013.5719643636852</v>
      </c>
    </row>
    <row r="287" spans="1:8" x14ac:dyDescent="0.2">
      <c r="A287" s="1">
        <f t="shared" si="23"/>
        <v>43744</v>
      </c>
      <c r="B287" s="2">
        <f t="shared" si="24"/>
        <v>1013.5719643636852</v>
      </c>
      <c r="C287" s="2">
        <f xml:space="preserve">  IF(MONTH(A287)&lt;&gt;MONTH(A287+1),monthlyFee,0)</f>
        <v>0</v>
      </c>
      <c r="D287" s="2">
        <f t="shared" si="21"/>
        <v>1013.5719643636852</v>
      </c>
      <c r="E287" s="2">
        <f>D287*InterestRate/365+E286-F286</f>
        <v>0.49984370845332404</v>
      </c>
      <c r="F287" s="2">
        <f t="shared" si="20"/>
        <v>0</v>
      </c>
      <c r="G287" s="2">
        <f>F287*Withholding</f>
        <v>0</v>
      </c>
      <c r="H287" s="2">
        <f t="shared" si="22"/>
        <v>1013.5719643636852</v>
      </c>
    </row>
    <row r="288" spans="1:8" x14ac:dyDescent="0.2">
      <c r="A288" s="1">
        <f t="shared" si="23"/>
        <v>43745</v>
      </c>
      <c r="B288" s="2">
        <f t="shared" si="24"/>
        <v>1013.5719643636852</v>
      </c>
      <c r="C288" s="2">
        <f xml:space="preserve">  IF(MONTH(A288)&lt;&gt;MONTH(A288+1),monthlyFee,0)</f>
        <v>0</v>
      </c>
      <c r="D288" s="2">
        <f t="shared" si="21"/>
        <v>1013.5719643636852</v>
      </c>
      <c r="E288" s="2">
        <f>D288*InterestRate/365+E287-F287</f>
        <v>0.58315099319554475</v>
      </c>
      <c r="F288" s="2">
        <f t="shared" si="20"/>
        <v>0</v>
      </c>
      <c r="G288" s="2">
        <f>F288*Withholding</f>
        <v>0</v>
      </c>
      <c r="H288" s="2">
        <f t="shared" si="22"/>
        <v>1013.5719643636852</v>
      </c>
    </row>
    <row r="289" spans="1:8" x14ac:dyDescent="0.2">
      <c r="A289" s="1">
        <f t="shared" si="23"/>
        <v>43746</v>
      </c>
      <c r="B289" s="2">
        <f t="shared" si="24"/>
        <v>1013.5719643636852</v>
      </c>
      <c r="C289" s="2">
        <f xml:space="preserve">  IF(MONTH(A289)&lt;&gt;MONTH(A289+1),monthlyFee,0)</f>
        <v>0</v>
      </c>
      <c r="D289" s="2">
        <f t="shared" si="21"/>
        <v>1013.5719643636852</v>
      </c>
      <c r="E289" s="2">
        <f>D289*InterestRate/365+E288-F288</f>
        <v>0.66645827793776546</v>
      </c>
      <c r="F289" s="2">
        <f t="shared" si="20"/>
        <v>0</v>
      </c>
      <c r="G289" s="2">
        <f>F289*Withholding</f>
        <v>0</v>
      </c>
      <c r="H289" s="2">
        <f t="shared" si="22"/>
        <v>1013.5719643636852</v>
      </c>
    </row>
    <row r="290" spans="1:8" x14ac:dyDescent="0.2">
      <c r="A290" s="1">
        <f t="shared" si="23"/>
        <v>43747</v>
      </c>
      <c r="B290" s="2">
        <f t="shared" si="24"/>
        <v>1013.5719643636852</v>
      </c>
      <c r="C290" s="2">
        <f xml:space="preserve">  IF(MONTH(A290)&lt;&gt;MONTH(A290+1),monthlyFee,0)</f>
        <v>0</v>
      </c>
      <c r="D290" s="2">
        <f t="shared" si="21"/>
        <v>1013.5719643636852</v>
      </c>
      <c r="E290" s="2">
        <f>D290*InterestRate/365+E289-F289</f>
        <v>0.74976556267998617</v>
      </c>
      <c r="F290" s="2">
        <f t="shared" si="20"/>
        <v>0</v>
      </c>
      <c r="G290" s="2">
        <f>F290*Withholding</f>
        <v>0</v>
      </c>
      <c r="H290" s="2">
        <f t="shared" si="22"/>
        <v>1013.5719643636852</v>
      </c>
    </row>
    <row r="291" spans="1:8" x14ac:dyDescent="0.2">
      <c r="A291" s="1">
        <f t="shared" si="23"/>
        <v>43748</v>
      </c>
      <c r="B291" s="2">
        <f t="shared" si="24"/>
        <v>1013.5719643636852</v>
      </c>
      <c r="C291" s="2">
        <f xml:space="preserve">  IF(MONTH(A291)&lt;&gt;MONTH(A291+1),monthlyFee,0)</f>
        <v>0</v>
      </c>
      <c r="D291" s="2">
        <f t="shared" si="21"/>
        <v>1013.5719643636852</v>
      </c>
      <c r="E291" s="2">
        <f>D291*InterestRate/365+E290-F290</f>
        <v>0.83307284742220689</v>
      </c>
      <c r="F291" s="2">
        <f t="shared" si="20"/>
        <v>0</v>
      </c>
      <c r="G291" s="2">
        <f>F291*Withholding</f>
        <v>0</v>
      </c>
      <c r="H291" s="2">
        <f t="shared" si="22"/>
        <v>1013.5719643636852</v>
      </c>
    </row>
    <row r="292" spans="1:8" x14ac:dyDescent="0.2">
      <c r="A292" s="1">
        <f t="shared" si="23"/>
        <v>43749</v>
      </c>
      <c r="B292" s="2">
        <f t="shared" si="24"/>
        <v>1013.5719643636852</v>
      </c>
      <c r="C292" s="2">
        <f xml:space="preserve">  IF(MONTH(A292)&lt;&gt;MONTH(A292+1),monthlyFee,0)</f>
        <v>0</v>
      </c>
      <c r="D292" s="2">
        <f t="shared" si="21"/>
        <v>1013.5719643636852</v>
      </c>
      <c r="E292" s="2">
        <f>D292*InterestRate/365+E291-F291</f>
        <v>0.9163801321644276</v>
      </c>
      <c r="F292" s="2">
        <f t="shared" si="20"/>
        <v>0</v>
      </c>
      <c r="G292" s="2">
        <f>F292*Withholding</f>
        <v>0</v>
      </c>
      <c r="H292" s="2">
        <f t="shared" si="22"/>
        <v>1013.5719643636852</v>
      </c>
    </row>
    <row r="293" spans="1:8" x14ac:dyDescent="0.2">
      <c r="A293" s="1">
        <f t="shared" si="23"/>
        <v>43750</v>
      </c>
      <c r="B293" s="2">
        <f t="shared" si="24"/>
        <v>1013.5719643636852</v>
      </c>
      <c r="C293" s="2">
        <f xml:space="preserve">  IF(MONTH(A293)&lt;&gt;MONTH(A293+1),monthlyFee,0)</f>
        <v>0</v>
      </c>
      <c r="D293" s="2">
        <f t="shared" si="21"/>
        <v>1013.5719643636852</v>
      </c>
      <c r="E293" s="2">
        <f>D293*InterestRate/365+E292-F292</f>
        <v>0.99968741690664831</v>
      </c>
      <c r="F293" s="2">
        <f t="shared" si="20"/>
        <v>0</v>
      </c>
      <c r="G293" s="2">
        <f>F293*Withholding</f>
        <v>0</v>
      </c>
      <c r="H293" s="2">
        <f t="shared" si="22"/>
        <v>1013.5719643636852</v>
      </c>
    </row>
    <row r="294" spans="1:8" x14ac:dyDescent="0.2">
      <c r="A294" s="1">
        <f t="shared" si="23"/>
        <v>43751</v>
      </c>
      <c r="B294" s="2">
        <f t="shared" si="24"/>
        <v>1013.5719643636852</v>
      </c>
      <c r="C294" s="2">
        <f xml:space="preserve">  IF(MONTH(A294)&lt;&gt;MONTH(A294+1),monthlyFee,0)</f>
        <v>0</v>
      </c>
      <c r="D294" s="2">
        <f t="shared" si="21"/>
        <v>1013.5719643636852</v>
      </c>
      <c r="E294" s="2">
        <f>D294*InterestRate/365+E293-F293</f>
        <v>1.082994701648869</v>
      </c>
      <c r="F294" s="2">
        <f t="shared" si="20"/>
        <v>0</v>
      </c>
      <c r="G294" s="2">
        <f>F294*Withholding</f>
        <v>0</v>
      </c>
      <c r="H294" s="2">
        <f t="shared" si="22"/>
        <v>1013.5719643636852</v>
      </c>
    </row>
    <row r="295" spans="1:8" x14ac:dyDescent="0.2">
      <c r="A295" s="1">
        <f t="shared" si="23"/>
        <v>43752</v>
      </c>
      <c r="B295" s="2">
        <f t="shared" si="24"/>
        <v>1013.5719643636852</v>
      </c>
      <c r="C295" s="2">
        <f xml:space="preserve">  IF(MONTH(A295)&lt;&gt;MONTH(A295+1),monthlyFee,0)</f>
        <v>0</v>
      </c>
      <c r="D295" s="2">
        <f t="shared" si="21"/>
        <v>1013.5719643636852</v>
      </c>
      <c r="E295" s="2">
        <f>D295*InterestRate/365+E294-F294</f>
        <v>1.1663019863910897</v>
      </c>
      <c r="F295" s="2">
        <f t="shared" si="20"/>
        <v>0</v>
      </c>
      <c r="G295" s="2">
        <f>F295*Withholding</f>
        <v>0</v>
      </c>
      <c r="H295" s="2">
        <f t="shared" si="22"/>
        <v>1013.5719643636852</v>
      </c>
    </row>
    <row r="296" spans="1:8" x14ac:dyDescent="0.2">
      <c r="A296" s="1">
        <f t="shared" si="23"/>
        <v>43753</v>
      </c>
      <c r="B296" s="2">
        <f t="shared" si="24"/>
        <v>1013.5719643636852</v>
      </c>
      <c r="C296" s="2">
        <f xml:space="preserve">  IF(MONTH(A296)&lt;&gt;MONTH(A296+1),monthlyFee,0)</f>
        <v>0</v>
      </c>
      <c r="D296" s="2">
        <f t="shared" si="21"/>
        <v>1013.5719643636852</v>
      </c>
      <c r="E296" s="2">
        <f>D296*InterestRate/365+E295-F295</f>
        <v>1.2496092711333104</v>
      </c>
      <c r="F296" s="2">
        <f t="shared" si="20"/>
        <v>0</v>
      </c>
      <c r="G296" s="2">
        <f>F296*Withholding</f>
        <v>0</v>
      </c>
      <c r="H296" s="2">
        <f t="shared" si="22"/>
        <v>1013.5719643636852</v>
      </c>
    </row>
    <row r="297" spans="1:8" x14ac:dyDescent="0.2">
      <c r="A297" s="1">
        <f t="shared" si="23"/>
        <v>43754</v>
      </c>
      <c r="B297" s="2">
        <f t="shared" si="24"/>
        <v>1013.5719643636852</v>
      </c>
      <c r="C297" s="2">
        <f xml:space="preserve">  IF(MONTH(A297)&lt;&gt;MONTH(A297+1),monthlyFee,0)</f>
        <v>0</v>
      </c>
      <c r="D297" s="2">
        <f t="shared" si="21"/>
        <v>1013.5719643636852</v>
      </c>
      <c r="E297" s="2">
        <f>D297*InterestRate/365+E296-F296</f>
        <v>1.3329165558755312</v>
      </c>
      <c r="F297" s="2">
        <f t="shared" si="20"/>
        <v>0</v>
      </c>
      <c r="G297" s="2">
        <f>F297*Withholding</f>
        <v>0</v>
      </c>
      <c r="H297" s="2">
        <f t="shared" si="22"/>
        <v>1013.5719643636852</v>
      </c>
    </row>
    <row r="298" spans="1:8" x14ac:dyDescent="0.2">
      <c r="A298" s="1">
        <f t="shared" si="23"/>
        <v>43755</v>
      </c>
      <c r="B298" s="2">
        <f t="shared" si="24"/>
        <v>1013.5719643636852</v>
      </c>
      <c r="C298" s="2">
        <f xml:space="preserve">  IF(MONTH(A298)&lt;&gt;MONTH(A298+1),monthlyFee,0)</f>
        <v>0</v>
      </c>
      <c r="D298" s="2">
        <f t="shared" si="21"/>
        <v>1013.5719643636852</v>
      </c>
      <c r="E298" s="2">
        <f>D298*InterestRate/365+E297-F297</f>
        <v>1.4162238406177519</v>
      </c>
      <c r="F298" s="2">
        <f t="shared" si="20"/>
        <v>0</v>
      </c>
      <c r="G298" s="2">
        <f>F298*Withholding</f>
        <v>0</v>
      </c>
      <c r="H298" s="2">
        <f t="shared" si="22"/>
        <v>1013.5719643636852</v>
      </c>
    </row>
    <row r="299" spans="1:8" x14ac:dyDescent="0.2">
      <c r="A299" s="1">
        <f t="shared" si="23"/>
        <v>43756</v>
      </c>
      <c r="B299" s="2">
        <f t="shared" si="24"/>
        <v>1013.5719643636852</v>
      </c>
      <c r="C299" s="2">
        <f xml:space="preserve">  IF(MONTH(A299)&lt;&gt;MONTH(A299+1),monthlyFee,0)</f>
        <v>0</v>
      </c>
      <c r="D299" s="2">
        <f t="shared" si="21"/>
        <v>1013.5719643636852</v>
      </c>
      <c r="E299" s="2">
        <f>D299*InterestRate/365+E298-F298</f>
        <v>1.4995311253599726</v>
      </c>
      <c r="F299" s="2">
        <f t="shared" si="20"/>
        <v>0</v>
      </c>
      <c r="G299" s="2">
        <f>F299*Withholding</f>
        <v>0</v>
      </c>
      <c r="H299" s="2">
        <f t="shared" si="22"/>
        <v>1013.5719643636852</v>
      </c>
    </row>
    <row r="300" spans="1:8" x14ac:dyDescent="0.2">
      <c r="A300" s="1">
        <f t="shared" si="23"/>
        <v>43757</v>
      </c>
      <c r="B300" s="2">
        <f t="shared" si="24"/>
        <v>1013.5719643636852</v>
      </c>
      <c r="C300" s="2">
        <f xml:space="preserve">  IF(MONTH(A300)&lt;&gt;MONTH(A300+1),monthlyFee,0)</f>
        <v>0</v>
      </c>
      <c r="D300" s="2">
        <f t="shared" si="21"/>
        <v>1013.5719643636852</v>
      </c>
      <c r="E300" s="2">
        <f>D300*InterestRate/365+E299-F299</f>
        <v>1.5828384101021933</v>
      </c>
      <c r="F300" s="2">
        <f t="shared" si="20"/>
        <v>0</v>
      </c>
      <c r="G300" s="2">
        <f>F300*Withholding</f>
        <v>0</v>
      </c>
      <c r="H300" s="2">
        <f t="shared" si="22"/>
        <v>1013.5719643636852</v>
      </c>
    </row>
    <row r="301" spans="1:8" x14ac:dyDescent="0.2">
      <c r="A301" s="1">
        <f t="shared" si="23"/>
        <v>43758</v>
      </c>
      <c r="B301" s="2">
        <f t="shared" si="24"/>
        <v>1013.5719643636852</v>
      </c>
      <c r="C301" s="2">
        <f xml:space="preserve">  IF(MONTH(A301)&lt;&gt;MONTH(A301+1),monthlyFee,0)</f>
        <v>0</v>
      </c>
      <c r="D301" s="2">
        <f t="shared" si="21"/>
        <v>1013.5719643636852</v>
      </c>
      <c r="E301" s="2">
        <f>D301*InterestRate/365+E300-F300</f>
        <v>1.666145694844414</v>
      </c>
      <c r="F301" s="2">
        <f t="shared" si="20"/>
        <v>0</v>
      </c>
      <c r="G301" s="2">
        <f>F301*Withholding</f>
        <v>0</v>
      </c>
      <c r="H301" s="2">
        <f t="shared" si="22"/>
        <v>1013.5719643636852</v>
      </c>
    </row>
    <row r="302" spans="1:8" x14ac:dyDescent="0.2">
      <c r="A302" s="1">
        <f t="shared" si="23"/>
        <v>43759</v>
      </c>
      <c r="B302" s="2">
        <f t="shared" si="24"/>
        <v>1013.5719643636852</v>
      </c>
      <c r="C302" s="2">
        <f xml:space="preserve">  IF(MONTH(A302)&lt;&gt;MONTH(A302+1),monthlyFee,0)</f>
        <v>0</v>
      </c>
      <c r="D302" s="2">
        <f t="shared" si="21"/>
        <v>1013.5719643636852</v>
      </c>
      <c r="E302" s="2">
        <f>D302*InterestRate/365+E301-F301</f>
        <v>1.7494529795866347</v>
      </c>
      <c r="F302" s="2">
        <f t="shared" si="20"/>
        <v>0</v>
      </c>
      <c r="G302" s="2">
        <f>F302*Withholding</f>
        <v>0</v>
      </c>
      <c r="H302" s="2">
        <f t="shared" si="22"/>
        <v>1013.5719643636852</v>
      </c>
    </row>
    <row r="303" spans="1:8" x14ac:dyDescent="0.2">
      <c r="A303" s="1">
        <f t="shared" si="23"/>
        <v>43760</v>
      </c>
      <c r="B303" s="2">
        <f t="shared" si="24"/>
        <v>1013.5719643636852</v>
      </c>
      <c r="C303" s="2">
        <f xml:space="preserve">  IF(MONTH(A303)&lt;&gt;MONTH(A303+1),monthlyFee,0)</f>
        <v>0</v>
      </c>
      <c r="D303" s="2">
        <f t="shared" si="21"/>
        <v>1013.5719643636852</v>
      </c>
      <c r="E303" s="2">
        <f>D303*InterestRate/365+E302-F302</f>
        <v>1.8327602643288554</v>
      </c>
      <c r="F303" s="2">
        <f t="shared" si="20"/>
        <v>0</v>
      </c>
      <c r="G303" s="2">
        <f>F303*Withholding</f>
        <v>0</v>
      </c>
      <c r="H303" s="2">
        <f t="shared" si="22"/>
        <v>1013.5719643636852</v>
      </c>
    </row>
    <row r="304" spans="1:8" x14ac:dyDescent="0.2">
      <c r="A304" s="1">
        <f t="shared" si="23"/>
        <v>43761</v>
      </c>
      <c r="B304" s="2">
        <f t="shared" si="24"/>
        <v>1013.5719643636852</v>
      </c>
      <c r="C304" s="2">
        <f xml:space="preserve">  IF(MONTH(A304)&lt;&gt;MONTH(A304+1),monthlyFee,0)</f>
        <v>0</v>
      </c>
      <c r="D304" s="2">
        <f t="shared" si="21"/>
        <v>1013.5719643636852</v>
      </c>
      <c r="E304" s="2">
        <f>D304*InterestRate/365+E303-F303</f>
        <v>1.9160675490710761</v>
      </c>
      <c r="F304" s="2">
        <f t="shared" si="20"/>
        <v>0</v>
      </c>
      <c r="G304" s="2">
        <f>F304*Withholding</f>
        <v>0</v>
      </c>
      <c r="H304" s="2">
        <f t="shared" si="22"/>
        <v>1013.5719643636852</v>
      </c>
    </row>
    <row r="305" spans="1:8" x14ac:dyDescent="0.2">
      <c r="A305" s="1">
        <f t="shared" si="23"/>
        <v>43762</v>
      </c>
      <c r="B305" s="2">
        <f t="shared" si="24"/>
        <v>1013.5719643636852</v>
      </c>
      <c r="C305" s="2">
        <f xml:space="preserve">  IF(MONTH(A305)&lt;&gt;MONTH(A305+1),monthlyFee,0)</f>
        <v>0</v>
      </c>
      <c r="D305" s="2">
        <f t="shared" si="21"/>
        <v>1013.5719643636852</v>
      </c>
      <c r="E305" s="2">
        <f>D305*InterestRate/365+E304-F304</f>
        <v>1.9993748338132968</v>
      </c>
      <c r="F305" s="2">
        <f t="shared" si="20"/>
        <v>0</v>
      </c>
      <c r="G305" s="2">
        <f>F305*Withholding</f>
        <v>0</v>
      </c>
      <c r="H305" s="2">
        <f t="shared" si="22"/>
        <v>1013.5719643636852</v>
      </c>
    </row>
    <row r="306" spans="1:8" x14ac:dyDescent="0.2">
      <c r="A306" s="1">
        <f t="shared" si="23"/>
        <v>43763</v>
      </c>
      <c r="B306" s="2">
        <f t="shared" si="24"/>
        <v>1013.5719643636852</v>
      </c>
      <c r="C306" s="2">
        <f xml:space="preserve">  IF(MONTH(A306)&lt;&gt;MONTH(A306+1),monthlyFee,0)</f>
        <v>0</v>
      </c>
      <c r="D306" s="2">
        <f t="shared" si="21"/>
        <v>1013.5719643636852</v>
      </c>
      <c r="E306" s="2">
        <f>D306*InterestRate/365+E305-F305</f>
        <v>2.0826821185555175</v>
      </c>
      <c r="F306" s="2">
        <f t="shared" si="20"/>
        <v>0</v>
      </c>
      <c r="G306" s="2">
        <f>F306*Withholding</f>
        <v>0</v>
      </c>
      <c r="H306" s="2">
        <f t="shared" si="22"/>
        <v>1013.5719643636852</v>
      </c>
    </row>
    <row r="307" spans="1:8" x14ac:dyDescent="0.2">
      <c r="A307" s="1">
        <f t="shared" si="23"/>
        <v>43764</v>
      </c>
      <c r="B307" s="2">
        <f t="shared" si="24"/>
        <v>1013.5719643636852</v>
      </c>
      <c r="C307" s="2">
        <f xml:space="preserve">  IF(MONTH(A307)&lt;&gt;MONTH(A307+1),monthlyFee,0)</f>
        <v>0</v>
      </c>
      <c r="D307" s="2">
        <f t="shared" si="21"/>
        <v>1013.5719643636852</v>
      </c>
      <c r="E307" s="2">
        <f>D307*InterestRate/365+E306-F306</f>
        <v>2.165989403297738</v>
      </c>
      <c r="F307" s="2">
        <f t="shared" si="20"/>
        <v>0</v>
      </c>
      <c r="G307" s="2">
        <f>F307*Withholding</f>
        <v>0</v>
      </c>
      <c r="H307" s="2">
        <f t="shared" si="22"/>
        <v>1013.5719643636852</v>
      </c>
    </row>
    <row r="308" spans="1:8" x14ac:dyDescent="0.2">
      <c r="A308" s="1">
        <f t="shared" si="23"/>
        <v>43765</v>
      </c>
      <c r="B308" s="2">
        <f t="shared" si="24"/>
        <v>1013.5719643636852</v>
      </c>
      <c r="C308" s="2">
        <f xml:space="preserve">  IF(MONTH(A308)&lt;&gt;MONTH(A308+1),monthlyFee,0)</f>
        <v>0</v>
      </c>
      <c r="D308" s="2">
        <f t="shared" si="21"/>
        <v>1013.5719643636852</v>
      </c>
      <c r="E308" s="2">
        <f>D308*InterestRate/365+E307-F307</f>
        <v>2.2492966880399585</v>
      </c>
      <c r="F308" s="2">
        <f t="shared" si="20"/>
        <v>0</v>
      </c>
      <c r="G308" s="2">
        <f>F308*Withholding</f>
        <v>0</v>
      </c>
      <c r="H308" s="2">
        <f t="shared" si="22"/>
        <v>1013.5719643636852</v>
      </c>
    </row>
    <row r="309" spans="1:8" x14ac:dyDescent="0.2">
      <c r="A309" s="1">
        <f t="shared" si="23"/>
        <v>43766</v>
      </c>
      <c r="B309" s="2">
        <f t="shared" si="24"/>
        <v>1013.5719643636852</v>
      </c>
      <c r="C309" s="2">
        <f xml:space="preserve">  IF(MONTH(A309)&lt;&gt;MONTH(A309+1),monthlyFee,0)</f>
        <v>0</v>
      </c>
      <c r="D309" s="2">
        <f t="shared" si="21"/>
        <v>1013.5719643636852</v>
      </c>
      <c r="E309" s="2">
        <f>D309*InterestRate/365+E308-F308</f>
        <v>2.332603972782179</v>
      </c>
      <c r="F309" s="2">
        <f t="shared" si="20"/>
        <v>0</v>
      </c>
      <c r="G309" s="2">
        <f>F309*Withholding</f>
        <v>0</v>
      </c>
      <c r="H309" s="2">
        <f t="shared" si="22"/>
        <v>1013.5719643636852</v>
      </c>
    </row>
    <row r="310" spans="1:8" x14ac:dyDescent="0.2">
      <c r="A310" s="1">
        <f t="shared" si="23"/>
        <v>43767</v>
      </c>
      <c r="B310" s="2">
        <f t="shared" si="24"/>
        <v>1013.5719643636852</v>
      </c>
      <c r="C310" s="2">
        <f xml:space="preserve">  IF(MONTH(A310)&lt;&gt;MONTH(A310+1),monthlyFee,0)</f>
        <v>0</v>
      </c>
      <c r="D310" s="2">
        <f t="shared" si="21"/>
        <v>1013.5719643636852</v>
      </c>
      <c r="E310" s="2">
        <f>D310*InterestRate/365+E309-F309</f>
        <v>2.4159112575243995</v>
      </c>
      <c r="F310" s="2">
        <f t="shared" si="20"/>
        <v>0</v>
      </c>
      <c r="G310" s="2">
        <f>F310*Withholding</f>
        <v>0</v>
      </c>
      <c r="H310" s="2">
        <f t="shared" si="22"/>
        <v>1013.5719643636852</v>
      </c>
    </row>
    <row r="311" spans="1:8" x14ac:dyDescent="0.2">
      <c r="A311" s="1">
        <f t="shared" si="23"/>
        <v>43768</v>
      </c>
      <c r="B311" s="2">
        <f t="shared" si="24"/>
        <v>1013.5719643636852</v>
      </c>
      <c r="C311" s="2">
        <f xml:space="preserve">  IF(MONTH(A311)&lt;&gt;MONTH(A311+1),monthlyFee,0)</f>
        <v>0</v>
      </c>
      <c r="D311" s="2">
        <f t="shared" si="21"/>
        <v>1013.5719643636852</v>
      </c>
      <c r="E311" s="2">
        <f>D311*InterestRate/365+E310-F310</f>
        <v>2.49921854226662</v>
      </c>
      <c r="F311" s="2">
        <f t="shared" si="20"/>
        <v>0</v>
      </c>
      <c r="G311" s="2">
        <f>F311*Withholding</f>
        <v>0</v>
      </c>
      <c r="H311" s="2">
        <f t="shared" si="22"/>
        <v>1013.5719643636852</v>
      </c>
    </row>
    <row r="312" spans="1:8" x14ac:dyDescent="0.2">
      <c r="A312" s="1">
        <f t="shared" si="23"/>
        <v>43769</v>
      </c>
      <c r="B312" s="2">
        <f t="shared" si="24"/>
        <v>1013.5719643636852</v>
      </c>
      <c r="C312" s="2">
        <f xml:space="preserve">  IF(MONTH(A312)&lt;&gt;MONTH(A312+1),monthlyFee,0)</f>
        <v>1</v>
      </c>
      <c r="D312" s="2">
        <f t="shared" si="21"/>
        <v>1012.5719643636852</v>
      </c>
      <c r="E312" s="2">
        <f>D312*InterestRate/365+E311-F311</f>
        <v>2.5824436352280187</v>
      </c>
      <c r="F312" s="2">
        <f t="shared" si="20"/>
        <v>2.5824436352280187</v>
      </c>
      <c r="G312" s="2">
        <f>F312*Withholding</f>
        <v>0.51648872704560378</v>
      </c>
      <c r="H312" s="2">
        <f t="shared" si="22"/>
        <v>1015.1544079989133</v>
      </c>
    </row>
    <row r="313" spans="1:8" x14ac:dyDescent="0.2">
      <c r="A313" s="1">
        <f t="shared" si="23"/>
        <v>43770</v>
      </c>
      <c r="B313" s="2">
        <f t="shared" si="24"/>
        <v>1015.1544079989133</v>
      </c>
      <c r="C313" s="2">
        <f xml:space="preserve">  IF(MONTH(A313)&lt;&gt;MONTH(A313+1),monthlyFee,0)</f>
        <v>0</v>
      </c>
      <c r="D313" s="2">
        <f t="shared" si="21"/>
        <v>1015.1544079989133</v>
      </c>
      <c r="E313" s="2">
        <f>D313*InterestRate/365+E312-F312</f>
        <v>8.3437348602650285E-2</v>
      </c>
      <c r="F313" s="2">
        <f t="shared" si="20"/>
        <v>0</v>
      </c>
      <c r="G313" s="2">
        <f>F313*Withholding</f>
        <v>0</v>
      </c>
      <c r="H313" s="2">
        <f t="shared" si="22"/>
        <v>1015.1544079989133</v>
      </c>
    </row>
    <row r="314" spans="1:8" x14ac:dyDescent="0.2">
      <c r="A314" s="1">
        <f t="shared" si="23"/>
        <v>43771</v>
      </c>
      <c r="B314" s="2">
        <f t="shared" si="24"/>
        <v>1015.1544079989133</v>
      </c>
      <c r="C314" s="2">
        <f xml:space="preserve">  IF(MONTH(A314)&lt;&gt;MONTH(A314+1),monthlyFee,0)</f>
        <v>0</v>
      </c>
      <c r="D314" s="2">
        <f t="shared" si="21"/>
        <v>1015.1544079989133</v>
      </c>
      <c r="E314" s="2">
        <f>D314*InterestRate/365+E313-F313</f>
        <v>0.16687469720530068</v>
      </c>
      <c r="F314" s="2">
        <f t="shared" si="20"/>
        <v>0</v>
      </c>
      <c r="G314" s="2">
        <f>F314*Withholding</f>
        <v>0</v>
      </c>
      <c r="H314" s="2">
        <f t="shared" si="22"/>
        <v>1015.1544079989133</v>
      </c>
    </row>
    <row r="315" spans="1:8" x14ac:dyDescent="0.2">
      <c r="A315" s="1">
        <f t="shared" si="23"/>
        <v>43772</v>
      </c>
      <c r="B315" s="2">
        <f t="shared" si="24"/>
        <v>1015.1544079989133</v>
      </c>
      <c r="C315" s="2">
        <f xml:space="preserve">  IF(MONTH(A315)&lt;&gt;MONTH(A315+1),monthlyFee,0)</f>
        <v>0</v>
      </c>
      <c r="D315" s="2">
        <f t="shared" si="21"/>
        <v>1015.1544079989133</v>
      </c>
      <c r="E315" s="2">
        <f>D315*InterestRate/365+E314-F314</f>
        <v>0.25031204580795108</v>
      </c>
      <c r="F315" s="2">
        <f t="shared" si="20"/>
        <v>0</v>
      </c>
      <c r="G315" s="2">
        <f>F315*Withholding</f>
        <v>0</v>
      </c>
      <c r="H315" s="2">
        <f t="shared" si="22"/>
        <v>1015.1544079989133</v>
      </c>
    </row>
    <row r="316" spans="1:8" x14ac:dyDescent="0.2">
      <c r="A316" s="1">
        <f t="shared" si="23"/>
        <v>43773</v>
      </c>
      <c r="B316" s="2">
        <f t="shared" si="24"/>
        <v>1015.1544079989133</v>
      </c>
      <c r="C316" s="2">
        <f xml:space="preserve">  IF(MONTH(A316)&lt;&gt;MONTH(A316+1),monthlyFee,0)</f>
        <v>0</v>
      </c>
      <c r="D316" s="2">
        <f t="shared" si="21"/>
        <v>1015.1544079989133</v>
      </c>
      <c r="E316" s="2">
        <f>D316*InterestRate/365+E315-F315</f>
        <v>0.33374939441060147</v>
      </c>
      <c r="F316" s="2">
        <f t="shared" si="20"/>
        <v>0</v>
      </c>
      <c r="G316" s="2">
        <f>F316*Withholding</f>
        <v>0</v>
      </c>
      <c r="H316" s="2">
        <f t="shared" si="22"/>
        <v>1015.1544079989133</v>
      </c>
    </row>
    <row r="317" spans="1:8" x14ac:dyDescent="0.2">
      <c r="A317" s="1">
        <f t="shared" si="23"/>
        <v>43774</v>
      </c>
      <c r="B317" s="2">
        <f t="shared" si="24"/>
        <v>1015.1544079989133</v>
      </c>
      <c r="C317" s="2">
        <f xml:space="preserve">  IF(MONTH(A317)&lt;&gt;MONTH(A317+1),monthlyFee,0)</f>
        <v>0</v>
      </c>
      <c r="D317" s="2">
        <f t="shared" si="21"/>
        <v>1015.1544079989133</v>
      </c>
      <c r="E317" s="2">
        <f>D317*InterestRate/365+E316-F316</f>
        <v>0.41718674301325187</v>
      </c>
      <c r="F317" s="2">
        <f t="shared" si="20"/>
        <v>0</v>
      </c>
      <c r="G317" s="2">
        <f>F317*Withholding</f>
        <v>0</v>
      </c>
      <c r="H317" s="2">
        <f t="shared" si="22"/>
        <v>1015.1544079989133</v>
      </c>
    </row>
    <row r="318" spans="1:8" x14ac:dyDescent="0.2">
      <c r="A318" s="1">
        <f t="shared" si="23"/>
        <v>43775</v>
      </c>
      <c r="B318" s="2">
        <f t="shared" si="24"/>
        <v>1015.1544079989133</v>
      </c>
      <c r="C318" s="2">
        <f xml:space="preserve">  IF(MONTH(A318)&lt;&gt;MONTH(A318+1),monthlyFee,0)</f>
        <v>0</v>
      </c>
      <c r="D318" s="2">
        <f t="shared" si="21"/>
        <v>1015.1544079989133</v>
      </c>
      <c r="E318" s="2">
        <f>D318*InterestRate/365+E317-F317</f>
        <v>0.50062409161590227</v>
      </c>
      <c r="F318" s="2">
        <f t="shared" si="20"/>
        <v>0</v>
      </c>
      <c r="G318" s="2">
        <f>F318*Withholding</f>
        <v>0</v>
      </c>
      <c r="H318" s="2">
        <f t="shared" si="22"/>
        <v>1015.1544079989133</v>
      </c>
    </row>
    <row r="319" spans="1:8" x14ac:dyDescent="0.2">
      <c r="A319" s="1">
        <f t="shared" si="23"/>
        <v>43776</v>
      </c>
      <c r="B319" s="2">
        <f t="shared" si="24"/>
        <v>1015.1544079989133</v>
      </c>
      <c r="C319" s="2">
        <f xml:space="preserve">  IF(MONTH(A319)&lt;&gt;MONTH(A319+1),monthlyFee,0)</f>
        <v>0</v>
      </c>
      <c r="D319" s="2">
        <f t="shared" si="21"/>
        <v>1015.1544079989133</v>
      </c>
      <c r="E319" s="2">
        <f>D319*InterestRate/365+E318-F318</f>
        <v>0.58406144021855266</v>
      </c>
      <c r="F319" s="2">
        <f t="shared" si="20"/>
        <v>0</v>
      </c>
      <c r="G319" s="2">
        <f>F319*Withholding</f>
        <v>0</v>
      </c>
      <c r="H319" s="2">
        <f t="shared" si="22"/>
        <v>1015.1544079989133</v>
      </c>
    </row>
    <row r="320" spans="1:8" x14ac:dyDescent="0.2">
      <c r="A320" s="1">
        <f t="shared" si="23"/>
        <v>43777</v>
      </c>
      <c r="B320" s="2">
        <f t="shared" si="24"/>
        <v>1015.1544079989133</v>
      </c>
      <c r="C320" s="2">
        <f xml:space="preserve">  IF(MONTH(A320)&lt;&gt;MONTH(A320+1),monthlyFee,0)</f>
        <v>0</v>
      </c>
      <c r="D320" s="2">
        <f t="shared" si="21"/>
        <v>1015.1544079989133</v>
      </c>
      <c r="E320" s="2">
        <f>D320*InterestRate/365+E319-F319</f>
        <v>0.66749878882120306</v>
      </c>
      <c r="F320" s="2">
        <f t="shared" si="20"/>
        <v>0</v>
      </c>
      <c r="G320" s="2">
        <f>F320*Withholding</f>
        <v>0</v>
      </c>
      <c r="H320" s="2">
        <f t="shared" si="22"/>
        <v>1015.1544079989133</v>
      </c>
    </row>
    <row r="321" spans="1:8" x14ac:dyDescent="0.2">
      <c r="A321" s="1">
        <f t="shared" si="23"/>
        <v>43778</v>
      </c>
      <c r="B321" s="2">
        <f t="shared" si="24"/>
        <v>1015.1544079989133</v>
      </c>
      <c r="C321" s="2">
        <f xml:space="preserve">  IF(MONTH(A321)&lt;&gt;MONTH(A321+1),monthlyFee,0)</f>
        <v>0</v>
      </c>
      <c r="D321" s="2">
        <f t="shared" si="21"/>
        <v>1015.1544079989133</v>
      </c>
      <c r="E321" s="2">
        <f>D321*InterestRate/365+E320-F320</f>
        <v>0.75093613742385346</v>
      </c>
      <c r="F321" s="2">
        <f t="shared" si="20"/>
        <v>0</v>
      </c>
      <c r="G321" s="2">
        <f>F321*Withholding</f>
        <v>0</v>
      </c>
      <c r="H321" s="2">
        <f t="shared" si="22"/>
        <v>1015.1544079989133</v>
      </c>
    </row>
    <row r="322" spans="1:8" x14ac:dyDescent="0.2">
      <c r="A322" s="1">
        <f t="shared" si="23"/>
        <v>43779</v>
      </c>
      <c r="B322" s="2">
        <f t="shared" si="24"/>
        <v>1015.1544079989133</v>
      </c>
      <c r="C322" s="2">
        <f xml:space="preserve">  IF(MONTH(A322)&lt;&gt;MONTH(A322+1),monthlyFee,0)</f>
        <v>0</v>
      </c>
      <c r="D322" s="2">
        <f t="shared" si="21"/>
        <v>1015.1544079989133</v>
      </c>
      <c r="E322" s="2">
        <f>D322*InterestRate/365+E321-F321</f>
        <v>0.83437348602650385</v>
      </c>
      <c r="F322" s="2">
        <f t="shared" si="20"/>
        <v>0</v>
      </c>
      <c r="G322" s="2">
        <f>F322*Withholding</f>
        <v>0</v>
      </c>
      <c r="H322" s="2">
        <f t="shared" si="22"/>
        <v>1015.1544079989133</v>
      </c>
    </row>
    <row r="323" spans="1:8" x14ac:dyDescent="0.2">
      <c r="A323" s="1">
        <f t="shared" si="23"/>
        <v>43780</v>
      </c>
      <c r="B323" s="2">
        <f t="shared" si="24"/>
        <v>1015.1544079989133</v>
      </c>
      <c r="C323" s="2">
        <f xml:space="preserve">  IF(MONTH(A323)&lt;&gt;MONTH(A323+1),monthlyFee,0)</f>
        <v>0</v>
      </c>
      <c r="D323" s="2">
        <f t="shared" si="21"/>
        <v>1015.1544079989133</v>
      </c>
      <c r="E323" s="2">
        <f>D323*InterestRate/365+E322-F322</f>
        <v>0.91781083462915425</v>
      </c>
      <c r="F323" s="2">
        <f t="shared" si="20"/>
        <v>0</v>
      </c>
      <c r="G323" s="2">
        <f>F323*Withholding</f>
        <v>0</v>
      </c>
      <c r="H323" s="2">
        <f t="shared" si="22"/>
        <v>1015.1544079989133</v>
      </c>
    </row>
    <row r="324" spans="1:8" x14ac:dyDescent="0.2">
      <c r="A324" s="1">
        <f t="shared" si="23"/>
        <v>43781</v>
      </c>
      <c r="B324" s="2">
        <f t="shared" si="24"/>
        <v>1015.1544079989133</v>
      </c>
      <c r="C324" s="2">
        <f xml:space="preserve">  IF(MONTH(A324)&lt;&gt;MONTH(A324+1),monthlyFee,0)</f>
        <v>0</v>
      </c>
      <c r="D324" s="2">
        <f t="shared" si="21"/>
        <v>1015.1544079989133</v>
      </c>
      <c r="E324" s="2">
        <f>D324*InterestRate/365+E323-F323</f>
        <v>1.0012481832318048</v>
      </c>
      <c r="F324" s="2">
        <f t="shared" si="20"/>
        <v>0</v>
      </c>
      <c r="G324" s="2">
        <f>F324*Withholding</f>
        <v>0</v>
      </c>
      <c r="H324" s="2">
        <f t="shared" si="22"/>
        <v>1015.1544079989133</v>
      </c>
    </row>
    <row r="325" spans="1:8" x14ac:dyDescent="0.2">
      <c r="A325" s="1">
        <f t="shared" si="23"/>
        <v>43782</v>
      </c>
      <c r="B325" s="2">
        <f t="shared" si="24"/>
        <v>1015.1544079989133</v>
      </c>
      <c r="C325" s="2">
        <f xml:space="preserve">  IF(MONTH(A325)&lt;&gt;MONTH(A325+1),monthlyFee,0)</f>
        <v>0</v>
      </c>
      <c r="D325" s="2">
        <f t="shared" si="21"/>
        <v>1015.1544079989133</v>
      </c>
      <c r="E325" s="2">
        <f>D325*InterestRate/365+E324-F324</f>
        <v>1.084685531834455</v>
      </c>
      <c r="F325" s="2">
        <f t="shared" si="20"/>
        <v>0</v>
      </c>
      <c r="G325" s="2">
        <f>F325*Withholding</f>
        <v>0</v>
      </c>
      <c r="H325" s="2">
        <f t="shared" si="22"/>
        <v>1015.1544079989133</v>
      </c>
    </row>
    <row r="326" spans="1:8" x14ac:dyDescent="0.2">
      <c r="A326" s="1">
        <f t="shared" si="23"/>
        <v>43783</v>
      </c>
      <c r="B326" s="2">
        <f t="shared" si="24"/>
        <v>1015.1544079989133</v>
      </c>
      <c r="C326" s="2">
        <f xml:space="preserve">  IF(MONTH(A326)&lt;&gt;MONTH(A326+1),monthlyFee,0)</f>
        <v>0</v>
      </c>
      <c r="D326" s="2">
        <f t="shared" si="21"/>
        <v>1015.1544079989133</v>
      </c>
      <c r="E326" s="2">
        <f>D326*InterestRate/365+E325-F325</f>
        <v>1.1681228804371053</v>
      </c>
      <c r="F326" s="2">
        <f t="shared" si="20"/>
        <v>0</v>
      </c>
      <c r="G326" s="2">
        <f>F326*Withholding</f>
        <v>0</v>
      </c>
      <c r="H326" s="2">
        <f t="shared" si="22"/>
        <v>1015.1544079989133</v>
      </c>
    </row>
    <row r="327" spans="1:8" x14ac:dyDescent="0.2">
      <c r="A327" s="1">
        <f t="shared" si="23"/>
        <v>43784</v>
      </c>
      <c r="B327" s="2">
        <f t="shared" si="24"/>
        <v>1015.1544079989133</v>
      </c>
      <c r="C327" s="2">
        <f xml:space="preserve">  IF(MONTH(A327)&lt;&gt;MONTH(A327+1),monthlyFee,0)</f>
        <v>0</v>
      </c>
      <c r="D327" s="2">
        <f t="shared" si="21"/>
        <v>1015.1544079989133</v>
      </c>
      <c r="E327" s="2">
        <f>D327*InterestRate/365+E326-F326</f>
        <v>1.2515602290397556</v>
      </c>
      <c r="F327" s="2">
        <f t="shared" si="20"/>
        <v>0</v>
      </c>
      <c r="G327" s="2">
        <f>F327*Withholding</f>
        <v>0</v>
      </c>
      <c r="H327" s="2">
        <f t="shared" si="22"/>
        <v>1015.1544079989133</v>
      </c>
    </row>
    <row r="328" spans="1:8" x14ac:dyDescent="0.2">
      <c r="A328" s="1">
        <f t="shared" si="23"/>
        <v>43785</v>
      </c>
      <c r="B328" s="2">
        <f t="shared" si="24"/>
        <v>1015.1544079989133</v>
      </c>
      <c r="C328" s="2">
        <f xml:space="preserve">  IF(MONTH(A328)&lt;&gt;MONTH(A328+1),monthlyFee,0)</f>
        <v>0</v>
      </c>
      <c r="D328" s="2">
        <f t="shared" si="21"/>
        <v>1015.1544079989133</v>
      </c>
      <c r="E328" s="2">
        <f>D328*InterestRate/365+E327-F327</f>
        <v>1.3349975776424059</v>
      </c>
      <c r="F328" s="2">
        <f t="shared" si="20"/>
        <v>0</v>
      </c>
      <c r="G328" s="2">
        <f>F328*Withholding</f>
        <v>0</v>
      </c>
      <c r="H328" s="2">
        <f t="shared" si="22"/>
        <v>1015.1544079989133</v>
      </c>
    </row>
    <row r="329" spans="1:8" x14ac:dyDescent="0.2">
      <c r="A329" s="1">
        <f t="shared" si="23"/>
        <v>43786</v>
      </c>
      <c r="B329" s="2">
        <f t="shared" si="24"/>
        <v>1015.1544079989133</v>
      </c>
      <c r="C329" s="2">
        <f xml:space="preserve">  IF(MONTH(A329)&lt;&gt;MONTH(A329+1),monthlyFee,0)</f>
        <v>0</v>
      </c>
      <c r="D329" s="2">
        <f t="shared" si="21"/>
        <v>1015.1544079989133</v>
      </c>
      <c r="E329" s="2">
        <f>D329*InterestRate/365+E328-F328</f>
        <v>1.4184349262450562</v>
      </c>
      <c r="F329" s="2">
        <f t="shared" ref="F329:F374" si="25">IF(MONTH(A329)&lt;&gt;MONTH(A329+1),E329,0)</f>
        <v>0</v>
      </c>
      <c r="G329" s="2">
        <f>F329*Withholding</f>
        <v>0</v>
      </c>
      <c r="H329" s="2">
        <f t="shared" si="22"/>
        <v>1015.1544079989133</v>
      </c>
    </row>
    <row r="330" spans="1:8" x14ac:dyDescent="0.2">
      <c r="A330" s="1">
        <f t="shared" si="23"/>
        <v>43787</v>
      </c>
      <c r="B330" s="2">
        <f t="shared" si="24"/>
        <v>1015.1544079989133</v>
      </c>
      <c r="C330" s="2">
        <f xml:space="preserve">  IF(MONTH(A330)&lt;&gt;MONTH(A330+1),monthlyFee,0)</f>
        <v>0</v>
      </c>
      <c r="D330" s="2">
        <f t="shared" ref="D330:D374" si="26">B330-C330</f>
        <v>1015.1544079989133</v>
      </c>
      <c r="E330" s="2">
        <f>D330*InterestRate/365+E329-F329</f>
        <v>1.5018722748477065</v>
      </c>
      <c r="F330" s="2">
        <f t="shared" si="25"/>
        <v>0</v>
      </c>
      <c r="G330" s="2">
        <f>F330*Withholding</f>
        <v>0</v>
      </c>
      <c r="H330" s="2">
        <f t="shared" ref="H330:H374" si="27">B330-C330+F330</f>
        <v>1015.1544079989133</v>
      </c>
    </row>
    <row r="331" spans="1:8" x14ac:dyDescent="0.2">
      <c r="A331" s="1">
        <f t="shared" ref="A331:A374" si="28">A330+1</f>
        <v>43788</v>
      </c>
      <c r="B331" s="2">
        <f t="shared" ref="B331:B374" si="29">H330</f>
        <v>1015.1544079989133</v>
      </c>
      <c r="C331" s="2">
        <f xml:space="preserve">  IF(MONTH(A331)&lt;&gt;MONTH(A331+1),monthlyFee,0)</f>
        <v>0</v>
      </c>
      <c r="D331" s="2">
        <f t="shared" si="26"/>
        <v>1015.1544079989133</v>
      </c>
      <c r="E331" s="2">
        <f>D331*InterestRate/365+E330-F330</f>
        <v>1.5853096234503568</v>
      </c>
      <c r="F331" s="2">
        <f t="shared" si="25"/>
        <v>0</v>
      </c>
      <c r="G331" s="2">
        <f>F331*Withholding</f>
        <v>0</v>
      </c>
      <c r="H331" s="2">
        <f t="shared" si="27"/>
        <v>1015.1544079989133</v>
      </c>
    </row>
    <row r="332" spans="1:8" x14ac:dyDescent="0.2">
      <c r="A332" s="1">
        <f t="shared" si="28"/>
        <v>43789</v>
      </c>
      <c r="B332" s="2">
        <f t="shared" si="29"/>
        <v>1015.1544079989133</v>
      </c>
      <c r="C332" s="2">
        <f xml:space="preserve">  IF(MONTH(A332)&lt;&gt;MONTH(A332+1),monthlyFee,0)</f>
        <v>0</v>
      </c>
      <c r="D332" s="2">
        <f t="shared" si="26"/>
        <v>1015.1544079989133</v>
      </c>
      <c r="E332" s="2">
        <f>D332*InterestRate/365+E331-F331</f>
        <v>1.668746972053007</v>
      </c>
      <c r="F332" s="2">
        <f t="shared" si="25"/>
        <v>0</v>
      </c>
      <c r="G332" s="2">
        <f>F332*Withholding</f>
        <v>0</v>
      </c>
      <c r="H332" s="2">
        <f t="shared" si="27"/>
        <v>1015.1544079989133</v>
      </c>
    </row>
    <row r="333" spans="1:8" x14ac:dyDescent="0.2">
      <c r="A333" s="1">
        <f t="shared" si="28"/>
        <v>43790</v>
      </c>
      <c r="B333" s="2">
        <f t="shared" si="29"/>
        <v>1015.1544079989133</v>
      </c>
      <c r="C333" s="2">
        <f xml:space="preserve">  IF(MONTH(A333)&lt;&gt;MONTH(A333+1),monthlyFee,0)</f>
        <v>0</v>
      </c>
      <c r="D333" s="2">
        <f t="shared" si="26"/>
        <v>1015.1544079989133</v>
      </c>
      <c r="E333" s="2">
        <f>D333*InterestRate/365+E332-F332</f>
        <v>1.7521843206556573</v>
      </c>
      <c r="F333" s="2">
        <f t="shared" si="25"/>
        <v>0</v>
      </c>
      <c r="G333" s="2">
        <f>F333*Withholding</f>
        <v>0</v>
      </c>
      <c r="H333" s="2">
        <f t="shared" si="27"/>
        <v>1015.1544079989133</v>
      </c>
    </row>
    <row r="334" spans="1:8" x14ac:dyDescent="0.2">
      <c r="A334" s="1">
        <f t="shared" si="28"/>
        <v>43791</v>
      </c>
      <c r="B334" s="2">
        <f t="shared" si="29"/>
        <v>1015.1544079989133</v>
      </c>
      <c r="C334" s="2">
        <f xml:space="preserve">  IF(MONTH(A334)&lt;&gt;MONTH(A334+1),monthlyFee,0)</f>
        <v>0</v>
      </c>
      <c r="D334" s="2">
        <f t="shared" si="26"/>
        <v>1015.1544079989133</v>
      </c>
      <c r="E334" s="2">
        <f>D334*InterestRate/365+E333-F333</f>
        <v>1.8356216692583076</v>
      </c>
      <c r="F334" s="2">
        <f t="shared" si="25"/>
        <v>0</v>
      </c>
      <c r="G334" s="2">
        <f>F334*Withholding</f>
        <v>0</v>
      </c>
      <c r="H334" s="2">
        <f t="shared" si="27"/>
        <v>1015.1544079989133</v>
      </c>
    </row>
    <row r="335" spans="1:8" x14ac:dyDescent="0.2">
      <c r="A335" s="1">
        <f t="shared" si="28"/>
        <v>43792</v>
      </c>
      <c r="B335" s="2">
        <f t="shared" si="29"/>
        <v>1015.1544079989133</v>
      </c>
      <c r="C335" s="2">
        <f xml:space="preserve">  IF(MONTH(A335)&lt;&gt;MONTH(A335+1),monthlyFee,0)</f>
        <v>0</v>
      </c>
      <c r="D335" s="2">
        <f t="shared" si="26"/>
        <v>1015.1544079989133</v>
      </c>
      <c r="E335" s="2">
        <f>D335*InterestRate/365+E334-F334</f>
        <v>1.9190590178609579</v>
      </c>
      <c r="F335" s="2">
        <f t="shared" si="25"/>
        <v>0</v>
      </c>
      <c r="G335" s="2">
        <f>F335*Withholding</f>
        <v>0</v>
      </c>
      <c r="H335" s="2">
        <f t="shared" si="27"/>
        <v>1015.1544079989133</v>
      </c>
    </row>
    <row r="336" spans="1:8" x14ac:dyDescent="0.2">
      <c r="A336" s="1">
        <f t="shared" si="28"/>
        <v>43793</v>
      </c>
      <c r="B336" s="2">
        <f t="shared" si="29"/>
        <v>1015.1544079989133</v>
      </c>
      <c r="C336" s="2">
        <f xml:space="preserve">  IF(MONTH(A336)&lt;&gt;MONTH(A336+1),monthlyFee,0)</f>
        <v>0</v>
      </c>
      <c r="D336" s="2">
        <f t="shared" si="26"/>
        <v>1015.1544079989133</v>
      </c>
      <c r="E336" s="2">
        <f>D336*InterestRate/365+E335-F335</f>
        <v>2.0024963664636082</v>
      </c>
      <c r="F336" s="2">
        <f t="shared" si="25"/>
        <v>0</v>
      </c>
      <c r="G336" s="2">
        <f>F336*Withholding</f>
        <v>0</v>
      </c>
      <c r="H336" s="2">
        <f t="shared" si="27"/>
        <v>1015.1544079989133</v>
      </c>
    </row>
    <row r="337" spans="1:8" x14ac:dyDescent="0.2">
      <c r="A337" s="1">
        <f t="shared" si="28"/>
        <v>43794</v>
      </c>
      <c r="B337" s="2">
        <f t="shared" si="29"/>
        <v>1015.1544079989133</v>
      </c>
      <c r="C337" s="2">
        <f xml:space="preserve">  IF(MONTH(A337)&lt;&gt;MONTH(A337+1),monthlyFee,0)</f>
        <v>0</v>
      </c>
      <c r="D337" s="2">
        <f t="shared" si="26"/>
        <v>1015.1544079989133</v>
      </c>
      <c r="E337" s="2">
        <f>D337*InterestRate/365+E336-F336</f>
        <v>2.0859337150662585</v>
      </c>
      <c r="F337" s="2">
        <f t="shared" si="25"/>
        <v>0</v>
      </c>
      <c r="G337" s="2">
        <f>F337*Withholding</f>
        <v>0</v>
      </c>
      <c r="H337" s="2">
        <f t="shared" si="27"/>
        <v>1015.1544079989133</v>
      </c>
    </row>
    <row r="338" spans="1:8" x14ac:dyDescent="0.2">
      <c r="A338" s="1">
        <f t="shared" si="28"/>
        <v>43795</v>
      </c>
      <c r="B338" s="2">
        <f t="shared" si="29"/>
        <v>1015.1544079989133</v>
      </c>
      <c r="C338" s="2">
        <f xml:space="preserve">  IF(MONTH(A338)&lt;&gt;MONTH(A338+1),monthlyFee,0)</f>
        <v>0</v>
      </c>
      <c r="D338" s="2">
        <f t="shared" si="26"/>
        <v>1015.1544079989133</v>
      </c>
      <c r="E338" s="2">
        <f>D338*InterestRate/365+E337-F337</f>
        <v>2.1693710636689088</v>
      </c>
      <c r="F338" s="2">
        <f t="shared" si="25"/>
        <v>0</v>
      </c>
      <c r="G338" s="2">
        <f>F338*Withholding</f>
        <v>0</v>
      </c>
      <c r="H338" s="2">
        <f t="shared" si="27"/>
        <v>1015.1544079989133</v>
      </c>
    </row>
    <row r="339" spans="1:8" x14ac:dyDescent="0.2">
      <c r="A339" s="1">
        <f t="shared" si="28"/>
        <v>43796</v>
      </c>
      <c r="B339" s="2">
        <f t="shared" si="29"/>
        <v>1015.1544079989133</v>
      </c>
      <c r="C339" s="2">
        <f xml:space="preserve">  IF(MONTH(A339)&lt;&gt;MONTH(A339+1),monthlyFee,0)</f>
        <v>0</v>
      </c>
      <c r="D339" s="2">
        <f t="shared" si="26"/>
        <v>1015.1544079989133</v>
      </c>
      <c r="E339" s="2">
        <f>D339*InterestRate/365+E338-F338</f>
        <v>2.252808412271559</v>
      </c>
      <c r="F339" s="2">
        <f t="shared" si="25"/>
        <v>0</v>
      </c>
      <c r="G339" s="2">
        <f>F339*Withholding</f>
        <v>0</v>
      </c>
      <c r="H339" s="2">
        <f t="shared" si="27"/>
        <v>1015.1544079989133</v>
      </c>
    </row>
    <row r="340" spans="1:8" x14ac:dyDescent="0.2">
      <c r="A340" s="1">
        <f t="shared" si="28"/>
        <v>43797</v>
      </c>
      <c r="B340" s="2">
        <f t="shared" si="29"/>
        <v>1015.1544079989133</v>
      </c>
      <c r="C340" s="2">
        <f xml:space="preserve">  IF(MONTH(A340)&lt;&gt;MONTH(A340+1),monthlyFee,0)</f>
        <v>0</v>
      </c>
      <c r="D340" s="2">
        <f t="shared" si="26"/>
        <v>1015.1544079989133</v>
      </c>
      <c r="E340" s="2">
        <f>D340*InterestRate/365+E339-F339</f>
        <v>2.3362457608742093</v>
      </c>
      <c r="F340" s="2">
        <f t="shared" si="25"/>
        <v>0</v>
      </c>
      <c r="G340" s="2">
        <f>F340*Withholding</f>
        <v>0</v>
      </c>
      <c r="H340" s="2">
        <f t="shared" si="27"/>
        <v>1015.1544079989133</v>
      </c>
    </row>
    <row r="341" spans="1:8" x14ac:dyDescent="0.2">
      <c r="A341" s="1">
        <f t="shared" si="28"/>
        <v>43798</v>
      </c>
      <c r="B341" s="2">
        <f t="shared" si="29"/>
        <v>1015.1544079989133</v>
      </c>
      <c r="C341" s="2">
        <f xml:space="preserve">  IF(MONTH(A341)&lt;&gt;MONTH(A341+1),monthlyFee,0)</f>
        <v>0</v>
      </c>
      <c r="D341" s="2">
        <f t="shared" si="26"/>
        <v>1015.1544079989133</v>
      </c>
      <c r="E341" s="2">
        <f>D341*InterestRate/365+E340-F340</f>
        <v>2.4196831094768596</v>
      </c>
      <c r="F341" s="2">
        <f t="shared" si="25"/>
        <v>0</v>
      </c>
      <c r="G341" s="2">
        <f>F341*Withholding</f>
        <v>0</v>
      </c>
      <c r="H341" s="2">
        <f t="shared" si="27"/>
        <v>1015.1544079989133</v>
      </c>
    </row>
    <row r="342" spans="1:8" x14ac:dyDescent="0.2">
      <c r="A342" s="1">
        <f t="shared" si="28"/>
        <v>43799</v>
      </c>
      <c r="B342" s="2">
        <f t="shared" si="29"/>
        <v>1015.1544079989133</v>
      </c>
      <c r="C342" s="2">
        <f xml:space="preserve">  IF(MONTH(A342)&lt;&gt;MONTH(A342+1),monthlyFee,0)</f>
        <v>1</v>
      </c>
      <c r="D342" s="2">
        <f t="shared" si="26"/>
        <v>1014.1544079989133</v>
      </c>
      <c r="E342" s="2">
        <f>D342*InterestRate/365+E341-F341</f>
        <v>2.5030382662986881</v>
      </c>
      <c r="F342" s="2">
        <f t="shared" si="25"/>
        <v>2.5030382662986881</v>
      </c>
      <c r="G342" s="2">
        <f>F342*Withholding</f>
        <v>0.50060765325973766</v>
      </c>
      <c r="H342" s="2">
        <f t="shared" si="27"/>
        <v>1016.657446265212</v>
      </c>
    </row>
    <row r="343" spans="1:8" x14ac:dyDescent="0.2">
      <c r="A343" s="1">
        <f t="shared" si="28"/>
        <v>43800</v>
      </c>
      <c r="B343" s="2">
        <f t="shared" si="29"/>
        <v>1016.657446265212</v>
      </c>
      <c r="C343" s="2">
        <f xml:space="preserve">  IF(MONTH(A343)&lt;&gt;MONTH(A343+1),monthlyFee,0)</f>
        <v>0</v>
      </c>
      <c r="D343" s="2">
        <f t="shared" si="26"/>
        <v>1016.657446265212</v>
      </c>
      <c r="E343" s="2">
        <f>D343*InterestRate/365+E342-F342</f>
        <v>8.3560885994400813E-2</v>
      </c>
      <c r="F343" s="2">
        <f t="shared" si="25"/>
        <v>0</v>
      </c>
      <c r="G343" s="2">
        <f>F343*Withholding</f>
        <v>0</v>
      </c>
      <c r="H343" s="2">
        <f t="shared" si="27"/>
        <v>1016.657446265212</v>
      </c>
    </row>
    <row r="344" spans="1:8" x14ac:dyDescent="0.2">
      <c r="A344" s="1">
        <f t="shared" si="28"/>
        <v>43801</v>
      </c>
      <c r="B344" s="2">
        <f t="shared" si="29"/>
        <v>1016.657446265212</v>
      </c>
      <c r="C344" s="2">
        <f xml:space="preserve">  IF(MONTH(A344)&lt;&gt;MONTH(A344+1),monthlyFee,0)</f>
        <v>0</v>
      </c>
      <c r="D344" s="2">
        <f t="shared" si="26"/>
        <v>1016.657446265212</v>
      </c>
      <c r="E344" s="2">
        <f>D344*InterestRate/365+E343-F343</f>
        <v>0.16712177198880179</v>
      </c>
      <c r="F344" s="2">
        <f t="shared" si="25"/>
        <v>0</v>
      </c>
      <c r="G344" s="2">
        <f>F344*Withholding</f>
        <v>0</v>
      </c>
      <c r="H344" s="2">
        <f t="shared" si="27"/>
        <v>1016.657446265212</v>
      </c>
    </row>
    <row r="345" spans="1:8" x14ac:dyDescent="0.2">
      <c r="A345" s="1">
        <f t="shared" si="28"/>
        <v>43802</v>
      </c>
      <c r="B345" s="2">
        <f t="shared" si="29"/>
        <v>1016.657446265212</v>
      </c>
      <c r="C345" s="2">
        <f xml:space="preserve">  IF(MONTH(A345)&lt;&gt;MONTH(A345+1),monthlyFee,0)</f>
        <v>0</v>
      </c>
      <c r="D345" s="2">
        <f t="shared" si="26"/>
        <v>1016.657446265212</v>
      </c>
      <c r="E345" s="2">
        <f>D345*InterestRate/365+E344-F344</f>
        <v>0.25068265798320277</v>
      </c>
      <c r="F345" s="2">
        <f t="shared" si="25"/>
        <v>0</v>
      </c>
      <c r="G345" s="2">
        <f>F345*Withholding</f>
        <v>0</v>
      </c>
      <c r="H345" s="2">
        <f t="shared" si="27"/>
        <v>1016.657446265212</v>
      </c>
    </row>
    <row r="346" spans="1:8" x14ac:dyDescent="0.2">
      <c r="A346" s="1">
        <f t="shared" si="28"/>
        <v>43803</v>
      </c>
      <c r="B346" s="2">
        <f t="shared" si="29"/>
        <v>1016.657446265212</v>
      </c>
      <c r="C346" s="2">
        <f xml:space="preserve">  IF(MONTH(A346)&lt;&gt;MONTH(A346+1),monthlyFee,0)</f>
        <v>0</v>
      </c>
      <c r="D346" s="2">
        <f t="shared" si="26"/>
        <v>1016.657446265212</v>
      </c>
      <c r="E346" s="2">
        <f>D346*InterestRate/365+E345-F345</f>
        <v>0.33424354397760375</v>
      </c>
      <c r="F346" s="2">
        <f t="shared" si="25"/>
        <v>0</v>
      </c>
      <c r="G346" s="2">
        <f>F346*Withholding</f>
        <v>0</v>
      </c>
      <c r="H346" s="2">
        <f t="shared" si="27"/>
        <v>1016.657446265212</v>
      </c>
    </row>
    <row r="347" spans="1:8" x14ac:dyDescent="0.2">
      <c r="A347" s="1">
        <f t="shared" si="28"/>
        <v>43804</v>
      </c>
      <c r="B347" s="2">
        <f t="shared" si="29"/>
        <v>1016.657446265212</v>
      </c>
      <c r="C347" s="2">
        <f xml:space="preserve">  IF(MONTH(A347)&lt;&gt;MONTH(A347+1),monthlyFee,0)</f>
        <v>0</v>
      </c>
      <c r="D347" s="2">
        <f t="shared" si="26"/>
        <v>1016.657446265212</v>
      </c>
      <c r="E347" s="2">
        <f>D347*InterestRate/365+E346-F346</f>
        <v>0.41780442997200473</v>
      </c>
      <c r="F347" s="2">
        <f t="shared" si="25"/>
        <v>0</v>
      </c>
      <c r="G347" s="2">
        <f>F347*Withholding</f>
        <v>0</v>
      </c>
      <c r="H347" s="2">
        <f t="shared" si="27"/>
        <v>1016.657446265212</v>
      </c>
    </row>
    <row r="348" spans="1:8" x14ac:dyDescent="0.2">
      <c r="A348" s="1">
        <f t="shared" si="28"/>
        <v>43805</v>
      </c>
      <c r="B348" s="2">
        <f t="shared" si="29"/>
        <v>1016.657446265212</v>
      </c>
      <c r="C348" s="2">
        <f xml:space="preserve">  IF(MONTH(A348)&lt;&gt;MONTH(A348+1),monthlyFee,0)</f>
        <v>0</v>
      </c>
      <c r="D348" s="2">
        <f t="shared" si="26"/>
        <v>1016.657446265212</v>
      </c>
      <c r="E348" s="2">
        <f>D348*InterestRate/365+E347-F347</f>
        <v>0.50136531596640577</v>
      </c>
      <c r="F348" s="2">
        <f t="shared" si="25"/>
        <v>0</v>
      </c>
      <c r="G348" s="2">
        <f>F348*Withholding</f>
        <v>0</v>
      </c>
      <c r="H348" s="2">
        <f t="shared" si="27"/>
        <v>1016.657446265212</v>
      </c>
    </row>
    <row r="349" spans="1:8" x14ac:dyDescent="0.2">
      <c r="A349" s="1">
        <f t="shared" si="28"/>
        <v>43806</v>
      </c>
      <c r="B349" s="2">
        <f t="shared" si="29"/>
        <v>1016.657446265212</v>
      </c>
      <c r="C349" s="2">
        <f xml:space="preserve">  IF(MONTH(A349)&lt;&gt;MONTH(A349+1),monthlyFee,0)</f>
        <v>0</v>
      </c>
      <c r="D349" s="2">
        <f t="shared" si="26"/>
        <v>1016.657446265212</v>
      </c>
      <c r="E349" s="2">
        <f>D349*InterestRate/365+E348-F348</f>
        <v>0.5849262019608068</v>
      </c>
      <c r="F349" s="2">
        <f t="shared" si="25"/>
        <v>0</v>
      </c>
      <c r="G349" s="2">
        <f>F349*Withholding</f>
        <v>0</v>
      </c>
      <c r="H349" s="2">
        <f t="shared" si="27"/>
        <v>1016.657446265212</v>
      </c>
    </row>
    <row r="350" spans="1:8" x14ac:dyDescent="0.2">
      <c r="A350" s="1">
        <f t="shared" si="28"/>
        <v>43807</v>
      </c>
      <c r="B350" s="2">
        <f t="shared" si="29"/>
        <v>1016.657446265212</v>
      </c>
      <c r="C350" s="2">
        <f xml:space="preserve">  IF(MONTH(A350)&lt;&gt;MONTH(A350+1),monthlyFee,0)</f>
        <v>0</v>
      </c>
      <c r="D350" s="2">
        <f t="shared" si="26"/>
        <v>1016.657446265212</v>
      </c>
      <c r="E350" s="2">
        <f>D350*InterestRate/365+E349-F349</f>
        <v>0.66848708795520784</v>
      </c>
      <c r="F350" s="2">
        <f t="shared" si="25"/>
        <v>0</v>
      </c>
      <c r="G350" s="2">
        <f>F350*Withholding</f>
        <v>0</v>
      </c>
      <c r="H350" s="2">
        <f t="shared" si="27"/>
        <v>1016.657446265212</v>
      </c>
    </row>
    <row r="351" spans="1:8" x14ac:dyDescent="0.2">
      <c r="A351" s="1">
        <f t="shared" si="28"/>
        <v>43808</v>
      </c>
      <c r="B351" s="2">
        <f t="shared" si="29"/>
        <v>1016.657446265212</v>
      </c>
      <c r="C351" s="2">
        <f xml:space="preserve">  IF(MONTH(A351)&lt;&gt;MONTH(A351+1),monthlyFee,0)</f>
        <v>0</v>
      </c>
      <c r="D351" s="2">
        <f t="shared" si="26"/>
        <v>1016.657446265212</v>
      </c>
      <c r="E351" s="2">
        <f>D351*InterestRate/365+E350-F350</f>
        <v>0.75204797394960887</v>
      </c>
      <c r="F351" s="2">
        <f t="shared" si="25"/>
        <v>0</v>
      </c>
      <c r="G351" s="2">
        <f>F351*Withholding</f>
        <v>0</v>
      </c>
      <c r="H351" s="2">
        <f t="shared" si="27"/>
        <v>1016.657446265212</v>
      </c>
    </row>
    <row r="352" spans="1:8" x14ac:dyDescent="0.2">
      <c r="A352" s="1">
        <f t="shared" si="28"/>
        <v>43809</v>
      </c>
      <c r="B352" s="2">
        <f t="shared" si="29"/>
        <v>1016.657446265212</v>
      </c>
      <c r="C352" s="2">
        <f xml:space="preserve">  IF(MONTH(A352)&lt;&gt;MONTH(A352+1),monthlyFee,0)</f>
        <v>0</v>
      </c>
      <c r="D352" s="2">
        <f t="shared" si="26"/>
        <v>1016.657446265212</v>
      </c>
      <c r="E352" s="2">
        <f>D352*InterestRate/365+E351-F351</f>
        <v>0.83560885994400991</v>
      </c>
      <c r="F352" s="2">
        <f t="shared" si="25"/>
        <v>0</v>
      </c>
      <c r="G352" s="2">
        <f>F352*Withholding</f>
        <v>0</v>
      </c>
      <c r="H352" s="2">
        <f t="shared" si="27"/>
        <v>1016.657446265212</v>
      </c>
    </row>
    <row r="353" spans="1:8" x14ac:dyDescent="0.2">
      <c r="A353" s="1">
        <f t="shared" si="28"/>
        <v>43810</v>
      </c>
      <c r="B353" s="2">
        <f t="shared" si="29"/>
        <v>1016.657446265212</v>
      </c>
      <c r="C353" s="2">
        <f xml:space="preserve">  IF(MONTH(A353)&lt;&gt;MONTH(A353+1),monthlyFee,0)</f>
        <v>0</v>
      </c>
      <c r="D353" s="2">
        <f t="shared" si="26"/>
        <v>1016.657446265212</v>
      </c>
      <c r="E353" s="2">
        <f>D353*InterestRate/365+E352-F352</f>
        <v>0.91916974593841094</v>
      </c>
      <c r="F353" s="2">
        <f t="shared" si="25"/>
        <v>0</v>
      </c>
      <c r="G353" s="2">
        <f>F353*Withholding</f>
        <v>0</v>
      </c>
      <c r="H353" s="2">
        <f t="shared" si="27"/>
        <v>1016.657446265212</v>
      </c>
    </row>
    <row r="354" spans="1:8" x14ac:dyDescent="0.2">
      <c r="A354" s="1">
        <f t="shared" si="28"/>
        <v>43811</v>
      </c>
      <c r="B354" s="2">
        <f t="shared" si="29"/>
        <v>1016.657446265212</v>
      </c>
      <c r="C354" s="2">
        <f xml:space="preserve">  IF(MONTH(A354)&lt;&gt;MONTH(A354+1),monthlyFee,0)</f>
        <v>0</v>
      </c>
      <c r="D354" s="2">
        <f t="shared" si="26"/>
        <v>1016.657446265212</v>
      </c>
      <c r="E354" s="2">
        <f>D354*InterestRate/365+E353-F353</f>
        <v>1.002730631932812</v>
      </c>
      <c r="F354" s="2">
        <f t="shared" si="25"/>
        <v>0</v>
      </c>
      <c r="G354" s="2">
        <f>F354*Withholding</f>
        <v>0</v>
      </c>
      <c r="H354" s="2">
        <f t="shared" si="27"/>
        <v>1016.657446265212</v>
      </c>
    </row>
    <row r="355" spans="1:8" x14ac:dyDescent="0.2">
      <c r="A355" s="1">
        <f t="shared" si="28"/>
        <v>43812</v>
      </c>
      <c r="B355" s="2">
        <f t="shared" si="29"/>
        <v>1016.657446265212</v>
      </c>
      <c r="C355" s="2">
        <f xml:space="preserve">  IF(MONTH(A355)&lt;&gt;MONTH(A355+1),monthlyFee,0)</f>
        <v>0</v>
      </c>
      <c r="D355" s="2">
        <f t="shared" si="26"/>
        <v>1016.657446265212</v>
      </c>
      <c r="E355" s="2">
        <f>D355*InterestRate/365+E354-F354</f>
        <v>1.086291517927213</v>
      </c>
      <c r="F355" s="2">
        <f t="shared" si="25"/>
        <v>0</v>
      </c>
      <c r="G355" s="2">
        <f>F355*Withholding</f>
        <v>0</v>
      </c>
      <c r="H355" s="2">
        <f t="shared" si="27"/>
        <v>1016.657446265212</v>
      </c>
    </row>
    <row r="356" spans="1:8" x14ac:dyDescent="0.2">
      <c r="A356" s="1">
        <f t="shared" si="28"/>
        <v>43813</v>
      </c>
      <c r="B356" s="2">
        <f t="shared" si="29"/>
        <v>1016.657446265212</v>
      </c>
      <c r="C356" s="2">
        <f xml:space="preserve">  IF(MONTH(A356)&lt;&gt;MONTH(A356+1),monthlyFee,0)</f>
        <v>0</v>
      </c>
      <c r="D356" s="2">
        <f t="shared" si="26"/>
        <v>1016.657446265212</v>
      </c>
      <c r="E356" s="2">
        <f>D356*InterestRate/365+E355-F355</f>
        <v>1.169852403921614</v>
      </c>
      <c r="F356" s="2">
        <f t="shared" si="25"/>
        <v>0</v>
      </c>
      <c r="G356" s="2">
        <f>F356*Withholding</f>
        <v>0</v>
      </c>
      <c r="H356" s="2">
        <f t="shared" si="27"/>
        <v>1016.657446265212</v>
      </c>
    </row>
    <row r="357" spans="1:8" x14ac:dyDescent="0.2">
      <c r="A357" s="1">
        <f t="shared" si="28"/>
        <v>43814</v>
      </c>
      <c r="B357" s="2">
        <f t="shared" si="29"/>
        <v>1016.657446265212</v>
      </c>
      <c r="C357" s="2">
        <f xml:space="preserve">  IF(MONTH(A357)&lt;&gt;MONTH(A357+1),monthlyFee,0)</f>
        <v>0</v>
      </c>
      <c r="D357" s="2">
        <f t="shared" si="26"/>
        <v>1016.657446265212</v>
      </c>
      <c r="E357" s="2">
        <f>D357*InterestRate/365+E356-F356</f>
        <v>1.2534132899160151</v>
      </c>
      <c r="F357" s="2">
        <f t="shared" si="25"/>
        <v>0</v>
      </c>
      <c r="G357" s="2">
        <f>F357*Withholding</f>
        <v>0</v>
      </c>
      <c r="H357" s="2">
        <f t="shared" si="27"/>
        <v>1016.657446265212</v>
      </c>
    </row>
    <row r="358" spans="1:8" x14ac:dyDescent="0.2">
      <c r="A358" s="1">
        <f t="shared" si="28"/>
        <v>43815</v>
      </c>
      <c r="B358" s="2">
        <f t="shared" si="29"/>
        <v>1016.657446265212</v>
      </c>
      <c r="C358" s="2">
        <f xml:space="preserve">  IF(MONTH(A358)&lt;&gt;MONTH(A358+1),monthlyFee,0)</f>
        <v>0</v>
      </c>
      <c r="D358" s="2">
        <f t="shared" si="26"/>
        <v>1016.657446265212</v>
      </c>
      <c r="E358" s="2">
        <f>D358*InterestRate/365+E357-F357</f>
        <v>1.3369741759104161</v>
      </c>
      <c r="F358" s="2">
        <f t="shared" si="25"/>
        <v>0</v>
      </c>
      <c r="G358" s="2">
        <f>F358*Withholding</f>
        <v>0</v>
      </c>
      <c r="H358" s="2">
        <f t="shared" si="27"/>
        <v>1016.657446265212</v>
      </c>
    </row>
    <row r="359" spans="1:8" x14ac:dyDescent="0.2">
      <c r="A359" s="1">
        <f t="shared" si="28"/>
        <v>43816</v>
      </c>
      <c r="B359" s="2">
        <f t="shared" si="29"/>
        <v>1016.657446265212</v>
      </c>
      <c r="C359" s="2">
        <f xml:space="preserve">  IF(MONTH(A359)&lt;&gt;MONTH(A359+1),monthlyFee,0)</f>
        <v>0</v>
      </c>
      <c r="D359" s="2">
        <f t="shared" si="26"/>
        <v>1016.657446265212</v>
      </c>
      <c r="E359" s="2">
        <f>D359*InterestRate/365+E358-F358</f>
        <v>1.4205350619048172</v>
      </c>
      <c r="F359" s="2">
        <f t="shared" si="25"/>
        <v>0</v>
      </c>
      <c r="G359" s="2">
        <f>F359*Withholding</f>
        <v>0</v>
      </c>
      <c r="H359" s="2">
        <f t="shared" si="27"/>
        <v>1016.657446265212</v>
      </c>
    </row>
    <row r="360" spans="1:8" x14ac:dyDescent="0.2">
      <c r="A360" s="1">
        <f t="shared" si="28"/>
        <v>43817</v>
      </c>
      <c r="B360" s="2">
        <f t="shared" si="29"/>
        <v>1016.657446265212</v>
      </c>
      <c r="C360" s="2">
        <f xml:space="preserve">  IF(MONTH(A360)&lt;&gt;MONTH(A360+1),monthlyFee,0)</f>
        <v>0</v>
      </c>
      <c r="D360" s="2">
        <f t="shared" si="26"/>
        <v>1016.657446265212</v>
      </c>
      <c r="E360" s="2">
        <f>D360*InterestRate/365+E359-F359</f>
        <v>1.5040959478992182</v>
      </c>
      <c r="F360" s="2">
        <f t="shared" si="25"/>
        <v>0</v>
      </c>
      <c r="G360" s="2">
        <f>F360*Withholding</f>
        <v>0</v>
      </c>
      <c r="H360" s="2">
        <f t="shared" si="27"/>
        <v>1016.657446265212</v>
      </c>
    </row>
    <row r="361" spans="1:8" x14ac:dyDescent="0.2">
      <c r="A361" s="1">
        <f t="shared" si="28"/>
        <v>43818</v>
      </c>
      <c r="B361" s="2">
        <f t="shared" si="29"/>
        <v>1016.657446265212</v>
      </c>
      <c r="C361" s="2">
        <f xml:space="preserve">  IF(MONTH(A361)&lt;&gt;MONTH(A361+1),monthlyFee,0)</f>
        <v>0</v>
      </c>
      <c r="D361" s="2">
        <f t="shared" si="26"/>
        <v>1016.657446265212</v>
      </c>
      <c r="E361" s="2">
        <f>D361*InterestRate/365+E360-F360</f>
        <v>1.5876568338936192</v>
      </c>
      <c r="F361" s="2">
        <f t="shared" si="25"/>
        <v>0</v>
      </c>
      <c r="G361" s="2">
        <f>F361*Withholding</f>
        <v>0</v>
      </c>
      <c r="H361" s="2">
        <f t="shared" si="27"/>
        <v>1016.657446265212</v>
      </c>
    </row>
    <row r="362" spans="1:8" x14ac:dyDescent="0.2">
      <c r="A362" s="1">
        <f t="shared" si="28"/>
        <v>43819</v>
      </c>
      <c r="B362" s="2">
        <f t="shared" si="29"/>
        <v>1016.657446265212</v>
      </c>
      <c r="C362" s="2">
        <f xml:space="preserve">  IF(MONTH(A362)&lt;&gt;MONTH(A362+1),monthlyFee,0)</f>
        <v>0</v>
      </c>
      <c r="D362" s="2">
        <f t="shared" si="26"/>
        <v>1016.657446265212</v>
      </c>
      <c r="E362" s="2">
        <f>D362*InterestRate/365+E361-F361</f>
        <v>1.6712177198880203</v>
      </c>
      <c r="F362" s="2">
        <f t="shared" si="25"/>
        <v>0</v>
      </c>
      <c r="G362" s="2">
        <f>F362*Withholding</f>
        <v>0</v>
      </c>
      <c r="H362" s="2">
        <f t="shared" si="27"/>
        <v>1016.657446265212</v>
      </c>
    </row>
    <row r="363" spans="1:8" x14ac:dyDescent="0.2">
      <c r="A363" s="1">
        <f t="shared" si="28"/>
        <v>43820</v>
      </c>
      <c r="B363" s="2">
        <f t="shared" si="29"/>
        <v>1016.657446265212</v>
      </c>
      <c r="C363" s="2">
        <f xml:space="preserve">  IF(MONTH(A363)&lt;&gt;MONTH(A363+1),monthlyFee,0)</f>
        <v>0</v>
      </c>
      <c r="D363" s="2">
        <f t="shared" si="26"/>
        <v>1016.657446265212</v>
      </c>
      <c r="E363" s="2">
        <f>D363*InterestRate/365+E362-F362</f>
        <v>1.7547786058824213</v>
      </c>
      <c r="F363" s="2">
        <f t="shared" si="25"/>
        <v>0</v>
      </c>
      <c r="G363" s="2">
        <f>F363*Withholding</f>
        <v>0</v>
      </c>
      <c r="H363" s="2">
        <f t="shared" si="27"/>
        <v>1016.657446265212</v>
      </c>
    </row>
    <row r="364" spans="1:8" x14ac:dyDescent="0.2">
      <c r="A364" s="1">
        <f t="shared" si="28"/>
        <v>43821</v>
      </c>
      <c r="B364" s="2">
        <f t="shared" si="29"/>
        <v>1016.657446265212</v>
      </c>
      <c r="C364" s="2">
        <f xml:space="preserve">  IF(MONTH(A364)&lt;&gt;MONTH(A364+1),monthlyFee,0)</f>
        <v>0</v>
      </c>
      <c r="D364" s="2">
        <f t="shared" si="26"/>
        <v>1016.657446265212</v>
      </c>
      <c r="E364" s="2">
        <f>D364*InterestRate/365+E363-F363</f>
        <v>1.8383394918768223</v>
      </c>
      <c r="F364" s="2">
        <f t="shared" si="25"/>
        <v>0</v>
      </c>
      <c r="G364" s="2">
        <f>F364*Withholding</f>
        <v>0</v>
      </c>
      <c r="H364" s="2">
        <f t="shared" si="27"/>
        <v>1016.657446265212</v>
      </c>
    </row>
    <row r="365" spans="1:8" x14ac:dyDescent="0.2">
      <c r="A365" s="1">
        <f t="shared" si="28"/>
        <v>43822</v>
      </c>
      <c r="B365" s="2">
        <f t="shared" si="29"/>
        <v>1016.657446265212</v>
      </c>
      <c r="C365" s="2">
        <f xml:space="preserve">  IF(MONTH(A365)&lt;&gt;MONTH(A365+1),monthlyFee,0)</f>
        <v>0</v>
      </c>
      <c r="D365" s="2">
        <f t="shared" si="26"/>
        <v>1016.657446265212</v>
      </c>
      <c r="E365" s="2">
        <f>D365*InterestRate/365+E364-F364</f>
        <v>1.9219003778712234</v>
      </c>
      <c r="F365" s="2">
        <f t="shared" si="25"/>
        <v>0</v>
      </c>
      <c r="G365" s="2">
        <f>F365*Withholding</f>
        <v>0</v>
      </c>
      <c r="H365" s="2">
        <f t="shared" si="27"/>
        <v>1016.657446265212</v>
      </c>
    </row>
    <row r="366" spans="1:8" x14ac:dyDescent="0.2">
      <c r="A366" s="1">
        <f t="shared" si="28"/>
        <v>43823</v>
      </c>
      <c r="B366" s="2">
        <f t="shared" si="29"/>
        <v>1016.657446265212</v>
      </c>
      <c r="C366" s="2">
        <f xml:space="preserve">  IF(MONTH(A366)&lt;&gt;MONTH(A366+1),monthlyFee,0)</f>
        <v>0</v>
      </c>
      <c r="D366" s="2">
        <f t="shared" si="26"/>
        <v>1016.657446265212</v>
      </c>
      <c r="E366" s="2">
        <f>D366*InterestRate/365+E365-F365</f>
        <v>2.0054612638656244</v>
      </c>
      <c r="F366" s="2">
        <f t="shared" si="25"/>
        <v>0</v>
      </c>
      <c r="G366" s="2">
        <f>F366*Withholding</f>
        <v>0</v>
      </c>
      <c r="H366" s="2">
        <f t="shared" si="27"/>
        <v>1016.657446265212</v>
      </c>
    </row>
    <row r="367" spans="1:8" x14ac:dyDescent="0.2">
      <c r="A367" s="1">
        <f t="shared" si="28"/>
        <v>43824</v>
      </c>
      <c r="B367" s="2">
        <f t="shared" si="29"/>
        <v>1016.657446265212</v>
      </c>
      <c r="C367" s="2">
        <f xml:space="preserve">  IF(MONTH(A367)&lt;&gt;MONTH(A367+1),monthlyFee,0)</f>
        <v>0</v>
      </c>
      <c r="D367" s="2">
        <f t="shared" si="26"/>
        <v>1016.657446265212</v>
      </c>
      <c r="E367" s="2">
        <f>D367*InterestRate/365+E366-F366</f>
        <v>2.0890221498600252</v>
      </c>
      <c r="F367" s="2">
        <f t="shared" si="25"/>
        <v>0</v>
      </c>
      <c r="G367" s="2">
        <f>F367*Withholding</f>
        <v>0</v>
      </c>
      <c r="H367" s="2">
        <f t="shared" si="27"/>
        <v>1016.657446265212</v>
      </c>
    </row>
    <row r="368" spans="1:8" x14ac:dyDescent="0.2">
      <c r="A368" s="1">
        <f t="shared" si="28"/>
        <v>43825</v>
      </c>
      <c r="B368" s="2">
        <f t="shared" si="29"/>
        <v>1016.657446265212</v>
      </c>
      <c r="C368" s="2">
        <f xml:space="preserve">  IF(MONTH(A368)&lt;&gt;MONTH(A368+1),monthlyFee,0)</f>
        <v>0</v>
      </c>
      <c r="D368" s="2">
        <f t="shared" si="26"/>
        <v>1016.657446265212</v>
      </c>
      <c r="E368" s="2">
        <f>D368*InterestRate/365+E367-F367</f>
        <v>2.172583035854426</v>
      </c>
      <c r="F368" s="2">
        <f t="shared" si="25"/>
        <v>0</v>
      </c>
      <c r="G368" s="2">
        <f>F368*Withholding</f>
        <v>0</v>
      </c>
      <c r="H368" s="2">
        <f t="shared" si="27"/>
        <v>1016.657446265212</v>
      </c>
    </row>
    <row r="369" spans="1:8" x14ac:dyDescent="0.2">
      <c r="A369" s="1">
        <f t="shared" si="28"/>
        <v>43826</v>
      </c>
      <c r="B369" s="2">
        <f t="shared" si="29"/>
        <v>1016.657446265212</v>
      </c>
      <c r="C369" s="2">
        <f xml:space="preserve">  IF(MONTH(A369)&lt;&gt;MONTH(A369+1),monthlyFee,0)</f>
        <v>0</v>
      </c>
      <c r="D369" s="2">
        <f t="shared" si="26"/>
        <v>1016.657446265212</v>
      </c>
      <c r="E369" s="2">
        <f>D369*InterestRate/365+E368-F368</f>
        <v>2.2561439218488268</v>
      </c>
      <c r="F369" s="2">
        <f t="shared" si="25"/>
        <v>0</v>
      </c>
      <c r="G369" s="2">
        <f>F369*Withholding</f>
        <v>0</v>
      </c>
      <c r="H369" s="2">
        <f t="shared" si="27"/>
        <v>1016.657446265212</v>
      </c>
    </row>
    <row r="370" spans="1:8" x14ac:dyDescent="0.2">
      <c r="A370" s="1">
        <f t="shared" si="28"/>
        <v>43827</v>
      </c>
      <c r="B370" s="2">
        <f t="shared" si="29"/>
        <v>1016.657446265212</v>
      </c>
      <c r="C370" s="2">
        <f xml:space="preserve">  IF(MONTH(A370)&lt;&gt;MONTH(A370+1),monthlyFee,0)</f>
        <v>0</v>
      </c>
      <c r="D370" s="2">
        <f t="shared" si="26"/>
        <v>1016.657446265212</v>
      </c>
      <c r="E370" s="2">
        <f>D370*InterestRate/365+E369-F369</f>
        <v>2.3397048078432277</v>
      </c>
      <c r="F370" s="2">
        <f t="shared" si="25"/>
        <v>0</v>
      </c>
      <c r="G370" s="2">
        <f>F370*Withholding</f>
        <v>0</v>
      </c>
      <c r="H370" s="2">
        <f t="shared" si="27"/>
        <v>1016.657446265212</v>
      </c>
    </row>
    <row r="371" spans="1:8" x14ac:dyDescent="0.2">
      <c r="A371" s="1">
        <f t="shared" si="28"/>
        <v>43828</v>
      </c>
      <c r="B371" s="2">
        <f t="shared" si="29"/>
        <v>1016.657446265212</v>
      </c>
      <c r="C371" s="2">
        <f xml:space="preserve">  IF(MONTH(A371)&lt;&gt;MONTH(A371+1),monthlyFee,0)</f>
        <v>0</v>
      </c>
      <c r="D371" s="2">
        <f t="shared" si="26"/>
        <v>1016.657446265212</v>
      </c>
      <c r="E371" s="2">
        <f>D371*InterestRate/365+E370-F370</f>
        <v>2.4232656938376285</v>
      </c>
      <c r="F371" s="2">
        <f t="shared" si="25"/>
        <v>0</v>
      </c>
      <c r="G371" s="2">
        <f>F371*Withholding</f>
        <v>0</v>
      </c>
      <c r="H371" s="2">
        <f t="shared" si="27"/>
        <v>1016.657446265212</v>
      </c>
    </row>
    <row r="372" spans="1:8" x14ac:dyDescent="0.2">
      <c r="A372" s="1">
        <f t="shared" si="28"/>
        <v>43829</v>
      </c>
      <c r="B372" s="2">
        <f t="shared" si="29"/>
        <v>1016.657446265212</v>
      </c>
      <c r="C372" s="2">
        <f xml:space="preserve">  IF(MONTH(A372)&lt;&gt;MONTH(A372+1),monthlyFee,0)</f>
        <v>0</v>
      </c>
      <c r="D372" s="2">
        <f t="shared" si="26"/>
        <v>1016.657446265212</v>
      </c>
      <c r="E372" s="2">
        <f>D372*InterestRate/365+E371-F371</f>
        <v>2.5068265798320293</v>
      </c>
      <c r="F372" s="2">
        <f t="shared" si="25"/>
        <v>0</v>
      </c>
      <c r="G372" s="2">
        <f>F372*Withholding</f>
        <v>0</v>
      </c>
      <c r="H372" s="2">
        <f t="shared" si="27"/>
        <v>1016.657446265212</v>
      </c>
    </row>
    <row r="373" spans="1:8" x14ac:dyDescent="0.2">
      <c r="A373" s="1">
        <f t="shared" si="28"/>
        <v>43830</v>
      </c>
      <c r="B373" s="2">
        <f t="shared" si="29"/>
        <v>1016.657446265212</v>
      </c>
      <c r="C373" s="2">
        <f xml:space="preserve">  IF(MONTH(A373)&lt;&gt;MONTH(A373+1),monthlyFee,0)</f>
        <v>1</v>
      </c>
      <c r="D373" s="2">
        <f t="shared" si="26"/>
        <v>1015.657446265212</v>
      </c>
      <c r="E373" s="2">
        <f>D373*InterestRate/365+E372-F372</f>
        <v>2.5903052740456083</v>
      </c>
      <c r="F373" s="2">
        <f t="shared" si="25"/>
        <v>2.5903052740456083</v>
      </c>
      <c r="G373" s="2">
        <f>F373*Withholding</f>
        <v>0.51806105480912168</v>
      </c>
      <c r="H373" s="2">
        <f t="shared" si="27"/>
        <v>1018.2477515392576</v>
      </c>
    </row>
    <row r="374" spans="1:8" x14ac:dyDescent="0.2">
      <c r="A374" s="1">
        <f t="shared" si="28"/>
        <v>43831</v>
      </c>
      <c r="B374" s="2">
        <f t="shared" si="29"/>
        <v>1018.2477515392576</v>
      </c>
      <c r="C374" s="2">
        <f xml:space="preserve">  IF(MONTH(A374)&lt;&gt;MONTH(A374+1),monthlyFee,0)</f>
        <v>0</v>
      </c>
      <c r="D374" s="2">
        <f t="shared" si="26"/>
        <v>1018.2477515392576</v>
      </c>
      <c r="E374" s="2">
        <f>D374*InterestRate/365+E373-F373</f>
        <v>8.3691596016925107E-2</v>
      </c>
      <c r="F374" s="2">
        <f t="shared" si="25"/>
        <v>0</v>
      </c>
      <c r="G374" s="2">
        <f>F374*Withholding</f>
        <v>0</v>
      </c>
      <c r="H374" s="2">
        <f t="shared" si="27"/>
        <v>1018.2477515392576</v>
      </c>
    </row>
    <row r="375" spans="1:8" x14ac:dyDescent="0.2">
      <c r="A375" s="1"/>
    </row>
    <row r="376" spans="1:8" x14ac:dyDescent="0.2">
      <c r="A376" s="1"/>
    </row>
    <row r="377" spans="1:8" x14ac:dyDescent="0.2">
      <c r="A377" s="1"/>
    </row>
    <row r="378" spans="1:8" x14ac:dyDescent="0.2">
      <c r="A378" s="1"/>
    </row>
    <row r="379" spans="1:8" x14ac:dyDescent="0.2">
      <c r="A379" s="1"/>
    </row>
    <row r="380" spans="1:8" x14ac:dyDescent="0.2">
      <c r="A380" s="1"/>
    </row>
    <row r="381" spans="1:8" x14ac:dyDescent="0.2">
      <c r="A381" s="1"/>
    </row>
    <row r="382" spans="1:8" x14ac:dyDescent="0.2">
      <c r="A382" s="1"/>
    </row>
    <row r="383" spans="1:8" x14ac:dyDescent="0.2">
      <c r="A383" s="1"/>
    </row>
    <row r="384" spans="1:8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InterestRate</vt:lpstr>
      <vt:lpstr>monthlyFee</vt:lpstr>
      <vt:lpstr>Withholding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Musić</dc:creator>
  <cp:lastModifiedBy>Igor Musić</cp:lastModifiedBy>
  <dcterms:created xsi:type="dcterms:W3CDTF">2023-04-23T14:26:20Z</dcterms:created>
  <dcterms:modified xsi:type="dcterms:W3CDTF">2023-04-23T14:56:08Z</dcterms:modified>
</cp:coreProperties>
</file>