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45" windowWidth="21075" windowHeight="9135" activeTab="10"/>
  </bookViews>
  <sheets>
    <sheet name="Janeiro" sheetId="2" r:id="rId1"/>
    <sheet name="Fevereiro" sheetId="3" r:id="rId2"/>
    <sheet name="Março" sheetId="4" r:id="rId3"/>
    <sheet name="Abril" sheetId="5" r:id="rId4"/>
    <sheet name="Maio" sheetId="6" r:id="rId5"/>
    <sheet name="Junho" sheetId="7" r:id="rId6"/>
    <sheet name="Julho" sheetId="8" r:id="rId7"/>
    <sheet name="Agosto" sheetId="9" r:id="rId8"/>
    <sheet name="Setembro" sheetId="10" r:id="rId9"/>
    <sheet name="Outubro" sheetId="11" r:id="rId10"/>
    <sheet name="Novembro" sheetId="12" r:id="rId11"/>
    <sheet name="Modelo" sheetId="1" r:id="rId12"/>
  </sheets>
  <calcPr calcId="145621"/>
</workbook>
</file>

<file path=xl/calcChain.xml><?xml version="1.0" encoding="utf-8"?>
<calcChain xmlns="http://schemas.openxmlformats.org/spreadsheetml/2006/main">
  <c r="AC66" i="12" l="1"/>
  <c r="AC65" i="12"/>
  <c r="AC64" i="12"/>
  <c r="AC61" i="12"/>
  <c r="AC60" i="12"/>
  <c r="AC45" i="12"/>
  <c r="AC44" i="12"/>
  <c r="AC43" i="12"/>
  <c r="AC31" i="12"/>
  <c r="AC30" i="12"/>
  <c r="AC29" i="12"/>
  <c r="Z66" i="12"/>
  <c r="Z65" i="12"/>
  <c r="Z64" i="12"/>
  <c r="Z61" i="12"/>
  <c r="Z60" i="12"/>
  <c r="Z45" i="12"/>
  <c r="Z44" i="12"/>
  <c r="Z43" i="12"/>
  <c r="Z31" i="12"/>
  <c r="Z30" i="12"/>
  <c r="Z29" i="12"/>
  <c r="AC76" i="11" l="1"/>
  <c r="Z76" i="11"/>
  <c r="C95" i="12"/>
  <c r="C97" i="12" s="1"/>
  <c r="AB82" i="12"/>
  <c r="AA82" i="12"/>
  <c r="Y82" i="12"/>
  <c r="X82" i="12"/>
  <c r="W82" i="12"/>
  <c r="V82" i="12"/>
  <c r="U82" i="12"/>
  <c r="T82" i="12"/>
  <c r="S82" i="12"/>
  <c r="Q82" i="12"/>
  <c r="P82" i="12"/>
  <c r="O82" i="12"/>
  <c r="N82" i="12"/>
  <c r="K82" i="12"/>
  <c r="J82" i="12"/>
  <c r="I82" i="12"/>
  <c r="H82" i="12"/>
  <c r="G82" i="12"/>
  <c r="F82" i="12"/>
  <c r="E82" i="12"/>
  <c r="AC5" i="12"/>
  <c r="AC6" i="12" s="1"/>
  <c r="AC7" i="12" s="1"/>
  <c r="AC8" i="12" s="1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C56" i="12" s="1"/>
  <c r="AC57" i="12" s="1"/>
  <c r="AC58" i="12" s="1"/>
  <c r="AC59" i="12" s="1"/>
  <c r="AC62" i="12" s="1"/>
  <c r="AC63" i="12" s="1"/>
  <c r="AC67" i="12" s="1"/>
  <c r="AC68" i="12" s="1"/>
  <c r="AC69" i="12" s="1"/>
  <c r="AC70" i="12" s="1"/>
  <c r="AC71" i="12" s="1"/>
  <c r="AC72" i="12" s="1"/>
  <c r="AC73" i="12" s="1"/>
  <c r="AC74" i="12" s="1"/>
  <c r="AC75" i="12" s="1"/>
  <c r="AC76" i="12" s="1"/>
  <c r="AC77" i="12" s="1"/>
  <c r="AC78" i="12" s="1"/>
  <c r="Z4" i="12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2" i="12" s="1"/>
  <c r="Z63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AC79" i="12" l="1"/>
  <c r="AC80" i="12" s="1"/>
  <c r="AC81" i="12" s="1"/>
  <c r="Z79" i="12"/>
  <c r="Z80" i="12" s="1"/>
  <c r="Z81" i="12" s="1"/>
  <c r="Z82" i="12"/>
  <c r="J98" i="12" s="1"/>
  <c r="AC82" i="12"/>
  <c r="H98" i="12" s="1"/>
  <c r="I95" i="12"/>
  <c r="I98" i="12" s="1"/>
  <c r="I101" i="12" s="1"/>
  <c r="C123" i="11"/>
  <c r="C125" i="11" s="1"/>
  <c r="AB79" i="11"/>
  <c r="AA79" i="11"/>
  <c r="Y79" i="11"/>
  <c r="X79" i="11"/>
  <c r="W79" i="11"/>
  <c r="V79" i="11"/>
  <c r="U79" i="11"/>
  <c r="T79" i="11"/>
  <c r="S79" i="11"/>
  <c r="Q79" i="11"/>
  <c r="P79" i="11"/>
  <c r="O79" i="11"/>
  <c r="N79" i="11"/>
  <c r="K79" i="11"/>
  <c r="J79" i="11"/>
  <c r="I79" i="11"/>
  <c r="H79" i="11"/>
  <c r="G79" i="11"/>
  <c r="F79" i="11"/>
  <c r="E79" i="11"/>
  <c r="AC5" i="11"/>
  <c r="AC6" i="11" s="1"/>
  <c r="AC7" i="11" s="1"/>
  <c r="AC8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6" i="11" s="1"/>
  <c r="AC47" i="11" s="1"/>
  <c r="AC48" i="11" s="1"/>
  <c r="AC49" i="11" s="1"/>
  <c r="AC50" i="11" s="1"/>
  <c r="Z4" i="11"/>
  <c r="Z5" i="11" s="1"/>
  <c r="Z6" i="11" s="1"/>
  <c r="Z7" i="11" s="1"/>
  <c r="Z8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6" i="11" s="1"/>
  <c r="Z47" i="11" s="1"/>
  <c r="Z48" i="11" s="1"/>
  <c r="Z49" i="11" s="1"/>
  <c r="Z50" i="11" s="1"/>
  <c r="I100" i="12" l="1"/>
  <c r="Z51" i="1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7" i="11" s="1"/>
  <c r="Z78" i="11" s="1"/>
  <c r="AC51" i="11"/>
  <c r="AC52" i="11" s="1"/>
  <c r="AC53" i="11" s="1"/>
  <c r="AC54" i="11" s="1"/>
  <c r="AC55" i="11" s="1"/>
  <c r="AC56" i="11" s="1"/>
  <c r="AC57" i="11" s="1"/>
  <c r="AC58" i="11" s="1"/>
  <c r="AC59" i="11" s="1"/>
  <c r="AC60" i="11" s="1"/>
  <c r="AC61" i="11" s="1"/>
  <c r="AC62" i="11" s="1"/>
  <c r="AC63" i="11" s="1"/>
  <c r="AC64" i="11" s="1"/>
  <c r="AC65" i="11" s="1"/>
  <c r="AC66" i="11" s="1"/>
  <c r="AC67" i="11" s="1"/>
  <c r="AC68" i="11" s="1"/>
  <c r="AC69" i="11" s="1"/>
  <c r="AC70" i="11" s="1"/>
  <c r="AC71" i="11" s="1"/>
  <c r="AC72" i="11" s="1"/>
  <c r="AC73" i="11" s="1"/>
  <c r="AC74" i="11" s="1"/>
  <c r="AC75" i="11" s="1"/>
  <c r="AC77" i="11" s="1"/>
  <c r="AC78" i="11" s="1"/>
  <c r="Z79" i="11"/>
  <c r="J126" i="11" s="1"/>
  <c r="I123" i="11"/>
  <c r="I126" i="11" s="1"/>
  <c r="I128" i="11" s="1"/>
  <c r="AC79" i="11"/>
  <c r="H126" i="11" s="1"/>
  <c r="C160" i="10"/>
  <c r="C162" i="10" s="1"/>
  <c r="AB117" i="10"/>
  <c r="AA117" i="10"/>
  <c r="Y117" i="10"/>
  <c r="X117" i="10"/>
  <c r="W117" i="10"/>
  <c r="V117" i="10"/>
  <c r="U117" i="10"/>
  <c r="T117" i="10"/>
  <c r="S117" i="10"/>
  <c r="Q117" i="10"/>
  <c r="P117" i="10"/>
  <c r="O117" i="10"/>
  <c r="N117" i="10"/>
  <c r="K117" i="10"/>
  <c r="J117" i="10"/>
  <c r="I117" i="10"/>
  <c r="H117" i="10"/>
  <c r="G117" i="10"/>
  <c r="F117" i="10"/>
  <c r="E117" i="10"/>
  <c r="AC5" i="10"/>
  <c r="AC6" i="10" s="1"/>
  <c r="Z4" i="10"/>
  <c r="Z5" i="10" s="1"/>
  <c r="Z6" i="10" s="1"/>
  <c r="I129" i="11" l="1"/>
  <c r="AC7" i="10"/>
  <c r="AC8" i="10" s="1"/>
  <c r="AC9" i="10" s="1"/>
  <c r="AC10" i="10" s="1"/>
  <c r="AC11" i="10" s="1"/>
  <c r="AC12" i="10" s="1"/>
  <c r="AC13" i="10" s="1"/>
  <c r="AC14" i="10" s="1"/>
  <c r="AC15" i="10" s="1"/>
  <c r="AC16" i="10" s="1"/>
  <c r="Z10" i="10"/>
  <c r="Z11" i="10" s="1"/>
  <c r="Z12" i="10" s="1"/>
  <c r="Z13" i="10" s="1"/>
  <c r="Z14" i="10" s="1"/>
  <c r="Z15" i="10" s="1"/>
  <c r="Z16" i="10" s="1"/>
  <c r="Z7" i="10"/>
  <c r="Z8" i="10" s="1"/>
  <c r="Z9" i="10" s="1"/>
  <c r="I160" i="10"/>
  <c r="I163" i="10" s="1"/>
  <c r="I166" i="10" s="1"/>
  <c r="AC117" i="10"/>
  <c r="H163" i="10" s="1"/>
  <c r="Z117" i="10"/>
  <c r="J163" i="10" s="1"/>
  <c r="AC90" i="9"/>
  <c r="AC75" i="9"/>
  <c r="AC74" i="9"/>
  <c r="AC57" i="9"/>
  <c r="AC56" i="9"/>
  <c r="AC40" i="9"/>
  <c r="AC39" i="9"/>
  <c r="AC33" i="9"/>
  <c r="AC32" i="9"/>
  <c r="AC16" i="9"/>
  <c r="AC15" i="9"/>
  <c r="AC12" i="9"/>
  <c r="AC11" i="9"/>
  <c r="Z90" i="9"/>
  <c r="Z75" i="9"/>
  <c r="Z74" i="9"/>
  <c r="Z57" i="9"/>
  <c r="Z56" i="9"/>
  <c r="Z40" i="9"/>
  <c r="Z39" i="9"/>
  <c r="Z33" i="9"/>
  <c r="Z32" i="9"/>
  <c r="Z16" i="9"/>
  <c r="Z15" i="9"/>
  <c r="Z12" i="9"/>
  <c r="Z11" i="9"/>
  <c r="AC17" i="10" l="1"/>
  <c r="AC18" i="10" s="1"/>
  <c r="AC19" i="10" s="1"/>
  <c r="AC20" i="10" s="1"/>
  <c r="AC21" i="10" s="1"/>
  <c r="AC22" i="10" s="1"/>
  <c r="Z19" i="10"/>
  <c r="Z20" i="10" s="1"/>
  <c r="Z21" i="10" s="1"/>
  <c r="Z22" i="10" s="1"/>
  <c r="Z17" i="10"/>
  <c r="Z18" i="10" s="1"/>
  <c r="I165" i="10"/>
  <c r="C167" i="9"/>
  <c r="C169" i="9" s="1"/>
  <c r="AB91" i="9"/>
  <c r="AA91" i="9"/>
  <c r="Y91" i="9"/>
  <c r="X91" i="9"/>
  <c r="W91" i="9"/>
  <c r="V91" i="9"/>
  <c r="U91" i="9"/>
  <c r="T91" i="9"/>
  <c r="S91" i="9"/>
  <c r="Q91" i="9"/>
  <c r="P91" i="9"/>
  <c r="O91" i="9"/>
  <c r="N91" i="9"/>
  <c r="K91" i="9"/>
  <c r="J91" i="9"/>
  <c r="I91" i="9"/>
  <c r="H91" i="9"/>
  <c r="G91" i="9"/>
  <c r="F91" i="9"/>
  <c r="E91" i="9"/>
  <c r="AC5" i="9"/>
  <c r="AC6" i="9" s="1"/>
  <c r="AC7" i="9" s="1"/>
  <c r="AC8" i="9" s="1"/>
  <c r="AC9" i="9" s="1"/>
  <c r="AC10" i="9" s="1"/>
  <c r="AC13" i="9" s="1"/>
  <c r="AC14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4" i="9" s="1"/>
  <c r="AC35" i="9" s="1"/>
  <c r="AC36" i="9" s="1"/>
  <c r="AC37" i="9" s="1"/>
  <c r="AC38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C86" i="9" s="1"/>
  <c r="AC87" i="9" s="1"/>
  <c r="AC88" i="9" s="1"/>
  <c r="AC89" i="9" s="1"/>
  <c r="Z4" i="9"/>
  <c r="Z5" i="9" s="1"/>
  <c r="Z6" i="9" s="1"/>
  <c r="Z7" i="9" s="1"/>
  <c r="Z8" i="9" s="1"/>
  <c r="Z9" i="9" s="1"/>
  <c r="Z10" i="9" s="1"/>
  <c r="Z13" i="9" s="1"/>
  <c r="Z14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4" i="9" s="1"/>
  <c r="Z35" i="9" s="1"/>
  <c r="Z36" i="9" s="1"/>
  <c r="Z37" i="9" s="1"/>
  <c r="Z38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AC23" i="10" l="1"/>
  <c r="AC24" i="10" s="1"/>
  <c r="AC25" i="10" s="1"/>
  <c r="AC26" i="10" s="1"/>
  <c r="AC27" i="10" s="1"/>
  <c r="AC28" i="10" s="1"/>
  <c r="AC29" i="10" s="1"/>
  <c r="AC30" i="10" s="1"/>
  <c r="AC31" i="10" s="1"/>
  <c r="AC32" i="10" s="1"/>
  <c r="AC33" i="10" s="1"/>
  <c r="AC34" i="10" s="1"/>
  <c r="AC35" i="10" s="1"/>
  <c r="AC36" i="10" s="1"/>
  <c r="AC37" i="10" s="1"/>
  <c r="AC38" i="10" s="1"/>
  <c r="AC39" i="10" s="1"/>
  <c r="AC40" i="10" s="1"/>
  <c r="AC41" i="10" s="1"/>
  <c r="AC42" i="10" s="1"/>
  <c r="AC43" i="10" s="1"/>
  <c r="AC44" i="10" s="1"/>
  <c r="Z25" i="10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23" i="10"/>
  <c r="Z24" i="10" s="1"/>
  <c r="AC91" i="9"/>
  <c r="H170" i="9" s="1"/>
  <c r="Z91" i="9"/>
  <c r="J170" i="9" s="1"/>
  <c r="I167" i="9"/>
  <c r="I170" i="9" s="1"/>
  <c r="I173" i="9" s="1"/>
  <c r="AC45" i="10" l="1"/>
  <c r="AC46" i="10" s="1"/>
  <c r="AC47" i="10" s="1"/>
  <c r="AC48" i="10" s="1"/>
  <c r="AC49" i="10" s="1"/>
  <c r="AC50" i="10" s="1"/>
  <c r="AC51" i="10" s="1"/>
  <c r="AC52" i="10" s="1"/>
  <c r="AC53" i="10" s="1"/>
  <c r="AC54" i="10" s="1"/>
  <c r="AC55" i="10" s="1"/>
  <c r="AC56" i="10" s="1"/>
  <c r="AC57" i="10" s="1"/>
  <c r="AC58" i="10" s="1"/>
  <c r="AC59" i="10" s="1"/>
  <c r="Z47" i="10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45" i="10"/>
  <c r="Z46" i="10" s="1"/>
  <c r="I172" i="9"/>
  <c r="Z66" i="7"/>
  <c r="Z65" i="7"/>
  <c r="C114" i="8"/>
  <c r="C116" i="8" s="1"/>
  <c r="AC89" i="8"/>
  <c r="AB89" i="8"/>
  <c r="Z89" i="8"/>
  <c r="Y89" i="8"/>
  <c r="X89" i="8"/>
  <c r="W89" i="8"/>
  <c r="V89" i="8"/>
  <c r="U89" i="8"/>
  <c r="T89" i="8"/>
  <c r="R89" i="8"/>
  <c r="Q89" i="8"/>
  <c r="P89" i="8"/>
  <c r="O89" i="8"/>
  <c r="L89" i="8"/>
  <c r="K89" i="8"/>
  <c r="I89" i="8"/>
  <c r="H89" i="8"/>
  <c r="G89" i="8"/>
  <c r="F89" i="8"/>
  <c r="E89" i="8"/>
  <c r="AD5" i="8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A4" i="8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C60" i="10" l="1"/>
  <c r="AC61" i="10" s="1"/>
  <c r="AC62" i="10" s="1"/>
  <c r="AC63" i="10" s="1"/>
  <c r="AC64" i="10" s="1"/>
  <c r="AC65" i="10" s="1"/>
  <c r="AC66" i="10" s="1"/>
  <c r="AC67" i="10" s="1"/>
  <c r="AC68" i="10" s="1"/>
  <c r="AC69" i="10" s="1"/>
  <c r="AC70" i="10" s="1"/>
  <c r="AC71" i="10" s="1"/>
  <c r="AC72" i="10" s="1"/>
  <c r="AC73" i="10" s="1"/>
  <c r="AC74" i="10" s="1"/>
  <c r="AC75" i="10" s="1"/>
  <c r="AC76" i="10" s="1"/>
  <c r="AC77" i="10" s="1"/>
  <c r="AC78" i="10" s="1"/>
  <c r="AC79" i="10" s="1"/>
  <c r="Z62" i="10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7" i="10" s="1"/>
  <c r="Z78" i="10" s="1"/>
  <c r="Z79" i="10" s="1"/>
  <c r="Z60" i="10"/>
  <c r="Z61" i="10" s="1"/>
  <c r="AA46" i="8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D46" i="8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I114" i="8"/>
  <c r="I117" i="8" s="1"/>
  <c r="I120" i="8" s="1"/>
  <c r="AD89" i="8"/>
  <c r="H117" i="8" s="1"/>
  <c r="AA89" i="8"/>
  <c r="K117" i="8" s="1"/>
  <c r="C144" i="7"/>
  <c r="C146" i="7" s="1"/>
  <c r="AB99" i="7"/>
  <c r="AA99" i="7"/>
  <c r="Y99" i="7"/>
  <c r="X99" i="7"/>
  <c r="W99" i="7"/>
  <c r="V99" i="7"/>
  <c r="U99" i="7"/>
  <c r="T99" i="7"/>
  <c r="S99" i="7"/>
  <c r="Q99" i="7"/>
  <c r="P99" i="7"/>
  <c r="O99" i="7"/>
  <c r="N99" i="7"/>
  <c r="K99" i="7"/>
  <c r="J99" i="7"/>
  <c r="I99" i="7"/>
  <c r="H99" i="7"/>
  <c r="G99" i="7"/>
  <c r="F99" i="7"/>
  <c r="E99" i="7"/>
  <c r="AC5" i="7"/>
  <c r="AC6" i="7" s="1"/>
  <c r="AC7" i="7" s="1"/>
  <c r="Z4" i="7"/>
  <c r="Z5" i="7" s="1"/>
  <c r="Z6" i="7" s="1"/>
  <c r="Z7" i="7" s="1"/>
  <c r="AC80" i="10" l="1"/>
  <c r="AC81" i="10" s="1"/>
  <c r="AC82" i="10" s="1"/>
  <c r="AC83" i="10" s="1"/>
  <c r="AC84" i="10" s="1"/>
  <c r="AC85" i="10" s="1"/>
  <c r="AC86" i="10" s="1"/>
  <c r="AC87" i="10" s="1"/>
  <c r="AC88" i="10" s="1"/>
  <c r="AC89" i="10" s="1"/>
  <c r="AC90" i="10" s="1"/>
  <c r="AC91" i="10" s="1"/>
  <c r="AC92" i="10" s="1"/>
  <c r="AC93" i="10" s="1"/>
  <c r="AC94" i="10" s="1"/>
  <c r="AC95" i="10" s="1"/>
  <c r="AC96" i="10" s="1"/>
  <c r="AC97" i="10" s="1"/>
  <c r="AC98" i="10" s="1"/>
  <c r="AC99" i="10" s="1"/>
  <c r="AC100" i="10" s="1"/>
  <c r="AC101" i="10" s="1"/>
  <c r="AC102" i="10" s="1"/>
  <c r="AC103" i="10" s="1"/>
  <c r="AC104" i="10" s="1"/>
  <c r="AC105" i="10" s="1"/>
  <c r="AC106" i="10" s="1"/>
  <c r="AC107" i="10" s="1"/>
  <c r="AC108" i="10" s="1"/>
  <c r="AC109" i="10" s="1"/>
  <c r="AC110" i="10" s="1"/>
  <c r="AC111" i="10" s="1"/>
  <c r="AC112" i="10" s="1"/>
  <c r="AC113" i="10" s="1"/>
  <c r="AC114" i="10" s="1"/>
  <c r="AC115" i="10" s="1"/>
  <c r="AC116" i="10" s="1"/>
  <c r="Z83" i="10"/>
  <c r="Z84" i="10" s="1"/>
  <c r="Z85" i="10" s="1"/>
  <c r="Z86" i="10" s="1"/>
  <c r="Z87" i="10" s="1"/>
  <c r="Z88" i="10" s="1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Z113" i="10" s="1"/>
  <c r="Z114" i="10" s="1"/>
  <c r="Z115" i="10" s="1"/>
  <c r="Z116" i="10" s="1"/>
  <c r="Z80" i="10"/>
  <c r="Z81" i="10" s="1"/>
  <c r="Z82" i="10" s="1"/>
  <c r="AA59" i="8"/>
  <c r="AA60" i="8" s="1"/>
  <c r="AA61" i="8" s="1"/>
  <c r="AA62" i="8" s="1"/>
  <c r="AA63" i="8" s="1"/>
  <c r="AA64" i="8" s="1"/>
  <c r="AA65" i="8" s="1"/>
  <c r="AA66" i="8" s="1"/>
  <c r="AA67" i="8" s="1"/>
  <c r="AD59" i="8"/>
  <c r="AD60" i="8" s="1"/>
  <c r="AD61" i="8" s="1"/>
  <c r="AD62" i="8" s="1"/>
  <c r="AD63" i="8" s="1"/>
  <c r="AD64" i="8" s="1"/>
  <c r="AD65" i="8" s="1"/>
  <c r="AD66" i="8" s="1"/>
  <c r="AD67" i="8" s="1"/>
  <c r="I119" i="8"/>
  <c r="Z8" i="7"/>
  <c r="Z9" i="7" s="1"/>
  <c r="Z10" i="7" s="1"/>
  <c r="AC8" i="7"/>
  <c r="AC9" i="7" s="1"/>
  <c r="AC10" i="7" s="1"/>
  <c r="AC99" i="7"/>
  <c r="H147" i="7" s="1"/>
  <c r="Z99" i="7"/>
  <c r="J147" i="7" s="1"/>
  <c r="I144" i="7"/>
  <c r="I147" i="7" s="1"/>
  <c r="I150" i="7" s="1"/>
  <c r="AC17" i="6"/>
  <c r="AC16" i="6"/>
  <c r="Z17" i="6"/>
  <c r="Z16" i="6"/>
  <c r="AA68" i="8" l="1"/>
  <c r="AA69" i="8" s="1"/>
  <c r="AA70" i="8" s="1"/>
  <c r="AA71" i="8" s="1"/>
  <c r="AA72" i="8" s="1"/>
  <c r="AA73" i="8" s="1"/>
  <c r="AA74" i="8" s="1"/>
  <c r="AA75" i="8" s="1"/>
  <c r="AD68" i="8"/>
  <c r="AD69" i="8" s="1"/>
  <c r="AD70" i="8" s="1"/>
  <c r="AD71" i="8" s="1"/>
  <c r="AD72" i="8" s="1"/>
  <c r="AD73" i="8" s="1"/>
  <c r="AD74" i="8" s="1"/>
  <c r="AD75" i="8" s="1"/>
  <c r="Z11" i="7"/>
  <c r="Z12" i="7" s="1"/>
  <c r="AC11" i="7"/>
  <c r="AC12" i="7" s="1"/>
  <c r="I149" i="7"/>
  <c r="C133" i="6"/>
  <c r="C135" i="6" s="1"/>
  <c r="AB62" i="6"/>
  <c r="AA62" i="6"/>
  <c r="Y62" i="6"/>
  <c r="X62" i="6"/>
  <c r="W62" i="6"/>
  <c r="V62" i="6"/>
  <c r="U62" i="6"/>
  <c r="T62" i="6"/>
  <c r="S62" i="6"/>
  <c r="Q62" i="6"/>
  <c r="P62" i="6"/>
  <c r="O62" i="6"/>
  <c r="N62" i="6"/>
  <c r="K62" i="6"/>
  <c r="J62" i="6"/>
  <c r="I62" i="6"/>
  <c r="H62" i="6"/>
  <c r="G62" i="6"/>
  <c r="F62" i="6"/>
  <c r="E62" i="6"/>
  <c r="AC5" i="6"/>
  <c r="AC6" i="6" s="1"/>
  <c r="AC7" i="6" s="1"/>
  <c r="AC8" i="6" s="1"/>
  <c r="Z5" i="6"/>
  <c r="Z6" i="6" s="1"/>
  <c r="Z7" i="6" s="1"/>
  <c r="Z8" i="6" s="1"/>
  <c r="Z4" i="6"/>
  <c r="AA76" i="8" l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D76" i="8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C13" i="7"/>
  <c r="Z13" i="7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9" i="6"/>
  <c r="Z10" i="6" s="1"/>
  <c r="Z11" i="6" s="1"/>
  <c r="Z12" i="6" s="1"/>
  <c r="Z13" i="6" s="1"/>
  <c r="Z14" i="6" s="1"/>
  <c r="AC9" i="6"/>
  <c r="AC10" i="6" s="1"/>
  <c r="AC11" i="6" s="1"/>
  <c r="AC12" i="6" s="1"/>
  <c r="AC13" i="6" s="1"/>
  <c r="AC14" i="6" s="1"/>
  <c r="Z62" i="6"/>
  <c r="J136" i="6" s="1"/>
  <c r="AC62" i="6"/>
  <c r="H136" i="6" s="1"/>
  <c r="I133" i="6"/>
  <c r="I136" i="6" s="1"/>
  <c r="I139" i="6" s="1"/>
  <c r="C122" i="5"/>
  <c r="C124" i="5" s="1"/>
  <c r="AB79" i="5"/>
  <c r="AA79" i="5"/>
  <c r="Y79" i="5"/>
  <c r="X79" i="5"/>
  <c r="W79" i="5"/>
  <c r="V79" i="5"/>
  <c r="U79" i="5"/>
  <c r="T79" i="5"/>
  <c r="S79" i="5"/>
  <c r="Q79" i="5"/>
  <c r="P79" i="5"/>
  <c r="O79" i="5"/>
  <c r="N79" i="5"/>
  <c r="K79" i="5"/>
  <c r="J79" i="5"/>
  <c r="I79" i="5"/>
  <c r="H79" i="5"/>
  <c r="G79" i="5"/>
  <c r="F79" i="5"/>
  <c r="E79" i="5"/>
  <c r="AC5" i="5"/>
  <c r="AC6" i="5" s="1"/>
  <c r="AC7" i="5" s="1"/>
  <c r="AC8" i="5" s="1"/>
  <c r="AC9" i="5" s="1"/>
  <c r="AC10" i="5" s="1"/>
  <c r="AC11" i="5" s="1"/>
  <c r="Z4" i="5"/>
  <c r="Z5" i="5" s="1"/>
  <c r="Z6" i="5" s="1"/>
  <c r="Z7" i="5" s="1"/>
  <c r="Z8" i="5" s="1"/>
  <c r="Z9" i="5" s="1"/>
  <c r="Z10" i="5" s="1"/>
  <c r="Z11" i="5" s="1"/>
  <c r="AA87" i="8" l="1"/>
  <c r="AA88" i="8" s="1"/>
  <c r="AD87" i="8"/>
  <c r="AD88" i="8" s="1"/>
  <c r="AC14" i="7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Z25" i="7"/>
  <c r="Z26" i="7" s="1"/>
  <c r="AC15" i="6"/>
  <c r="AC18" i="6" s="1"/>
  <c r="Z15" i="6"/>
  <c r="Z18" i="6" s="1"/>
  <c r="I138" i="6"/>
  <c r="I122" i="5"/>
  <c r="I125" i="5" s="1"/>
  <c r="AC12" i="5"/>
  <c r="AC13" i="5" s="1"/>
  <c r="AC14" i="5" s="1"/>
  <c r="AC15" i="5" s="1"/>
  <c r="AC16" i="5" s="1"/>
  <c r="AC17" i="5" s="1"/>
  <c r="Z12" i="5"/>
  <c r="Z13" i="5" s="1"/>
  <c r="Z14" i="5" s="1"/>
  <c r="Z15" i="5" s="1"/>
  <c r="Z16" i="5" s="1"/>
  <c r="Z17" i="5" s="1"/>
  <c r="Z79" i="5"/>
  <c r="J125" i="5" s="1"/>
  <c r="AC79" i="5"/>
  <c r="H125" i="5" s="1"/>
  <c r="C141" i="4"/>
  <c r="C143" i="4" s="1"/>
  <c r="AB87" i="4"/>
  <c r="AA87" i="4"/>
  <c r="Y87" i="4"/>
  <c r="X87" i="4"/>
  <c r="W87" i="4"/>
  <c r="V87" i="4"/>
  <c r="U87" i="4"/>
  <c r="T87" i="4"/>
  <c r="S87" i="4"/>
  <c r="Q87" i="4"/>
  <c r="P87" i="4"/>
  <c r="O87" i="4"/>
  <c r="N87" i="4"/>
  <c r="K87" i="4"/>
  <c r="J87" i="4"/>
  <c r="I87" i="4"/>
  <c r="H87" i="4"/>
  <c r="G87" i="4"/>
  <c r="F87" i="4"/>
  <c r="E87" i="4"/>
  <c r="AC5" i="4"/>
  <c r="AC6" i="4" s="1"/>
  <c r="AC7" i="4" s="1"/>
  <c r="AC8" i="4" s="1"/>
  <c r="AC9" i="4" s="1"/>
  <c r="AC10" i="4" s="1"/>
  <c r="AC11" i="4" s="1"/>
  <c r="Z4" i="4"/>
  <c r="Z5" i="4" s="1"/>
  <c r="Z6" i="4" s="1"/>
  <c r="Z7" i="4" s="1"/>
  <c r="Z8" i="4" s="1"/>
  <c r="Z9" i="4" s="1"/>
  <c r="Z10" i="4" s="1"/>
  <c r="Z11" i="4" s="1"/>
  <c r="C60" i="3"/>
  <c r="C62" i="3" s="1"/>
  <c r="AB46" i="3"/>
  <c r="AA46" i="3"/>
  <c r="Y46" i="3"/>
  <c r="X46" i="3"/>
  <c r="W46" i="3"/>
  <c r="V46" i="3"/>
  <c r="U46" i="3"/>
  <c r="T46" i="3"/>
  <c r="S46" i="3"/>
  <c r="Q46" i="3"/>
  <c r="P46" i="3"/>
  <c r="O46" i="3"/>
  <c r="N46" i="3"/>
  <c r="K46" i="3"/>
  <c r="J46" i="3"/>
  <c r="I46" i="3"/>
  <c r="H46" i="3"/>
  <c r="G46" i="3"/>
  <c r="F46" i="3"/>
  <c r="I60" i="3" s="1"/>
  <c r="I63" i="3" s="1"/>
  <c r="I65" i="3" s="1"/>
  <c r="E46" i="3"/>
  <c r="AC5" i="3"/>
  <c r="AC6" i="3" s="1"/>
  <c r="AC7" i="3" s="1"/>
  <c r="Z4" i="3"/>
  <c r="Z5" i="3" s="1"/>
  <c r="Z6" i="3" s="1"/>
  <c r="Z7" i="3" s="1"/>
  <c r="Z27" i="7" l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AC27" i="7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19" i="6"/>
  <c r="AC20" i="6" s="1"/>
  <c r="AC21" i="6" s="1"/>
  <c r="Z19" i="6"/>
  <c r="Z20" i="6" s="1"/>
  <c r="Z21" i="6" s="1"/>
  <c r="I127" i="5"/>
  <c r="I128" i="5"/>
  <c r="Z18" i="5"/>
  <c r="AC18" i="5"/>
  <c r="AC12" i="4"/>
  <c r="AC13" i="4" s="1"/>
  <c r="AC14" i="4" s="1"/>
  <c r="AC15" i="4" s="1"/>
  <c r="AC16" i="4" s="1"/>
  <c r="AC17" i="4" s="1"/>
  <c r="AC18" i="4" s="1"/>
  <c r="Z14" i="4"/>
  <c r="Z15" i="4" s="1"/>
  <c r="Z16" i="4" s="1"/>
  <c r="Z17" i="4" s="1"/>
  <c r="Z18" i="4" s="1"/>
  <c r="Z12" i="4"/>
  <c r="Z13" i="4" s="1"/>
  <c r="AC87" i="4"/>
  <c r="H144" i="4" s="1"/>
  <c r="Z87" i="4"/>
  <c r="J144" i="4" s="1"/>
  <c r="I141" i="4"/>
  <c r="I144" i="4" s="1"/>
  <c r="I146" i="4" s="1"/>
  <c r="I66" i="3"/>
  <c r="Z8" i="3"/>
  <c r="Z9" i="3" s="1"/>
  <c r="AC8" i="3"/>
  <c r="AC9" i="3" s="1"/>
  <c r="Z46" i="3"/>
  <c r="J63" i="3" s="1"/>
  <c r="AC46" i="3"/>
  <c r="H63" i="3" s="1"/>
  <c r="C67" i="2"/>
  <c r="C69" i="2" s="1"/>
  <c r="AB63" i="2"/>
  <c r="AA63" i="2"/>
  <c r="Y63" i="2"/>
  <c r="X63" i="2"/>
  <c r="W63" i="2"/>
  <c r="V63" i="2"/>
  <c r="U63" i="2"/>
  <c r="T63" i="2"/>
  <c r="S63" i="2"/>
  <c r="Q63" i="2"/>
  <c r="P63" i="2"/>
  <c r="O63" i="2"/>
  <c r="N63" i="2"/>
  <c r="K63" i="2"/>
  <c r="J63" i="2"/>
  <c r="I63" i="2"/>
  <c r="H63" i="2"/>
  <c r="G63" i="2"/>
  <c r="F63" i="2"/>
  <c r="E63" i="2"/>
  <c r="AC5" i="2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C123" i="1"/>
  <c r="C125" i="1" s="1"/>
  <c r="AB109" i="1"/>
  <c r="AA109" i="1"/>
  <c r="Z109" i="1"/>
  <c r="J126" i="1" s="1"/>
  <c r="Y109" i="1"/>
  <c r="X109" i="1"/>
  <c r="W109" i="1"/>
  <c r="V109" i="1"/>
  <c r="U109" i="1"/>
  <c r="T109" i="1"/>
  <c r="S109" i="1"/>
  <c r="Q109" i="1"/>
  <c r="P109" i="1"/>
  <c r="O109" i="1"/>
  <c r="N109" i="1"/>
  <c r="K109" i="1"/>
  <c r="J109" i="1"/>
  <c r="I109" i="1"/>
  <c r="H109" i="1"/>
  <c r="G109" i="1"/>
  <c r="I123" i="1" s="1"/>
  <c r="I126" i="1" s="1"/>
  <c r="F109" i="1"/>
  <c r="E109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AC45" i="7" l="1"/>
  <c r="Z45" i="7"/>
  <c r="AC22" i="6"/>
  <c r="AC23" i="6" s="1"/>
  <c r="AC24" i="6" s="1"/>
  <c r="AC25" i="6" s="1"/>
  <c r="AC26" i="6" s="1"/>
  <c r="AC27" i="6" s="1"/>
  <c r="AC28" i="6" s="1"/>
  <c r="AC29" i="6" s="1"/>
  <c r="AC30" i="6" s="1"/>
  <c r="AC31" i="6" s="1"/>
  <c r="Z22" i="6"/>
  <c r="Z23" i="6" s="1"/>
  <c r="Z24" i="6" s="1"/>
  <c r="Z25" i="6" s="1"/>
  <c r="Z26" i="6" s="1"/>
  <c r="Z27" i="6" s="1"/>
  <c r="Z28" i="6" s="1"/>
  <c r="Z29" i="6" s="1"/>
  <c r="Z30" i="6" s="1"/>
  <c r="Z31" i="6" s="1"/>
  <c r="AC109" i="1"/>
  <c r="H126" i="1" s="1"/>
  <c r="AC19" i="5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Z19" i="5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AC19" i="4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Z19" i="4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I147" i="4"/>
  <c r="Z10" i="3"/>
  <c r="Z11" i="3" s="1"/>
  <c r="Z12" i="3" s="1"/>
  <c r="Z13" i="3" s="1"/>
  <c r="AC10" i="3"/>
  <c r="AC11" i="3" s="1"/>
  <c r="AC12" i="3" s="1"/>
  <c r="AC13" i="3" s="1"/>
  <c r="AC23" i="2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Z23" i="2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I67" i="2"/>
  <c r="I70" i="2" s="1"/>
  <c r="I73" i="2" s="1"/>
  <c r="AC63" i="2"/>
  <c r="H70" i="2" s="1"/>
  <c r="Z63" i="2"/>
  <c r="J70" i="2" s="1"/>
  <c r="I129" i="1"/>
  <c r="I128" i="1"/>
  <c r="Z46" i="7" l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7" i="7" s="1"/>
  <c r="Z68" i="7" s="1"/>
  <c r="Z69" i="7" s="1"/>
  <c r="Z70" i="7" s="1"/>
  <c r="Z71" i="7" s="1"/>
  <c r="Z72" i="7" s="1"/>
  <c r="Z73" i="7" s="1"/>
  <c r="Z74" i="7" s="1"/>
  <c r="AC46" i="7"/>
  <c r="AC47" i="7" s="1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AC62" i="7" s="1"/>
  <c r="AC63" i="7" s="1"/>
  <c r="AC64" i="7" s="1"/>
  <c r="AC32" i="6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AC46" i="6" s="1"/>
  <c r="AC47" i="6" s="1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Z32" i="6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9" i="5"/>
  <c r="Z70" i="5" s="1"/>
  <c r="Z71" i="5" s="1"/>
  <c r="Z72" i="5" s="1"/>
  <c r="Z73" i="5" s="1"/>
  <c r="Z74" i="5" s="1"/>
  <c r="Z75" i="5" s="1"/>
  <c r="Z76" i="5" s="1"/>
  <c r="Z77" i="5" s="1"/>
  <c r="AC69" i="5"/>
  <c r="AC70" i="5" s="1"/>
  <c r="AC71" i="5" s="1"/>
  <c r="AC72" i="5" s="1"/>
  <c r="AC73" i="5" s="1"/>
  <c r="AC74" i="5" s="1"/>
  <c r="AC75" i="5" s="1"/>
  <c r="AC76" i="5" s="1"/>
  <c r="AC77" i="5" s="1"/>
  <c r="AC69" i="4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Z71" i="4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69" i="4"/>
  <c r="Z70" i="4" s="1"/>
  <c r="Z14" i="3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AC14" i="3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Z39" i="2"/>
  <c r="AC39" i="2"/>
  <c r="I72" i="2"/>
  <c r="AC65" i="7" l="1"/>
  <c r="AC66" i="7" s="1"/>
  <c r="AC67" i="7" s="1"/>
  <c r="AC68" i="7" s="1"/>
  <c r="AC69" i="7" s="1"/>
  <c r="AC70" i="7" s="1"/>
  <c r="AC71" i="7" s="1"/>
  <c r="AC72" i="7" s="1"/>
  <c r="AC73" i="7" s="1"/>
  <c r="AC74" i="7" s="1"/>
  <c r="AC75" i="7" s="1"/>
  <c r="AC76" i="7" s="1"/>
  <c r="AC77" i="7" s="1"/>
  <c r="AC78" i="7" s="1"/>
  <c r="AC79" i="7" s="1"/>
  <c r="AC80" i="7" s="1"/>
  <c r="AC81" i="7" s="1"/>
  <c r="AC82" i="7" s="1"/>
  <c r="AC83" i="7" s="1"/>
  <c r="Z75" i="7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78" i="5"/>
  <c r="AC78" i="5"/>
  <c r="Z37" i="3"/>
  <c r="Z38" i="3" s="1"/>
  <c r="Z39" i="3" s="1"/>
  <c r="Z40" i="3" s="1"/>
  <c r="Z41" i="3" s="1"/>
  <c r="Z42" i="3" s="1"/>
  <c r="Z43" i="3" s="1"/>
  <c r="Z44" i="3" s="1"/>
  <c r="Z45" i="3" s="1"/>
  <c r="AC37" i="3"/>
  <c r="AC38" i="3" s="1"/>
  <c r="AC39" i="3" s="1"/>
  <c r="AC40" i="3" s="1"/>
  <c r="AC41" i="3" s="1"/>
  <c r="AC42" i="3" s="1"/>
  <c r="AC43" i="3" s="1"/>
  <c r="AC44" i="3" s="1"/>
  <c r="AC45" i="3" s="1"/>
  <c r="AC40" i="2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Z42" i="2"/>
  <c r="Z43" i="2" s="1"/>
  <c r="Z44" i="2" s="1"/>
  <c r="Z45" i="2" s="1"/>
  <c r="Z46" i="2" s="1"/>
  <c r="Z47" i="2" s="1"/>
  <c r="Z48" i="2" s="1"/>
  <c r="Z49" i="2" s="1"/>
  <c r="Z50" i="2" s="1"/>
  <c r="Z51" i="2" s="1"/>
  <c r="Z40" i="2"/>
  <c r="Z41" i="2" s="1"/>
  <c r="AC84" i="7" l="1"/>
  <c r="AC85" i="7" s="1"/>
  <c r="AC86" i="7" s="1"/>
  <c r="AC87" i="7" s="1"/>
  <c r="AC88" i="7" s="1"/>
  <c r="AC89" i="7" s="1"/>
  <c r="AC90" i="7" s="1"/>
  <c r="AC91" i="7" s="1"/>
  <c r="AC92" i="7" s="1"/>
  <c r="AC93" i="7" s="1"/>
  <c r="AC94" i="7" s="1"/>
  <c r="AC95" i="7" s="1"/>
  <c r="AC96" i="7" s="1"/>
  <c r="AC97" i="7" s="1"/>
  <c r="AC98" i="7" s="1"/>
  <c r="Z52" i="2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AC52" i="2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</calcChain>
</file>

<file path=xl/comments1.xml><?xml version="1.0" encoding="utf-8"?>
<comments xmlns="http://schemas.openxmlformats.org/spreadsheetml/2006/main">
  <authors>
    <author>Julio Brombatti</author>
  </authors>
  <commentList>
    <comment ref="B43" authorId="0">
      <text>
        <r>
          <rPr>
            <b/>
            <sz val="9"/>
            <color indexed="81"/>
            <rFont val="Tahoma"/>
            <family val="2"/>
          </rPr>
          <t>Julio Brombatti:</t>
        </r>
        <r>
          <rPr>
            <sz val="9"/>
            <color indexed="81"/>
            <rFont val="Tahoma"/>
            <family val="2"/>
          </rPr>
          <t xml:space="preserve">
ENVIADA GUIA DO ST PARA MIGUEL</t>
        </r>
      </text>
    </comment>
  </commentList>
</comments>
</file>

<file path=xl/comments2.xml><?xml version="1.0" encoding="utf-8"?>
<comments xmlns="http://schemas.openxmlformats.org/spreadsheetml/2006/main">
  <authors>
    <author>Julio Brombatti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Julio Brombatti:</t>
        </r>
        <r>
          <rPr>
            <sz val="9"/>
            <color indexed="81"/>
            <rFont val="Tahoma"/>
            <charset val="1"/>
          </rPr>
          <t xml:space="preserve">
COM ST</t>
        </r>
      </text>
    </comment>
    <comment ref="B79" authorId="0">
      <text>
        <r>
          <rPr>
            <b/>
            <sz val="9"/>
            <color indexed="81"/>
            <rFont val="Tahoma"/>
            <charset val="1"/>
          </rPr>
          <t>Julio Brombatti:</t>
        </r>
        <r>
          <rPr>
            <sz val="9"/>
            <color indexed="81"/>
            <rFont val="Tahoma"/>
            <charset val="1"/>
          </rPr>
          <t xml:space="preserve">
COM ST</t>
        </r>
      </text>
    </comment>
  </commentList>
</comments>
</file>

<file path=xl/sharedStrings.xml><?xml version="1.0" encoding="utf-8"?>
<sst xmlns="http://schemas.openxmlformats.org/spreadsheetml/2006/main" count="1346" uniqueCount="460">
  <si>
    <t>MÁQUINAS</t>
  </si>
  <si>
    <t>BOMBAS</t>
  </si>
  <si>
    <t>ETIQUETADORA / ETIQUETA</t>
  </si>
  <si>
    <t>IPI</t>
  </si>
  <si>
    <t>ICMS</t>
  </si>
  <si>
    <t>Data:</t>
  </si>
  <si>
    <t>NFnº</t>
  </si>
  <si>
    <t>Operação</t>
  </si>
  <si>
    <t>FORN.:</t>
  </si>
  <si>
    <t>Bagergs:</t>
  </si>
  <si>
    <t>Venda :</t>
  </si>
  <si>
    <t>Computador:</t>
  </si>
  <si>
    <t>Venda Ent.Fut.:</t>
  </si>
  <si>
    <t>Venda Pçs:</t>
  </si>
  <si>
    <t>Demonst.:</t>
  </si>
  <si>
    <t>Rem.Venda.:</t>
  </si>
  <si>
    <t>Venda (Leasing).:</t>
  </si>
  <si>
    <t>Outras Saídas.:</t>
  </si>
  <si>
    <t>Entrada:</t>
  </si>
  <si>
    <t>Venda /Bombas:</t>
  </si>
  <si>
    <t>Outras Saídas:</t>
  </si>
  <si>
    <t>Venda Etqdra.:</t>
  </si>
  <si>
    <t>Venda Etqt.:</t>
  </si>
  <si>
    <t>Compra Etqdra.:</t>
  </si>
  <si>
    <t>Compra Etqt.:</t>
  </si>
  <si>
    <t>Déb.IPI</t>
  </si>
  <si>
    <t>Créd.IPI</t>
  </si>
  <si>
    <t>Déb.ICMS</t>
  </si>
  <si>
    <t>Créd.ICMS</t>
  </si>
  <si>
    <t xml:space="preserve"> ICMS</t>
  </si>
  <si>
    <t>Crédito mês anterior</t>
  </si>
  <si>
    <t>Valor:</t>
  </si>
  <si>
    <t>B.cálculo p/impostos</t>
  </si>
  <si>
    <t>ISSQN</t>
  </si>
  <si>
    <t>PIS/COFINS</t>
  </si>
  <si>
    <t>Pis</t>
  </si>
  <si>
    <t>Cofins</t>
  </si>
  <si>
    <t>FATURAMENTO /2016</t>
  </si>
  <si>
    <t>SERVIÇO  /2016</t>
  </si>
  <si>
    <t>FATURAMENTO JANEIRO/2016</t>
  </si>
  <si>
    <t>SERVIÇO  JANEIRO/2016</t>
  </si>
  <si>
    <t>FERNANDO AUGUSTO DE MORAES SILVA</t>
  </si>
  <si>
    <t>EVERTON EDUARDO SILVEIRA OLIVEIRA</t>
  </si>
  <si>
    <t>VALMOR ANGOLERI</t>
  </si>
  <si>
    <t>VALMOR SANTO TALGATI ME</t>
  </si>
  <si>
    <t>NACAR TINTAS LTDA ME</t>
  </si>
  <si>
    <t>CANCELADA</t>
  </si>
  <si>
    <t>ROCHAS MATERIAIS DE CONSTRUCAO LTDA</t>
  </si>
  <si>
    <t>BELA TINTAS LTDA</t>
  </si>
  <si>
    <t>GLAUBER DE SOUZA SILVA</t>
  </si>
  <si>
    <t>KILLING S/A TINTAS E ADESIVOS</t>
  </si>
  <si>
    <t>VENTURI ESTAMPARIA E BORBADOS LTDA ME</t>
  </si>
  <si>
    <t>CASA DE TINTAS SÃO PEDRO LTDA ME</t>
  </si>
  <si>
    <t>CONSTRUZENI MATS DE CONST E TRANSP LTDA</t>
  </si>
  <si>
    <t>PARQUE DAS TINTAS LTDA</t>
  </si>
  <si>
    <t>JOIBLAM JOSE SOARES FERREIRA</t>
  </si>
  <si>
    <t>BISOLO MATERIAIS DE CONSTRUCAO LTDA</t>
  </si>
  <si>
    <t>ATLANTICO TINTAS COM E SERV LTDA</t>
  </si>
  <si>
    <t>FIORI IND E COM DE CONFEC LTDA</t>
  </si>
  <si>
    <t>MARCO ANTONIO BROMBATTI VITORIA</t>
  </si>
  <si>
    <t>MADEIRAO MATS DE CONST LTDA</t>
  </si>
  <si>
    <t>ZEPO MATERIAIS PARA CONSTRUCAO LTDA</t>
  </si>
  <si>
    <t>MARIN DIST DE MATS DE CONST LTDA</t>
  </si>
  <si>
    <t>JZAGO MATERIAIS DE CONSTRUCAO LTDA</t>
  </si>
  <si>
    <t>RENILDA DOS SANTOS RIPOLI EPP</t>
  </si>
  <si>
    <t>ODENIR JOSE DE SOUZA</t>
  </si>
  <si>
    <t>BANRISUL ARMAZENS GERAIS S/A</t>
  </si>
  <si>
    <t>RENILDA DOS SANTOS RIPOLL EPP</t>
  </si>
  <si>
    <t>MIQUELUTE E VAXIER CASA E CONST LTDA ME</t>
  </si>
  <si>
    <t>AKZO NOBEL LTDA</t>
  </si>
  <si>
    <t>ARMINO COM DE TINTAS LTDA</t>
  </si>
  <si>
    <t>PARAZAO MADEIRAS LTDA ME</t>
  </si>
  <si>
    <t>MARIN LOGISTICA E COMERCIO LTDA</t>
  </si>
  <si>
    <t>MARINI MATERIAIS DE CONSTRUCAO LTDA</t>
  </si>
  <si>
    <t>FERRAGEM BARATAO LTDA</t>
  </si>
  <si>
    <t>TESTONI E GUERRA LTDA</t>
  </si>
  <si>
    <t>EVERTON DOS SANTOS BONATTO ME</t>
  </si>
  <si>
    <t>IZAIAS MATERIAIS DE CONSTRUCAO LTDA</t>
  </si>
  <si>
    <t>DILSON NUNES GOMES</t>
  </si>
  <si>
    <t>NERA DISTRIBUIDORA DE PROD AGROP LTDA</t>
  </si>
  <si>
    <t>KOEFENDER E KOEFENDER LTDA</t>
  </si>
  <si>
    <t>COMERCIAL DE PNEUS KOHLER LTDA</t>
  </si>
  <si>
    <t>KMC COML ELETRICA LTDA</t>
  </si>
  <si>
    <t>FLUID MANAGEMENT INC</t>
  </si>
  <si>
    <t>FATURAMENTO FEVEREIRO/2016</t>
  </si>
  <si>
    <t>SERVIÇO  FEVEREIRO/2016</t>
  </si>
  <si>
    <t>MARIN DISTRIBUIDORA DE MATS DE CONST LTDA</t>
  </si>
  <si>
    <t>INOVAR COMERCIO DE MATS DE CONST LTDA</t>
  </si>
  <si>
    <t>CONCREMAM MATS PARA CONST LTDA</t>
  </si>
  <si>
    <t>MAURO WAGNER ME</t>
  </si>
  <si>
    <t>TINTAS IQUINE LTDA</t>
  </si>
  <si>
    <t>NERA DIST DE PROD AGROP LTDA ME</t>
  </si>
  <si>
    <t>FABIO HIROSHI KIBINO</t>
  </si>
  <si>
    <t>PREST DE SERV EM ALV DEMASI LTDA</t>
  </si>
  <si>
    <t>ANDRADE MATS DE CONST LTDA</t>
  </si>
  <si>
    <t>KOEFENDER E KOENFENDER LTDA</t>
  </si>
  <si>
    <t>BRANDILI TEXTIL LTDA</t>
  </si>
  <si>
    <t>A R ASSIST TECNICA DE EQUIP TINTOMETRICOS</t>
  </si>
  <si>
    <t>INDUSTRIA DE TINTAS CHARRUA EIRELI</t>
  </si>
  <si>
    <t>PARAZAO MADERIAS LTDA ME</t>
  </si>
  <si>
    <t>REBA TINTAS E ACESSORIOS EIRELI ME</t>
  </si>
  <si>
    <t>RO E RO TINTAS LTDA</t>
  </si>
  <si>
    <t>INOVE COMERCIO DE TINTAS LTDA</t>
  </si>
  <si>
    <t>CUNHA E CUNHA LTDA ME</t>
  </si>
  <si>
    <t>TINTASUL DISTR DE TINTAS LTDA</t>
  </si>
  <si>
    <t>DIAMANTE COMERCIO DE TINTAS LTDA</t>
  </si>
  <si>
    <t>WEG TINTAS LTDA</t>
  </si>
  <si>
    <t>COM DE MATS DE CONST SILVA SALAH LTDA</t>
  </si>
  <si>
    <t>FATURAMENTO MARÇO/2016</t>
  </si>
  <si>
    <t>SERVIÇO  MARÇO/2016</t>
  </si>
  <si>
    <t>SANTO ANDRE MATS P/ CONST LTDA</t>
  </si>
  <si>
    <t>HELFER MATERIAIS DE CONSTRUCAO LTDA</t>
  </si>
  <si>
    <t>TINTASUL DISTRIBUIDORA DE TINTAS LTDA</t>
  </si>
  <si>
    <t>INOVAR COMERCIO DE MATS P/ CONST LTDA</t>
  </si>
  <si>
    <t>REZZADORI E CIA LTDA</t>
  </si>
  <si>
    <t>MC MALHAS LTDA</t>
  </si>
  <si>
    <t>COMERCIAL PONTAROLO LTDA</t>
  </si>
  <si>
    <t>FERRAGEM DA CRISTOVAO LTDA</t>
  </si>
  <si>
    <t>LTG COMERCIO DE TINTAS LTDA ME</t>
  </si>
  <si>
    <t>AR ASSIST TEC EQUIP TINTOMETRICOS</t>
  </si>
  <si>
    <t>ARIEL SOLUCOES EM MANUTENCAO LTDA</t>
  </si>
  <si>
    <t>POTIGUAR MATERIAIS DE CONSTRUCAO LTDA</t>
  </si>
  <si>
    <t>RO E RO TINTAS LTDA ME</t>
  </si>
  <si>
    <t>PAGLIARI &amp; ANDRIN COM DE TINTAS LTDA ME</t>
  </si>
  <si>
    <t>ELIAN INDUSTRIA TEXTIL LTDA</t>
  </si>
  <si>
    <t>BELISARIO MATERIAL DE CONSTRUCAO LTDA EPP</t>
  </si>
  <si>
    <t>MULIK MATERIAIS DE CONSTRUCAO LTDA EPP</t>
  </si>
  <si>
    <t>PRESTADORA DE SERV ALV DEMASI LTDA</t>
  </si>
  <si>
    <t>LIVANILDO ALVES DE SOUSA</t>
  </si>
  <si>
    <t>FERNANDES E JACOBY LTDA</t>
  </si>
  <si>
    <t>DUPLACAO COM E SERV PNEUM LTDA</t>
  </si>
  <si>
    <t>PEKA MATERIAIS DE CONSTRUCAO LTDA</t>
  </si>
  <si>
    <t>ARAUJO E FIGUEIREDO LTDA ME</t>
  </si>
  <si>
    <t>RCBA TINTAS E ACESSORIOS EIRELI</t>
  </si>
  <si>
    <t>EJC MATERIAIS DE CONSTRUCAO LTDA</t>
  </si>
  <si>
    <t>GEFSON SILVA PORTO</t>
  </si>
  <si>
    <t>GRANJA PINHEIROS LTDA</t>
  </si>
  <si>
    <t>CONSTRUILMA MATERIAL DE CONSTRUCAO LTDA EPP</t>
  </si>
  <si>
    <t>DRP TINTAS E BAZAR LTDA ME</t>
  </si>
  <si>
    <t>RODRIGUES COMERCIAL LTDA</t>
  </si>
  <si>
    <t>JHS MATERIAIS DE CONSTRUCAO LTDA</t>
  </si>
  <si>
    <t>RENY CESAR MENDES ME</t>
  </si>
  <si>
    <t>DISMIL DISTRIBUIDORA LTDA</t>
  </si>
  <si>
    <t>CENTRAO MATERIAIS DE CONSTRUCAO LTDA</t>
  </si>
  <si>
    <t>FERRAGEM SANTIAGO LTDA ME</t>
  </si>
  <si>
    <t>GMB TINTAS E MATS CONST CIVIL EIRELI</t>
  </si>
  <si>
    <t>STALAR MATERIAIS DE CONSTRUCAO LTDA</t>
  </si>
  <si>
    <t>HEEBE MATERIAIS DE CONSTRUCAO LTDA</t>
  </si>
  <si>
    <t>SANTANA PRODUTOS SIDERURGICOS LTDA</t>
  </si>
  <si>
    <t>DEON COMERCIO DE MATS P/ CONST LTDA</t>
  </si>
  <si>
    <t>BIMBO DO BRASIL LTDA</t>
  </si>
  <si>
    <t>STROKMATIC AUTOMATION TECHNOLOGY</t>
  </si>
  <si>
    <t>FATURAMENTO ABRIL/2016</t>
  </si>
  <si>
    <t>SERVIÇO  ABRIL/2016</t>
  </si>
  <si>
    <t>HORII COMERCIO E EMPREEN LTDA</t>
  </si>
  <si>
    <t>MARIN DIST DE MATS CONST LTDA</t>
  </si>
  <si>
    <t>FERRAGEM SANTIAGO LTDA</t>
  </si>
  <si>
    <t>BASF S/A</t>
  </si>
  <si>
    <t>CENTROCOLOR COMERCIO DE TINTAS LTDA</t>
  </si>
  <si>
    <t>SINTEQUIMICA DO BRASIL LTDA</t>
  </si>
  <si>
    <t>WHIRLPOOL S/A</t>
  </si>
  <si>
    <t>MAX RICARDO MARIN E CIA LTDA</t>
  </si>
  <si>
    <t>MARLI CATARINA HENNICHA ME</t>
  </si>
  <si>
    <t>CECRISA REVESTIMENTOS CERAMICOS S/A</t>
  </si>
  <si>
    <t>BEDIN COM DE MATS DE CONST EIRELI</t>
  </si>
  <si>
    <t>DECORTEC TINTAS LTDA EPP</t>
  </si>
  <si>
    <t>COMERCIO DE TINTAS ALTO URUGUAI EIRELI</t>
  </si>
  <si>
    <t>BOCK &amp; MALDANER LTDA EPP</t>
  </si>
  <si>
    <t>ARAUJO E FIGUEIREDO LTDA</t>
  </si>
  <si>
    <t>OCL COMERCIO E IMPORTACAO LTDA</t>
  </si>
  <si>
    <t>SANTAN PRODUTOS SIDERURGICOS LTDA</t>
  </si>
  <si>
    <t>GILSON CONRADO PRESTES EIRELI</t>
  </si>
  <si>
    <t>ELIZEU DUTRA LTDA ME</t>
  </si>
  <si>
    <t>METALURGICA E VIDRACARIA CONSTRUFERRO LTDA</t>
  </si>
  <si>
    <t>MATERIAL DE CONSTRUCAO IMBUIENSE LTDA ME</t>
  </si>
  <si>
    <t>DEON COM DE MATS PARA CONST LTDA</t>
  </si>
  <si>
    <t>ECOL MATERIAIS DE COSNTRUCAO LTDA</t>
  </si>
  <si>
    <t>TOK LAR COM DE TINTAS LTDA</t>
  </si>
  <si>
    <t>COUSSEAU IND COM E SERVICOS LDA</t>
  </si>
  <si>
    <t>CACULA MATERIAIS PARA CONSTRUCAO LTDA</t>
  </si>
  <si>
    <t>COMERCIAL CARLESSI LTDA</t>
  </si>
  <si>
    <t>ARTCOR FUTURA TINTAS LTDA ME</t>
  </si>
  <si>
    <t>COM DE TINTAS MAT ELE VERGINIA LTDA</t>
  </si>
  <si>
    <t>AMAZON DISTRIBUIDORA DE TINTAS LTDA</t>
  </si>
  <si>
    <t>RECANTO COMERCIO DE TINTAS LTDA ME</t>
  </si>
  <si>
    <t>FABIO DOS SANTOS ME</t>
  </si>
  <si>
    <t>A P GUIMARAES NETO</t>
  </si>
  <si>
    <t>ELETROTINTAS COMERCIAL LTDA</t>
  </si>
  <si>
    <t>INOVE COMERCIO DE TINTAS LTDA ME</t>
  </si>
  <si>
    <t>CAMILA GALVAN MARQUES</t>
  </si>
  <si>
    <t>TINCAR AUTO TINTAS LTDA</t>
  </si>
  <si>
    <t>HEMKEMEIER MATS CONST LTDA</t>
  </si>
  <si>
    <t>ELOI BAUER MELO E CIA LTDA</t>
  </si>
  <si>
    <t>TOIGO COMERCIO DE MATS DE CONST LTDA</t>
  </si>
  <si>
    <t>INSTRUVAL E SERVICOS LTDA</t>
  </si>
  <si>
    <t>FATURAMENTO MAIO/2016</t>
  </si>
  <si>
    <t>SERVIÇO  MAIO/2016</t>
  </si>
  <si>
    <t>MANNRICH IND E COM DE MALHAS LTDA</t>
  </si>
  <si>
    <t>KAYNA FEUSER MATS DE CONST</t>
  </si>
  <si>
    <t>MARIA A TESSEROLI HLADKYI E CIA LTDA</t>
  </si>
  <si>
    <t>CENTROCOLOR COMERCIO DE TINTAS LTDA ME</t>
  </si>
  <si>
    <t>HEMKEMEIER MATS DE CONST LTDA</t>
  </si>
  <si>
    <t>ADRIANA DARIF E CIA LTDA ME</t>
  </si>
  <si>
    <t>MARCELO FERREIRA DA SILVA</t>
  </si>
  <si>
    <t>FLAJO IND E COM DE ACABAMENTOS TEXTEIS LTDA</t>
  </si>
  <si>
    <t>GMB TINTAS E MATS CONST EIRELI</t>
  </si>
  <si>
    <t>BERNARDI BERNARDI MATS CONST LTDA</t>
  </si>
  <si>
    <t>BOCK E MALDANER LTDA EPP</t>
  </si>
  <si>
    <t>COMERCIAL AGROP BOI CRIOULO LTDA</t>
  </si>
  <si>
    <t>CALEGARIA MATS CONST LTDA</t>
  </si>
  <si>
    <t>ELEBAT ALIMENTOS S/A</t>
  </si>
  <si>
    <t>ARTCOR FUTURA TINTAS ME</t>
  </si>
  <si>
    <t>HYOSUNG BRASIL IND E COM DE FIBRAS LTDA</t>
  </si>
  <si>
    <t>ALEXANDRE GREGIO</t>
  </si>
  <si>
    <t>CIA PROVIDENCIA IND E COM LTDA</t>
  </si>
  <si>
    <t>FERRAGEM PARATI LTDA</t>
  </si>
  <si>
    <t>CIA ULTRAGAZ S/A</t>
  </si>
  <si>
    <t>ELIAS MARTINS DAROS</t>
  </si>
  <si>
    <t>TREVO CASA E CONSTRUCAO LTDA ME</t>
  </si>
  <si>
    <t>MUNDIAL CENTER ATACADISTA S/A</t>
  </si>
  <si>
    <t>BIMBO DO BRASIL</t>
  </si>
  <si>
    <t>LEANDRO THEREZIO GANZERT ME</t>
  </si>
  <si>
    <t>ROMANCINI TINTAS</t>
  </si>
  <si>
    <t>AGOSTINI MATS CONST EIRELI</t>
  </si>
  <si>
    <t>YZICOR COMERCIO DE TINTAS LTDA</t>
  </si>
  <si>
    <t>TINTAS OLIVEIRA LTDA</t>
  </si>
  <si>
    <t>PERUZZO TINTAS LTDA</t>
  </si>
  <si>
    <t>CONSTRUTORA ANA CLARA EIRELI</t>
  </si>
  <si>
    <t>BENEVIDES MATERIAIS PARA CONST LTDA ME</t>
  </si>
  <si>
    <t>METALRING VEDACOES LTDA</t>
  </si>
  <si>
    <t>INSTRUVAL INSTRUMENTOS E SERVICOS LTDA</t>
  </si>
  <si>
    <t>INGERSOLL-RAND IND COM SER AR COM LTDA</t>
  </si>
  <si>
    <t>FATURAMENTO JUNHO/2016</t>
  </si>
  <si>
    <t>SERVIÇO  JUNHO/2016</t>
  </si>
  <si>
    <t>PLUS ESTAMPARIA LTDA</t>
  </si>
  <si>
    <t>COLORTINTAS CHAPECO LTDA ME</t>
  </si>
  <si>
    <t>DEPOSITO ARTHUSO LTDA</t>
  </si>
  <si>
    <t>DIEGO BEPPLER ME</t>
  </si>
  <si>
    <t>AMPERE MATERIAIS DE CONSTRUCOES LTDA</t>
  </si>
  <si>
    <t>CONSTRUA TURVA COMERCIO MATS CONST LTDA</t>
  </si>
  <si>
    <t>M E S COMERCIAL DE TINTAS LTDA</t>
  </si>
  <si>
    <t>COMERCIAL DE TINTAS VLADIMIR LTDA</t>
  </si>
  <si>
    <t>CURTUME CBR LTDA</t>
  </si>
  <si>
    <t>COMPANHIA PROVIDENCIA INDUSTRIA E COMERCIO</t>
  </si>
  <si>
    <t>MARIN DISTR DE MATS DE CONST LTDA</t>
  </si>
  <si>
    <t>TOK LAR COMERCIO DE TINTAS LTDA</t>
  </si>
  <si>
    <t>COM DE TINTAS MAT ELETR HIDR VERGINIA LTDA</t>
  </si>
  <si>
    <t>CASA VESUVIO MATS PARA CONST LTDA</t>
  </si>
  <si>
    <t>BENEVIDES MATERIAIS PARA CONSTRUCAO LTDA</t>
  </si>
  <si>
    <t>OCEANO COMERCIO DE TINTAS LTDA ME</t>
  </si>
  <si>
    <t>MONSANTO DO BRASIL LTDA</t>
  </si>
  <si>
    <t>UNIVERSO TINTAS E VERNIZES LTDA</t>
  </si>
  <si>
    <t>SILVANA B S LISBOA</t>
  </si>
  <si>
    <t>COMACO COMERCIO DE MATS DE CONST LTDA</t>
  </si>
  <si>
    <t>CD-MAX IND E COM DE TINTAS LTDA</t>
  </si>
  <si>
    <t>PPG INDL DO BRASIL TINTAS E VERNIZES LTDA</t>
  </si>
  <si>
    <t>REALEZA MATERIAIS DE CONSTRUCAO LTDA</t>
  </si>
  <si>
    <t>COM E IND BREITHAUPT S/A</t>
  </si>
  <si>
    <t>MULIK MATERIAIS DE CONSTRUCAO LTDA</t>
  </si>
  <si>
    <t>EDIFICARE ENGENHARIA LTDA</t>
  </si>
  <si>
    <t>DEON COMERCIO DE MATS CONST LTDA</t>
  </si>
  <si>
    <t>RONDOTINTAS COMERCIO DE TINTAS LTDA</t>
  </si>
  <si>
    <t>CONSTRUNETTO MATERIAIS DE CONST LTDA</t>
  </si>
  <si>
    <t>VILMA MORCHE PALMITAL ME</t>
  </si>
  <si>
    <t>TVL MOVEIS PARA ESCRITORIO LTDA</t>
  </si>
  <si>
    <t>MKS NOBREAK E ESTAB IND E COM LTDA</t>
  </si>
  <si>
    <t>BCF PLASTICOS LTDA</t>
  </si>
  <si>
    <t>COLOR TINTAS DISTRIBUIDORA LTDA</t>
  </si>
  <si>
    <t>MÁQUINAS JUNQUEIRA LTDA</t>
  </si>
  <si>
    <t>SCANSOURCE BRASIL DISTR LTDA</t>
  </si>
  <si>
    <t>FATURAMENTO JULHO/2016</t>
  </si>
  <si>
    <t>SERVIÇO  JULHO/2016</t>
  </si>
  <si>
    <t>Subs Tributária</t>
  </si>
  <si>
    <t>COLORLINE TINTAS LTDA</t>
  </si>
  <si>
    <t>E O COMERCIO DE TINTAS LTDA</t>
  </si>
  <si>
    <t>VOVO ANTONIO MATERIAIS DE CONSTRUCAO LTDA</t>
  </si>
  <si>
    <t>R PIVATTO E CIA LTDA</t>
  </si>
  <si>
    <t>REDCOR DISTRIBUIDORA DE TINTAS LTDA</t>
  </si>
  <si>
    <t>D &amp; L COMERCIO DE TINTAS LTDA</t>
  </si>
  <si>
    <t>MADELIMA MATERIAIS DE CONSTRUCAO LTDA</t>
  </si>
  <si>
    <t>BRUSQUE TINTAS LTDA</t>
  </si>
  <si>
    <t>REALEZA DE MATERIAIS DE CONSTRUCAO LTDA</t>
  </si>
  <si>
    <t>GRIS TINTAS LTDA</t>
  </si>
  <si>
    <t>CLAUDIO LORENZON E CIA LTDA</t>
  </si>
  <si>
    <t>ODARI JOSE CANDIDO LTDA</t>
  </si>
  <si>
    <t>MATELANDIA COM IMP EXP FERRAGENS LTDA</t>
  </si>
  <si>
    <t>VILMA MORCHE PAMITAL ME</t>
  </si>
  <si>
    <t>CONSTRUA TURVO COM MATS CONST LTDA</t>
  </si>
  <si>
    <t>DISCAL COM MATS CONST LTDA</t>
  </si>
  <si>
    <t>CASA DAS TINTAS MABA LTDA</t>
  </si>
  <si>
    <t>RENNER SUL DISTRIBUIDORA LTDA</t>
  </si>
  <si>
    <t>BIAZI PLAZA HOTEL LTDA</t>
  </si>
  <si>
    <t>HEMKEMEIER MATS DE CONST LTDA ME</t>
  </si>
  <si>
    <t>TINTAS LUSACOR LTDA</t>
  </si>
  <si>
    <t>RIBEIRO DE ALMEIDA MATS CONST LTDA</t>
  </si>
  <si>
    <t>LUCAS ROMERO TINTAS ME</t>
  </si>
  <si>
    <t>COML DISTRIBUIDORA BONFIGLIOLI LTDA</t>
  </si>
  <si>
    <t>MARIANA DA SILVA WASIELESKI</t>
  </si>
  <si>
    <t>GAMA DISTRIBUIDORA DE TINTAS LTDA</t>
  </si>
  <si>
    <t>ATLANTICO TINTAS COM E SERV LDA</t>
  </si>
  <si>
    <t>VALDIR ORSSI BOECKEL</t>
  </si>
  <si>
    <t>VIVAL COMERCIO DE TINTAS LTDA</t>
  </si>
  <si>
    <t>ARIEL SOLUC EM MANUT LTDA</t>
  </si>
  <si>
    <t>SHERWIN WILLIAMS DO BRASIL IND COM LTDA</t>
  </si>
  <si>
    <t>CASACOR TINTAS ARACATUBA LTDA</t>
  </si>
  <si>
    <t>ESTOQUE TINTAS EIRELI</t>
  </si>
  <si>
    <t>TINTAS MAGOGA LTDA</t>
  </si>
  <si>
    <t>BASF</t>
  </si>
  <si>
    <t>FATURAMENTO AGOSTO/2016</t>
  </si>
  <si>
    <t>SERVIÇO  AGOSTO/2016</t>
  </si>
  <si>
    <t>COOPERATIVA CENTRAL AURORA ALIMENTOS</t>
  </si>
  <si>
    <t>MATERIAIS DE CONSTRUCAO ROGERI LTDA</t>
  </si>
  <si>
    <t>VITORIA E CIA LTDA</t>
  </si>
  <si>
    <t>LUIZ ALBERTO DE OLIVEIRA BETO EPP</t>
  </si>
  <si>
    <t>ALDEIA CORES COM DE TINTAS ACAB LTDA</t>
  </si>
  <si>
    <t>ILBDO BREMM JUSTEN</t>
  </si>
  <si>
    <t>GLOBAL DISTR DE BENS CONSUMO LTDA</t>
  </si>
  <si>
    <t>MELO E ROCHA LTDA ME</t>
  </si>
  <si>
    <t>COML DISTRIB BONFIGLIOLI LTDA</t>
  </si>
  <si>
    <t>HERNANDES HERNANDES LTDA ME</t>
  </si>
  <si>
    <t>SERRANA COMERCIO DE TINTAS LTDA</t>
  </si>
  <si>
    <t>COOPERATIVA TRITICOLA MISTA CAMPO NOVO LTDA</t>
  </si>
  <si>
    <t>KM COM MATS CONST LTDA</t>
  </si>
  <si>
    <t>ROTA E ROTA COM DE MATS CONST LTDA</t>
  </si>
  <si>
    <t>ESTAMPARIA ROSIN LTDA</t>
  </si>
  <si>
    <t>V &amp; S HIDRAULICOS LTDA</t>
  </si>
  <si>
    <t>AQUARELA TINTAS LTDA</t>
  </si>
  <si>
    <t>TINTAS ROCHA LTDA</t>
  </si>
  <si>
    <t>VAGNER BORN FOSTER</t>
  </si>
  <si>
    <t>COM DE MATS CONST COSTA AZUL LTDA</t>
  </si>
  <si>
    <t>GUABIMAT COM MATS CONST LTDA</t>
  </si>
  <si>
    <t>JHONATAS GRACINDO DO ROSARIO</t>
  </si>
  <si>
    <t>CCM IND COM DE TINTAS LTDA ME</t>
  </si>
  <si>
    <t>DIFERPAN COM IMP EXP LTDA</t>
  </si>
  <si>
    <t>LITIVA COM MATS CONST</t>
  </si>
  <si>
    <t>A R ASSI TEC EQUIP TINTOM</t>
  </si>
  <si>
    <t>GASPARIN E FILHOS LTDA</t>
  </si>
  <si>
    <t>ESPECTRO TINTAS LTDA</t>
  </si>
  <si>
    <t>JCC TINTAS LTDA</t>
  </si>
  <si>
    <t>TRANSCOR IND PIG E CORANTES LTDA</t>
  </si>
  <si>
    <t>VALECOR TINTAS LTDA ME</t>
  </si>
  <si>
    <t>E STRICKLER DUTRA</t>
  </si>
  <si>
    <t>COM MATS CONST COSTA AZUL LTDA</t>
  </si>
  <si>
    <t>HELIFER IND COM DE EQUIP HIDRAULICOS</t>
  </si>
  <si>
    <t>MARISOL VESTUARIO S/A</t>
  </si>
  <si>
    <t>HERO LATIN AMERICA SISTEMAS TINTO LTDA</t>
  </si>
  <si>
    <t>FATURAMENTO SETEMBRO/2016</t>
  </si>
  <si>
    <t>SERVIÇO  SETEMBRO/2016</t>
  </si>
  <si>
    <t>BESEN COM DE MATS CONST IMOBILIARIA LTDA</t>
  </si>
  <si>
    <t>BANRISUL ARMAGENS GERAIS S/A</t>
  </si>
  <si>
    <t>RODRIGUES CASA DO COSNTRUTOR LTDA</t>
  </si>
  <si>
    <t>GO TINTAS COMERCIO DE TINTAS LTDA</t>
  </si>
  <si>
    <t>ROQUE SPIES E CIA LTDA ME</t>
  </si>
  <si>
    <t>DIFERPAN COMERCIO IMPORTACAO EXPORTACAO LTDA</t>
  </si>
  <si>
    <t>JCC TINTAS LTDA ME</t>
  </si>
  <si>
    <t>L L DE PONTES COMERCIO DE TINTAS ME</t>
  </si>
  <si>
    <t>COMERCIAL CASTELINHO LTDA EPP</t>
  </si>
  <si>
    <t>VINICOLOR IND E COM TEXTURA E GRAFIATO LTDA</t>
  </si>
  <si>
    <t>MIMBI CENTER DE MANUEL CRISPULO DEL PUERTO</t>
  </si>
  <si>
    <t>TINTAS CURITIBA LTDA</t>
  </si>
  <si>
    <t>CONSTRUIR FACIL MATS DE CONST LTDA</t>
  </si>
  <si>
    <t>SOL VINIL DISTRIBUIDORA LTDA</t>
  </si>
  <si>
    <t>VIICOLOR IND E COM TEXTURA E GRAFIATO LTDA</t>
  </si>
  <si>
    <t>GRAPHITE COMERCIO DE TINTAS LTDA</t>
  </si>
  <si>
    <t>CENTRAL TINTAS VIEIRA BAURU LTDA ME</t>
  </si>
  <si>
    <t>DG COMERCIO DE TINTAS LTDA</t>
  </si>
  <si>
    <t>COMERCIAL DE PRODUTOS AGROP PECHER LTDA</t>
  </si>
  <si>
    <t>MOVEIS CARRARO LTDA</t>
  </si>
  <si>
    <t>KRICK TINTAS LTDA</t>
  </si>
  <si>
    <t>W-8 TEXTIL LTDA</t>
  </si>
  <si>
    <t>TOKLAR COMERCIO DE TINTAS LTDA</t>
  </si>
  <si>
    <t>TINTAPAR COMERCIO DE TINTAS LTDA</t>
  </si>
  <si>
    <t>BAUER TINTAS E ACESSORIOS LTDA</t>
  </si>
  <si>
    <t>COML DE TINTAS DILKINT LTDA</t>
  </si>
  <si>
    <t>BIAZUS E CIA LTDA ME</t>
  </si>
  <si>
    <t>DOVAC INDUSTRIA E COMERCIO LTDA</t>
  </si>
  <si>
    <t>NEREU TINTAS LTDA ME</t>
  </si>
  <si>
    <t>COOPERATIVA TRITICOLA SARANTI LTDA</t>
  </si>
  <si>
    <t>QUEDAS DO IGUACU MATS DE CONST</t>
  </si>
  <si>
    <t>FERRAGEM LORENZET LTDA</t>
  </si>
  <si>
    <t>GT MOTORES E ELETRICA LTDA</t>
  </si>
  <si>
    <t>CCM INDUSTRIA E COMERCIO DE TINTAS LTDA</t>
  </si>
  <si>
    <t>GERHARDT E FILHOS LTDA</t>
  </si>
  <si>
    <t>CAMPAGNOLO COMERCIO DE TINTAS LTDA</t>
  </si>
  <si>
    <t>PRAIANA COMERCIO DE MATS CONST LTDA</t>
  </si>
  <si>
    <t>ART E COR COMERCIO E SERVICOS LTDA</t>
  </si>
  <si>
    <t>TORK COM DE MAQ E FERR LTDA</t>
  </si>
  <si>
    <t>MAQUINAS JUNQUEIRA LTDA</t>
  </si>
  <si>
    <t>A R ASSIST TECNICA EQUIP TINTOM</t>
  </si>
  <si>
    <t>BANJO LATIN AMERICA IDEX DO BRASIL</t>
  </si>
  <si>
    <t>TINTAS ALESSI LTDA</t>
  </si>
  <si>
    <t>FATURAMENTO OUTUBRO/2016</t>
  </si>
  <si>
    <t>SERVIÇO  OUTUBRO/2016</t>
  </si>
  <si>
    <t>COM DE TINTAS MAT ELET HIDR VERGINIA</t>
  </si>
  <si>
    <t>CONSTRUCENTER MARIA MATS DE CONST LTDA</t>
  </si>
  <si>
    <t>KIKO CONFECCOES LTDA EPP</t>
  </si>
  <si>
    <t>ADILSON E CIA LTDA EPP</t>
  </si>
  <si>
    <t>DG COMERCIO DE TINTAS LTDA ME</t>
  </si>
  <si>
    <t>TORK COM MAQ FERRAM LTDA</t>
  </si>
  <si>
    <t>HIPER MERCADO GOTARDO LTDA</t>
  </si>
  <si>
    <t>FERRAGEM MAFRA LTDA</t>
  </si>
  <si>
    <t>PRAIANA COM DE MATS DE CONST LTDA</t>
  </si>
  <si>
    <t>IRMAOS POLETTO E CIA LTDA</t>
  </si>
  <si>
    <t>GILBERTO JUNQUEIRA LAUTERT</t>
  </si>
  <si>
    <t>AQUARELA TINTAS E FERRAMENTAS LTDA ME</t>
  </si>
  <si>
    <t>BONE DIST DE FERRAM E ABRASIVOS LTDA</t>
  </si>
  <si>
    <t>COML DE TINTAS DILKIN LTDA</t>
  </si>
  <si>
    <t>ROVITEX IND E COM DE MALHAS LTDA</t>
  </si>
  <si>
    <t>OKASA COM DE MAT DE CONST LTDA</t>
  </si>
  <si>
    <t>DECORTEC TINTAS LTDA</t>
  </si>
  <si>
    <t>RIBEIRO DE ALMEIDA MATS DE CONST LTDA</t>
  </si>
  <si>
    <t>VENCE CUSTOMIZADORA DE PRODUTOS LTDA</t>
  </si>
  <si>
    <t>LOTICI MATS DE CONST LTDA</t>
  </si>
  <si>
    <t>GT MOTORES E ELETRICA LTDA EPP</t>
  </si>
  <si>
    <t>ART E COR SERV E SERV LTDA</t>
  </si>
  <si>
    <t>C M BORTOLOSO</t>
  </si>
  <si>
    <t>PG ATACADO DAS TINTAS LTDA ME</t>
  </si>
  <si>
    <t>MAZZOCHIN MATS CONST</t>
  </si>
  <si>
    <t>A R ASSIST TEC EQUIP TINTOM</t>
  </si>
  <si>
    <t>RODO VIAS TINTAS E SINALIZACAO VIARIA EIRELI</t>
  </si>
  <si>
    <t>CONSTRUCASA MATS CONST LTDA</t>
  </si>
  <si>
    <t>CONSTRUJA DIST DE MATS CONST LTDA</t>
  </si>
  <si>
    <t>JALMYR ALVES DE CARVALHO</t>
  </si>
  <si>
    <t>LOJAS DE DEPART MILIUM LTDA</t>
  </si>
  <si>
    <t>VILAC ROTULOS E ETIQUETAS ADESIVAS LTDA</t>
  </si>
  <si>
    <t>FATURAMENTO NOVEMBRO/2016</t>
  </si>
  <si>
    <t>SERVIÇO  NOVEMBRO/2016</t>
  </si>
  <si>
    <t>DIFERRAGENS REPRESENTACOES E COM LTDA</t>
  </si>
  <si>
    <t>CRISMAR MATS CONST LTDA</t>
  </si>
  <si>
    <t>AQUARELA TINTAS E FERRAMENTAS LTDA</t>
  </si>
  <si>
    <t>LOTICI MATS CONST LTDA</t>
  </si>
  <si>
    <t>FARBETECH SERV INF LTDA</t>
  </si>
  <si>
    <t>MARSILVA COM SERV REPRES LTDA</t>
  </si>
  <si>
    <t>BEIJA-FLOR TINTAS ARARAQURA LTDA</t>
  </si>
  <si>
    <t>COLLORTEX COM TINTAS MATS CONST</t>
  </si>
  <si>
    <t>SHERWIN WILLIAMS DO BRASIL IND E COM LTDA</t>
  </si>
  <si>
    <t>MADEREIRA RAMPANELLI LTDA</t>
  </si>
  <si>
    <t>BORTOLATO MATS PARA CONST LTDA</t>
  </si>
  <si>
    <t>ONDAS IND E COM DE CONFECCOES LTDA</t>
  </si>
  <si>
    <t>JORGE ERNESTO RIZZOTTO</t>
  </si>
  <si>
    <t>IRMAOS PICCOLI LTDA</t>
  </si>
  <si>
    <t>VANIR JOAO DE CARLI ME</t>
  </si>
  <si>
    <t>CASA DE TINTAS BRASIL VARGAS LTDA</t>
  </si>
  <si>
    <t>CONSTRUILMA MAT CONST LTDA</t>
  </si>
  <si>
    <t>IRMAOS KARPINSKI LTDA</t>
  </si>
  <si>
    <t>OXITENO S/A INDUSTRIA E COMERCIO</t>
  </si>
  <si>
    <t>PEREIRA E BAUER MADEIRAS LTDA</t>
  </si>
  <si>
    <t>EQUATORIAL TINTAS LTDA ME</t>
  </si>
  <si>
    <t>CASA DAS TINTAS FERREIRA NETO LTDA</t>
  </si>
  <si>
    <t>BEIRA MAR TINTAS</t>
  </si>
  <si>
    <t>MUNDIAL TINTAS LTDA ME</t>
  </si>
  <si>
    <t>TISA NORDESTE COM E REPRES LTDA</t>
  </si>
  <si>
    <t>CASA DE TINTAS 100 CORES LTDA</t>
  </si>
  <si>
    <t>J W MOTA ME</t>
  </si>
  <si>
    <t>VITORIA COMERCIO DE TINTAS LTDA</t>
  </si>
  <si>
    <t>LOJAS DE DEPARTAMENTOS MILIUM LTDA</t>
  </si>
  <si>
    <t>C &amp; E COM DE TINTAS</t>
  </si>
  <si>
    <t>TINTANORTE DISTRIBUIDORA DE MAT CONST LTDA</t>
  </si>
  <si>
    <t>TECH MAKERS ROBOTICA EIRELI</t>
  </si>
  <si>
    <t>KALUNGA COM IND GRAFICA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</si>
</sst>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"/>
    <numFmt numFmtId="165" formatCode="_(&quot;R$ &quot;* #,##0.00_);_(&quot;R$ &quot;* \(#,##0.00\);_(&quot;R$ &quot;* &quot;-&quot;??_);_(@_)"/>
    <numFmt numFmtId="166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Fill="1" applyBorder="1"/>
    <xf numFmtId="164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3" fillId="3" borderId="12" xfId="1" applyFont="1" applyFill="1" applyBorder="1"/>
    <xf numFmtId="165" fontId="3" fillId="4" borderId="12" xfId="1" applyFont="1" applyFill="1" applyBorder="1"/>
    <xf numFmtId="166" fontId="3" fillId="5" borderId="12" xfId="0" applyNumberFormat="1" applyFont="1" applyFill="1" applyBorder="1"/>
    <xf numFmtId="165" fontId="3" fillId="6" borderId="12" xfId="1" applyFont="1" applyFill="1" applyBorder="1"/>
    <xf numFmtId="165" fontId="4" fillId="7" borderId="12" xfId="1" applyFont="1" applyFill="1" applyBorder="1"/>
    <xf numFmtId="165" fontId="0" fillId="3" borderId="12" xfId="1" applyFont="1" applyFill="1" applyBorder="1"/>
    <xf numFmtId="165" fontId="0" fillId="4" borderId="12" xfId="1" applyFont="1" applyFill="1" applyBorder="1"/>
    <xf numFmtId="165" fontId="0" fillId="5" borderId="12" xfId="1" applyFont="1" applyFill="1" applyBorder="1"/>
    <xf numFmtId="165" fontId="0" fillId="6" borderId="12" xfId="1" applyFont="1" applyFill="1" applyBorder="1"/>
    <xf numFmtId="165" fontId="5" fillId="7" borderId="12" xfId="1" applyFont="1" applyFill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64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/>
    <xf numFmtId="165" fontId="6" fillId="3" borderId="12" xfId="1" applyFont="1" applyFill="1" applyBorder="1"/>
    <xf numFmtId="165" fontId="6" fillId="4" borderId="12" xfId="1" applyFont="1" applyFill="1" applyBorder="1"/>
    <xf numFmtId="165" fontId="6" fillId="5" borderId="12" xfId="1" applyFont="1" applyFill="1" applyBorder="1"/>
    <xf numFmtId="165" fontId="6" fillId="6" borderId="12" xfId="1" applyFont="1" applyFill="1" applyBorder="1"/>
    <xf numFmtId="165" fontId="4" fillId="6" borderId="12" xfId="1" applyFont="1" applyFill="1" applyBorder="1"/>
    <xf numFmtId="0" fontId="6" fillId="0" borderId="0" xfId="0" applyFont="1" applyFill="1" applyBorder="1"/>
    <xf numFmtId="0" fontId="6" fillId="3" borderId="12" xfId="0" applyFont="1" applyFill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165" fontId="3" fillId="0" borderId="0" xfId="0" applyNumberFormat="1" applyFont="1" applyBorder="1"/>
    <xf numFmtId="165" fontId="4" fillId="0" borderId="0" xfId="1" applyFont="1" applyFill="1" applyBorder="1"/>
    <xf numFmtId="164" fontId="3" fillId="0" borderId="0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165" fontId="0" fillId="0" borderId="0" xfId="1" applyFont="1" applyBorder="1"/>
    <xf numFmtId="166" fontId="0" fillId="0" borderId="0" xfId="0" applyNumberFormat="1" applyFill="1"/>
    <xf numFmtId="165" fontId="0" fillId="0" borderId="7" xfId="1" applyFont="1" applyFill="1" applyBorder="1"/>
    <xf numFmtId="165" fontId="0" fillId="0" borderId="0" xfId="1" applyFont="1" applyFill="1" applyBorder="1"/>
    <xf numFmtId="165" fontId="3" fillId="0" borderId="8" xfId="1" applyFont="1" applyFill="1" applyBorder="1"/>
    <xf numFmtId="165" fontId="5" fillId="0" borderId="7" xfId="1" applyFont="1" applyFill="1" applyBorder="1"/>
    <xf numFmtId="165" fontId="5" fillId="0" borderId="0" xfId="1" applyFont="1" applyFill="1" applyBorder="1"/>
    <xf numFmtId="165" fontId="4" fillId="0" borderId="7" xfId="1" applyFont="1" applyFill="1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5" fontId="0" fillId="0" borderId="0" xfId="1" applyFont="1" applyBorder="1" applyAlignment="1">
      <alignment horizontal="center"/>
    </xf>
    <xf numFmtId="165" fontId="3" fillId="0" borderId="0" xfId="1" applyFont="1" applyFill="1" applyBorder="1"/>
    <xf numFmtId="165" fontId="3" fillId="0" borderId="0" xfId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3" fillId="0" borderId="0" xfId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6" fontId="0" fillId="0" borderId="0" xfId="0" applyNumberFormat="1" applyFill="1" applyBorder="1"/>
    <xf numFmtId="165" fontId="7" fillId="6" borderId="12" xfId="1" applyFont="1" applyFill="1" applyBorder="1"/>
    <xf numFmtId="165" fontId="7" fillId="7" borderId="12" xfId="1" applyFont="1" applyFill="1" applyBorder="1"/>
    <xf numFmtId="164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65" fontId="8" fillId="3" borderId="12" xfId="1" applyFont="1" applyFill="1" applyBorder="1"/>
    <xf numFmtId="165" fontId="8" fillId="4" borderId="12" xfId="1" applyFont="1" applyFill="1" applyBorder="1"/>
    <xf numFmtId="165" fontId="8" fillId="5" borderId="12" xfId="1" applyFont="1" applyFill="1" applyBorder="1"/>
    <xf numFmtId="165" fontId="8" fillId="6" borderId="12" xfId="1" applyFont="1" applyFill="1" applyBorder="1"/>
    <xf numFmtId="0" fontId="8" fillId="0" borderId="0" xfId="0" applyFont="1" applyFill="1" applyBorder="1"/>
    <xf numFmtId="164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65" fontId="9" fillId="3" borderId="12" xfId="1" applyFont="1" applyFill="1" applyBorder="1"/>
    <xf numFmtId="165" fontId="9" fillId="4" borderId="12" xfId="1" applyFont="1" applyFill="1" applyBorder="1"/>
    <xf numFmtId="165" fontId="9" fillId="5" borderId="12" xfId="1" applyFont="1" applyFill="1" applyBorder="1"/>
    <xf numFmtId="165" fontId="9" fillId="6" borderId="12" xfId="1" applyFont="1" applyFill="1" applyBorder="1"/>
    <xf numFmtId="0" fontId="9" fillId="0" borderId="0" xfId="0" applyFont="1" applyFill="1" applyBorder="1"/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8" fillId="0" borderId="0" xfId="1" applyFont="1" applyBorder="1" applyAlignment="1">
      <alignment horizontal="center"/>
    </xf>
    <xf numFmtId="0" fontId="7" fillId="0" borderId="0" xfId="0" applyFont="1" applyBorder="1"/>
    <xf numFmtId="165" fontId="7" fillId="0" borderId="8" xfId="1" applyFont="1" applyFill="1" applyBorder="1"/>
    <xf numFmtId="165" fontId="7" fillId="0" borderId="7" xfId="1" applyFont="1" applyFill="1" applyBorder="1"/>
    <xf numFmtId="0" fontId="8" fillId="0" borderId="0" xfId="0" applyFont="1" applyBorder="1"/>
    <xf numFmtId="165" fontId="8" fillId="0" borderId="0" xfId="1" applyFont="1" applyBorder="1"/>
    <xf numFmtId="166" fontId="8" fillId="0" borderId="0" xfId="0" applyNumberFormat="1" applyFont="1" applyFill="1"/>
    <xf numFmtId="165" fontId="8" fillId="0" borderId="7" xfId="1" applyFont="1" applyFill="1" applyBorder="1"/>
    <xf numFmtId="165" fontId="8" fillId="0" borderId="0" xfId="1" applyFont="1" applyFill="1" applyBorder="1"/>
    <xf numFmtId="165" fontId="7" fillId="0" borderId="0" xfId="1" applyFont="1" applyFill="1" applyBorder="1"/>
    <xf numFmtId="0" fontId="4" fillId="7" borderId="9" xfId="0" applyFont="1" applyFill="1" applyBorder="1"/>
    <xf numFmtId="0" fontId="4" fillId="7" borderId="10" xfId="0" applyFont="1" applyFill="1" applyBorder="1"/>
    <xf numFmtId="0" fontId="4" fillId="7" borderId="11" xfId="0" applyFont="1" applyFill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3" fillId="3" borderId="0" xfId="1" applyFont="1" applyFill="1" applyAlignment="1">
      <alignment horizontal="center"/>
    </xf>
    <xf numFmtId="165" fontId="3" fillId="4" borderId="4" xfId="1" applyFont="1" applyFill="1" applyBorder="1"/>
    <xf numFmtId="165" fontId="3" fillId="4" borderId="5" xfId="1" applyFont="1" applyFill="1" applyBorder="1"/>
    <xf numFmtId="165" fontId="3" fillId="4" borderId="6" xfId="1" applyFont="1" applyFill="1" applyBorder="1"/>
    <xf numFmtId="166" fontId="3" fillId="5" borderId="4" xfId="1" applyNumberFormat="1" applyFont="1" applyFill="1" applyBorder="1"/>
    <xf numFmtId="166" fontId="3" fillId="5" borderId="5" xfId="1" applyNumberFormat="1" applyFont="1" applyFill="1" applyBorder="1"/>
    <xf numFmtId="165" fontId="3" fillId="6" borderId="7" xfId="1" applyFont="1" applyFill="1" applyBorder="1"/>
    <xf numFmtId="165" fontId="3" fillId="6" borderId="0" xfId="1" applyFont="1" applyFill="1" applyBorder="1"/>
    <xf numFmtId="165" fontId="3" fillId="6" borderId="8" xfId="1" applyFont="1" applyFill="1" applyBorder="1"/>
  </cellXfs>
  <cellStyles count="6">
    <cellStyle name="Moeda" xfId="1" builtinId="4"/>
    <cellStyle name="Moeda 2" xfId="3"/>
    <cellStyle name="Normal" xfId="0" builtinId="0"/>
    <cellStyle name="Nota 2" xfId="4"/>
    <cellStyle name="Porcentagem" xfId="2" builtinId="5"/>
    <cellStyle name="Porcentagem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zoomScale="75" workbookViewId="0">
      <pane xSplit="4" ySplit="2" topLeftCell="N30" activePane="bottomRight" state="frozen"/>
      <selection activeCell="A5" sqref="A5"/>
      <selection pane="topRight" activeCell="A5" sqref="A5"/>
      <selection pane="bottomLeft" activeCell="A5" sqref="A5"/>
      <selection pane="bottomRight" activeCell="AC63" sqref="AC63"/>
    </sheetView>
  </sheetViews>
  <sheetFormatPr defaultRowHeight="15" x14ac:dyDescent="0.25"/>
  <cols>
    <col min="1" max="1" width="7.85546875" style="28" customWidth="1"/>
    <col min="2" max="2" width="10.42578125" style="29" bestFit="1" customWidth="1"/>
    <col min="3" max="3" width="14.7109375" style="29" bestFit="1" customWidth="1"/>
    <col min="4" max="4" width="48.7109375" style="30" bestFit="1" customWidth="1"/>
    <col min="5" max="14" width="15.7109375" style="30" customWidth="1"/>
    <col min="15" max="19" width="15.7109375" style="30" hidden="1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39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61" si="0">Z4-X5+Y5</f>
        <v>0</v>
      </c>
      <c r="AA5" s="14"/>
      <c r="AB5" s="14"/>
      <c r="AC5" s="9">
        <f>AC4-AA5+AB5</f>
        <v>0</v>
      </c>
    </row>
    <row r="6" spans="1:29" s="26" customFormat="1" x14ac:dyDescent="0.25">
      <c r="A6" s="18">
        <v>42373</v>
      </c>
      <c r="B6" s="19">
        <v>4455</v>
      </c>
      <c r="C6" s="19">
        <v>6117</v>
      </c>
      <c r="D6" s="20" t="s">
        <v>41</v>
      </c>
      <c r="E6" s="21"/>
      <c r="F6" s="21"/>
      <c r="G6" s="21"/>
      <c r="H6" s="21"/>
      <c r="I6" s="21"/>
      <c r="J6" s="21"/>
      <c r="K6" s="21">
        <v>27895</v>
      </c>
      <c r="L6" s="21"/>
      <c r="M6" s="21"/>
      <c r="N6" s="21"/>
      <c r="O6" s="22"/>
      <c r="P6" s="22"/>
      <c r="Q6" s="22"/>
      <c r="R6" s="22"/>
      <c r="S6" s="22"/>
      <c r="T6" s="23"/>
      <c r="U6" s="23"/>
      <c r="V6" s="23"/>
      <c r="W6" s="23"/>
      <c r="X6" s="24"/>
      <c r="Y6" s="24"/>
      <c r="Z6" s="25">
        <f t="shared" si="0"/>
        <v>0</v>
      </c>
      <c r="AA6" s="14">
        <v>1115.8</v>
      </c>
      <c r="AB6" s="14"/>
      <c r="AC6" s="9">
        <f>AC5-AA6+AB6</f>
        <v>-1115.8</v>
      </c>
    </row>
    <row r="7" spans="1:29" s="26" customFormat="1" x14ac:dyDescent="0.25">
      <c r="A7" s="18">
        <v>42374</v>
      </c>
      <c r="B7" s="19">
        <v>4456</v>
      </c>
      <c r="C7" s="19">
        <v>5912</v>
      </c>
      <c r="D7" s="20" t="s">
        <v>42</v>
      </c>
      <c r="E7" s="21"/>
      <c r="F7" s="21"/>
      <c r="G7" s="21"/>
      <c r="H7" s="21"/>
      <c r="I7" s="21"/>
      <c r="J7" s="21">
        <v>500</v>
      </c>
      <c r="K7" s="21"/>
      <c r="L7" s="21"/>
      <c r="M7" s="21"/>
      <c r="N7" s="21"/>
      <c r="O7" s="22"/>
      <c r="P7" s="22"/>
      <c r="Q7" s="22"/>
      <c r="R7" s="22"/>
      <c r="S7" s="22"/>
      <c r="T7" s="23"/>
      <c r="U7" s="23"/>
      <c r="V7" s="23"/>
      <c r="W7" s="23"/>
      <c r="X7" s="24"/>
      <c r="Y7" s="24"/>
      <c r="Z7" s="25">
        <f t="shared" si="0"/>
        <v>0</v>
      </c>
      <c r="AA7" s="14"/>
      <c r="AB7" s="14"/>
      <c r="AC7" s="9">
        <f t="shared" ref="AC7:AC61" si="1">AC6-AA7+AB7</f>
        <v>-1115.8</v>
      </c>
    </row>
    <row r="8" spans="1:29" s="26" customFormat="1" x14ac:dyDescent="0.25">
      <c r="A8" s="18">
        <v>42374</v>
      </c>
      <c r="B8" s="19">
        <v>4457</v>
      </c>
      <c r="C8" s="19">
        <v>6949</v>
      </c>
      <c r="D8" s="20" t="s">
        <v>43</v>
      </c>
      <c r="E8" s="21"/>
      <c r="F8" s="21"/>
      <c r="G8" s="21"/>
      <c r="H8" s="21"/>
      <c r="I8" s="21"/>
      <c r="J8" s="21"/>
      <c r="K8" s="21"/>
      <c r="L8" s="21"/>
      <c r="M8" s="21">
        <v>3100</v>
      </c>
      <c r="N8" s="21"/>
      <c r="O8" s="22"/>
      <c r="P8" s="22"/>
      <c r="Q8" s="22"/>
      <c r="R8" s="22"/>
      <c r="S8" s="22"/>
      <c r="T8" s="23"/>
      <c r="U8" s="23"/>
      <c r="V8" s="23"/>
      <c r="W8" s="23"/>
      <c r="X8" s="24"/>
      <c r="Y8" s="24"/>
      <c r="Z8" s="25">
        <f t="shared" si="0"/>
        <v>0</v>
      </c>
      <c r="AA8" s="14"/>
      <c r="AB8" s="14"/>
      <c r="AC8" s="9">
        <f t="shared" si="1"/>
        <v>-1115.8</v>
      </c>
    </row>
    <row r="9" spans="1:29" s="26" customFormat="1" x14ac:dyDescent="0.25">
      <c r="A9" s="18">
        <v>42374</v>
      </c>
      <c r="B9" s="19">
        <v>4458</v>
      </c>
      <c r="C9" s="19">
        <v>5922</v>
      </c>
      <c r="D9" s="20" t="s">
        <v>44</v>
      </c>
      <c r="E9" s="21"/>
      <c r="F9" s="21"/>
      <c r="G9" s="21"/>
      <c r="H9" s="21">
        <v>6500</v>
      </c>
      <c r="I9" s="21"/>
      <c r="J9" s="21"/>
      <c r="K9" s="21"/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/>
      <c r="Y9" s="24"/>
      <c r="Z9" s="25">
        <f t="shared" si="0"/>
        <v>0</v>
      </c>
      <c r="AA9" s="14"/>
      <c r="AB9" s="14"/>
      <c r="AC9" s="9">
        <f t="shared" si="1"/>
        <v>-1115.8</v>
      </c>
    </row>
    <row r="10" spans="1:29" s="26" customFormat="1" x14ac:dyDescent="0.25">
      <c r="A10" s="18">
        <v>42376</v>
      </c>
      <c r="B10" s="19">
        <v>4459</v>
      </c>
      <c r="C10" s="19">
        <v>5949</v>
      </c>
      <c r="D10" s="20" t="s">
        <v>45</v>
      </c>
      <c r="E10" s="21"/>
      <c r="F10" s="21"/>
      <c r="G10" s="21"/>
      <c r="H10" s="21"/>
      <c r="I10" s="21"/>
      <c r="J10" s="21"/>
      <c r="K10" s="21"/>
      <c r="L10" s="21"/>
      <c r="M10" s="21">
        <v>50</v>
      </c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/>
      <c r="Y10" s="24"/>
      <c r="Z10" s="25">
        <f t="shared" si="0"/>
        <v>0</v>
      </c>
      <c r="AA10" s="14">
        <v>2</v>
      </c>
      <c r="AB10" s="14"/>
      <c r="AC10" s="9">
        <f t="shared" si="1"/>
        <v>-1117.8</v>
      </c>
    </row>
    <row r="11" spans="1:29" s="68" customFormat="1" x14ac:dyDescent="0.25">
      <c r="A11" s="61">
        <v>42376</v>
      </c>
      <c r="B11" s="62">
        <v>4460</v>
      </c>
      <c r="C11" s="62"/>
      <c r="D11" s="63" t="s">
        <v>46</v>
      </c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5"/>
      <c r="P11" s="65"/>
      <c r="Q11" s="65"/>
      <c r="R11" s="65"/>
      <c r="S11" s="65"/>
      <c r="T11" s="66"/>
      <c r="U11" s="66"/>
      <c r="V11" s="66"/>
      <c r="W11" s="66"/>
      <c r="X11" s="67"/>
      <c r="Y11" s="67"/>
      <c r="Z11" s="59">
        <f t="shared" si="0"/>
        <v>0</v>
      </c>
      <c r="AA11" s="60"/>
      <c r="AB11" s="60"/>
      <c r="AC11" s="60">
        <f t="shared" si="1"/>
        <v>-1117.8</v>
      </c>
    </row>
    <row r="12" spans="1:29" s="26" customFormat="1" x14ac:dyDescent="0.25">
      <c r="A12" s="18">
        <v>42377</v>
      </c>
      <c r="B12" s="19">
        <v>4461</v>
      </c>
      <c r="C12" s="19">
        <v>5102</v>
      </c>
      <c r="D12" s="20" t="s">
        <v>47</v>
      </c>
      <c r="E12" s="21"/>
      <c r="F12" s="21"/>
      <c r="G12" s="21"/>
      <c r="H12" s="21"/>
      <c r="I12" s="21">
        <v>1199.31</v>
      </c>
      <c r="J12" s="21"/>
      <c r="K12" s="21"/>
      <c r="L12" s="21"/>
      <c r="M12" s="21"/>
      <c r="N12" s="21"/>
      <c r="O12" s="22"/>
      <c r="P12" s="22"/>
      <c r="Q12" s="22"/>
      <c r="R12" s="22"/>
      <c r="S12" s="22"/>
      <c r="T12" s="23"/>
      <c r="U12" s="23"/>
      <c r="V12" s="23"/>
      <c r="W12" s="23"/>
      <c r="X12" s="24">
        <v>109.03</v>
      </c>
      <c r="Y12" s="24"/>
      <c r="Z12" s="25">
        <f t="shared" si="0"/>
        <v>-109.03</v>
      </c>
      <c r="AA12" s="14">
        <v>215.88</v>
      </c>
      <c r="AB12" s="14"/>
      <c r="AC12" s="9">
        <f t="shared" si="1"/>
        <v>-1333.6799999999998</v>
      </c>
    </row>
    <row r="13" spans="1:29" s="26" customFormat="1" x14ac:dyDescent="0.25">
      <c r="A13" s="18">
        <v>42377</v>
      </c>
      <c r="B13" s="19">
        <v>4462</v>
      </c>
      <c r="C13" s="19">
        <v>6102</v>
      </c>
      <c r="D13" s="20" t="s">
        <v>48</v>
      </c>
      <c r="E13" s="21"/>
      <c r="F13" s="21">
        <v>5500</v>
      </c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-109.03</v>
      </c>
      <c r="AA13" s="14">
        <v>132</v>
      </c>
      <c r="AB13" s="14"/>
      <c r="AC13" s="9">
        <f t="shared" si="1"/>
        <v>-1465.6799999999998</v>
      </c>
    </row>
    <row r="14" spans="1:29" s="26" customFormat="1" x14ac:dyDescent="0.25">
      <c r="A14" s="18">
        <v>42380</v>
      </c>
      <c r="B14" s="19">
        <v>4463</v>
      </c>
      <c r="C14" s="19">
        <v>6922</v>
      </c>
      <c r="D14" s="20" t="s">
        <v>49</v>
      </c>
      <c r="E14" s="21"/>
      <c r="F14" s="21"/>
      <c r="G14" s="21"/>
      <c r="H14" s="21"/>
      <c r="I14" s="21">
        <v>6500</v>
      </c>
      <c r="J14" s="21"/>
      <c r="K14" s="21"/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/>
      <c r="Y14" s="24"/>
      <c r="Z14" s="25">
        <f t="shared" si="0"/>
        <v>-109.03</v>
      </c>
      <c r="AA14" s="14"/>
      <c r="AB14" s="14"/>
      <c r="AC14" s="9">
        <f t="shared" si="1"/>
        <v>-1465.6799999999998</v>
      </c>
    </row>
    <row r="15" spans="1:29" s="26" customFormat="1" x14ac:dyDescent="0.25">
      <c r="A15" s="18">
        <v>42380</v>
      </c>
      <c r="B15" s="19">
        <v>4464</v>
      </c>
      <c r="C15" s="19">
        <v>5102</v>
      </c>
      <c r="D15" s="20" t="s">
        <v>50</v>
      </c>
      <c r="E15" s="21"/>
      <c r="F15" s="21"/>
      <c r="G15" s="21"/>
      <c r="H15" s="21"/>
      <c r="I15" s="21">
        <v>3973.64</v>
      </c>
      <c r="J15" s="21"/>
      <c r="K15" s="21"/>
      <c r="L15" s="21"/>
      <c r="M15" s="21"/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/>
      <c r="Y15" s="24"/>
      <c r="Z15" s="25">
        <f t="shared" si="0"/>
        <v>-109.03</v>
      </c>
      <c r="AA15" s="14">
        <v>715.26</v>
      </c>
      <c r="AB15" s="14"/>
      <c r="AC15" s="9">
        <f t="shared" si="1"/>
        <v>-2180.9399999999996</v>
      </c>
    </row>
    <row r="16" spans="1:29" s="26" customFormat="1" x14ac:dyDescent="0.25">
      <c r="A16" s="18">
        <v>42380</v>
      </c>
      <c r="B16" s="19">
        <v>4465</v>
      </c>
      <c r="C16" s="19">
        <v>6117</v>
      </c>
      <c r="D16" s="20" t="s">
        <v>51</v>
      </c>
      <c r="E16" s="21"/>
      <c r="F16" s="21"/>
      <c r="G16" s="21"/>
      <c r="H16" s="21"/>
      <c r="I16" s="21"/>
      <c r="J16" s="21"/>
      <c r="K16" s="21">
        <v>49900</v>
      </c>
      <c r="L16" s="21"/>
      <c r="M16" s="21"/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/>
      <c r="Y16" s="24"/>
      <c r="Z16" s="25">
        <f t="shared" si="0"/>
        <v>-109.03</v>
      </c>
      <c r="AA16" s="14">
        <v>1996</v>
      </c>
      <c r="AB16" s="14"/>
      <c r="AC16" s="9">
        <f t="shared" si="1"/>
        <v>-4176.9399999999996</v>
      </c>
    </row>
    <row r="17" spans="1:29" s="26" customFormat="1" x14ac:dyDescent="0.25">
      <c r="A17" s="18">
        <v>42380</v>
      </c>
      <c r="B17" s="19">
        <v>4466</v>
      </c>
      <c r="C17" s="19">
        <v>6949</v>
      </c>
      <c r="D17" s="20" t="s">
        <v>52</v>
      </c>
      <c r="E17" s="21"/>
      <c r="F17" s="21"/>
      <c r="G17" s="21"/>
      <c r="H17" s="21"/>
      <c r="I17" s="21"/>
      <c r="J17" s="21"/>
      <c r="K17" s="21"/>
      <c r="L17" s="21"/>
      <c r="M17" s="21">
        <v>50</v>
      </c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/>
      <c r="Y17" s="24"/>
      <c r="Z17" s="25">
        <f t="shared" si="0"/>
        <v>-109.03</v>
      </c>
      <c r="AA17" s="14">
        <v>2</v>
      </c>
      <c r="AB17" s="14"/>
      <c r="AC17" s="9">
        <f t="shared" si="1"/>
        <v>-4178.9399999999996</v>
      </c>
    </row>
    <row r="18" spans="1:29" s="76" customFormat="1" x14ac:dyDescent="0.25">
      <c r="A18" s="69">
        <v>42381</v>
      </c>
      <c r="B18" s="70">
        <v>4467</v>
      </c>
      <c r="C18" s="70">
        <v>1913</v>
      </c>
      <c r="D18" s="71" t="s">
        <v>42</v>
      </c>
      <c r="E18" s="72"/>
      <c r="F18" s="72"/>
      <c r="G18" s="72"/>
      <c r="H18" s="72"/>
      <c r="I18" s="72"/>
      <c r="J18" s="72"/>
      <c r="K18" s="72"/>
      <c r="L18" s="72"/>
      <c r="M18" s="72"/>
      <c r="N18" s="72">
        <v>500</v>
      </c>
      <c r="O18" s="73"/>
      <c r="P18" s="73"/>
      <c r="Q18" s="73"/>
      <c r="R18" s="73"/>
      <c r="S18" s="73"/>
      <c r="T18" s="74"/>
      <c r="U18" s="74"/>
      <c r="V18" s="74"/>
      <c r="W18" s="74"/>
      <c r="X18" s="75"/>
      <c r="Y18" s="75"/>
      <c r="Z18" s="25">
        <f t="shared" si="0"/>
        <v>-109.03</v>
      </c>
      <c r="AA18" s="9"/>
      <c r="AB18" s="9"/>
      <c r="AC18" s="9">
        <f t="shared" si="1"/>
        <v>-4178.9399999999996</v>
      </c>
    </row>
    <row r="19" spans="1:29" s="76" customFormat="1" x14ac:dyDescent="0.25">
      <c r="A19" s="69">
        <v>42381</v>
      </c>
      <c r="B19" s="70">
        <v>4468</v>
      </c>
      <c r="C19" s="70">
        <v>2949</v>
      </c>
      <c r="D19" s="71" t="s">
        <v>43</v>
      </c>
      <c r="E19" s="72"/>
      <c r="F19" s="72"/>
      <c r="G19" s="72"/>
      <c r="H19" s="72"/>
      <c r="I19" s="72"/>
      <c r="J19" s="72"/>
      <c r="K19" s="72"/>
      <c r="L19" s="72"/>
      <c r="M19" s="72"/>
      <c r="N19" s="72">
        <v>3100</v>
      </c>
      <c r="O19" s="73"/>
      <c r="P19" s="73"/>
      <c r="Q19" s="73"/>
      <c r="R19" s="73"/>
      <c r="S19" s="73"/>
      <c r="T19" s="74"/>
      <c r="U19" s="74"/>
      <c r="V19" s="74"/>
      <c r="W19" s="74"/>
      <c r="X19" s="75"/>
      <c r="Y19" s="75"/>
      <c r="Z19" s="25">
        <f t="shared" si="0"/>
        <v>-109.03</v>
      </c>
      <c r="AA19" s="9"/>
      <c r="AB19" s="9"/>
      <c r="AC19" s="9">
        <f t="shared" si="1"/>
        <v>-4178.9399999999996</v>
      </c>
    </row>
    <row r="20" spans="1:29" s="26" customFormat="1" x14ac:dyDescent="0.25">
      <c r="A20" s="18">
        <v>42382</v>
      </c>
      <c r="B20" s="19">
        <v>4469</v>
      </c>
      <c r="C20" s="19">
        <v>5949</v>
      </c>
      <c r="D20" s="20" t="s">
        <v>53</v>
      </c>
      <c r="E20" s="21"/>
      <c r="F20" s="21"/>
      <c r="G20" s="21"/>
      <c r="H20" s="21"/>
      <c r="I20" s="21"/>
      <c r="J20" s="21"/>
      <c r="K20" s="21"/>
      <c r="L20" s="21"/>
      <c r="M20" s="21">
        <v>100</v>
      </c>
      <c r="N20" s="21"/>
      <c r="O20" s="22"/>
      <c r="P20" s="22"/>
      <c r="Q20" s="22"/>
      <c r="R20" s="22"/>
      <c r="S20" s="22"/>
      <c r="T20" s="23"/>
      <c r="U20" s="23"/>
      <c r="V20" s="23"/>
      <c r="W20" s="23"/>
      <c r="X20" s="24"/>
      <c r="Y20" s="24"/>
      <c r="Z20" s="25">
        <f t="shared" si="0"/>
        <v>-109.03</v>
      </c>
      <c r="AA20" s="14"/>
      <c r="AB20" s="14"/>
      <c r="AC20" s="9">
        <f t="shared" si="1"/>
        <v>-4178.9399999999996</v>
      </c>
    </row>
    <row r="21" spans="1:29" s="26" customFormat="1" x14ac:dyDescent="0.25">
      <c r="A21" s="18">
        <v>42382</v>
      </c>
      <c r="B21" s="19">
        <v>4470</v>
      </c>
      <c r="C21" s="19">
        <v>5102</v>
      </c>
      <c r="D21" s="20" t="s">
        <v>54</v>
      </c>
      <c r="E21" s="21"/>
      <c r="F21" s="21"/>
      <c r="G21" s="21"/>
      <c r="H21" s="21"/>
      <c r="I21" s="21">
        <v>799.54</v>
      </c>
      <c r="J21" s="21"/>
      <c r="K21" s="21"/>
      <c r="L21" s="21"/>
      <c r="M21" s="21"/>
      <c r="N21" s="21"/>
      <c r="O21" s="22"/>
      <c r="P21" s="22"/>
      <c r="Q21" s="22"/>
      <c r="R21" s="22"/>
      <c r="S21" s="22"/>
      <c r="T21" s="23"/>
      <c r="U21" s="23"/>
      <c r="V21" s="23"/>
      <c r="W21" s="23"/>
      <c r="X21" s="24">
        <v>72.69</v>
      </c>
      <c r="Y21" s="24"/>
      <c r="Z21" s="25">
        <f t="shared" si="0"/>
        <v>-181.72</v>
      </c>
      <c r="AA21" s="14">
        <v>143.91999999999999</v>
      </c>
      <c r="AB21" s="14"/>
      <c r="AC21" s="9">
        <f t="shared" si="1"/>
        <v>-4322.8599999999997</v>
      </c>
    </row>
    <row r="22" spans="1:29" s="26" customFormat="1" x14ac:dyDescent="0.25">
      <c r="A22" s="18">
        <v>42382</v>
      </c>
      <c r="B22" s="19">
        <v>4471</v>
      </c>
      <c r="C22" s="19">
        <v>6102</v>
      </c>
      <c r="D22" s="20" t="s">
        <v>55</v>
      </c>
      <c r="E22" s="21"/>
      <c r="F22" s="21"/>
      <c r="G22" s="21"/>
      <c r="H22" s="21"/>
      <c r="I22" s="21">
        <v>429.77</v>
      </c>
      <c r="J22" s="21"/>
      <c r="K22" s="21"/>
      <c r="L22" s="21"/>
      <c r="M22" s="21"/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>
        <v>36.340000000000003</v>
      </c>
      <c r="Y22" s="24"/>
      <c r="Z22" s="25">
        <f t="shared" si="0"/>
        <v>-218.06</v>
      </c>
      <c r="AA22" s="14">
        <v>17.190000000000001</v>
      </c>
      <c r="AB22" s="14"/>
      <c r="AC22" s="9">
        <f t="shared" si="1"/>
        <v>-4340.0499999999993</v>
      </c>
    </row>
    <row r="23" spans="1:29" s="76" customFormat="1" x14ac:dyDescent="0.25">
      <c r="A23" s="69">
        <v>42383</v>
      </c>
      <c r="B23" s="70">
        <v>1480</v>
      </c>
      <c r="C23" s="70">
        <v>1102</v>
      </c>
      <c r="D23" s="71" t="s">
        <v>53</v>
      </c>
      <c r="E23" s="72"/>
      <c r="F23" s="72"/>
      <c r="G23" s="72"/>
      <c r="H23" s="72"/>
      <c r="I23" s="72"/>
      <c r="J23" s="72"/>
      <c r="K23" s="72"/>
      <c r="L23" s="72"/>
      <c r="M23" s="72"/>
      <c r="N23" s="72">
        <v>1500</v>
      </c>
      <c r="O23" s="73"/>
      <c r="P23" s="73"/>
      <c r="Q23" s="73"/>
      <c r="R23" s="73"/>
      <c r="S23" s="73"/>
      <c r="T23" s="74"/>
      <c r="U23" s="74"/>
      <c r="V23" s="74"/>
      <c r="W23" s="74"/>
      <c r="X23" s="75"/>
      <c r="Y23" s="75"/>
      <c r="Z23" s="25">
        <f t="shared" si="0"/>
        <v>-218.06</v>
      </c>
      <c r="AA23" s="9"/>
      <c r="AB23" s="9"/>
      <c r="AC23" s="9">
        <f t="shared" si="1"/>
        <v>-4340.0499999999993</v>
      </c>
    </row>
    <row r="24" spans="1:29" s="26" customFormat="1" x14ac:dyDescent="0.25">
      <c r="A24" s="18">
        <v>42383</v>
      </c>
      <c r="B24" s="19">
        <v>4472</v>
      </c>
      <c r="C24" s="19">
        <v>5117</v>
      </c>
      <c r="D24" s="20" t="s">
        <v>44</v>
      </c>
      <c r="E24" s="21"/>
      <c r="F24" s="21"/>
      <c r="G24" s="21"/>
      <c r="H24" s="21"/>
      <c r="I24" s="21"/>
      <c r="J24" s="21"/>
      <c r="K24" s="21">
        <v>6500</v>
      </c>
      <c r="L24" s="21"/>
      <c r="M24" s="21"/>
      <c r="N24" s="21"/>
      <c r="O24" s="22"/>
      <c r="P24" s="22"/>
      <c r="Q24" s="22"/>
      <c r="R24" s="22"/>
      <c r="S24" s="22"/>
      <c r="T24" s="23"/>
      <c r="U24" s="23"/>
      <c r="V24" s="23"/>
      <c r="W24" s="23"/>
      <c r="X24" s="24"/>
      <c r="Y24" s="24"/>
      <c r="Z24" s="25">
        <f t="shared" si="0"/>
        <v>-218.06</v>
      </c>
      <c r="AA24" s="14">
        <v>234</v>
      </c>
      <c r="AB24" s="14"/>
      <c r="AC24" s="9">
        <f t="shared" si="1"/>
        <v>-4574.0499999999993</v>
      </c>
    </row>
    <row r="25" spans="1:29" s="26" customFormat="1" x14ac:dyDescent="0.25">
      <c r="A25" s="18">
        <v>42383</v>
      </c>
      <c r="B25" s="19">
        <v>4473</v>
      </c>
      <c r="C25" s="19">
        <v>6117</v>
      </c>
      <c r="D25" s="20" t="s">
        <v>56</v>
      </c>
      <c r="E25" s="21"/>
      <c r="F25" s="21"/>
      <c r="G25" s="21"/>
      <c r="H25" s="21"/>
      <c r="I25" s="21"/>
      <c r="J25" s="21"/>
      <c r="K25" s="21">
        <v>18900</v>
      </c>
      <c r="L25" s="21"/>
      <c r="M25" s="21"/>
      <c r="N25" s="21"/>
      <c r="O25" s="22"/>
      <c r="P25" s="22"/>
      <c r="Q25" s="22"/>
      <c r="R25" s="22"/>
      <c r="S25" s="22"/>
      <c r="T25" s="23"/>
      <c r="U25" s="23"/>
      <c r="V25" s="23"/>
      <c r="W25" s="23"/>
      <c r="X25" s="24"/>
      <c r="Y25" s="24"/>
      <c r="Z25" s="25">
        <f t="shared" si="0"/>
        <v>-218.06</v>
      </c>
      <c r="AA25" s="14">
        <v>756</v>
      </c>
      <c r="AB25" s="14"/>
      <c r="AC25" s="9">
        <f t="shared" si="1"/>
        <v>-5330.0499999999993</v>
      </c>
    </row>
    <row r="26" spans="1:29" s="26" customFormat="1" x14ac:dyDescent="0.25">
      <c r="A26" s="18">
        <v>42384</v>
      </c>
      <c r="B26" s="19">
        <v>4474</v>
      </c>
      <c r="C26" s="19">
        <v>6102</v>
      </c>
      <c r="D26" s="20" t="s">
        <v>57</v>
      </c>
      <c r="E26" s="21"/>
      <c r="F26" s="21"/>
      <c r="G26" s="21"/>
      <c r="H26" s="21"/>
      <c r="I26" s="21">
        <v>421.47</v>
      </c>
      <c r="J26" s="21"/>
      <c r="K26" s="21"/>
      <c r="L26" s="21"/>
      <c r="M26" s="21"/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>
        <v>36.340000000000003</v>
      </c>
      <c r="Y26" s="24"/>
      <c r="Z26" s="25">
        <f t="shared" si="0"/>
        <v>-254.4</v>
      </c>
      <c r="AA26" s="14">
        <v>16.86</v>
      </c>
      <c r="AB26" s="14"/>
      <c r="AC26" s="9">
        <f t="shared" si="1"/>
        <v>-5346.9099999999989</v>
      </c>
    </row>
    <row r="27" spans="1:29" s="26" customFormat="1" x14ac:dyDescent="0.25">
      <c r="A27" s="18">
        <v>42384</v>
      </c>
      <c r="B27" s="19">
        <v>4475</v>
      </c>
      <c r="C27" s="19">
        <v>5102</v>
      </c>
      <c r="D27" s="20" t="s">
        <v>54</v>
      </c>
      <c r="E27" s="21"/>
      <c r="F27" s="21"/>
      <c r="G27" s="21"/>
      <c r="H27" s="21"/>
      <c r="I27" s="21">
        <v>399.77</v>
      </c>
      <c r="J27" s="21"/>
      <c r="K27" s="21"/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>
        <v>36.340000000000003</v>
      </c>
      <c r="Y27" s="24"/>
      <c r="Z27" s="25">
        <f t="shared" si="0"/>
        <v>-290.74</v>
      </c>
      <c r="AA27" s="14">
        <v>71.959999999999994</v>
      </c>
      <c r="AB27" s="14"/>
      <c r="AC27" s="9">
        <f t="shared" si="1"/>
        <v>-5418.869999999999</v>
      </c>
    </row>
    <row r="28" spans="1:29" s="26" customFormat="1" x14ac:dyDescent="0.25">
      <c r="A28" s="18">
        <v>42384</v>
      </c>
      <c r="B28" s="19">
        <v>4476</v>
      </c>
      <c r="C28" s="19">
        <v>6102</v>
      </c>
      <c r="D28" s="20" t="s">
        <v>58</v>
      </c>
      <c r="E28" s="21"/>
      <c r="F28" s="21"/>
      <c r="G28" s="21"/>
      <c r="H28" s="21"/>
      <c r="I28" s="21">
        <v>2818.69</v>
      </c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/>
      <c r="Y28" s="24"/>
      <c r="Z28" s="25">
        <f t="shared" si="0"/>
        <v>-290.74</v>
      </c>
      <c r="AA28" s="14">
        <v>112.75</v>
      </c>
      <c r="AB28" s="14"/>
      <c r="AC28" s="9">
        <f t="shared" si="1"/>
        <v>-5531.619999999999</v>
      </c>
    </row>
    <row r="29" spans="1:29" s="26" customFormat="1" x14ac:dyDescent="0.25">
      <c r="A29" s="18">
        <v>42387</v>
      </c>
      <c r="B29" s="19">
        <v>4477</v>
      </c>
      <c r="C29" s="19">
        <v>5912</v>
      </c>
      <c r="D29" s="20" t="s">
        <v>59</v>
      </c>
      <c r="E29" s="21"/>
      <c r="F29" s="21"/>
      <c r="G29" s="21"/>
      <c r="H29" s="21"/>
      <c r="I29" s="21"/>
      <c r="J29" s="21">
        <v>4899.5</v>
      </c>
      <c r="K29" s="21"/>
      <c r="L29" s="21"/>
      <c r="M29" s="21"/>
      <c r="N29" s="21"/>
      <c r="O29" s="22"/>
      <c r="P29" s="22"/>
      <c r="Q29" s="22"/>
      <c r="R29" s="22"/>
      <c r="S29" s="22"/>
      <c r="T29" s="23"/>
      <c r="U29" s="23"/>
      <c r="V29" s="23"/>
      <c r="W29" s="23"/>
      <c r="X29" s="24">
        <v>54.5</v>
      </c>
      <c r="Y29" s="24"/>
      <c r="Z29" s="25">
        <f t="shared" si="0"/>
        <v>-345.24</v>
      </c>
      <c r="AA29" s="14"/>
      <c r="AB29" s="14"/>
      <c r="AC29" s="9">
        <f t="shared" si="1"/>
        <v>-5531.619999999999</v>
      </c>
    </row>
    <row r="30" spans="1:29" s="26" customFormat="1" x14ac:dyDescent="0.25">
      <c r="A30" s="18">
        <v>42387</v>
      </c>
      <c r="B30" s="19">
        <v>4478</v>
      </c>
      <c r="C30" s="19">
        <v>6102</v>
      </c>
      <c r="D30" s="20" t="s">
        <v>51</v>
      </c>
      <c r="E30" s="21"/>
      <c r="F30" s="21"/>
      <c r="G30" s="21">
        <v>2600</v>
      </c>
      <c r="H30" s="21"/>
      <c r="I30" s="21"/>
      <c r="J30" s="21"/>
      <c r="K30" s="21"/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/>
      <c r="Y30" s="24"/>
      <c r="Z30" s="25">
        <f t="shared" si="0"/>
        <v>-345.24</v>
      </c>
      <c r="AA30" s="14">
        <v>312</v>
      </c>
      <c r="AB30" s="14"/>
      <c r="AC30" s="9">
        <f t="shared" si="1"/>
        <v>-5843.619999999999</v>
      </c>
    </row>
    <row r="31" spans="1:29" s="26" customFormat="1" x14ac:dyDescent="0.25">
      <c r="A31" s="18">
        <v>42387</v>
      </c>
      <c r="B31" s="19">
        <v>4479</v>
      </c>
      <c r="C31" s="19">
        <v>5102</v>
      </c>
      <c r="D31" s="20" t="s">
        <v>60</v>
      </c>
      <c r="E31" s="21"/>
      <c r="F31" s="21"/>
      <c r="G31" s="21"/>
      <c r="H31" s="21"/>
      <c r="I31" s="21">
        <v>799.54</v>
      </c>
      <c r="J31" s="21"/>
      <c r="K31" s="21"/>
      <c r="L31" s="21"/>
      <c r="M31" s="21"/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>
        <v>72.69</v>
      </c>
      <c r="Y31" s="24"/>
      <c r="Z31" s="25">
        <f t="shared" si="0"/>
        <v>-417.93</v>
      </c>
      <c r="AA31" s="14">
        <v>143.91999999999999</v>
      </c>
      <c r="AB31" s="14"/>
      <c r="AC31" s="9">
        <f t="shared" si="1"/>
        <v>-5987.5399999999991</v>
      </c>
    </row>
    <row r="32" spans="1:29" s="68" customFormat="1" x14ac:dyDescent="0.25">
      <c r="A32" s="61"/>
      <c r="B32" s="62">
        <v>4480</v>
      </c>
      <c r="C32" s="62"/>
      <c r="D32" s="63" t="s">
        <v>46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5"/>
      <c r="P32" s="65"/>
      <c r="Q32" s="65"/>
      <c r="R32" s="65"/>
      <c r="S32" s="65"/>
      <c r="T32" s="66"/>
      <c r="U32" s="66"/>
      <c r="V32" s="66"/>
      <c r="W32" s="66"/>
      <c r="X32" s="67"/>
      <c r="Y32" s="67"/>
      <c r="Z32" s="59">
        <f t="shared" si="0"/>
        <v>-417.93</v>
      </c>
      <c r="AA32" s="60"/>
      <c r="AB32" s="60"/>
      <c r="AC32" s="60">
        <f t="shared" si="1"/>
        <v>-5987.5399999999991</v>
      </c>
    </row>
    <row r="33" spans="1:29" s="26" customFormat="1" x14ac:dyDescent="0.25">
      <c r="A33" s="18">
        <v>42388</v>
      </c>
      <c r="B33" s="19">
        <v>4481</v>
      </c>
      <c r="C33" s="19">
        <v>5949</v>
      </c>
      <c r="D33" s="20" t="s">
        <v>61</v>
      </c>
      <c r="E33" s="21"/>
      <c r="F33" s="21"/>
      <c r="G33" s="21"/>
      <c r="H33" s="21"/>
      <c r="I33" s="21"/>
      <c r="J33" s="21"/>
      <c r="K33" s="21"/>
      <c r="L33" s="21"/>
      <c r="M33" s="21">
        <v>200</v>
      </c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-417.93</v>
      </c>
      <c r="AA33" s="14"/>
      <c r="AB33" s="14"/>
      <c r="AC33" s="9">
        <f t="shared" si="1"/>
        <v>-5987.5399999999991</v>
      </c>
    </row>
    <row r="34" spans="1:29" s="26" customFormat="1" x14ac:dyDescent="0.25">
      <c r="A34" s="18">
        <v>42388</v>
      </c>
      <c r="B34" s="19">
        <v>4482</v>
      </c>
      <c r="C34" s="19">
        <v>6949</v>
      </c>
      <c r="D34" s="20" t="s">
        <v>62</v>
      </c>
      <c r="E34" s="21"/>
      <c r="F34" s="21"/>
      <c r="G34" s="21"/>
      <c r="H34" s="21"/>
      <c r="I34" s="21"/>
      <c r="J34" s="21"/>
      <c r="K34" s="21"/>
      <c r="L34" s="21"/>
      <c r="M34" s="21">
        <v>150</v>
      </c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-417.93</v>
      </c>
      <c r="AA34" s="14">
        <v>6</v>
      </c>
      <c r="AB34" s="14"/>
      <c r="AC34" s="9">
        <f t="shared" si="1"/>
        <v>-5993.5399999999991</v>
      </c>
    </row>
    <row r="35" spans="1:29" s="26" customFormat="1" x14ac:dyDescent="0.25">
      <c r="A35" s="18">
        <v>42389</v>
      </c>
      <c r="B35" s="19">
        <v>4483</v>
      </c>
      <c r="C35" s="19">
        <v>6949</v>
      </c>
      <c r="D35" s="20" t="s">
        <v>63</v>
      </c>
      <c r="E35" s="21"/>
      <c r="F35" s="21"/>
      <c r="G35" s="21"/>
      <c r="H35" s="21"/>
      <c r="I35" s="21"/>
      <c r="J35" s="21"/>
      <c r="K35" s="21"/>
      <c r="L35" s="21"/>
      <c r="M35" s="21">
        <v>1038</v>
      </c>
      <c r="N35" s="21"/>
      <c r="O35" s="22"/>
      <c r="P35" s="22"/>
      <c r="Q35" s="22"/>
      <c r="R35" s="22"/>
      <c r="S35" s="22"/>
      <c r="T35" s="23"/>
      <c r="U35" s="23"/>
      <c r="V35" s="23"/>
      <c r="W35" s="23"/>
      <c r="X35" s="24"/>
      <c r="Y35" s="24"/>
      <c r="Z35" s="25">
        <f t="shared" si="0"/>
        <v>-417.93</v>
      </c>
      <c r="AA35" s="14">
        <v>40</v>
      </c>
      <c r="AB35" s="14"/>
      <c r="AC35" s="9">
        <f t="shared" si="1"/>
        <v>-6033.5399999999991</v>
      </c>
    </row>
    <row r="36" spans="1:29" s="26" customFormat="1" x14ac:dyDescent="0.25">
      <c r="A36" s="18">
        <v>42389</v>
      </c>
      <c r="B36" s="19">
        <v>4484</v>
      </c>
      <c r="C36" s="19">
        <v>6922</v>
      </c>
      <c r="D36" s="20" t="s">
        <v>64</v>
      </c>
      <c r="E36" s="21"/>
      <c r="F36" s="21"/>
      <c r="G36" s="21"/>
      <c r="H36" s="21">
        <v>17900</v>
      </c>
      <c r="I36" s="21"/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/>
      <c r="Y36" s="24"/>
      <c r="Z36" s="25">
        <f t="shared" si="0"/>
        <v>-417.93</v>
      </c>
      <c r="AA36" s="14"/>
      <c r="AB36" s="14"/>
      <c r="AC36" s="9">
        <f t="shared" si="1"/>
        <v>-6033.5399999999991</v>
      </c>
    </row>
    <row r="37" spans="1:29" s="26" customFormat="1" x14ac:dyDescent="0.25">
      <c r="A37" s="18">
        <v>42390</v>
      </c>
      <c r="B37" s="19">
        <v>4485</v>
      </c>
      <c r="C37" s="19">
        <v>6949</v>
      </c>
      <c r="D37" s="20" t="s">
        <v>65</v>
      </c>
      <c r="E37" s="21"/>
      <c r="F37" s="21"/>
      <c r="G37" s="21"/>
      <c r="H37" s="21"/>
      <c r="I37" s="21"/>
      <c r="J37" s="21"/>
      <c r="K37" s="21"/>
      <c r="L37" s="21"/>
      <c r="M37" s="21">
        <v>50</v>
      </c>
      <c r="N37" s="21"/>
      <c r="O37" s="22"/>
      <c r="P37" s="22"/>
      <c r="Q37" s="22"/>
      <c r="R37" s="22"/>
      <c r="S37" s="22"/>
      <c r="T37" s="23"/>
      <c r="U37" s="23"/>
      <c r="V37" s="23"/>
      <c r="W37" s="23"/>
      <c r="X37" s="24"/>
      <c r="Y37" s="24"/>
      <c r="Z37" s="25">
        <f t="shared" si="0"/>
        <v>-417.93</v>
      </c>
      <c r="AA37" s="14">
        <v>2</v>
      </c>
      <c r="AB37" s="14"/>
      <c r="AC37" s="9">
        <f t="shared" si="1"/>
        <v>-6035.5399999999991</v>
      </c>
    </row>
    <row r="38" spans="1:29" s="26" customFormat="1" x14ac:dyDescent="0.25">
      <c r="A38" s="18">
        <v>42390</v>
      </c>
      <c r="B38" s="19">
        <v>4486</v>
      </c>
      <c r="C38" s="19">
        <v>6117</v>
      </c>
      <c r="D38" s="20" t="s">
        <v>49</v>
      </c>
      <c r="E38" s="21"/>
      <c r="F38" s="21"/>
      <c r="G38" s="21"/>
      <c r="H38" s="21"/>
      <c r="I38" s="21"/>
      <c r="J38" s="21"/>
      <c r="K38" s="21">
        <v>6500</v>
      </c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-417.93</v>
      </c>
      <c r="AA38" s="14">
        <v>156</v>
      </c>
      <c r="AB38" s="14"/>
      <c r="AC38" s="9">
        <f t="shared" si="1"/>
        <v>-6191.5399999999991</v>
      </c>
    </row>
    <row r="39" spans="1:29" s="76" customFormat="1" x14ac:dyDescent="0.25">
      <c r="A39" s="69">
        <v>42391</v>
      </c>
      <c r="B39" s="70">
        <v>1882</v>
      </c>
      <c r="C39" s="70">
        <v>1915</v>
      </c>
      <c r="D39" s="71" t="s">
        <v>54</v>
      </c>
      <c r="E39" s="72"/>
      <c r="F39" s="72"/>
      <c r="G39" s="72"/>
      <c r="H39" s="72"/>
      <c r="I39" s="72"/>
      <c r="J39" s="72"/>
      <c r="K39" s="72"/>
      <c r="L39" s="72"/>
      <c r="M39" s="72"/>
      <c r="N39" s="72">
        <v>12000</v>
      </c>
      <c r="O39" s="73"/>
      <c r="P39" s="73"/>
      <c r="Q39" s="73"/>
      <c r="R39" s="73"/>
      <c r="S39" s="73"/>
      <c r="T39" s="74"/>
      <c r="U39" s="74"/>
      <c r="V39" s="74"/>
      <c r="W39" s="74"/>
      <c r="X39" s="75"/>
      <c r="Y39" s="75"/>
      <c r="Z39" s="25">
        <f t="shared" si="0"/>
        <v>-417.93</v>
      </c>
      <c r="AA39" s="9"/>
      <c r="AB39" s="9"/>
      <c r="AC39" s="9">
        <f t="shared" si="1"/>
        <v>-6191.5399999999991</v>
      </c>
    </row>
    <row r="40" spans="1:29" s="76" customFormat="1" x14ac:dyDescent="0.25">
      <c r="A40" s="69">
        <v>42391</v>
      </c>
      <c r="B40" s="70">
        <v>10189263</v>
      </c>
      <c r="C40" s="70">
        <v>3102</v>
      </c>
      <c r="D40" s="71" t="s">
        <v>83</v>
      </c>
      <c r="E40" s="72"/>
      <c r="F40" s="72"/>
      <c r="G40" s="72"/>
      <c r="H40" s="72"/>
      <c r="I40" s="72"/>
      <c r="J40" s="72"/>
      <c r="K40" s="72"/>
      <c r="L40" s="72"/>
      <c r="M40" s="72"/>
      <c r="N40" s="72">
        <v>113379.09</v>
      </c>
      <c r="O40" s="73"/>
      <c r="P40" s="73"/>
      <c r="Q40" s="73"/>
      <c r="R40" s="73"/>
      <c r="S40" s="73"/>
      <c r="T40" s="74"/>
      <c r="U40" s="74"/>
      <c r="V40" s="74"/>
      <c r="W40" s="74"/>
      <c r="X40" s="75"/>
      <c r="Y40" s="75"/>
      <c r="Z40" s="25">
        <f t="shared" si="0"/>
        <v>-417.93</v>
      </c>
      <c r="AA40" s="9">
        <v>20408.23</v>
      </c>
      <c r="AB40" s="9"/>
      <c r="AC40" s="9">
        <f t="shared" si="1"/>
        <v>-26599.769999999997</v>
      </c>
    </row>
    <row r="41" spans="1:29" s="26" customFormat="1" x14ac:dyDescent="0.25">
      <c r="A41" s="18">
        <v>42391</v>
      </c>
      <c r="B41" s="19">
        <v>4487</v>
      </c>
      <c r="C41" s="19">
        <v>5905</v>
      </c>
      <c r="D41" s="20" t="s">
        <v>66</v>
      </c>
      <c r="E41" s="21">
        <v>76685.5</v>
      </c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-417.93</v>
      </c>
      <c r="AA41" s="14"/>
      <c r="AB41" s="14"/>
      <c r="AC41" s="9">
        <f t="shared" si="1"/>
        <v>-26599.769999999997</v>
      </c>
    </row>
    <row r="42" spans="1:29" s="26" customFormat="1" x14ac:dyDescent="0.25">
      <c r="A42" s="18">
        <v>42391</v>
      </c>
      <c r="B42" s="19">
        <v>4488</v>
      </c>
      <c r="C42" s="19">
        <v>6117</v>
      </c>
      <c r="D42" s="20" t="s">
        <v>67</v>
      </c>
      <c r="E42" s="21"/>
      <c r="F42" s="21"/>
      <c r="G42" s="21"/>
      <c r="H42" s="21"/>
      <c r="I42" s="21"/>
      <c r="J42" s="21"/>
      <c r="K42" s="21">
        <v>17900</v>
      </c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/>
      <c r="Y42" s="24"/>
      <c r="Z42" s="25">
        <f t="shared" si="0"/>
        <v>-417.93</v>
      </c>
      <c r="AA42" s="14">
        <v>716</v>
      </c>
      <c r="AB42" s="14"/>
      <c r="AC42" s="9">
        <f t="shared" si="1"/>
        <v>-27315.769999999997</v>
      </c>
    </row>
    <row r="43" spans="1:29" s="26" customFormat="1" x14ac:dyDescent="0.25">
      <c r="A43" s="18">
        <v>42391</v>
      </c>
      <c r="B43" s="19">
        <v>4489</v>
      </c>
      <c r="C43" s="19">
        <v>6102</v>
      </c>
      <c r="D43" s="20" t="s">
        <v>68</v>
      </c>
      <c r="E43" s="21"/>
      <c r="F43" s="21"/>
      <c r="G43" s="21"/>
      <c r="H43" s="21"/>
      <c r="I43" s="21">
        <v>50</v>
      </c>
      <c r="J43" s="21"/>
      <c r="K43" s="21"/>
      <c r="L43" s="21"/>
      <c r="M43" s="21"/>
      <c r="N43" s="21"/>
      <c r="O43" s="22"/>
      <c r="P43" s="22"/>
      <c r="Q43" s="22"/>
      <c r="R43" s="22"/>
      <c r="S43" s="22"/>
      <c r="T43" s="23"/>
      <c r="U43" s="23"/>
      <c r="V43" s="23"/>
      <c r="W43" s="23"/>
      <c r="X43" s="24">
        <v>6.52</v>
      </c>
      <c r="Y43" s="24"/>
      <c r="Z43" s="25">
        <f t="shared" si="0"/>
        <v>-424.45</v>
      </c>
      <c r="AA43" s="14">
        <v>2</v>
      </c>
      <c r="AB43" s="14"/>
      <c r="AC43" s="9">
        <f t="shared" si="1"/>
        <v>-27317.769999999997</v>
      </c>
    </row>
    <row r="44" spans="1:29" s="26" customFormat="1" x14ac:dyDescent="0.25">
      <c r="A44" s="18">
        <v>42391</v>
      </c>
      <c r="B44" s="19">
        <v>4490</v>
      </c>
      <c r="C44" s="19">
        <v>6102</v>
      </c>
      <c r="D44" s="20" t="s">
        <v>69</v>
      </c>
      <c r="E44" s="21"/>
      <c r="F44" s="21"/>
      <c r="G44" s="21"/>
      <c r="H44" s="21"/>
      <c r="I44" s="21">
        <v>1781.55</v>
      </c>
      <c r="J44" s="21"/>
      <c r="K44" s="21"/>
      <c r="L44" s="21"/>
      <c r="M44" s="21"/>
      <c r="N44" s="21"/>
      <c r="O44" s="22"/>
      <c r="P44" s="22"/>
      <c r="Q44" s="22"/>
      <c r="R44" s="22"/>
      <c r="S44" s="22"/>
      <c r="T44" s="23"/>
      <c r="U44" s="23"/>
      <c r="V44" s="23"/>
      <c r="W44" s="23"/>
      <c r="X44" s="24"/>
      <c r="Y44" s="24"/>
      <c r="Z44" s="25">
        <f t="shared" si="0"/>
        <v>-424.45</v>
      </c>
      <c r="AA44" s="14">
        <v>71.260000000000005</v>
      </c>
      <c r="AB44" s="14"/>
      <c r="AC44" s="9">
        <f t="shared" si="1"/>
        <v>-27389.029999999995</v>
      </c>
    </row>
    <row r="45" spans="1:29" s="26" customFormat="1" x14ac:dyDescent="0.25">
      <c r="A45" s="18">
        <v>42391</v>
      </c>
      <c r="B45" s="19">
        <v>4491</v>
      </c>
      <c r="C45" s="19">
        <v>5102</v>
      </c>
      <c r="D45" s="20" t="s">
        <v>70</v>
      </c>
      <c r="E45" s="21"/>
      <c r="F45" s="21"/>
      <c r="G45" s="21"/>
      <c r="H45" s="21"/>
      <c r="I45" s="21">
        <v>2488.2199999999998</v>
      </c>
      <c r="J45" s="21"/>
      <c r="K45" s="21"/>
      <c r="L45" s="21"/>
      <c r="M45" s="21"/>
      <c r="N45" s="21"/>
      <c r="O45" s="22"/>
      <c r="P45" s="22"/>
      <c r="Q45" s="22"/>
      <c r="R45" s="22"/>
      <c r="S45" s="22"/>
      <c r="T45" s="23"/>
      <c r="U45" s="23"/>
      <c r="V45" s="23"/>
      <c r="W45" s="23"/>
      <c r="X45" s="24">
        <v>218.06</v>
      </c>
      <c r="Y45" s="24"/>
      <c r="Z45" s="25">
        <f t="shared" si="0"/>
        <v>-642.51</v>
      </c>
      <c r="AA45" s="14">
        <v>447.88</v>
      </c>
      <c r="AB45" s="14"/>
      <c r="AC45" s="9">
        <f t="shared" si="1"/>
        <v>-27836.909999999996</v>
      </c>
    </row>
    <row r="46" spans="1:29" s="26" customFormat="1" x14ac:dyDescent="0.25">
      <c r="A46" s="18">
        <v>42391</v>
      </c>
      <c r="B46" s="19">
        <v>4492</v>
      </c>
      <c r="C46" s="19">
        <v>6922</v>
      </c>
      <c r="D46" s="20" t="s">
        <v>71</v>
      </c>
      <c r="E46" s="21"/>
      <c r="F46" s="21"/>
      <c r="G46" s="21"/>
      <c r="H46" s="21">
        <v>18700</v>
      </c>
      <c r="I46" s="21"/>
      <c r="J46" s="21"/>
      <c r="K46" s="21"/>
      <c r="L46" s="21"/>
      <c r="M46" s="21"/>
      <c r="N46" s="21"/>
      <c r="O46" s="22"/>
      <c r="P46" s="22"/>
      <c r="Q46" s="22"/>
      <c r="R46" s="22"/>
      <c r="S46" s="22"/>
      <c r="T46" s="23"/>
      <c r="U46" s="23"/>
      <c r="V46" s="23"/>
      <c r="W46" s="23"/>
      <c r="X46" s="24"/>
      <c r="Y46" s="24"/>
      <c r="Z46" s="25">
        <f t="shared" si="0"/>
        <v>-642.51</v>
      </c>
      <c r="AA46" s="14"/>
      <c r="AB46" s="14"/>
      <c r="AC46" s="9">
        <f t="shared" si="1"/>
        <v>-27836.909999999996</v>
      </c>
    </row>
    <row r="47" spans="1:29" s="26" customFormat="1" x14ac:dyDescent="0.25">
      <c r="A47" s="18">
        <v>42394</v>
      </c>
      <c r="B47" s="19">
        <v>4493</v>
      </c>
      <c r="C47" s="19">
        <v>6102</v>
      </c>
      <c r="D47" s="20" t="s">
        <v>72</v>
      </c>
      <c r="E47" s="21"/>
      <c r="F47" s="21">
        <v>18200</v>
      </c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-642.51</v>
      </c>
      <c r="AA47" s="14">
        <v>728</v>
      </c>
      <c r="AB47" s="14"/>
      <c r="AC47" s="9">
        <f t="shared" si="1"/>
        <v>-28564.909999999996</v>
      </c>
    </row>
    <row r="48" spans="1:29" s="76" customFormat="1" x14ac:dyDescent="0.25">
      <c r="A48" s="69">
        <v>42396</v>
      </c>
      <c r="B48" s="70">
        <v>3979</v>
      </c>
      <c r="C48" s="70">
        <v>1102</v>
      </c>
      <c r="D48" s="71" t="s">
        <v>82</v>
      </c>
      <c r="E48" s="72"/>
      <c r="F48" s="72"/>
      <c r="G48" s="72"/>
      <c r="H48" s="72"/>
      <c r="I48" s="72"/>
      <c r="J48" s="72"/>
      <c r="K48" s="72"/>
      <c r="L48" s="72"/>
      <c r="M48" s="72"/>
      <c r="N48" s="72">
        <v>59</v>
      </c>
      <c r="O48" s="73"/>
      <c r="P48" s="73"/>
      <c r="Q48" s="73"/>
      <c r="R48" s="73"/>
      <c r="S48" s="73"/>
      <c r="T48" s="74"/>
      <c r="U48" s="74"/>
      <c r="V48" s="74"/>
      <c r="W48" s="74"/>
      <c r="X48" s="75"/>
      <c r="Y48" s="75"/>
      <c r="Z48" s="25">
        <f t="shared" si="0"/>
        <v>-642.51</v>
      </c>
      <c r="AA48" s="9"/>
      <c r="AB48" s="9"/>
      <c r="AC48" s="9">
        <f t="shared" si="1"/>
        <v>-28564.909999999996</v>
      </c>
    </row>
    <row r="49" spans="1:29" s="26" customFormat="1" x14ac:dyDescent="0.25">
      <c r="A49" s="18">
        <v>42396</v>
      </c>
      <c r="B49" s="19">
        <v>4494</v>
      </c>
      <c r="C49" s="19">
        <v>6102</v>
      </c>
      <c r="D49" s="20" t="s">
        <v>72</v>
      </c>
      <c r="E49" s="21"/>
      <c r="F49" s="21">
        <v>17150</v>
      </c>
      <c r="G49" s="21"/>
      <c r="H49" s="21"/>
      <c r="I49" s="21"/>
      <c r="J49" s="21"/>
      <c r="K49" s="21"/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-642.51</v>
      </c>
      <c r="AA49" s="14">
        <v>686</v>
      </c>
      <c r="AB49" s="14"/>
      <c r="AC49" s="9">
        <f t="shared" si="1"/>
        <v>-29250.909999999996</v>
      </c>
    </row>
    <row r="50" spans="1:29" s="26" customFormat="1" x14ac:dyDescent="0.25">
      <c r="A50" s="18">
        <v>42396</v>
      </c>
      <c r="B50" s="19">
        <v>4495</v>
      </c>
      <c r="C50" s="19">
        <v>6117</v>
      </c>
      <c r="D50" s="20" t="s">
        <v>73</v>
      </c>
      <c r="E50" s="21"/>
      <c r="F50" s="21"/>
      <c r="G50" s="21"/>
      <c r="H50" s="21"/>
      <c r="I50" s="21"/>
      <c r="J50" s="21"/>
      <c r="K50" s="21">
        <v>16990</v>
      </c>
      <c r="L50" s="21"/>
      <c r="M50" s="21"/>
      <c r="N50" s="21"/>
      <c r="O50" s="22"/>
      <c r="P50" s="22"/>
      <c r="Q50" s="22"/>
      <c r="R50" s="22"/>
      <c r="S50" s="22"/>
      <c r="T50" s="23"/>
      <c r="U50" s="23"/>
      <c r="V50" s="23"/>
      <c r="W50" s="23"/>
      <c r="X50" s="24"/>
      <c r="Y50" s="24"/>
      <c r="Z50" s="25">
        <f t="shared" si="0"/>
        <v>-642.51</v>
      </c>
      <c r="AA50" s="14">
        <v>679.6</v>
      </c>
      <c r="AB50" s="14"/>
      <c r="AC50" s="9">
        <f t="shared" si="1"/>
        <v>-29930.509999999995</v>
      </c>
    </row>
    <row r="51" spans="1:29" s="26" customFormat="1" x14ac:dyDescent="0.25">
      <c r="A51" s="18">
        <v>42396</v>
      </c>
      <c r="B51" s="19">
        <v>4496</v>
      </c>
      <c r="C51" s="19">
        <v>6117</v>
      </c>
      <c r="D51" s="20" t="s">
        <v>74</v>
      </c>
      <c r="E51" s="21"/>
      <c r="F51" s="21"/>
      <c r="G51" s="21"/>
      <c r="H51" s="21"/>
      <c r="I51" s="21"/>
      <c r="J51" s="21"/>
      <c r="K51" s="21">
        <v>27895</v>
      </c>
      <c r="L51" s="21"/>
      <c r="M51" s="21"/>
      <c r="N51" s="21"/>
      <c r="O51" s="22"/>
      <c r="P51" s="22"/>
      <c r="Q51" s="22"/>
      <c r="R51" s="22"/>
      <c r="S51" s="22"/>
      <c r="T51" s="23"/>
      <c r="U51" s="23"/>
      <c r="V51" s="23"/>
      <c r="W51" s="23"/>
      <c r="X51" s="24"/>
      <c r="Y51" s="24"/>
      <c r="Z51" s="25">
        <f t="shared" si="0"/>
        <v>-642.51</v>
      </c>
      <c r="AA51" s="14">
        <v>5021.1000000000004</v>
      </c>
      <c r="AB51" s="14"/>
      <c r="AC51" s="9">
        <f t="shared" si="1"/>
        <v>-34951.609999999993</v>
      </c>
    </row>
    <row r="52" spans="1:29" s="76" customFormat="1" x14ac:dyDescent="0.25">
      <c r="A52" s="69">
        <v>42397</v>
      </c>
      <c r="B52" s="70">
        <v>36258</v>
      </c>
      <c r="C52" s="70">
        <v>1102</v>
      </c>
      <c r="D52" s="71" t="s">
        <v>81</v>
      </c>
      <c r="E52" s="72"/>
      <c r="F52" s="72"/>
      <c r="G52" s="72"/>
      <c r="H52" s="72"/>
      <c r="I52" s="72"/>
      <c r="J52" s="72"/>
      <c r="K52" s="72"/>
      <c r="L52" s="72"/>
      <c r="M52" s="72"/>
      <c r="N52" s="72">
        <v>502.9</v>
      </c>
      <c r="O52" s="73"/>
      <c r="P52" s="73"/>
      <c r="Q52" s="73"/>
      <c r="R52" s="73"/>
      <c r="S52" s="73"/>
      <c r="T52" s="74"/>
      <c r="U52" s="74"/>
      <c r="V52" s="74"/>
      <c r="W52" s="74"/>
      <c r="X52" s="75"/>
      <c r="Y52" s="75"/>
      <c r="Z52" s="25">
        <f t="shared" si="0"/>
        <v>-642.51</v>
      </c>
      <c r="AA52" s="9"/>
      <c r="AB52" s="9">
        <v>90.52</v>
      </c>
      <c r="AC52" s="9">
        <f t="shared" si="1"/>
        <v>-34861.089999999997</v>
      </c>
    </row>
    <row r="53" spans="1:29" s="76" customFormat="1" x14ac:dyDescent="0.25">
      <c r="A53" s="69">
        <v>42397</v>
      </c>
      <c r="B53" s="70">
        <v>36296</v>
      </c>
      <c r="C53" s="70">
        <v>1102</v>
      </c>
      <c r="D53" s="71" t="s">
        <v>81</v>
      </c>
      <c r="E53" s="72"/>
      <c r="F53" s="72"/>
      <c r="G53" s="72"/>
      <c r="H53" s="72"/>
      <c r="I53" s="72"/>
      <c r="J53" s="72"/>
      <c r="K53" s="72"/>
      <c r="L53" s="72"/>
      <c r="M53" s="72"/>
      <c r="N53" s="72">
        <v>86</v>
      </c>
      <c r="O53" s="73"/>
      <c r="P53" s="73"/>
      <c r="Q53" s="73"/>
      <c r="R53" s="73"/>
      <c r="S53" s="73"/>
      <c r="T53" s="74"/>
      <c r="U53" s="74"/>
      <c r="V53" s="74"/>
      <c r="W53" s="74"/>
      <c r="X53" s="75"/>
      <c r="Y53" s="75"/>
      <c r="Z53" s="25">
        <f t="shared" si="0"/>
        <v>-642.51</v>
      </c>
      <c r="AA53" s="9"/>
      <c r="AB53" s="9">
        <v>15.48</v>
      </c>
      <c r="AC53" s="9">
        <f t="shared" si="1"/>
        <v>-34845.609999999993</v>
      </c>
    </row>
    <row r="54" spans="1:29" s="26" customFormat="1" x14ac:dyDescent="0.25">
      <c r="A54" s="18">
        <v>42397</v>
      </c>
      <c r="B54" s="19">
        <v>4497</v>
      </c>
      <c r="C54" s="19">
        <v>6922</v>
      </c>
      <c r="D54" s="20" t="s">
        <v>75</v>
      </c>
      <c r="E54" s="21"/>
      <c r="F54" s="21"/>
      <c r="G54" s="21"/>
      <c r="H54" s="21">
        <v>27800</v>
      </c>
      <c r="I54" s="21"/>
      <c r="J54" s="21"/>
      <c r="K54" s="21"/>
      <c r="L54" s="21"/>
      <c r="M54" s="21"/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/>
      <c r="Y54" s="24"/>
      <c r="Z54" s="25">
        <f t="shared" si="0"/>
        <v>-642.51</v>
      </c>
      <c r="AA54" s="14"/>
      <c r="AB54" s="14"/>
      <c r="AC54" s="9">
        <f t="shared" si="1"/>
        <v>-34845.609999999993</v>
      </c>
    </row>
    <row r="55" spans="1:29" s="26" customFormat="1" x14ac:dyDescent="0.25">
      <c r="A55" s="18">
        <v>42397</v>
      </c>
      <c r="B55" s="19">
        <v>4498</v>
      </c>
      <c r="C55" s="19">
        <v>5102</v>
      </c>
      <c r="D55" s="20" t="s">
        <v>76</v>
      </c>
      <c r="E55" s="21"/>
      <c r="F55" s="21"/>
      <c r="G55" s="21"/>
      <c r="H55" s="21"/>
      <c r="I55" s="21">
        <v>399.77</v>
      </c>
      <c r="J55" s="21"/>
      <c r="K55" s="21"/>
      <c r="L55" s="21"/>
      <c r="M55" s="21"/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>
        <v>36.340000000000003</v>
      </c>
      <c r="Y55" s="24"/>
      <c r="Z55" s="25">
        <f t="shared" si="0"/>
        <v>-678.85</v>
      </c>
      <c r="AA55" s="14">
        <v>71.959999999999994</v>
      </c>
      <c r="AB55" s="14"/>
      <c r="AC55" s="9">
        <f t="shared" si="1"/>
        <v>-34917.569999999992</v>
      </c>
    </row>
    <row r="56" spans="1:29" s="26" customFormat="1" x14ac:dyDescent="0.25">
      <c r="A56" s="18">
        <v>42397</v>
      </c>
      <c r="B56" s="19">
        <v>4499</v>
      </c>
      <c r="C56" s="19">
        <v>6912</v>
      </c>
      <c r="D56" s="20" t="s">
        <v>77</v>
      </c>
      <c r="E56" s="21"/>
      <c r="F56" s="21"/>
      <c r="G56" s="21"/>
      <c r="H56" s="21"/>
      <c r="I56" s="21"/>
      <c r="J56" s="21">
        <v>1495</v>
      </c>
      <c r="K56" s="21"/>
      <c r="L56" s="21"/>
      <c r="M56" s="21"/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>
        <v>195</v>
      </c>
      <c r="Y56" s="24"/>
      <c r="Z56" s="25">
        <f t="shared" si="0"/>
        <v>-873.85</v>
      </c>
      <c r="AA56" s="14">
        <v>59.8</v>
      </c>
      <c r="AB56" s="14"/>
      <c r="AC56" s="9">
        <f t="shared" si="1"/>
        <v>-34977.369999999995</v>
      </c>
    </row>
    <row r="57" spans="1:29" s="26" customFormat="1" x14ac:dyDescent="0.25">
      <c r="A57" s="18">
        <v>42398</v>
      </c>
      <c r="B57" s="19">
        <v>4500</v>
      </c>
      <c r="C57" s="19">
        <v>5102</v>
      </c>
      <c r="D57" s="20" t="s">
        <v>78</v>
      </c>
      <c r="E57" s="21"/>
      <c r="F57" s="21"/>
      <c r="G57" s="21"/>
      <c r="H57" s="21"/>
      <c r="I57" s="21">
        <v>799.54</v>
      </c>
      <c r="J57" s="21"/>
      <c r="K57" s="21"/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>
        <v>72.69</v>
      </c>
      <c r="Y57" s="24"/>
      <c r="Z57" s="25">
        <f t="shared" si="0"/>
        <v>-946.54</v>
      </c>
      <c r="AA57" s="14">
        <v>143.91999999999999</v>
      </c>
      <c r="AB57" s="14"/>
      <c r="AC57" s="9">
        <f t="shared" si="1"/>
        <v>-35121.289999999994</v>
      </c>
    </row>
    <row r="58" spans="1:29" s="26" customFormat="1" x14ac:dyDescent="0.25">
      <c r="A58" s="18">
        <v>42398</v>
      </c>
      <c r="B58" s="19">
        <v>4501</v>
      </c>
      <c r="C58" s="19">
        <v>6922</v>
      </c>
      <c r="D58" s="20" t="s">
        <v>79</v>
      </c>
      <c r="E58" s="21"/>
      <c r="F58" s="21"/>
      <c r="G58" s="21"/>
      <c r="H58" s="21">
        <v>18243.82</v>
      </c>
      <c r="I58" s="21"/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-946.54</v>
      </c>
      <c r="AA58" s="14"/>
      <c r="AB58" s="14"/>
      <c r="AC58" s="9">
        <f t="shared" si="1"/>
        <v>-35121.289999999994</v>
      </c>
    </row>
    <row r="59" spans="1:29" s="26" customFormat="1" x14ac:dyDescent="0.25">
      <c r="A59" s="18">
        <v>42398</v>
      </c>
      <c r="B59" s="19">
        <v>4502</v>
      </c>
      <c r="C59" s="19">
        <v>6922</v>
      </c>
      <c r="D59" s="20" t="s">
        <v>79</v>
      </c>
      <c r="E59" s="21"/>
      <c r="F59" s="21"/>
      <c r="G59" s="21"/>
      <c r="H59" s="21">
        <v>18243.82</v>
      </c>
      <c r="I59" s="21"/>
      <c r="J59" s="21"/>
      <c r="K59" s="21"/>
      <c r="L59" s="21"/>
      <c r="M59" s="21"/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-946.54</v>
      </c>
      <c r="AA59" s="14"/>
      <c r="AB59" s="14"/>
      <c r="AC59" s="9">
        <f t="shared" si="1"/>
        <v>-35121.289999999994</v>
      </c>
    </row>
    <row r="60" spans="1:29" s="26" customFormat="1" x14ac:dyDescent="0.25">
      <c r="A60" s="18">
        <v>42398</v>
      </c>
      <c r="B60" s="19">
        <v>4503</v>
      </c>
      <c r="C60" s="19">
        <v>6922</v>
      </c>
      <c r="D60" s="20" t="s">
        <v>80</v>
      </c>
      <c r="E60" s="21"/>
      <c r="F60" s="21"/>
      <c r="G60" s="21"/>
      <c r="H60" s="21">
        <v>18490</v>
      </c>
      <c r="I60" s="21"/>
      <c r="J60" s="21"/>
      <c r="K60" s="21"/>
      <c r="L60" s="21"/>
      <c r="M60" s="21"/>
      <c r="N60" s="21"/>
      <c r="O60" s="22"/>
      <c r="P60" s="22"/>
      <c r="Q60" s="22"/>
      <c r="R60" s="22"/>
      <c r="S60" s="22"/>
      <c r="T60" s="23"/>
      <c r="U60" s="23"/>
      <c r="V60" s="23"/>
      <c r="W60" s="23"/>
      <c r="X60" s="24"/>
      <c r="Y60" s="24"/>
      <c r="Z60" s="25">
        <f t="shared" si="0"/>
        <v>-946.54</v>
      </c>
      <c r="AA60" s="14"/>
      <c r="AB60" s="14"/>
      <c r="AC60" s="9">
        <f t="shared" si="1"/>
        <v>-35121.289999999994</v>
      </c>
    </row>
    <row r="61" spans="1:29" s="26" customFormat="1" x14ac:dyDescent="0.25">
      <c r="A61" s="18"/>
      <c r="B61" s="19"/>
      <c r="C61" s="19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2"/>
      <c r="P61" s="22"/>
      <c r="Q61" s="22"/>
      <c r="R61" s="22"/>
      <c r="S61" s="22"/>
      <c r="T61" s="23"/>
      <c r="U61" s="23"/>
      <c r="V61" s="23"/>
      <c r="W61" s="23"/>
      <c r="X61" s="24"/>
      <c r="Y61" s="24"/>
      <c r="Z61" s="25">
        <f t="shared" si="0"/>
        <v>-946.54</v>
      </c>
      <c r="AA61" s="14"/>
      <c r="AB61" s="14"/>
      <c r="AC61" s="9">
        <f t="shared" si="1"/>
        <v>-35121.289999999994</v>
      </c>
    </row>
    <row r="62" spans="1:29" s="26" customFormat="1" x14ac:dyDescent="0.25">
      <c r="A62" s="18"/>
      <c r="B62" s="19"/>
      <c r="C62" s="19"/>
      <c r="D62" s="20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 t="e">
        <f>#REF!-X62+Y62</f>
        <v>#REF!</v>
      </c>
      <c r="AA62" s="14"/>
      <c r="AB62" s="14"/>
      <c r="AC62" s="9" t="e">
        <f>#REF!-AA62+AB62</f>
        <v>#REF!</v>
      </c>
    </row>
    <row r="63" spans="1:29" x14ac:dyDescent="0.25">
      <c r="E63" s="31">
        <f t="shared" ref="E63:K63" si="2">SUM(E3:E62)</f>
        <v>76685.5</v>
      </c>
      <c r="F63" s="31">
        <f t="shared" si="2"/>
        <v>40850</v>
      </c>
      <c r="G63" s="31">
        <f t="shared" si="2"/>
        <v>2600</v>
      </c>
      <c r="H63" s="31">
        <f t="shared" si="2"/>
        <v>125877.64000000001</v>
      </c>
      <c r="I63" s="31">
        <f t="shared" si="2"/>
        <v>22860.81</v>
      </c>
      <c r="J63" s="31">
        <f t="shared" si="2"/>
        <v>6894.5</v>
      </c>
      <c r="K63" s="31">
        <f t="shared" si="2"/>
        <v>172480</v>
      </c>
      <c r="L63" s="31"/>
      <c r="M63" s="31"/>
      <c r="N63" s="31">
        <f>SUM(N3:N62)</f>
        <v>131126.99</v>
      </c>
      <c r="O63" s="31">
        <f>SUM(O3:O62)</f>
        <v>0</v>
      </c>
      <c r="P63" s="31">
        <f>SUM(P3:P62)</f>
        <v>0</v>
      </c>
      <c r="Q63" s="31">
        <f>SUM(Q3:Q62)</f>
        <v>0</v>
      </c>
      <c r="R63" s="31"/>
      <c r="S63" s="31">
        <f t="shared" ref="S63:Y63" si="3">SUM(S3:S62)</f>
        <v>0</v>
      </c>
      <c r="T63" s="32">
        <f t="shared" si="3"/>
        <v>0</v>
      </c>
      <c r="U63" s="32">
        <f t="shared" si="3"/>
        <v>0</v>
      </c>
      <c r="V63" s="32">
        <f t="shared" si="3"/>
        <v>0</v>
      </c>
      <c r="W63" s="32">
        <f t="shared" si="3"/>
        <v>0</v>
      </c>
      <c r="X63" s="31">
        <f t="shared" si="3"/>
        <v>946.54</v>
      </c>
      <c r="Y63" s="31">
        <f t="shared" si="3"/>
        <v>0</v>
      </c>
      <c r="Z63" s="33">
        <f>Y63-X63</f>
        <v>-946.54</v>
      </c>
      <c r="AA63" s="31">
        <f>SUM(AA3:AA62)</f>
        <v>35227.289999999994</v>
      </c>
      <c r="AB63" s="31">
        <f>SUM(AB3:AB62)</f>
        <v>106</v>
      </c>
      <c r="AC63" s="34">
        <f>AB63-AA63</f>
        <v>-35121.289999999994</v>
      </c>
    </row>
    <row r="64" spans="1:29" x14ac:dyDescent="0.25">
      <c r="A64" s="35" t="s">
        <v>40</v>
      </c>
      <c r="C64" s="36"/>
      <c r="O64" s="37"/>
      <c r="P64" s="37"/>
      <c r="Q64" s="37"/>
      <c r="R64" s="37"/>
      <c r="S64" s="37"/>
      <c r="T64" s="38"/>
      <c r="U64" s="38"/>
      <c r="V64" s="38"/>
      <c r="W64" s="38"/>
      <c r="X64" s="39"/>
      <c r="Y64" s="40"/>
      <c r="Z64" s="41"/>
      <c r="AA64" s="42"/>
      <c r="AB64" s="43"/>
      <c r="AC64" s="44"/>
    </row>
    <row r="65" spans="1:29" x14ac:dyDescent="0.25">
      <c r="A65" s="45" t="s">
        <v>5</v>
      </c>
      <c r="B65" s="46" t="s">
        <v>6</v>
      </c>
      <c r="C65" s="46" t="s">
        <v>31</v>
      </c>
      <c r="E65" s="47"/>
      <c r="F65" s="37"/>
      <c r="O65" s="37"/>
      <c r="P65" s="37"/>
      <c r="Q65" s="37"/>
      <c r="R65" s="37"/>
      <c r="S65" s="37"/>
      <c r="T65" s="38"/>
      <c r="U65" s="38"/>
      <c r="V65" s="38"/>
      <c r="W65" s="38"/>
      <c r="X65" s="39"/>
      <c r="Y65" s="40"/>
      <c r="Z65" s="41"/>
      <c r="AA65" s="42"/>
      <c r="AB65" s="43"/>
      <c r="AC65" s="44"/>
    </row>
    <row r="66" spans="1:29" x14ac:dyDescent="0.25">
      <c r="A66" s="28">
        <v>42395</v>
      </c>
      <c r="B66" s="29">
        <v>72</v>
      </c>
      <c r="C66" s="48">
        <v>1338</v>
      </c>
      <c r="E66" s="47"/>
      <c r="F66" s="37"/>
      <c r="O66" s="37"/>
      <c r="P66" s="37"/>
      <c r="Q66" s="37"/>
      <c r="R66" s="37"/>
      <c r="S66" s="37"/>
      <c r="T66" s="38"/>
      <c r="U66" s="38"/>
      <c r="V66" s="38"/>
      <c r="W66" s="38"/>
      <c r="X66" s="39"/>
      <c r="Y66" s="40"/>
      <c r="Z66" s="41"/>
      <c r="AA66" s="42"/>
      <c r="AB66" s="43"/>
      <c r="AC66" s="44"/>
    </row>
    <row r="67" spans="1:29" x14ac:dyDescent="0.25">
      <c r="C67" s="50">
        <f>SUM(C66:C66)</f>
        <v>1338</v>
      </c>
      <c r="E67" s="47"/>
      <c r="F67" s="31"/>
      <c r="H67" s="47" t="s">
        <v>32</v>
      </c>
      <c r="I67" s="33">
        <f>F63+G63+H63+I63+O63+P63+T63+U63+C67-X63</f>
        <v>192579.91</v>
      </c>
      <c r="O67" s="37"/>
      <c r="P67" s="37"/>
      <c r="Q67" s="37"/>
      <c r="R67" s="37"/>
      <c r="S67" s="37"/>
      <c r="T67" s="38"/>
      <c r="U67" s="38"/>
      <c r="V67" s="38"/>
      <c r="W67" s="38"/>
      <c r="X67" s="39"/>
      <c r="Y67" s="40"/>
      <c r="Z67" s="41"/>
      <c r="AA67" s="42"/>
      <c r="AB67" s="43"/>
      <c r="AC67" s="44"/>
    </row>
    <row r="68" spans="1:29" ht="15.75" thickBot="1" x14ac:dyDescent="0.3">
      <c r="C68" s="51">
        <v>2.2499999999999999E-2</v>
      </c>
      <c r="E68" s="47"/>
      <c r="F68" s="31"/>
      <c r="O68" s="37"/>
      <c r="P68" s="37"/>
      <c r="Q68" s="37"/>
      <c r="R68" s="37"/>
      <c r="S68" s="37"/>
      <c r="T68" s="38"/>
      <c r="U68" s="38"/>
      <c r="V68" s="38"/>
      <c r="W68" s="38"/>
      <c r="X68" s="39"/>
      <c r="Y68" s="40"/>
      <c r="Z68" s="41"/>
      <c r="AA68" s="42"/>
      <c r="AB68" s="43"/>
      <c r="AC68" s="44"/>
    </row>
    <row r="69" spans="1:29" ht="15.75" thickBot="1" x14ac:dyDescent="0.3">
      <c r="B69" s="52" t="s">
        <v>33</v>
      </c>
      <c r="C69" s="50">
        <f>C67*C68</f>
        <v>30.105</v>
      </c>
      <c r="F69" s="31"/>
      <c r="H69" s="47" t="s">
        <v>4</v>
      </c>
      <c r="I69" s="47" t="s">
        <v>34</v>
      </c>
      <c r="J69" s="47" t="s">
        <v>3</v>
      </c>
      <c r="O69" s="37"/>
      <c r="P69" s="37"/>
      <c r="Q69" s="37"/>
      <c r="R69" s="37"/>
      <c r="S69" s="37"/>
      <c r="T69" s="38"/>
      <c r="U69" s="38"/>
      <c r="V69" s="38"/>
      <c r="W69" s="38"/>
      <c r="X69" s="39"/>
      <c r="Y69" s="40"/>
      <c r="Z69" s="41"/>
      <c r="AA69" s="42"/>
      <c r="AB69" s="43"/>
      <c r="AC69" s="44"/>
    </row>
    <row r="70" spans="1:29" x14ac:dyDescent="0.25">
      <c r="F70" s="31"/>
      <c r="H70" s="33">
        <f>AC63</f>
        <v>-35121.289999999994</v>
      </c>
      <c r="I70" s="53">
        <f>I67*3.65%</f>
        <v>7029.1667149999994</v>
      </c>
      <c r="J70" s="33">
        <f>Z63</f>
        <v>-946.54</v>
      </c>
      <c r="O70" s="37"/>
      <c r="P70" s="37"/>
      <c r="Q70" s="37"/>
      <c r="R70" s="37"/>
      <c r="S70" s="37"/>
      <c r="T70" s="38"/>
      <c r="U70" s="38"/>
      <c r="V70" s="38"/>
      <c r="W70" s="38"/>
      <c r="X70" s="39"/>
      <c r="Y70" s="40"/>
      <c r="Z70" s="41"/>
      <c r="AA70" s="42"/>
      <c r="AB70" s="43"/>
      <c r="AC70" s="44"/>
    </row>
    <row r="71" spans="1:29" x14ac:dyDescent="0.25">
      <c r="A71" s="54"/>
      <c r="B71" s="55"/>
      <c r="O71" s="37"/>
      <c r="P71" s="37"/>
      <c r="Q71" s="37"/>
      <c r="R71" s="37"/>
      <c r="S71" s="37"/>
      <c r="T71" s="38"/>
      <c r="U71" s="38"/>
      <c r="V71" s="38"/>
      <c r="W71" s="38"/>
      <c r="X71" s="39"/>
      <c r="Y71" s="40"/>
      <c r="Z71" s="41"/>
      <c r="AA71" s="42"/>
      <c r="AB71" s="43"/>
      <c r="AC71" s="44"/>
    </row>
    <row r="72" spans="1:29" x14ac:dyDescent="0.25">
      <c r="A72" s="54"/>
      <c r="B72" s="55"/>
      <c r="H72" s="56" t="s">
        <v>35</v>
      </c>
      <c r="I72" s="33">
        <f>I70*17.8%</f>
        <v>1251.1916752700001</v>
      </c>
      <c r="O72" s="37"/>
      <c r="P72" s="37"/>
      <c r="Q72" s="37"/>
      <c r="R72" s="37"/>
      <c r="S72" s="37"/>
      <c r="T72" s="38"/>
      <c r="U72" s="38"/>
      <c r="V72" s="38"/>
      <c r="W72" s="38"/>
      <c r="X72" s="39"/>
      <c r="Y72" s="40"/>
      <c r="Z72" s="41"/>
      <c r="AA72" s="42"/>
      <c r="AB72" s="43"/>
      <c r="AC72" s="44"/>
    </row>
    <row r="73" spans="1:29" x14ac:dyDescent="0.25">
      <c r="A73" s="54"/>
      <c r="B73" s="55"/>
      <c r="H73" s="56" t="s">
        <v>36</v>
      </c>
      <c r="I73" s="33">
        <f>I70*82.2%</f>
        <v>5777.9750397300004</v>
      </c>
      <c r="O73" s="37"/>
      <c r="P73" s="37"/>
      <c r="Q73" s="37"/>
      <c r="R73" s="37"/>
      <c r="S73" s="37"/>
      <c r="T73" s="38"/>
      <c r="U73" s="38"/>
      <c r="V73" s="38"/>
      <c r="W73" s="38"/>
      <c r="X73" s="39"/>
      <c r="Y73" s="40"/>
      <c r="Z73" s="41"/>
      <c r="AA73" s="42"/>
      <c r="AB73" s="43"/>
      <c r="AC73" s="44"/>
    </row>
    <row r="74" spans="1:29" x14ac:dyDescent="0.25">
      <c r="H74" s="57"/>
      <c r="I74" s="31"/>
      <c r="O74" s="37"/>
      <c r="P74" s="37"/>
      <c r="Q74" s="37"/>
      <c r="R74" s="37"/>
      <c r="S74" s="37"/>
      <c r="T74" s="58"/>
      <c r="U74" s="58"/>
      <c r="V74" s="58"/>
      <c r="W74" s="58"/>
      <c r="X74" s="40"/>
      <c r="Y74" s="40"/>
      <c r="Z74" s="49"/>
      <c r="AA74" s="43"/>
      <c r="AB74" s="43"/>
      <c r="AC74" s="34"/>
    </row>
    <row r="75" spans="1:29" x14ac:dyDescent="0.25">
      <c r="H75" s="57"/>
      <c r="O75" s="37"/>
      <c r="P75" s="37"/>
      <c r="Q75" s="37"/>
      <c r="R75" s="37"/>
      <c r="S75" s="37"/>
      <c r="T75" s="58"/>
      <c r="U75" s="58"/>
      <c r="V75" s="58"/>
      <c r="W75" s="58"/>
      <c r="X75" s="40"/>
      <c r="Y75" s="40"/>
      <c r="Z75" s="49"/>
      <c r="AA75" s="43"/>
      <c r="AB75" s="43"/>
      <c r="AC75" s="34"/>
    </row>
    <row r="76" spans="1:29" x14ac:dyDescent="0.25">
      <c r="O76" s="37"/>
      <c r="P76" s="37"/>
      <c r="Q76" s="37"/>
      <c r="R76" s="37"/>
      <c r="S76" s="37"/>
      <c r="T76" s="58"/>
      <c r="U76" s="58"/>
      <c r="V76" s="58"/>
      <c r="W76" s="58"/>
      <c r="X76" s="40"/>
      <c r="Y76" s="40"/>
      <c r="Z76" s="49"/>
      <c r="AA76" s="43"/>
      <c r="AB76" s="43"/>
      <c r="AC76" s="34"/>
    </row>
    <row r="77" spans="1:29" x14ac:dyDescent="0.25">
      <c r="O77" s="37"/>
      <c r="P77" s="37"/>
      <c r="Q77" s="37"/>
      <c r="R77" s="37"/>
      <c r="S77" s="37"/>
      <c r="T77" s="58"/>
      <c r="U77" s="58"/>
      <c r="V77" s="58"/>
      <c r="W77" s="58"/>
      <c r="X77" s="40"/>
      <c r="Y77" s="40"/>
      <c r="Z77" s="49"/>
      <c r="AA77" s="43"/>
      <c r="AB77" s="43"/>
      <c r="AC77" s="34"/>
    </row>
    <row r="78" spans="1:29" x14ac:dyDescent="0.25">
      <c r="O78" s="37"/>
      <c r="P78" s="37"/>
      <c r="Q78" s="37"/>
      <c r="R78" s="37"/>
      <c r="S78" s="37"/>
      <c r="T78" s="58"/>
      <c r="U78" s="58"/>
      <c r="V78" s="58"/>
      <c r="W78" s="58"/>
      <c r="X78" s="40"/>
      <c r="Y78" s="40"/>
      <c r="Z78" s="49"/>
      <c r="AA78" s="43"/>
      <c r="AB78" s="43"/>
      <c r="AC78" s="34"/>
    </row>
    <row r="79" spans="1:29" x14ac:dyDescent="0.25">
      <c r="O79" s="37"/>
      <c r="P79" s="37"/>
      <c r="Q79" s="37"/>
      <c r="R79" s="37"/>
      <c r="S79" s="37"/>
      <c r="T79" s="58"/>
      <c r="U79" s="58"/>
      <c r="V79" s="58"/>
      <c r="W79" s="58"/>
      <c r="X79" s="40"/>
      <c r="Y79" s="40"/>
      <c r="Z79" s="49"/>
      <c r="AA79" s="43"/>
      <c r="AB79" s="43"/>
      <c r="AC79" s="34"/>
    </row>
    <row r="80" spans="1:29" x14ac:dyDescent="0.25">
      <c r="O80" s="37"/>
      <c r="P80" s="37"/>
      <c r="Q80" s="37"/>
      <c r="R80" s="37"/>
      <c r="S80" s="37"/>
      <c r="T80" s="58"/>
      <c r="U80" s="58"/>
      <c r="V80" s="58"/>
      <c r="W80" s="58"/>
      <c r="X80" s="40"/>
      <c r="Y80" s="40"/>
      <c r="Z80" s="49"/>
      <c r="AA80" s="43"/>
      <c r="AB80" s="43"/>
      <c r="AC80" s="34"/>
    </row>
    <row r="81" spans="15:29" x14ac:dyDescent="0.25">
      <c r="O81" s="37"/>
      <c r="P81" s="37"/>
      <c r="Q81" s="37"/>
      <c r="R81" s="37"/>
      <c r="S81" s="37"/>
      <c r="T81" s="58"/>
      <c r="U81" s="58"/>
      <c r="V81" s="58"/>
      <c r="W81" s="58"/>
      <c r="X81" s="40"/>
      <c r="Y81" s="40"/>
      <c r="Z81" s="49"/>
      <c r="AA81" s="43"/>
      <c r="AB81" s="43"/>
      <c r="AC81" s="34"/>
    </row>
    <row r="82" spans="15:29" x14ac:dyDescent="0.25">
      <c r="O82" s="37"/>
      <c r="P82" s="37"/>
      <c r="Q82" s="37"/>
      <c r="R82" s="37"/>
      <c r="S82" s="37"/>
      <c r="T82" s="58"/>
      <c r="U82" s="58"/>
      <c r="V82" s="58"/>
      <c r="W82" s="58"/>
      <c r="X82" s="40"/>
      <c r="Y82" s="40"/>
      <c r="Z82" s="49"/>
      <c r="AA82" s="43"/>
      <c r="AB82" s="43"/>
      <c r="AC82" s="34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7"/>
  <sheetViews>
    <sheetView zoomScale="75" workbookViewId="0">
      <pane xSplit="4" ySplit="2" topLeftCell="E3" activePane="bottomRight" state="frozen"/>
      <selection activeCell="A5" sqref="A5"/>
      <selection pane="topRight" activeCell="A5" sqref="A5"/>
      <selection pane="bottomLeft" activeCell="A5" sqref="A5"/>
      <selection pane="bottomRight" activeCell="A76" sqref="A76"/>
    </sheetView>
  </sheetViews>
  <sheetFormatPr defaultRowHeight="15" x14ac:dyDescent="0.25"/>
  <cols>
    <col min="1" max="1" width="7.85546875" style="28" customWidth="1"/>
    <col min="2" max="2" width="10.42578125" style="29" bestFit="1" customWidth="1"/>
    <col min="3" max="3" width="15.5703125" style="29" bestFit="1" customWidth="1"/>
    <col min="4" max="4" width="48.7109375" style="30" bestFit="1" customWidth="1"/>
    <col min="5" max="19" width="15.7109375" style="30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391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72" si="0">Z4-X5+Y5</f>
        <v>0</v>
      </c>
      <c r="AA5" s="14"/>
      <c r="AB5" s="14"/>
      <c r="AC5" s="9">
        <f>AC4-AA5+AB5</f>
        <v>0</v>
      </c>
    </row>
    <row r="6" spans="1:29" s="26" customFormat="1" x14ac:dyDescent="0.25">
      <c r="A6" s="18">
        <v>42646</v>
      </c>
      <c r="B6" s="19">
        <v>5021</v>
      </c>
      <c r="C6" s="19">
        <v>6949</v>
      </c>
      <c r="D6" s="20" t="s">
        <v>393</v>
      </c>
      <c r="E6" s="21"/>
      <c r="F6" s="21"/>
      <c r="G6" s="21"/>
      <c r="H6" s="21"/>
      <c r="I6" s="21"/>
      <c r="J6" s="21"/>
      <c r="K6" s="21"/>
      <c r="L6" s="21"/>
      <c r="M6" s="21">
        <v>100</v>
      </c>
      <c r="N6" s="21"/>
      <c r="O6" s="22"/>
      <c r="P6" s="22"/>
      <c r="Q6" s="22"/>
      <c r="R6" s="22"/>
      <c r="S6" s="22"/>
      <c r="T6" s="23"/>
      <c r="U6" s="23"/>
      <c r="V6" s="23"/>
      <c r="W6" s="23"/>
      <c r="X6" s="24"/>
      <c r="Y6" s="24"/>
      <c r="Z6" s="25">
        <f t="shared" si="0"/>
        <v>0</v>
      </c>
      <c r="AA6" s="14">
        <v>4</v>
      </c>
      <c r="AB6" s="14"/>
      <c r="AC6" s="9">
        <f>AC5-AA6+AB6</f>
        <v>-4</v>
      </c>
    </row>
    <row r="7" spans="1:29" s="68" customFormat="1" x14ac:dyDescent="0.25">
      <c r="A7" s="61">
        <v>42646</v>
      </c>
      <c r="B7" s="62">
        <v>5022</v>
      </c>
      <c r="C7" s="62"/>
      <c r="D7" s="63" t="s">
        <v>46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5"/>
      <c r="P7" s="65"/>
      <c r="Q7" s="65"/>
      <c r="R7" s="65"/>
      <c r="S7" s="65"/>
      <c r="T7" s="66"/>
      <c r="U7" s="66"/>
      <c r="V7" s="66"/>
      <c r="W7" s="66"/>
      <c r="X7" s="67"/>
      <c r="Y7" s="67"/>
      <c r="Z7" s="59">
        <f t="shared" si="0"/>
        <v>0</v>
      </c>
      <c r="AA7" s="60"/>
      <c r="AB7" s="60"/>
      <c r="AC7" s="60">
        <f t="shared" ref="AC7:AC74" si="1">AC6-AA7+AB7</f>
        <v>-4</v>
      </c>
    </row>
    <row r="8" spans="1:29" s="26" customFormat="1" x14ac:dyDescent="0.25">
      <c r="A8" s="18">
        <v>42646</v>
      </c>
      <c r="B8" s="19">
        <v>5023</v>
      </c>
      <c r="C8" s="19">
        <v>5905</v>
      </c>
      <c r="D8" s="20" t="s">
        <v>66</v>
      </c>
      <c r="E8" s="21">
        <v>214268.74</v>
      </c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  <c r="Q8" s="22"/>
      <c r="R8" s="22"/>
      <c r="S8" s="22"/>
      <c r="T8" s="23"/>
      <c r="U8" s="23"/>
      <c r="V8" s="23"/>
      <c r="W8" s="23"/>
      <c r="X8" s="24"/>
      <c r="Y8" s="24"/>
      <c r="Z8" s="25">
        <f t="shared" si="0"/>
        <v>0</v>
      </c>
      <c r="AA8" s="14"/>
      <c r="AB8" s="14"/>
      <c r="AC8" s="9">
        <f t="shared" si="1"/>
        <v>-4</v>
      </c>
    </row>
    <row r="9" spans="1:29" s="76" customFormat="1" x14ac:dyDescent="0.25">
      <c r="A9" s="69">
        <v>42646</v>
      </c>
      <c r="B9" s="70">
        <v>12777131</v>
      </c>
      <c r="C9" s="70">
        <v>3102</v>
      </c>
      <c r="D9" s="71" t="s">
        <v>83</v>
      </c>
      <c r="E9" s="72"/>
      <c r="F9" s="72"/>
      <c r="G9" s="72"/>
      <c r="H9" s="72"/>
      <c r="I9" s="72"/>
      <c r="J9" s="72"/>
      <c r="K9" s="72"/>
      <c r="L9" s="72"/>
      <c r="M9" s="72"/>
      <c r="N9" s="72">
        <v>307477.59999999998</v>
      </c>
      <c r="O9" s="73"/>
      <c r="P9" s="73"/>
      <c r="Q9" s="73"/>
      <c r="R9" s="73"/>
      <c r="S9" s="73"/>
      <c r="T9" s="74"/>
      <c r="U9" s="74"/>
      <c r="V9" s="74"/>
      <c r="W9" s="74"/>
      <c r="X9" s="75"/>
      <c r="Y9" s="75"/>
      <c r="Z9" s="25"/>
      <c r="AA9" s="9"/>
      <c r="AB9" s="9"/>
      <c r="AC9" s="9"/>
    </row>
    <row r="10" spans="1:29" s="26" customFormat="1" x14ac:dyDescent="0.25">
      <c r="A10" s="18">
        <v>42647</v>
      </c>
      <c r="B10" s="19">
        <v>5024</v>
      </c>
      <c r="C10" s="19">
        <v>5905</v>
      </c>
      <c r="D10" s="20" t="s">
        <v>66</v>
      </c>
      <c r="E10" s="21">
        <v>27500</v>
      </c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/>
      <c r="Y10" s="24"/>
      <c r="Z10" s="25">
        <f>Z8-X10+Y10</f>
        <v>0</v>
      </c>
      <c r="AA10" s="14"/>
      <c r="AB10" s="14"/>
      <c r="AC10" s="9">
        <f>AC8-AA10+AB10</f>
        <v>-4</v>
      </c>
    </row>
    <row r="11" spans="1:29" s="26" customFormat="1" x14ac:dyDescent="0.25">
      <c r="A11" s="18">
        <v>42647</v>
      </c>
      <c r="B11" s="19">
        <v>5025</v>
      </c>
      <c r="C11" s="19">
        <v>5102</v>
      </c>
      <c r="D11" s="20" t="s">
        <v>394</v>
      </c>
      <c r="E11" s="21"/>
      <c r="F11" s="21"/>
      <c r="G11" s="21"/>
      <c r="H11" s="21"/>
      <c r="I11" s="21">
        <v>821.54</v>
      </c>
      <c r="J11" s="21"/>
      <c r="K11" s="21"/>
      <c r="L11" s="21"/>
      <c r="M11" s="21"/>
      <c r="N11" s="21"/>
      <c r="O11" s="22"/>
      <c r="P11" s="22"/>
      <c r="Q11" s="22"/>
      <c r="R11" s="22"/>
      <c r="S11" s="22"/>
      <c r="T11" s="23"/>
      <c r="U11" s="23"/>
      <c r="V11" s="23"/>
      <c r="W11" s="23"/>
      <c r="X11" s="24">
        <v>72.680000000000007</v>
      </c>
      <c r="Y11" s="24"/>
      <c r="Z11" s="25">
        <f t="shared" si="0"/>
        <v>-72.680000000000007</v>
      </c>
      <c r="AA11" s="14">
        <v>147.88</v>
      </c>
      <c r="AB11" s="14"/>
      <c r="AC11" s="9">
        <f t="shared" si="1"/>
        <v>-151.88</v>
      </c>
    </row>
    <row r="12" spans="1:29" s="26" customFormat="1" x14ac:dyDescent="0.25">
      <c r="A12" s="18">
        <v>42647</v>
      </c>
      <c r="B12" s="19">
        <v>5026</v>
      </c>
      <c r="C12" s="19">
        <v>6949</v>
      </c>
      <c r="D12" s="20" t="s">
        <v>378</v>
      </c>
      <c r="E12" s="21"/>
      <c r="F12" s="21"/>
      <c r="G12" s="21"/>
      <c r="H12" s="21"/>
      <c r="I12" s="21"/>
      <c r="J12" s="21"/>
      <c r="K12" s="21"/>
      <c r="L12" s="21"/>
      <c r="M12" s="21">
        <v>100</v>
      </c>
      <c r="N12" s="21"/>
      <c r="O12" s="22"/>
      <c r="P12" s="22"/>
      <c r="Q12" s="22"/>
      <c r="R12" s="22"/>
      <c r="S12" s="22"/>
      <c r="T12" s="23"/>
      <c r="U12" s="23"/>
      <c r="V12" s="23"/>
      <c r="W12" s="23"/>
      <c r="X12" s="24"/>
      <c r="Y12" s="24"/>
      <c r="Z12" s="25">
        <f t="shared" si="0"/>
        <v>-72.680000000000007</v>
      </c>
      <c r="AA12" s="14">
        <v>4</v>
      </c>
      <c r="AB12" s="14"/>
      <c r="AC12" s="9">
        <f t="shared" si="1"/>
        <v>-155.88</v>
      </c>
    </row>
    <row r="13" spans="1:29" s="26" customFormat="1" x14ac:dyDescent="0.25">
      <c r="A13" s="18">
        <v>42647</v>
      </c>
      <c r="B13" s="19">
        <v>5027</v>
      </c>
      <c r="C13" s="19">
        <v>6949</v>
      </c>
      <c r="D13" s="20" t="s">
        <v>293</v>
      </c>
      <c r="E13" s="21"/>
      <c r="F13" s="21"/>
      <c r="G13" s="21"/>
      <c r="H13" s="21"/>
      <c r="I13" s="21"/>
      <c r="J13" s="21"/>
      <c r="K13" s="21"/>
      <c r="L13" s="21"/>
      <c r="M13" s="21">
        <v>500</v>
      </c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-72.680000000000007</v>
      </c>
      <c r="AA13" s="14">
        <v>20</v>
      </c>
      <c r="AB13" s="14"/>
      <c r="AC13" s="9">
        <f t="shared" si="1"/>
        <v>-175.88</v>
      </c>
    </row>
    <row r="14" spans="1:29" s="26" customFormat="1" x14ac:dyDescent="0.25">
      <c r="A14" s="18">
        <v>42648</v>
      </c>
      <c r="B14" s="19">
        <v>5028</v>
      </c>
      <c r="C14" s="19">
        <v>6102</v>
      </c>
      <c r="D14" s="20" t="s">
        <v>378</v>
      </c>
      <c r="E14" s="21"/>
      <c r="F14" s="21"/>
      <c r="G14" s="21"/>
      <c r="H14" s="21"/>
      <c r="I14" s="21">
        <v>1671.98</v>
      </c>
      <c r="J14" s="21"/>
      <c r="K14" s="21"/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>
        <v>145.37</v>
      </c>
      <c r="Y14" s="24"/>
      <c r="Z14" s="25">
        <f t="shared" si="0"/>
        <v>-218.05</v>
      </c>
      <c r="AA14" s="14">
        <v>66.88</v>
      </c>
      <c r="AB14" s="14"/>
      <c r="AC14" s="9">
        <f t="shared" si="1"/>
        <v>-242.76</v>
      </c>
    </row>
    <row r="15" spans="1:29" s="26" customFormat="1" x14ac:dyDescent="0.25">
      <c r="A15" s="18">
        <v>42648</v>
      </c>
      <c r="B15" s="19">
        <v>5029</v>
      </c>
      <c r="C15" s="19">
        <v>6102</v>
      </c>
      <c r="D15" s="20" t="s">
        <v>395</v>
      </c>
      <c r="E15" s="21"/>
      <c r="F15" s="21"/>
      <c r="G15" s="21"/>
      <c r="H15" s="21"/>
      <c r="I15" s="21">
        <v>3058</v>
      </c>
      <c r="J15" s="21"/>
      <c r="K15" s="21"/>
      <c r="L15" s="21"/>
      <c r="M15" s="21"/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/>
      <c r="Y15" s="24"/>
      <c r="Z15" s="25">
        <f t="shared" si="0"/>
        <v>-218.05</v>
      </c>
      <c r="AA15" s="14">
        <v>122.32</v>
      </c>
      <c r="AB15" s="14"/>
      <c r="AC15" s="9">
        <f t="shared" si="1"/>
        <v>-365.08</v>
      </c>
    </row>
    <row r="16" spans="1:29" s="26" customFormat="1" x14ac:dyDescent="0.25">
      <c r="A16" s="18">
        <v>42648</v>
      </c>
      <c r="B16" s="19">
        <v>5030</v>
      </c>
      <c r="C16" s="19">
        <v>6117</v>
      </c>
      <c r="D16" s="20" t="s">
        <v>183</v>
      </c>
      <c r="E16" s="21"/>
      <c r="F16" s="21"/>
      <c r="G16" s="21"/>
      <c r="H16" s="21"/>
      <c r="I16" s="21"/>
      <c r="J16" s="21"/>
      <c r="K16" s="21">
        <v>18900</v>
      </c>
      <c r="L16" s="21"/>
      <c r="M16" s="21"/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/>
      <c r="Y16" s="24"/>
      <c r="Z16" s="25">
        <f t="shared" si="0"/>
        <v>-218.05</v>
      </c>
      <c r="AA16" s="14">
        <v>756</v>
      </c>
      <c r="AB16" s="14"/>
      <c r="AC16" s="9">
        <f t="shared" si="1"/>
        <v>-1121.08</v>
      </c>
    </row>
    <row r="17" spans="1:29" s="26" customFormat="1" x14ac:dyDescent="0.25">
      <c r="A17" s="18">
        <v>42648</v>
      </c>
      <c r="B17" s="19">
        <v>5031</v>
      </c>
      <c r="C17" s="19">
        <v>6949</v>
      </c>
      <c r="D17" s="20" t="s">
        <v>396</v>
      </c>
      <c r="E17" s="21"/>
      <c r="F17" s="21"/>
      <c r="G17" s="21"/>
      <c r="H17" s="21"/>
      <c r="I17" s="21"/>
      <c r="J17" s="21"/>
      <c r="K17" s="21"/>
      <c r="L17" s="21"/>
      <c r="M17" s="21">
        <v>50</v>
      </c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/>
      <c r="Y17" s="24"/>
      <c r="Z17" s="25">
        <f t="shared" si="0"/>
        <v>-218.05</v>
      </c>
      <c r="AA17" s="14">
        <v>2</v>
      </c>
      <c r="AB17" s="14"/>
      <c r="AC17" s="9">
        <f t="shared" si="1"/>
        <v>-1123.08</v>
      </c>
    </row>
    <row r="18" spans="1:29" s="26" customFormat="1" x14ac:dyDescent="0.25">
      <c r="A18" s="18">
        <v>42649</v>
      </c>
      <c r="B18" s="19">
        <v>5032</v>
      </c>
      <c r="C18" s="19">
        <v>5117</v>
      </c>
      <c r="D18" s="20" t="s">
        <v>333</v>
      </c>
      <c r="E18" s="21"/>
      <c r="F18" s="21"/>
      <c r="G18" s="21"/>
      <c r="H18" s="21"/>
      <c r="I18" s="21"/>
      <c r="J18" s="21"/>
      <c r="K18" s="21">
        <v>31000</v>
      </c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/>
      <c r="Y18" s="24"/>
      <c r="Z18" s="25">
        <f t="shared" si="0"/>
        <v>-218.05</v>
      </c>
      <c r="AA18" s="14">
        <v>5580</v>
      </c>
      <c r="AB18" s="14"/>
      <c r="AC18" s="9">
        <f t="shared" si="1"/>
        <v>-6703.08</v>
      </c>
    </row>
    <row r="19" spans="1:29" s="26" customFormat="1" x14ac:dyDescent="0.25">
      <c r="A19" s="18">
        <v>42649</v>
      </c>
      <c r="B19" s="19">
        <v>5033</v>
      </c>
      <c r="C19" s="19">
        <v>5117</v>
      </c>
      <c r="D19" s="20" t="s">
        <v>333</v>
      </c>
      <c r="E19" s="21"/>
      <c r="F19" s="21"/>
      <c r="G19" s="21"/>
      <c r="H19" s="21"/>
      <c r="I19" s="21"/>
      <c r="J19" s="21"/>
      <c r="K19" s="21">
        <v>17100</v>
      </c>
      <c r="L19" s="21"/>
      <c r="M19" s="21"/>
      <c r="N19" s="21"/>
      <c r="O19" s="22"/>
      <c r="P19" s="22"/>
      <c r="Q19" s="22"/>
      <c r="R19" s="22"/>
      <c r="S19" s="22"/>
      <c r="T19" s="23"/>
      <c r="U19" s="23"/>
      <c r="V19" s="23"/>
      <c r="W19" s="23"/>
      <c r="X19" s="24"/>
      <c r="Y19" s="24"/>
      <c r="Z19" s="25">
        <f t="shared" si="0"/>
        <v>-218.05</v>
      </c>
      <c r="AA19" s="14">
        <v>3078</v>
      </c>
      <c r="AB19" s="14"/>
      <c r="AC19" s="9">
        <f t="shared" si="1"/>
        <v>-9781.08</v>
      </c>
    </row>
    <row r="20" spans="1:29" s="26" customFormat="1" x14ac:dyDescent="0.25">
      <c r="A20" s="18">
        <v>42650</v>
      </c>
      <c r="B20" s="19">
        <v>5034</v>
      </c>
      <c r="C20" s="19">
        <v>6117</v>
      </c>
      <c r="D20" s="20" t="s">
        <v>359</v>
      </c>
      <c r="E20" s="21"/>
      <c r="F20" s="21"/>
      <c r="G20" s="21"/>
      <c r="H20" s="21"/>
      <c r="I20" s="21"/>
      <c r="J20" s="21"/>
      <c r="K20" s="21">
        <v>17500</v>
      </c>
      <c r="L20" s="21"/>
      <c r="M20" s="21"/>
      <c r="N20" s="21"/>
      <c r="O20" s="22"/>
      <c r="P20" s="22"/>
      <c r="Q20" s="22"/>
      <c r="R20" s="22"/>
      <c r="S20" s="22"/>
      <c r="T20" s="23"/>
      <c r="U20" s="23"/>
      <c r="V20" s="23"/>
      <c r="W20" s="23"/>
      <c r="X20" s="24"/>
      <c r="Y20" s="24"/>
      <c r="Z20" s="25">
        <f t="shared" si="0"/>
        <v>-218.05</v>
      </c>
      <c r="AA20" s="14">
        <v>2100</v>
      </c>
      <c r="AB20" s="14"/>
      <c r="AC20" s="9">
        <f t="shared" si="1"/>
        <v>-11881.08</v>
      </c>
    </row>
    <row r="21" spans="1:29" s="68" customFormat="1" x14ac:dyDescent="0.25">
      <c r="A21" s="61">
        <v>42653</v>
      </c>
      <c r="B21" s="62">
        <v>5035</v>
      </c>
      <c r="C21" s="62"/>
      <c r="D21" s="63" t="s">
        <v>46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5"/>
      <c r="P21" s="65"/>
      <c r="Q21" s="65"/>
      <c r="R21" s="65"/>
      <c r="S21" s="65"/>
      <c r="T21" s="66"/>
      <c r="U21" s="66"/>
      <c r="V21" s="66"/>
      <c r="W21" s="66"/>
      <c r="X21" s="67"/>
      <c r="Y21" s="67"/>
      <c r="Z21" s="59">
        <f t="shared" si="0"/>
        <v>-218.05</v>
      </c>
      <c r="AA21" s="60"/>
      <c r="AB21" s="60"/>
      <c r="AC21" s="60">
        <f t="shared" si="1"/>
        <v>-11881.08</v>
      </c>
    </row>
    <row r="22" spans="1:29" s="26" customFormat="1" x14ac:dyDescent="0.25">
      <c r="A22" s="18">
        <v>42653</v>
      </c>
      <c r="B22" s="19">
        <v>5036</v>
      </c>
      <c r="C22" s="19">
        <v>5117</v>
      </c>
      <c r="D22" s="20" t="s">
        <v>368</v>
      </c>
      <c r="E22" s="21"/>
      <c r="F22" s="21"/>
      <c r="G22" s="21"/>
      <c r="H22" s="21"/>
      <c r="I22" s="21"/>
      <c r="J22" s="21"/>
      <c r="K22" s="21">
        <v>30765.67</v>
      </c>
      <c r="L22" s="21"/>
      <c r="M22" s="21"/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/>
      <c r="Y22" s="24"/>
      <c r="Z22" s="25">
        <f t="shared" si="0"/>
        <v>-218.05</v>
      </c>
      <c r="AA22" s="14">
        <v>5537.82</v>
      </c>
      <c r="AB22" s="14"/>
      <c r="AC22" s="9">
        <f t="shared" si="1"/>
        <v>-17418.900000000001</v>
      </c>
    </row>
    <row r="23" spans="1:29" s="26" customFormat="1" x14ac:dyDescent="0.25">
      <c r="A23" s="18">
        <v>42653</v>
      </c>
      <c r="B23" s="19">
        <v>5037</v>
      </c>
      <c r="C23" s="19">
        <v>6117</v>
      </c>
      <c r="D23" s="20" t="s">
        <v>397</v>
      </c>
      <c r="E23" s="21"/>
      <c r="F23" s="21"/>
      <c r="G23" s="21"/>
      <c r="H23" s="21"/>
      <c r="I23" s="21"/>
      <c r="J23" s="21"/>
      <c r="K23" s="21">
        <v>9900</v>
      </c>
      <c r="L23" s="21"/>
      <c r="M23" s="21"/>
      <c r="N23" s="21"/>
      <c r="O23" s="22"/>
      <c r="P23" s="22"/>
      <c r="Q23" s="22"/>
      <c r="R23" s="22"/>
      <c r="S23" s="22"/>
      <c r="T23" s="23"/>
      <c r="U23" s="23"/>
      <c r="V23" s="23"/>
      <c r="W23" s="23"/>
      <c r="X23" s="24"/>
      <c r="Y23" s="24"/>
      <c r="Z23" s="25">
        <f t="shared" si="0"/>
        <v>-218.05</v>
      </c>
      <c r="AA23" s="14">
        <v>396</v>
      </c>
      <c r="AB23" s="14"/>
      <c r="AC23" s="9">
        <f t="shared" si="1"/>
        <v>-17814.900000000001</v>
      </c>
    </row>
    <row r="24" spans="1:29" s="76" customFormat="1" x14ac:dyDescent="0.25">
      <c r="A24" s="69">
        <v>42653</v>
      </c>
      <c r="B24" s="70">
        <v>5038</v>
      </c>
      <c r="C24" s="70">
        <v>2202</v>
      </c>
      <c r="D24" s="71" t="s">
        <v>398</v>
      </c>
      <c r="E24" s="72"/>
      <c r="F24" s="72"/>
      <c r="G24" s="72"/>
      <c r="H24" s="72"/>
      <c r="I24" s="72"/>
      <c r="J24" s="72"/>
      <c r="K24" s="72"/>
      <c r="L24" s="72"/>
      <c r="M24" s="72"/>
      <c r="N24" s="72">
        <v>20990</v>
      </c>
      <c r="O24" s="73"/>
      <c r="P24" s="73"/>
      <c r="Q24" s="73"/>
      <c r="R24" s="73"/>
      <c r="S24" s="73"/>
      <c r="T24" s="74"/>
      <c r="U24" s="74"/>
      <c r="V24" s="74"/>
      <c r="W24" s="74"/>
      <c r="X24" s="75"/>
      <c r="Y24" s="75"/>
      <c r="Z24" s="25">
        <f t="shared" si="0"/>
        <v>-218.05</v>
      </c>
      <c r="AA24" s="9"/>
      <c r="AB24" s="9"/>
      <c r="AC24" s="9">
        <f t="shared" si="1"/>
        <v>-17814.900000000001</v>
      </c>
    </row>
    <row r="25" spans="1:29" s="26" customFormat="1" x14ac:dyDescent="0.25">
      <c r="A25" s="18">
        <v>42653</v>
      </c>
      <c r="B25" s="19">
        <v>5039</v>
      </c>
      <c r="C25" s="19">
        <v>6922</v>
      </c>
      <c r="D25" s="20" t="s">
        <v>399</v>
      </c>
      <c r="E25" s="21"/>
      <c r="F25" s="21"/>
      <c r="G25" s="21"/>
      <c r="H25" s="21">
        <v>26100</v>
      </c>
      <c r="I25" s="21"/>
      <c r="J25" s="21"/>
      <c r="K25" s="21"/>
      <c r="L25" s="21"/>
      <c r="M25" s="21"/>
      <c r="N25" s="21"/>
      <c r="O25" s="22"/>
      <c r="P25" s="22"/>
      <c r="Q25" s="22"/>
      <c r="R25" s="22"/>
      <c r="S25" s="22"/>
      <c r="T25" s="23"/>
      <c r="U25" s="23"/>
      <c r="V25" s="23"/>
      <c r="W25" s="23"/>
      <c r="X25" s="24"/>
      <c r="Y25" s="24"/>
      <c r="Z25" s="25">
        <f t="shared" si="0"/>
        <v>-218.05</v>
      </c>
      <c r="AA25" s="14"/>
      <c r="AB25" s="14"/>
      <c r="AC25" s="9">
        <f t="shared" si="1"/>
        <v>-17814.900000000001</v>
      </c>
    </row>
    <row r="26" spans="1:29" s="26" customFormat="1" x14ac:dyDescent="0.25">
      <c r="A26" s="18">
        <v>42654</v>
      </c>
      <c r="B26" s="19">
        <v>5040</v>
      </c>
      <c r="C26" s="19">
        <v>6117</v>
      </c>
      <c r="D26" s="20" t="s">
        <v>293</v>
      </c>
      <c r="E26" s="21"/>
      <c r="F26" s="21"/>
      <c r="G26" s="21"/>
      <c r="H26" s="21"/>
      <c r="I26" s="21"/>
      <c r="J26" s="21"/>
      <c r="K26" s="21">
        <v>8900</v>
      </c>
      <c r="L26" s="21"/>
      <c r="M26" s="21"/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/>
      <c r="Y26" s="24"/>
      <c r="Z26" s="25">
        <f t="shared" si="0"/>
        <v>-218.05</v>
      </c>
      <c r="AA26" s="14">
        <v>356</v>
      </c>
      <c r="AB26" s="14"/>
      <c r="AC26" s="9">
        <f t="shared" si="1"/>
        <v>-18170.900000000001</v>
      </c>
    </row>
    <row r="27" spans="1:29" s="26" customFormat="1" x14ac:dyDescent="0.25">
      <c r="A27" s="18">
        <v>42654</v>
      </c>
      <c r="B27" s="19">
        <v>5041</v>
      </c>
      <c r="C27" s="19">
        <v>5922</v>
      </c>
      <c r="D27" s="20" t="s">
        <v>400</v>
      </c>
      <c r="E27" s="21"/>
      <c r="F27" s="21"/>
      <c r="G27" s="21"/>
      <c r="H27" s="21">
        <v>23000</v>
      </c>
      <c r="I27" s="21"/>
      <c r="J27" s="21"/>
      <c r="K27" s="21"/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>
        <v>143.47999999999999</v>
      </c>
      <c r="Y27" s="24"/>
      <c r="Z27" s="25">
        <f t="shared" si="0"/>
        <v>-361.53</v>
      </c>
      <c r="AA27" s="14"/>
      <c r="AB27" s="14"/>
      <c r="AC27" s="9">
        <f t="shared" si="1"/>
        <v>-18170.900000000001</v>
      </c>
    </row>
    <row r="28" spans="1:29" s="26" customFormat="1" x14ac:dyDescent="0.25">
      <c r="A28" s="18">
        <v>42654</v>
      </c>
      <c r="B28" s="19">
        <v>5042</v>
      </c>
      <c r="C28" s="19">
        <v>6117</v>
      </c>
      <c r="D28" s="20" t="s">
        <v>398</v>
      </c>
      <c r="E28" s="21"/>
      <c r="F28" s="21"/>
      <c r="G28" s="21"/>
      <c r="H28" s="21"/>
      <c r="I28" s="21"/>
      <c r="J28" s="21"/>
      <c r="K28" s="21">
        <v>20990</v>
      </c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/>
      <c r="Y28" s="24"/>
      <c r="Z28" s="25">
        <f t="shared" si="0"/>
        <v>-361.53</v>
      </c>
      <c r="AA28" s="14">
        <v>839.6</v>
      </c>
      <c r="AB28" s="14"/>
      <c r="AC28" s="9">
        <f t="shared" si="1"/>
        <v>-19010.5</v>
      </c>
    </row>
    <row r="29" spans="1:29" s="26" customFormat="1" x14ac:dyDescent="0.25">
      <c r="A29" s="18">
        <v>42654</v>
      </c>
      <c r="B29" s="19">
        <v>5043</v>
      </c>
      <c r="C29" s="19">
        <v>6117</v>
      </c>
      <c r="D29" s="20" t="s">
        <v>398</v>
      </c>
      <c r="E29" s="21"/>
      <c r="F29" s="21"/>
      <c r="G29" s="21"/>
      <c r="H29" s="21"/>
      <c r="I29" s="21"/>
      <c r="J29" s="21"/>
      <c r="K29" s="21">
        <v>7900</v>
      </c>
      <c r="L29" s="21"/>
      <c r="M29" s="21"/>
      <c r="N29" s="21"/>
      <c r="O29" s="22"/>
      <c r="P29" s="22"/>
      <c r="Q29" s="22"/>
      <c r="R29" s="22"/>
      <c r="S29" s="22"/>
      <c r="T29" s="23"/>
      <c r="U29" s="23"/>
      <c r="V29" s="23"/>
      <c r="W29" s="23"/>
      <c r="X29" s="24"/>
      <c r="Y29" s="24"/>
      <c r="Z29" s="25">
        <f t="shared" si="0"/>
        <v>-361.53</v>
      </c>
      <c r="AA29" s="14">
        <v>316</v>
      </c>
      <c r="AB29" s="14"/>
      <c r="AC29" s="9">
        <f t="shared" si="1"/>
        <v>-19326.5</v>
      </c>
    </row>
    <row r="30" spans="1:29" s="26" customFormat="1" x14ac:dyDescent="0.25">
      <c r="A30" s="18">
        <v>42654</v>
      </c>
      <c r="B30" s="19">
        <v>5044</v>
      </c>
      <c r="C30" s="19">
        <v>6117</v>
      </c>
      <c r="D30" s="20" t="s">
        <v>401</v>
      </c>
      <c r="E30" s="21"/>
      <c r="F30" s="21"/>
      <c r="G30" s="21"/>
      <c r="H30" s="21"/>
      <c r="I30" s="21"/>
      <c r="J30" s="21"/>
      <c r="K30" s="21">
        <v>20595</v>
      </c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/>
      <c r="Y30" s="24"/>
      <c r="Z30" s="25">
        <f t="shared" si="0"/>
        <v>-361.53</v>
      </c>
      <c r="AA30" s="14">
        <v>855.8</v>
      </c>
      <c r="AB30" s="14"/>
      <c r="AC30" s="9">
        <f t="shared" si="1"/>
        <v>-20182.3</v>
      </c>
    </row>
    <row r="31" spans="1:29" s="26" customFormat="1" x14ac:dyDescent="0.25">
      <c r="A31" s="18">
        <v>42654</v>
      </c>
      <c r="B31" s="19">
        <v>5045</v>
      </c>
      <c r="C31" s="19">
        <v>5102</v>
      </c>
      <c r="D31" s="20" t="s">
        <v>402</v>
      </c>
      <c r="E31" s="21"/>
      <c r="F31" s="21"/>
      <c r="G31" s="21"/>
      <c r="H31" s="21"/>
      <c r="I31" s="21">
        <v>829.44</v>
      </c>
      <c r="J31" s="21"/>
      <c r="K31" s="21"/>
      <c r="L31" s="21"/>
      <c r="M31" s="21"/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>
        <v>72.680000000000007</v>
      </c>
      <c r="Y31" s="24"/>
      <c r="Z31" s="25">
        <f t="shared" si="0"/>
        <v>-434.21</v>
      </c>
      <c r="AA31" s="14">
        <v>149.30000000000001</v>
      </c>
      <c r="AB31" s="14"/>
      <c r="AC31" s="9">
        <f t="shared" si="1"/>
        <v>-20331.599999999999</v>
      </c>
    </row>
    <row r="32" spans="1:29" s="26" customFormat="1" x14ac:dyDescent="0.25">
      <c r="A32" s="18">
        <v>42654</v>
      </c>
      <c r="B32" s="19">
        <v>5046</v>
      </c>
      <c r="C32" s="19">
        <v>5102</v>
      </c>
      <c r="D32" s="20" t="s">
        <v>403</v>
      </c>
      <c r="E32" s="21"/>
      <c r="F32" s="21"/>
      <c r="G32" s="21"/>
      <c r="H32" s="21"/>
      <c r="I32" s="21">
        <v>799.53</v>
      </c>
      <c r="J32" s="21"/>
      <c r="K32" s="21"/>
      <c r="L32" s="21"/>
      <c r="M32" s="21"/>
      <c r="N32" s="21"/>
      <c r="O32" s="22"/>
      <c r="P32" s="22"/>
      <c r="Q32" s="22"/>
      <c r="R32" s="22"/>
      <c r="S32" s="22"/>
      <c r="T32" s="23"/>
      <c r="U32" s="23"/>
      <c r="V32" s="23"/>
      <c r="W32" s="23"/>
      <c r="X32" s="24">
        <v>72.680000000000007</v>
      </c>
      <c r="Y32" s="24"/>
      <c r="Z32" s="25">
        <f t="shared" si="0"/>
        <v>-506.89</v>
      </c>
      <c r="AA32" s="14">
        <v>143.91999999999999</v>
      </c>
      <c r="AB32" s="14"/>
      <c r="AC32" s="9">
        <f t="shared" si="1"/>
        <v>-20475.519999999997</v>
      </c>
    </row>
    <row r="33" spans="1:29" s="26" customFormat="1" x14ac:dyDescent="0.25">
      <c r="A33" s="18">
        <v>42654</v>
      </c>
      <c r="B33" s="19">
        <v>5047</v>
      </c>
      <c r="C33" s="19">
        <v>6922</v>
      </c>
      <c r="D33" s="20" t="s">
        <v>404</v>
      </c>
      <c r="E33" s="21"/>
      <c r="F33" s="21"/>
      <c r="G33" s="21"/>
      <c r="H33" s="21">
        <v>18900</v>
      </c>
      <c r="I33" s="21"/>
      <c r="J33" s="21"/>
      <c r="K33" s="21"/>
      <c r="L33" s="21"/>
      <c r="M33" s="21"/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-506.89</v>
      </c>
      <c r="AA33" s="14"/>
      <c r="AB33" s="14"/>
      <c r="AC33" s="9">
        <f t="shared" si="1"/>
        <v>-20475.519999999997</v>
      </c>
    </row>
    <row r="34" spans="1:29" s="26" customFormat="1" x14ac:dyDescent="0.25">
      <c r="A34" s="18">
        <v>42656</v>
      </c>
      <c r="B34" s="19">
        <v>5048</v>
      </c>
      <c r="C34" s="19">
        <v>6102</v>
      </c>
      <c r="D34" s="20" t="s">
        <v>405</v>
      </c>
      <c r="E34" s="21"/>
      <c r="F34" s="21"/>
      <c r="G34" s="21"/>
      <c r="H34" s="21"/>
      <c r="I34" s="21">
        <v>1760</v>
      </c>
      <c r="J34" s="21"/>
      <c r="K34" s="21"/>
      <c r="L34" s="21"/>
      <c r="M34" s="21"/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-506.89</v>
      </c>
      <c r="AA34" s="14">
        <v>70.400000000000006</v>
      </c>
      <c r="AB34" s="14"/>
      <c r="AC34" s="9">
        <f t="shared" si="1"/>
        <v>-20545.919999999998</v>
      </c>
    </row>
    <row r="35" spans="1:29" s="26" customFormat="1" x14ac:dyDescent="0.25">
      <c r="A35" s="18">
        <v>42656</v>
      </c>
      <c r="B35" s="19">
        <v>5049</v>
      </c>
      <c r="C35" s="19">
        <v>5117</v>
      </c>
      <c r="D35" s="20" t="s">
        <v>406</v>
      </c>
      <c r="E35" s="21"/>
      <c r="F35" s="21"/>
      <c r="G35" s="21"/>
      <c r="H35" s="21"/>
      <c r="I35" s="21"/>
      <c r="J35" s="21"/>
      <c r="K35" s="21">
        <v>30900</v>
      </c>
      <c r="L35" s="21"/>
      <c r="M35" s="21"/>
      <c r="N35" s="21"/>
      <c r="O35" s="22"/>
      <c r="P35" s="22"/>
      <c r="Q35" s="22"/>
      <c r="R35" s="22"/>
      <c r="S35" s="22"/>
      <c r="T35" s="23"/>
      <c r="U35" s="23"/>
      <c r="V35" s="23"/>
      <c r="W35" s="23"/>
      <c r="X35" s="24"/>
      <c r="Y35" s="24"/>
      <c r="Z35" s="25">
        <f t="shared" si="0"/>
        <v>-506.89</v>
      </c>
      <c r="AA35" s="14">
        <v>5562</v>
      </c>
      <c r="AB35" s="14"/>
      <c r="AC35" s="9">
        <f t="shared" si="1"/>
        <v>-26107.919999999998</v>
      </c>
    </row>
    <row r="36" spans="1:29" s="26" customFormat="1" x14ac:dyDescent="0.25">
      <c r="A36" s="18">
        <v>42657</v>
      </c>
      <c r="B36" s="19">
        <v>5050</v>
      </c>
      <c r="C36" s="19">
        <v>6102</v>
      </c>
      <c r="D36" s="20" t="s">
        <v>236</v>
      </c>
      <c r="E36" s="21"/>
      <c r="F36" s="21"/>
      <c r="G36" s="21"/>
      <c r="H36" s="21"/>
      <c r="I36" s="21">
        <v>1837.9</v>
      </c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/>
      <c r="Y36" s="24"/>
      <c r="Z36" s="25">
        <f t="shared" si="0"/>
        <v>-506.89</v>
      </c>
      <c r="AA36" s="14">
        <v>73.52</v>
      </c>
      <c r="AB36" s="14"/>
      <c r="AC36" s="9">
        <f t="shared" si="1"/>
        <v>-26181.439999999999</v>
      </c>
    </row>
    <row r="37" spans="1:29" s="76" customFormat="1" x14ac:dyDescent="0.25">
      <c r="A37" s="69">
        <v>42657</v>
      </c>
      <c r="B37" s="70">
        <v>5051</v>
      </c>
      <c r="C37" s="70">
        <v>2949</v>
      </c>
      <c r="D37" s="71" t="s">
        <v>302</v>
      </c>
      <c r="E37" s="72"/>
      <c r="F37" s="72"/>
      <c r="G37" s="72"/>
      <c r="H37" s="72"/>
      <c r="I37" s="72"/>
      <c r="J37" s="72"/>
      <c r="K37" s="72"/>
      <c r="L37" s="72"/>
      <c r="M37" s="72"/>
      <c r="N37" s="72">
        <v>220</v>
      </c>
      <c r="O37" s="73"/>
      <c r="P37" s="73"/>
      <c r="Q37" s="73"/>
      <c r="R37" s="73"/>
      <c r="S37" s="73"/>
      <c r="T37" s="74"/>
      <c r="U37" s="74"/>
      <c r="V37" s="74"/>
      <c r="W37" s="74"/>
      <c r="X37" s="75"/>
      <c r="Y37" s="75"/>
      <c r="Z37" s="25">
        <f t="shared" si="0"/>
        <v>-506.89</v>
      </c>
      <c r="AA37" s="9"/>
      <c r="AB37" s="9">
        <v>10.4</v>
      </c>
      <c r="AC37" s="9">
        <f t="shared" si="1"/>
        <v>-26171.039999999997</v>
      </c>
    </row>
    <row r="38" spans="1:29" s="26" customFormat="1" x14ac:dyDescent="0.25">
      <c r="A38" s="18">
        <v>42657</v>
      </c>
      <c r="B38" s="19">
        <v>5052</v>
      </c>
      <c r="C38" s="19">
        <v>5905</v>
      </c>
      <c r="D38" s="20" t="s">
        <v>66</v>
      </c>
      <c r="E38" s="21">
        <v>27500</v>
      </c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-506.89</v>
      </c>
      <c r="AA38" s="14"/>
      <c r="AB38" s="14"/>
      <c r="AC38" s="9">
        <f t="shared" si="1"/>
        <v>-26171.039999999997</v>
      </c>
    </row>
    <row r="39" spans="1:29" s="26" customFormat="1" x14ac:dyDescent="0.25">
      <c r="A39" s="18">
        <v>42660</v>
      </c>
      <c r="B39" s="19">
        <v>5053</v>
      </c>
      <c r="C39" s="19">
        <v>6102</v>
      </c>
      <c r="D39" s="20" t="s">
        <v>407</v>
      </c>
      <c r="E39" s="21"/>
      <c r="F39" s="21"/>
      <c r="G39" s="21"/>
      <c r="H39" s="21"/>
      <c r="I39" s="21">
        <v>520</v>
      </c>
      <c r="J39" s="21"/>
      <c r="K39" s="21"/>
      <c r="L39" s="21"/>
      <c r="M39" s="21"/>
      <c r="N39" s="21"/>
      <c r="O39" s="22"/>
      <c r="P39" s="22"/>
      <c r="Q39" s="22"/>
      <c r="R39" s="22"/>
      <c r="S39" s="22"/>
      <c r="T39" s="23"/>
      <c r="U39" s="23"/>
      <c r="V39" s="23"/>
      <c r="W39" s="23"/>
      <c r="X39" s="24">
        <v>40.909999999999997</v>
      </c>
      <c r="Y39" s="24"/>
      <c r="Z39" s="25">
        <f t="shared" si="0"/>
        <v>-547.79999999999995</v>
      </c>
      <c r="AA39" s="14">
        <v>20.8</v>
      </c>
      <c r="AB39" s="14"/>
      <c r="AC39" s="9">
        <f t="shared" si="1"/>
        <v>-26191.839999999997</v>
      </c>
    </row>
    <row r="40" spans="1:29" s="26" customFormat="1" x14ac:dyDescent="0.25">
      <c r="A40" s="18">
        <v>42660</v>
      </c>
      <c r="B40" s="19">
        <v>5054</v>
      </c>
      <c r="C40" s="19">
        <v>6102</v>
      </c>
      <c r="D40" s="20" t="s">
        <v>408</v>
      </c>
      <c r="E40" s="21"/>
      <c r="F40" s="21"/>
      <c r="G40" s="21"/>
      <c r="H40" s="21">
        <v>5072.8999999999996</v>
      </c>
      <c r="I40" s="21"/>
      <c r="J40" s="21"/>
      <c r="K40" s="21"/>
      <c r="L40" s="21"/>
      <c r="M40" s="21"/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>
        <v>650.87</v>
      </c>
      <c r="Y40" s="24"/>
      <c r="Z40" s="25">
        <f t="shared" si="0"/>
        <v>-1198.67</v>
      </c>
      <c r="AA40" s="14">
        <v>202.92</v>
      </c>
      <c r="AB40" s="14"/>
      <c r="AC40" s="9">
        <f t="shared" si="1"/>
        <v>-26394.759999999995</v>
      </c>
    </row>
    <row r="41" spans="1:29" s="26" customFormat="1" x14ac:dyDescent="0.25">
      <c r="A41" s="18">
        <v>42661</v>
      </c>
      <c r="B41" s="19">
        <v>5055</v>
      </c>
      <c r="C41" s="19">
        <v>6922</v>
      </c>
      <c r="D41" s="20" t="s">
        <v>409</v>
      </c>
      <c r="E41" s="21"/>
      <c r="F41" s="21"/>
      <c r="G41" s="21"/>
      <c r="H41" s="21">
        <v>30000</v>
      </c>
      <c r="I41" s="21"/>
      <c r="J41" s="21"/>
      <c r="K41" s="21"/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-1198.67</v>
      </c>
      <c r="AA41" s="14"/>
      <c r="AB41" s="14"/>
      <c r="AC41" s="9">
        <f t="shared" si="1"/>
        <v>-26394.759999999995</v>
      </c>
    </row>
    <row r="42" spans="1:29" s="76" customFormat="1" x14ac:dyDescent="0.25">
      <c r="A42" s="69">
        <v>42661</v>
      </c>
      <c r="B42" s="70">
        <v>12928422</v>
      </c>
      <c r="C42" s="70">
        <v>3949</v>
      </c>
      <c r="D42" s="71" t="s">
        <v>83</v>
      </c>
      <c r="E42" s="72"/>
      <c r="F42" s="72"/>
      <c r="G42" s="72"/>
      <c r="H42" s="72"/>
      <c r="I42" s="72"/>
      <c r="J42" s="72"/>
      <c r="K42" s="72"/>
      <c r="L42" s="72"/>
      <c r="M42" s="72"/>
      <c r="N42" s="72">
        <v>9193.4</v>
      </c>
      <c r="O42" s="73"/>
      <c r="P42" s="73"/>
      <c r="Q42" s="73"/>
      <c r="R42" s="73"/>
      <c r="S42" s="73"/>
      <c r="T42" s="74"/>
      <c r="U42" s="74"/>
      <c r="V42" s="74"/>
      <c r="W42" s="74"/>
      <c r="X42" s="75"/>
      <c r="Y42" s="75">
        <v>440.83</v>
      </c>
      <c r="Z42" s="25"/>
      <c r="AA42" s="9"/>
      <c r="AB42" s="9">
        <v>1654.81</v>
      </c>
      <c r="AC42" s="9"/>
    </row>
    <row r="43" spans="1:29" s="76" customFormat="1" x14ac:dyDescent="0.25">
      <c r="A43" s="69">
        <v>42661</v>
      </c>
      <c r="B43" s="70">
        <v>12930223</v>
      </c>
      <c r="C43" s="70">
        <v>3102</v>
      </c>
      <c r="D43" s="71" t="s">
        <v>83</v>
      </c>
      <c r="E43" s="72"/>
      <c r="F43" s="72"/>
      <c r="G43" s="72"/>
      <c r="H43" s="72"/>
      <c r="I43" s="72"/>
      <c r="J43" s="72"/>
      <c r="K43" s="72"/>
      <c r="L43" s="72"/>
      <c r="M43" s="72"/>
      <c r="N43" s="72">
        <v>29453.38</v>
      </c>
      <c r="O43" s="73"/>
      <c r="P43" s="73"/>
      <c r="Q43" s="73"/>
      <c r="R43" s="73"/>
      <c r="S43" s="73"/>
      <c r="T43" s="74"/>
      <c r="U43" s="74"/>
      <c r="V43" s="74"/>
      <c r="W43" s="74"/>
      <c r="X43" s="75"/>
      <c r="Y43" s="75">
        <v>1350.68</v>
      </c>
      <c r="Z43" s="25"/>
      <c r="AA43" s="9"/>
      <c r="AB43" s="9"/>
      <c r="AC43" s="9"/>
    </row>
    <row r="44" spans="1:29" s="76" customFormat="1" x14ac:dyDescent="0.25">
      <c r="A44" s="69">
        <v>42661</v>
      </c>
      <c r="B44" s="70">
        <v>12928598</v>
      </c>
      <c r="C44" s="70">
        <v>3949</v>
      </c>
      <c r="D44" s="71" t="s">
        <v>83</v>
      </c>
      <c r="E44" s="72"/>
      <c r="F44" s="72"/>
      <c r="G44" s="72"/>
      <c r="H44" s="72"/>
      <c r="I44" s="72"/>
      <c r="J44" s="72"/>
      <c r="K44" s="72"/>
      <c r="L44" s="72"/>
      <c r="M44" s="72"/>
      <c r="N44" s="72">
        <v>22288.240000000002</v>
      </c>
      <c r="O44" s="73"/>
      <c r="P44" s="73"/>
      <c r="Q44" s="73"/>
      <c r="R44" s="73"/>
      <c r="S44" s="73"/>
      <c r="T44" s="74"/>
      <c r="U44" s="74"/>
      <c r="V44" s="74"/>
      <c r="W44" s="74"/>
      <c r="X44" s="75"/>
      <c r="Y44" s="75">
        <v>1413.74</v>
      </c>
      <c r="Z44" s="25"/>
      <c r="AA44" s="9"/>
      <c r="AB44" s="9">
        <v>4011.88</v>
      </c>
      <c r="AC44" s="9"/>
    </row>
    <row r="45" spans="1:29" s="76" customFormat="1" x14ac:dyDescent="0.25">
      <c r="A45" s="69">
        <v>42662</v>
      </c>
      <c r="B45" s="70">
        <v>19560</v>
      </c>
      <c r="C45" s="70">
        <v>2102</v>
      </c>
      <c r="D45" s="71" t="s">
        <v>424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3"/>
      <c r="P45" s="73"/>
      <c r="Q45" s="73"/>
      <c r="R45" s="73"/>
      <c r="S45" s="73"/>
      <c r="T45" s="74"/>
      <c r="U45" s="74"/>
      <c r="V45" s="74"/>
      <c r="W45" s="74">
        <v>2361</v>
      </c>
      <c r="X45" s="75"/>
      <c r="Y45" s="75"/>
      <c r="Z45" s="25"/>
      <c r="AA45" s="9"/>
      <c r="AB45" s="9">
        <v>283.32</v>
      </c>
      <c r="AC45" s="9"/>
    </row>
    <row r="46" spans="1:29" s="68" customFormat="1" x14ac:dyDescent="0.25">
      <c r="A46" s="61">
        <v>42662</v>
      </c>
      <c r="B46" s="62">
        <v>5056</v>
      </c>
      <c r="C46" s="62"/>
      <c r="D46" s="63" t="s">
        <v>46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5"/>
      <c r="P46" s="65"/>
      <c r="Q46" s="65"/>
      <c r="R46" s="65"/>
      <c r="S46" s="65"/>
      <c r="T46" s="66"/>
      <c r="U46" s="66"/>
      <c r="V46" s="66"/>
      <c r="W46" s="66"/>
      <c r="X46" s="67"/>
      <c r="Y46" s="67"/>
      <c r="Z46" s="59">
        <f>Z41-X46+Y46</f>
        <v>-1198.67</v>
      </c>
      <c r="AA46" s="60"/>
      <c r="AB46" s="60"/>
      <c r="AC46" s="60">
        <f>AC41-AA46+AB46</f>
        <v>-26394.759999999995</v>
      </c>
    </row>
    <row r="47" spans="1:29" s="26" customFormat="1" x14ac:dyDescent="0.25">
      <c r="A47" s="18">
        <v>42662</v>
      </c>
      <c r="B47" s="19">
        <v>5057</v>
      </c>
      <c r="C47" s="19">
        <v>6403</v>
      </c>
      <c r="D47" s="20" t="s">
        <v>157</v>
      </c>
      <c r="E47" s="21"/>
      <c r="F47" s="21"/>
      <c r="G47" s="21"/>
      <c r="H47" s="21"/>
      <c r="I47" s="21">
        <v>455.5</v>
      </c>
      <c r="J47" s="21"/>
      <c r="K47" s="21"/>
      <c r="L47" s="21"/>
      <c r="M47" s="21"/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-1198.67</v>
      </c>
      <c r="AA47" s="14">
        <v>51.57</v>
      </c>
      <c r="AB47" s="14"/>
      <c r="AC47" s="9">
        <f t="shared" si="1"/>
        <v>-26446.329999999994</v>
      </c>
    </row>
    <row r="48" spans="1:29" s="26" customFormat="1" x14ac:dyDescent="0.25">
      <c r="A48" s="18">
        <v>42663</v>
      </c>
      <c r="B48" s="19">
        <v>5058</v>
      </c>
      <c r="C48" s="19">
        <v>6102</v>
      </c>
      <c r="D48" s="20" t="s">
        <v>212</v>
      </c>
      <c r="E48" s="21"/>
      <c r="F48" s="21"/>
      <c r="G48" s="21"/>
      <c r="H48" s="21"/>
      <c r="I48" s="21">
        <v>962.91</v>
      </c>
      <c r="J48" s="21"/>
      <c r="K48" s="21"/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>
        <v>45.85</v>
      </c>
      <c r="Y48" s="24"/>
      <c r="Z48" s="25">
        <f t="shared" si="0"/>
        <v>-1244.52</v>
      </c>
      <c r="AA48" s="14">
        <v>38.520000000000003</v>
      </c>
      <c r="AB48" s="14"/>
      <c r="AC48" s="9">
        <f t="shared" si="1"/>
        <v>-26484.849999999995</v>
      </c>
    </row>
    <row r="49" spans="1:29" s="26" customFormat="1" x14ac:dyDescent="0.25">
      <c r="A49" s="18">
        <v>42663</v>
      </c>
      <c r="B49" s="19">
        <v>5059</v>
      </c>
      <c r="C49" s="19">
        <v>6949</v>
      </c>
      <c r="D49" s="20" t="s">
        <v>410</v>
      </c>
      <c r="E49" s="21"/>
      <c r="F49" s="21"/>
      <c r="G49" s="21"/>
      <c r="H49" s="21"/>
      <c r="I49" s="21"/>
      <c r="J49" s="21"/>
      <c r="K49" s="21"/>
      <c r="L49" s="21"/>
      <c r="M49" s="21">
        <v>50</v>
      </c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-1244.52</v>
      </c>
      <c r="AA49" s="14">
        <v>2</v>
      </c>
      <c r="AB49" s="14"/>
      <c r="AC49" s="9">
        <f t="shared" si="1"/>
        <v>-26486.849999999995</v>
      </c>
    </row>
    <row r="50" spans="1:29" s="26" customFormat="1" x14ac:dyDescent="0.25">
      <c r="A50" s="18">
        <v>42663</v>
      </c>
      <c r="B50" s="19">
        <v>5060</v>
      </c>
      <c r="C50" s="19">
        <v>6102</v>
      </c>
      <c r="D50" s="20" t="s">
        <v>411</v>
      </c>
      <c r="E50" s="21"/>
      <c r="F50" s="21"/>
      <c r="G50" s="21"/>
      <c r="H50" s="21"/>
      <c r="I50" s="21">
        <v>990</v>
      </c>
      <c r="J50" s="21"/>
      <c r="K50" s="21"/>
      <c r="L50" s="21"/>
      <c r="M50" s="21"/>
      <c r="N50" s="21"/>
      <c r="O50" s="22"/>
      <c r="P50" s="22"/>
      <c r="Q50" s="22"/>
      <c r="R50" s="22"/>
      <c r="S50" s="22"/>
      <c r="T50" s="23"/>
      <c r="U50" s="23"/>
      <c r="V50" s="23"/>
      <c r="W50" s="23"/>
      <c r="X50" s="24"/>
      <c r="Y50" s="24"/>
      <c r="Z50" s="25">
        <f t="shared" si="0"/>
        <v>-1244.52</v>
      </c>
      <c r="AA50" s="14">
        <v>39.6</v>
      </c>
      <c r="AB50" s="14"/>
      <c r="AC50" s="9">
        <f t="shared" si="1"/>
        <v>-26526.449999999993</v>
      </c>
    </row>
    <row r="51" spans="1:29" s="76" customFormat="1" x14ac:dyDescent="0.25">
      <c r="A51" s="69">
        <v>42663</v>
      </c>
      <c r="B51" s="70">
        <v>5061</v>
      </c>
      <c r="C51" s="70">
        <v>2949</v>
      </c>
      <c r="D51" s="71" t="s">
        <v>376</v>
      </c>
      <c r="E51" s="72"/>
      <c r="F51" s="72"/>
      <c r="G51" s="72"/>
      <c r="H51" s="72"/>
      <c r="I51" s="72"/>
      <c r="J51" s="72"/>
      <c r="K51" s="72"/>
      <c r="L51" s="72"/>
      <c r="M51" s="72"/>
      <c r="N51" s="72">
        <v>200</v>
      </c>
      <c r="O51" s="73"/>
      <c r="P51" s="73"/>
      <c r="Q51" s="73"/>
      <c r="R51" s="73"/>
      <c r="S51" s="73"/>
      <c r="T51" s="74"/>
      <c r="U51" s="74"/>
      <c r="V51" s="74"/>
      <c r="W51" s="74"/>
      <c r="X51" s="75"/>
      <c r="Y51" s="75"/>
      <c r="Z51" s="25">
        <f t="shared" si="0"/>
        <v>-1244.52</v>
      </c>
      <c r="AA51" s="9"/>
      <c r="AB51" s="9">
        <v>8</v>
      </c>
      <c r="AC51" s="9">
        <f t="shared" si="1"/>
        <v>-26518.449999999993</v>
      </c>
    </row>
    <row r="52" spans="1:29" s="26" customFormat="1" x14ac:dyDescent="0.25">
      <c r="A52" s="18">
        <v>42664</v>
      </c>
      <c r="B52" s="19">
        <v>5062</v>
      </c>
      <c r="C52" s="19">
        <v>6922</v>
      </c>
      <c r="D52" s="20" t="s">
        <v>412</v>
      </c>
      <c r="E52" s="21"/>
      <c r="F52" s="21"/>
      <c r="G52" s="21"/>
      <c r="H52" s="21">
        <v>19990</v>
      </c>
      <c r="I52" s="21"/>
      <c r="J52" s="21"/>
      <c r="K52" s="21"/>
      <c r="L52" s="21"/>
      <c r="M52" s="21"/>
      <c r="N52" s="21"/>
      <c r="O52" s="22"/>
      <c r="P52" s="22"/>
      <c r="Q52" s="22"/>
      <c r="R52" s="22"/>
      <c r="S52" s="22"/>
      <c r="T52" s="23"/>
      <c r="U52" s="23"/>
      <c r="V52" s="23"/>
      <c r="W52" s="23"/>
      <c r="X52" s="24"/>
      <c r="Y52" s="24"/>
      <c r="Z52" s="25">
        <f t="shared" si="0"/>
        <v>-1244.52</v>
      </c>
      <c r="AA52" s="14"/>
      <c r="AB52" s="14"/>
      <c r="AC52" s="9">
        <f t="shared" si="1"/>
        <v>-26518.449999999993</v>
      </c>
    </row>
    <row r="53" spans="1:29" s="26" customFormat="1" x14ac:dyDescent="0.25">
      <c r="A53" s="18">
        <v>42664</v>
      </c>
      <c r="B53" s="19">
        <v>5063</v>
      </c>
      <c r="C53" s="19">
        <v>6102</v>
      </c>
      <c r="D53" s="20" t="s">
        <v>69</v>
      </c>
      <c r="E53" s="21"/>
      <c r="F53" s="21"/>
      <c r="G53" s="21"/>
      <c r="H53" s="21"/>
      <c r="I53" s="21">
        <v>2082.02</v>
      </c>
      <c r="J53" s="21"/>
      <c r="K53" s="21"/>
      <c r="L53" s="21"/>
      <c r="M53" s="21"/>
      <c r="N53" s="21"/>
      <c r="O53" s="22"/>
      <c r="P53" s="22"/>
      <c r="Q53" s="22"/>
      <c r="R53" s="22"/>
      <c r="S53" s="22"/>
      <c r="T53" s="23"/>
      <c r="U53" s="23"/>
      <c r="V53" s="23"/>
      <c r="W53" s="23"/>
      <c r="X53" s="24">
        <v>223.07</v>
      </c>
      <c r="Y53" s="24"/>
      <c r="Z53" s="25">
        <f t="shared" si="0"/>
        <v>-1467.59</v>
      </c>
      <c r="AA53" s="14">
        <v>83.28</v>
      </c>
      <c r="AB53" s="14"/>
      <c r="AC53" s="9">
        <f t="shared" si="1"/>
        <v>-26601.729999999992</v>
      </c>
    </row>
    <row r="54" spans="1:29" s="26" customFormat="1" x14ac:dyDescent="0.25">
      <c r="A54" s="18">
        <v>42664</v>
      </c>
      <c r="B54" s="19">
        <v>5064</v>
      </c>
      <c r="C54" s="19">
        <v>6117</v>
      </c>
      <c r="D54" s="20" t="s">
        <v>413</v>
      </c>
      <c r="E54" s="21"/>
      <c r="F54" s="21"/>
      <c r="G54" s="21"/>
      <c r="H54" s="21"/>
      <c r="I54" s="21"/>
      <c r="J54" s="21"/>
      <c r="K54" s="21">
        <v>27800</v>
      </c>
      <c r="L54" s="21"/>
      <c r="M54" s="21"/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/>
      <c r="Y54" s="24"/>
      <c r="Z54" s="25">
        <f t="shared" si="0"/>
        <v>-1467.59</v>
      </c>
      <c r="AA54" s="14">
        <v>1112</v>
      </c>
      <c r="AB54" s="14"/>
      <c r="AC54" s="9">
        <f t="shared" si="1"/>
        <v>-27713.729999999992</v>
      </c>
    </row>
    <row r="55" spans="1:29" s="26" customFormat="1" x14ac:dyDescent="0.25">
      <c r="A55" s="18">
        <v>42664</v>
      </c>
      <c r="B55" s="19">
        <v>5065</v>
      </c>
      <c r="C55" s="19">
        <v>6117</v>
      </c>
      <c r="D55" s="20" t="s">
        <v>399</v>
      </c>
      <c r="E55" s="21"/>
      <c r="F55" s="21"/>
      <c r="G55" s="21"/>
      <c r="H55" s="21"/>
      <c r="I55" s="21"/>
      <c r="J55" s="21"/>
      <c r="K55" s="21">
        <v>26100</v>
      </c>
      <c r="L55" s="21"/>
      <c r="M55" s="21"/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>
        <v>1044</v>
      </c>
      <c r="Y55" s="24"/>
      <c r="Z55" s="25">
        <f t="shared" si="0"/>
        <v>-2511.59</v>
      </c>
      <c r="AA55" s="14"/>
      <c r="AB55" s="14"/>
      <c r="AC55" s="9">
        <f t="shared" si="1"/>
        <v>-27713.729999999992</v>
      </c>
    </row>
    <row r="56" spans="1:29" s="26" customFormat="1" x14ac:dyDescent="0.25">
      <c r="A56" s="18">
        <v>42664</v>
      </c>
      <c r="B56" s="19">
        <v>5066</v>
      </c>
      <c r="C56" s="19">
        <v>5905</v>
      </c>
      <c r="D56" s="20" t="s">
        <v>66</v>
      </c>
      <c r="E56" s="21">
        <v>14927.86</v>
      </c>
      <c r="F56" s="21"/>
      <c r="G56" s="21"/>
      <c r="H56" s="21"/>
      <c r="I56" s="21"/>
      <c r="J56" s="21"/>
      <c r="K56" s="21"/>
      <c r="L56" s="21"/>
      <c r="M56" s="21"/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/>
      <c r="Y56" s="24"/>
      <c r="Z56" s="25">
        <f t="shared" si="0"/>
        <v>-2511.59</v>
      </c>
      <c r="AA56" s="14"/>
      <c r="AB56" s="14"/>
      <c r="AC56" s="9">
        <f t="shared" si="1"/>
        <v>-27713.729999999992</v>
      </c>
    </row>
    <row r="57" spans="1:29" s="26" customFormat="1" x14ac:dyDescent="0.25">
      <c r="A57" s="18">
        <v>42664</v>
      </c>
      <c r="B57" s="19">
        <v>5067</v>
      </c>
      <c r="C57" s="19">
        <v>5117</v>
      </c>
      <c r="D57" s="20" t="s">
        <v>400</v>
      </c>
      <c r="E57" s="21"/>
      <c r="F57" s="21"/>
      <c r="G57" s="21"/>
      <c r="H57" s="21"/>
      <c r="I57" s="21"/>
      <c r="J57" s="21"/>
      <c r="K57" s="21">
        <v>23000</v>
      </c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/>
      <c r="Y57" s="24"/>
      <c r="Z57" s="25">
        <f t="shared" si="0"/>
        <v>-2511.59</v>
      </c>
      <c r="AA57" s="14">
        <v>4140</v>
      </c>
      <c r="AB57" s="14"/>
      <c r="AC57" s="9">
        <f t="shared" si="1"/>
        <v>-31853.729999999992</v>
      </c>
    </row>
    <row r="58" spans="1:29" s="26" customFormat="1" x14ac:dyDescent="0.25">
      <c r="A58" s="18">
        <v>42664</v>
      </c>
      <c r="B58" s="19">
        <v>5068</v>
      </c>
      <c r="C58" s="19">
        <v>6102</v>
      </c>
      <c r="D58" s="20" t="s">
        <v>395</v>
      </c>
      <c r="E58" s="21"/>
      <c r="F58" s="21"/>
      <c r="G58" s="21"/>
      <c r="H58" s="21"/>
      <c r="I58" s="21">
        <v>1490</v>
      </c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-2511.59</v>
      </c>
      <c r="AA58" s="14">
        <v>59.6</v>
      </c>
      <c r="AB58" s="14"/>
      <c r="AC58" s="9">
        <f t="shared" si="1"/>
        <v>-31913.329999999991</v>
      </c>
    </row>
    <row r="59" spans="1:29" s="26" customFormat="1" x14ac:dyDescent="0.25">
      <c r="A59" s="18">
        <v>42667</v>
      </c>
      <c r="B59" s="19">
        <v>5069</v>
      </c>
      <c r="C59" s="19">
        <v>5949</v>
      </c>
      <c r="D59" s="20" t="s">
        <v>59</v>
      </c>
      <c r="E59" s="21"/>
      <c r="F59" s="21"/>
      <c r="G59" s="21"/>
      <c r="H59" s="21"/>
      <c r="I59" s="21"/>
      <c r="J59" s="21"/>
      <c r="K59" s="21"/>
      <c r="L59" s="21"/>
      <c r="M59" s="21">
        <v>5000</v>
      </c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-2511.59</v>
      </c>
      <c r="AA59" s="14">
        <v>900</v>
      </c>
      <c r="AB59" s="14"/>
      <c r="AC59" s="9">
        <f t="shared" si="1"/>
        <v>-32813.329999999987</v>
      </c>
    </row>
    <row r="60" spans="1:29" s="26" customFormat="1" x14ac:dyDescent="0.25">
      <c r="A60" s="18">
        <v>42669</v>
      </c>
      <c r="B60" s="19">
        <v>5070</v>
      </c>
      <c r="C60" s="19">
        <v>6117</v>
      </c>
      <c r="D60" s="20" t="s">
        <v>414</v>
      </c>
      <c r="E60" s="21"/>
      <c r="F60" s="21"/>
      <c r="G60" s="21"/>
      <c r="H60" s="21"/>
      <c r="I60" s="21"/>
      <c r="J60" s="21"/>
      <c r="K60" s="21">
        <v>25600</v>
      </c>
      <c r="L60" s="21"/>
      <c r="M60" s="21"/>
      <c r="N60" s="21"/>
      <c r="O60" s="22"/>
      <c r="P60" s="22"/>
      <c r="Q60" s="22"/>
      <c r="R60" s="22"/>
      <c r="S60" s="22"/>
      <c r="T60" s="23"/>
      <c r="U60" s="23"/>
      <c r="V60" s="23"/>
      <c r="W60" s="23"/>
      <c r="X60" s="24"/>
      <c r="Y60" s="24"/>
      <c r="Z60" s="25">
        <f t="shared" si="0"/>
        <v>-2511.59</v>
      </c>
      <c r="AA60" s="14">
        <v>1024</v>
      </c>
      <c r="AB60" s="14"/>
      <c r="AC60" s="9">
        <f t="shared" si="1"/>
        <v>-33837.329999999987</v>
      </c>
    </row>
    <row r="61" spans="1:29" s="26" customFormat="1" x14ac:dyDescent="0.25">
      <c r="A61" s="18">
        <v>42669</v>
      </c>
      <c r="B61" s="19">
        <v>5071</v>
      </c>
      <c r="C61" s="19">
        <v>5922</v>
      </c>
      <c r="D61" s="20" t="s">
        <v>415</v>
      </c>
      <c r="E61" s="21"/>
      <c r="F61" s="21"/>
      <c r="G61" s="21"/>
      <c r="H61" s="21">
        <v>20900</v>
      </c>
      <c r="I61" s="21"/>
      <c r="J61" s="21"/>
      <c r="K61" s="21"/>
      <c r="L61" s="21"/>
      <c r="M61" s="21"/>
      <c r="N61" s="21"/>
      <c r="O61" s="22"/>
      <c r="P61" s="22"/>
      <c r="Q61" s="22"/>
      <c r="R61" s="22"/>
      <c r="S61" s="22"/>
      <c r="T61" s="23"/>
      <c r="U61" s="23"/>
      <c r="V61" s="23"/>
      <c r="W61" s="23"/>
      <c r="X61" s="24"/>
      <c r="Y61" s="24"/>
      <c r="Z61" s="25">
        <f t="shared" si="0"/>
        <v>-2511.59</v>
      </c>
      <c r="AA61" s="14"/>
      <c r="AB61" s="14"/>
      <c r="AC61" s="9">
        <f t="shared" si="1"/>
        <v>-33837.329999999987</v>
      </c>
    </row>
    <row r="62" spans="1:29" s="26" customFormat="1" x14ac:dyDescent="0.25">
      <c r="A62" s="18">
        <v>42670</v>
      </c>
      <c r="B62" s="19">
        <v>5072</v>
      </c>
      <c r="C62" s="19">
        <v>6922</v>
      </c>
      <c r="D62" s="20" t="s">
        <v>416</v>
      </c>
      <c r="E62" s="21"/>
      <c r="F62" s="21"/>
      <c r="G62" s="21"/>
      <c r="H62" s="21">
        <v>26500</v>
      </c>
      <c r="I62" s="21"/>
      <c r="J62" s="21"/>
      <c r="K62" s="21"/>
      <c r="L62" s="21"/>
      <c r="M62" s="21"/>
      <c r="N62" s="21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>
        <f t="shared" si="0"/>
        <v>-2511.59</v>
      </c>
      <c r="AA62" s="14"/>
      <c r="AB62" s="14"/>
      <c r="AC62" s="9">
        <f t="shared" si="1"/>
        <v>-33837.329999999987</v>
      </c>
    </row>
    <row r="63" spans="1:29" s="26" customFormat="1" x14ac:dyDescent="0.25">
      <c r="A63" s="18">
        <v>42670</v>
      </c>
      <c r="B63" s="19">
        <v>5073</v>
      </c>
      <c r="C63" s="19">
        <v>6922</v>
      </c>
      <c r="D63" s="20" t="s">
        <v>417</v>
      </c>
      <c r="E63" s="21"/>
      <c r="F63" s="21"/>
      <c r="G63" s="21"/>
      <c r="H63" s="21">
        <v>12374.95</v>
      </c>
      <c r="I63" s="21"/>
      <c r="J63" s="21"/>
      <c r="K63" s="21"/>
      <c r="L63" s="21"/>
      <c r="M63" s="21"/>
      <c r="N63" s="21"/>
      <c r="O63" s="22"/>
      <c r="P63" s="22"/>
      <c r="Q63" s="22"/>
      <c r="R63" s="22"/>
      <c r="S63" s="22"/>
      <c r="T63" s="23"/>
      <c r="U63" s="23"/>
      <c r="V63" s="23"/>
      <c r="W63" s="23"/>
      <c r="X63" s="24"/>
      <c r="Y63" s="24"/>
      <c r="Z63" s="25">
        <f t="shared" si="0"/>
        <v>-2511.59</v>
      </c>
      <c r="AA63" s="14"/>
      <c r="AB63" s="14"/>
      <c r="AC63" s="9">
        <f t="shared" si="1"/>
        <v>-33837.329999999987</v>
      </c>
    </row>
    <row r="64" spans="1:29" s="26" customFormat="1" x14ac:dyDescent="0.25">
      <c r="A64" s="18">
        <v>42670</v>
      </c>
      <c r="B64" s="19">
        <v>5074</v>
      </c>
      <c r="C64" s="19">
        <v>6949</v>
      </c>
      <c r="D64" s="20" t="s">
        <v>418</v>
      </c>
      <c r="E64" s="21"/>
      <c r="F64" s="21"/>
      <c r="G64" s="21"/>
      <c r="H64" s="21"/>
      <c r="I64" s="21"/>
      <c r="J64" s="21"/>
      <c r="K64" s="21"/>
      <c r="L64" s="21"/>
      <c r="M64" s="21">
        <v>200</v>
      </c>
      <c r="N64" s="21"/>
      <c r="O64" s="22"/>
      <c r="P64" s="22"/>
      <c r="Q64" s="22"/>
      <c r="R64" s="22"/>
      <c r="S64" s="22"/>
      <c r="T64" s="23"/>
      <c r="U64" s="23"/>
      <c r="V64" s="23"/>
      <c r="W64" s="23"/>
      <c r="X64" s="24"/>
      <c r="Y64" s="24"/>
      <c r="Z64" s="25">
        <f t="shared" si="0"/>
        <v>-2511.59</v>
      </c>
      <c r="AA64" s="14">
        <v>8</v>
      </c>
      <c r="AB64" s="14"/>
      <c r="AC64" s="9">
        <f t="shared" si="1"/>
        <v>-33845.329999999987</v>
      </c>
    </row>
    <row r="65" spans="1:29" s="26" customFormat="1" x14ac:dyDescent="0.25">
      <c r="A65" s="18">
        <v>42671</v>
      </c>
      <c r="B65" s="19">
        <v>5075</v>
      </c>
      <c r="C65" s="19">
        <v>6117</v>
      </c>
      <c r="D65" s="20" t="s">
        <v>404</v>
      </c>
      <c r="E65" s="21"/>
      <c r="F65" s="21"/>
      <c r="G65" s="21"/>
      <c r="H65" s="21"/>
      <c r="I65" s="21"/>
      <c r="J65" s="21"/>
      <c r="K65" s="21">
        <v>18900</v>
      </c>
      <c r="L65" s="21"/>
      <c r="M65" s="21"/>
      <c r="N65" s="21"/>
      <c r="O65" s="22"/>
      <c r="P65" s="22"/>
      <c r="Q65" s="22"/>
      <c r="R65" s="22"/>
      <c r="S65" s="22"/>
      <c r="T65" s="23"/>
      <c r="U65" s="23"/>
      <c r="V65" s="23"/>
      <c r="W65" s="23"/>
      <c r="X65" s="24"/>
      <c r="Y65" s="24"/>
      <c r="Z65" s="25">
        <f t="shared" si="0"/>
        <v>-2511.59</v>
      </c>
      <c r="AA65" s="14">
        <v>756</v>
      </c>
      <c r="AB65" s="14"/>
      <c r="AC65" s="9">
        <f t="shared" si="1"/>
        <v>-34601.329999999987</v>
      </c>
    </row>
    <row r="66" spans="1:29" s="26" customFormat="1" x14ac:dyDescent="0.25">
      <c r="A66" s="18">
        <v>42671</v>
      </c>
      <c r="B66" s="19">
        <v>5076</v>
      </c>
      <c r="C66" s="19">
        <v>6922</v>
      </c>
      <c r="D66" s="20" t="s">
        <v>404</v>
      </c>
      <c r="E66" s="21"/>
      <c r="F66" s="21"/>
      <c r="G66" s="21"/>
      <c r="H66" s="21">
        <v>18900</v>
      </c>
      <c r="I66" s="21"/>
      <c r="J66" s="21"/>
      <c r="K66" s="21"/>
      <c r="L66" s="21"/>
      <c r="M66" s="21"/>
      <c r="N66" s="21"/>
      <c r="O66" s="22"/>
      <c r="P66" s="22"/>
      <c r="Q66" s="22"/>
      <c r="R66" s="22"/>
      <c r="S66" s="22"/>
      <c r="T66" s="23"/>
      <c r="U66" s="23"/>
      <c r="V66" s="23"/>
      <c r="W66" s="23"/>
      <c r="X66" s="24"/>
      <c r="Y66" s="24"/>
      <c r="Z66" s="25">
        <f t="shared" si="0"/>
        <v>-2511.59</v>
      </c>
      <c r="AA66" s="14"/>
      <c r="AB66" s="14"/>
      <c r="AC66" s="9">
        <f t="shared" si="1"/>
        <v>-34601.329999999987</v>
      </c>
    </row>
    <row r="67" spans="1:29" s="68" customFormat="1" x14ac:dyDescent="0.25">
      <c r="A67" s="61">
        <v>42671</v>
      </c>
      <c r="B67" s="62">
        <v>5077</v>
      </c>
      <c r="C67" s="62"/>
      <c r="D67" s="63" t="s">
        <v>46</v>
      </c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5"/>
      <c r="P67" s="65"/>
      <c r="Q67" s="65"/>
      <c r="R67" s="65"/>
      <c r="S67" s="65"/>
      <c r="T67" s="66"/>
      <c r="U67" s="66"/>
      <c r="V67" s="66"/>
      <c r="W67" s="66"/>
      <c r="X67" s="67"/>
      <c r="Y67" s="67"/>
      <c r="Z67" s="59">
        <f t="shared" si="0"/>
        <v>-2511.59</v>
      </c>
      <c r="AA67" s="60"/>
      <c r="AB67" s="60"/>
      <c r="AC67" s="60">
        <f t="shared" si="1"/>
        <v>-34601.329999999987</v>
      </c>
    </row>
    <row r="68" spans="1:29" s="68" customFormat="1" x14ac:dyDescent="0.25">
      <c r="A68" s="61">
        <v>42671</v>
      </c>
      <c r="B68" s="62">
        <v>5078</v>
      </c>
      <c r="C68" s="62"/>
      <c r="D68" s="63" t="s">
        <v>46</v>
      </c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5"/>
      <c r="P68" s="65"/>
      <c r="Q68" s="65"/>
      <c r="R68" s="65"/>
      <c r="S68" s="65"/>
      <c r="T68" s="66"/>
      <c r="U68" s="66"/>
      <c r="V68" s="66"/>
      <c r="W68" s="66"/>
      <c r="X68" s="67"/>
      <c r="Y68" s="67"/>
      <c r="Z68" s="59">
        <f t="shared" si="0"/>
        <v>-2511.59</v>
      </c>
      <c r="AA68" s="60"/>
      <c r="AB68" s="60"/>
      <c r="AC68" s="60">
        <f t="shared" si="1"/>
        <v>-34601.329999999987</v>
      </c>
    </row>
    <row r="69" spans="1:29" s="68" customFormat="1" x14ac:dyDescent="0.25">
      <c r="A69" s="61">
        <v>42671</v>
      </c>
      <c r="B69" s="62">
        <v>5079</v>
      </c>
      <c r="C69" s="62"/>
      <c r="D69" s="63" t="s">
        <v>46</v>
      </c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5"/>
      <c r="P69" s="65"/>
      <c r="Q69" s="65"/>
      <c r="R69" s="65"/>
      <c r="S69" s="65"/>
      <c r="T69" s="66"/>
      <c r="U69" s="66"/>
      <c r="V69" s="66"/>
      <c r="W69" s="66"/>
      <c r="X69" s="67"/>
      <c r="Y69" s="67"/>
      <c r="Z69" s="59">
        <f t="shared" si="0"/>
        <v>-2511.59</v>
      </c>
      <c r="AA69" s="60"/>
      <c r="AB69" s="60"/>
      <c r="AC69" s="60">
        <f t="shared" si="1"/>
        <v>-34601.329999999987</v>
      </c>
    </row>
    <row r="70" spans="1:29" s="26" customFormat="1" x14ac:dyDescent="0.25">
      <c r="A70" s="18">
        <v>42671</v>
      </c>
      <c r="B70" s="19">
        <v>5080</v>
      </c>
      <c r="C70" s="19">
        <v>5922</v>
      </c>
      <c r="D70" s="20" t="s">
        <v>419</v>
      </c>
      <c r="E70" s="21"/>
      <c r="F70" s="21"/>
      <c r="G70" s="21"/>
      <c r="H70" s="21">
        <v>31000</v>
      </c>
      <c r="I70" s="21"/>
      <c r="J70" s="21"/>
      <c r="K70" s="21"/>
      <c r="L70" s="21"/>
      <c r="M70" s="21"/>
      <c r="N70" s="21"/>
      <c r="O70" s="22"/>
      <c r="P70" s="22"/>
      <c r="Q70" s="22"/>
      <c r="R70" s="22"/>
      <c r="S70" s="22"/>
      <c r="T70" s="23"/>
      <c r="U70" s="23"/>
      <c r="V70" s="23"/>
      <c r="W70" s="23"/>
      <c r="X70" s="24"/>
      <c r="Y70" s="24"/>
      <c r="Z70" s="25">
        <f t="shared" si="0"/>
        <v>-2511.59</v>
      </c>
      <c r="AA70" s="14"/>
      <c r="AB70" s="14"/>
      <c r="AC70" s="9">
        <f t="shared" si="1"/>
        <v>-34601.329999999987</v>
      </c>
    </row>
    <row r="71" spans="1:29" s="26" customFormat="1" x14ac:dyDescent="0.25">
      <c r="A71" s="18">
        <v>42674</v>
      </c>
      <c r="B71" s="19">
        <v>5081</v>
      </c>
      <c r="C71" s="19">
        <v>5922</v>
      </c>
      <c r="D71" s="20" t="s">
        <v>420</v>
      </c>
      <c r="E71" s="21"/>
      <c r="F71" s="21"/>
      <c r="G71" s="21"/>
      <c r="H71" s="21">
        <v>42017.2</v>
      </c>
      <c r="I71" s="21"/>
      <c r="J71" s="21"/>
      <c r="K71" s="21"/>
      <c r="L71" s="21"/>
      <c r="M71" s="21"/>
      <c r="N71" s="21"/>
      <c r="O71" s="22"/>
      <c r="P71" s="22"/>
      <c r="Q71" s="22"/>
      <c r="R71" s="22"/>
      <c r="S71" s="22"/>
      <c r="T71" s="23"/>
      <c r="U71" s="23"/>
      <c r="V71" s="23"/>
      <c r="W71" s="23"/>
      <c r="X71" s="24"/>
      <c r="Y71" s="24"/>
      <c r="Z71" s="25">
        <f t="shared" si="0"/>
        <v>-2511.59</v>
      </c>
      <c r="AA71" s="14"/>
      <c r="AB71" s="14"/>
      <c r="AC71" s="9">
        <f t="shared" si="1"/>
        <v>-34601.329999999987</v>
      </c>
    </row>
    <row r="72" spans="1:29" s="26" customFormat="1" x14ac:dyDescent="0.25">
      <c r="A72" s="18">
        <v>42674</v>
      </c>
      <c r="B72" s="19">
        <v>5082</v>
      </c>
      <c r="C72" s="19">
        <v>6102</v>
      </c>
      <c r="D72" s="20" t="s">
        <v>421</v>
      </c>
      <c r="E72" s="21"/>
      <c r="F72" s="21">
        <v>119000</v>
      </c>
      <c r="G72" s="21"/>
      <c r="H72" s="21"/>
      <c r="I72" s="21"/>
      <c r="J72" s="21"/>
      <c r="K72" s="21"/>
      <c r="L72" s="21"/>
      <c r="M72" s="21"/>
      <c r="N72" s="21"/>
      <c r="O72" s="22"/>
      <c r="P72" s="22"/>
      <c r="Q72" s="22"/>
      <c r="R72" s="22"/>
      <c r="S72" s="22"/>
      <c r="T72" s="23"/>
      <c r="U72" s="23"/>
      <c r="V72" s="23"/>
      <c r="W72" s="23"/>
      <c r="X72" s="24"/>
      <c r="Y72" s="24"/>
      <c r="Z72" s="25">
        <f t="shared" si="0"/>
        <v>-2511.59</v>
      </c>
      <c r="AA72" s="14">
        <v>8320</v>
      </c>
      <c r="AB72" s="14"/>
      <c r="AC72" s="9">
        <f t="shared" si="1"/>
        <v>-42921.329999999987</v>
      </c>
    </row>
    <row r="73" spans="1:29" s="26" customFormat="1" x14ac:dyDescent="0.25">
      <c r="A73" s="18">
        <v>42674</v>
      </c>
      <c r="B73" s="19">
        <v>5083</v>
      </c>
      <c r="C73" s="19">
        <v>6102</v>
      </c>
      <c r="D73" s="20" t="s">
        <v>422</v>
      </c>
      <c r="E73" s="21"/>
      <c r="F73" s="21"/>
      <c r="G73" s="21"/>
      <c r="H73" s="21"/>
      <c r="I73" s="21">
        <v>305.48</v>
      </c>
      <c r="J73" s="21"/>
      <c r="K73" s="21"/>
      <c r="L73" s="21"/>
      <c r="M73" s="21"/>
      <c r="N73" s="21"/>
      <c r="O73" s="22"/>
      <c r="P73" s="22"/>
      <c r="Q73" s="22"/>
      <c r="R73" s="22"/>
      <c r="S73" s="22"/>
      <c r="T73" s="23"/>
      <c r="U73" s="23"/>
      <c r="V73" s="23"/>
      <c r="W73" s="23"/>
      <c r="X73" s="24">
        <v>21.43</v>
      </c>
      <c r="Y73" s="24"/>
      <c r="Z73" s="25">
        <f t="shared" ref="Z73:Z78" si="2">Z72-X73+Y73</f>
        <v>-2533.02</v>
      </c>
      <c r="AA73" s="14">
        <v>19.98</v>
      </c>
      <c r="AB73" s="14"/>
      <c r="AC73" s="9">
        <f t="shared" si="1"/>
        <v>-42941.30999999999</v>
      </c>
    </row>
    <row r="74" spans="1:29" s="26" customFormat="1" x14ac:dyDescent="0.25">
      <c r="A74" s="18">
        <v>42674</v>
      </c>
      <c r="B74" s="19">
        <v>5084</v>
      </c>
      <c r="C74" s="19">
        <v>5922</v>
      </c>
      <c r="D74" s="20" t="s">
        <v>333</v>
      </c>
      <c r="E74" s="21"/>
      <c r="F74" s="21"/>
      <c r="G74" s="21"/>
      <c r="H74" s="21">
        <v>31000</v>
      </c>
      <c r="I74" s="21"/>
      <c r="J74" s="21"/>
      <c r="K74" s="21"/>
      <c r="L74" s="21"/>
      <c r="M74" s="21"/>
      <c r="N74" s="21"/>
      <c r="O74" s="22"/>
      <c r="P74" s="22"/>
      <c r="Q74" s="22"/>
      <c r="R74" s="22"/>
      <c r="S74" s="22"/>
      <c r="T74" s="23"/>
      <c r="U74" s="23"/>
      <c r="V74" s="23"/>
      <c r="W74" s="23"/>
      <c r="X74" s="24"/>
      <c r="Y74" s="24"/>
      <c r="Z74" s="25">
        <f t="shared" si="2"/>
        <v>-2533.02</v>
      </c>
      <c r="AA74" s="14"/>
      <c r="AB74" s="14"/>
      <c r="AC74" s="9">
        <f t="shared" si="1"/>
        <v>-42941.30999999999</v>
      </c>
    </row>
    <row r="75" spans="1:29" s="26" customFormat="1" x14ac:dyDescent="0.25">
      <c r="A75" s="18">
        <v>42674</v>
      </c>
      <c r="B75" s="19">
        <v>5085</v>
      </c>
      <c r="C75" s="19">
        <v>6102</v>
      </c>
      <c r="D75" s="20" t="s">
        <v>423</v>
      </c>
      <c r="E75" s="21"/>
      <c r="F75" s="21"/>
      <c r="G75" s="21"/>
      <c r="H75" s="21"/>
      <c r="I75" s="21">
        <v>532.6</v>
      </c>
      <c r="J75" s="21"/>
      <c r="K75" s="21"/>
      <c r="L75" s="21"/>
      <c r="M75" s="21"/>
      <c r="N75" s="21"/>
      <c r="O75" s="22"/>
      <c r="P75" s="22"/>
      <c r="Q75" s="22"/>
      <c r="R75" s="22"/>
      <c r="S75" s="22"/>
      <c r="T75" s="23"/>
      <c r="U75" s="23"/>
      <c r="V75" s="23"/>
      <c r="W75" s="23"/>
      <c r="X75" s="24"/>
      <c r="Y75" s="24"/>
      <c r="Z75" s="25">
        <f t="shared" si="2"/>
        <v>-2533.02</v>
      </c>
      <c r="AA75" s="14">
        <v>21.3</v>
      </c>
      <c r="AB75" s="14"/>
      <c r="AC75" s="9">
        <f t="shared" ref="AC75:AC78" si="3">AC74-AA75+AB75</f>
        <v>-42962.609999999993</v>
      </c>
    </row>
    <row r="76" spans="1:29" s="26" customFormat="1" x14ac:dyDescent="0.25">
      <c r="A76" s="18"/>
      <c r="B76" s="19"/>
      <c r="C76" s="19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/>
      <c r="Q76" s="22"/>
      <c r="R76" s="22"/>
      <c r="S76" s="22"/>
      <c r="T76" s="23"/>
      <c r="U76" s="23"/>
      <c r="V76" s="23"/>
      <c r="W76" s="23"/>
      <c r="X76" s="24"/>
      <c r="Y76" s="24"/>
      <c r="Z76" s="25">
        <f t="shared" si="2"/>
        <v>-2533.02</v>
      </c>
      <c r="AA76" s="14"/>
      <c r="AB76" s="14"/>
      <c r="AC76" s="9">
        <f t="shared" si="3"/>
        <v>-42962.609999999993</v>
      </c>
    </row>
    <row r="77" spans="1:29" s="26" customFormat="1" x14ac:dyDescent="0.25">
      <c r="A77" s="18"/>
      <c r="B77" s="19"/>
      <c r="C77" s="19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2"/>
      <c r="R77" s="22"/>
      <c r="S77" s="22"/>
      <c r="T77" s="23"/>
      <c r="U77" s="23"/>
      <c r="V77" s="23"/>
      <c r="W77" s="23"/>
      <c r="X77" s="24"/>
      <c r="Y77" s="24"/>
      <c r="Z77" s="25">
        <f t="shared" si="2"/>
        <v>-2533.02</v>
      </c>
      <c r="AA77" s="14"/>
      <c r="AB77" s="14"/>
      <c r="AC77" s="9">
        <f t="shared" si="3"/>
        <v>-42962.609999999993</v>
      </c>
    </row>
    <row r="78" spans="1:29" s="26" customFormat="1" x14ac:dyDescent="0.25">
      <c r="A78" s="18"/>
      <c r="B78" s="19"/>
      <c r="C78" s="19"/>
      <c r="D78" s="20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2"/>
      <c r="P78" s="22"/>
      <c r="Q78" s="22"/>
      <c r="R78" s="22"/>
      <c r="S78" s="22"/>
      <c r="T78" s="23"/>
      <c r="U78" s="23"/>
      <c r="V78" s="23"/>
      <c r="W78" s="23"/>
      <c r="X78" s="24"/>
      <c r="Y78" s="24"/>
      <c r="Z78" s="25">
        <f t="shared" si="2"/>
        <v>-2533.02</v>
      </c>
      <c r="AA78" s="14"/>
      <c r="AB78" s="14"/>
      <c r="AC78" s="9">
        <f t="shared" si="3"/>
        <v>-42962.609999999993</v>
      </c>
    </row>
    <row r="79" spans="1:29" x14ac:dyDescent="0.25">
      <c r="E79" s="31">
        <f>SUM(E3:E78)</f>
        <v>284196.59999999998</v>
      </c>
      <c r="F79" s="31">
        <f>SUM(F3:F78)</f>
        <v>119000</v>
      </c>
      <c r="G79" s="31">
        <f t="shared" ref="G79:Y79" si="4">SUM(G3:G78)</f>
        <v>0</v>
      </c>
      <c r="H79" s="31">
        <f t="shared" si="4"/>
        <v>305755.05</v>
      </c>
      <c r="I79" s="31">
        <f t="shared" si="4"/>
        <v>18116.899999999998</v>
      </c>
      <c r="J79" s="31">
        <f t="shared" si="4"/>
        <v>0</v>
      </c>
      <c r="K79" s="31">
        <f t="shared" si="4"/>
        <v>335850.67</v>
      </c>
      <c r="L79" s="31"/>
      <c r="M79" s="31"/>
      <c r="N79" s="31">
        <f t="shared" si="4"/>
        <v>389822.62</v>
      </c>
      <c r="O79" s="31">
        <f t="shared" si="4"/>
        <v>0</v>
      </c>
      <c r="P79" s="31">
        <f t="shared" si="4"/>
        <v>0</v>
      </c>
      <c r="Q79" s="31">
        <f t="shared" si="4"/>
        <v>0</v>
      </c>
      <c r="R79" s="31"/>
      <c r="S79" s="31">
        <f t="shared" si="4"/>
        <v>0</v>
      </c>
      <c r="T79" s="32">
        <f t="shared" si="4"/>
        <v>0</v>
      </c>
      <c r="U79" s="32">
        <f t="shared" si="4"/>
        <v>0</v>
      </c>
      <c r="V79" s="32">
        <f t="shared" si="4"/>
        <v>0</v>
      </c>
      <c r="W79" s="32">
        <f t="shared" si="4"/>
        <v>2361</v>
      </c>
      <c r="X79" s="31">
        <f>SUM(X3:X78)</f>
        <v>2533.02</v>
      </c>
      <c r="Y79" s="31">
        <f t="shared" si="4"/>
        <v>3205.25</v>
      </c>
      <c r="Z79" s="33">
        <f>Y79-X79</f>
        <v>672.23</v>
      </c>
      <c r="AA79" s="31">
        <f>SUM(AA3:AA78)</f>
        <v>42981.01</v>
      </c>
      <c r="AB79" s="31">
        <f>SUM(AB3:AB78)</f>
        <v>5968.41</v>
      </c>
      <c r="AC79" s="34">
        <f>AB79-AA79</f>
        <v>-37012.600000000006</v>
      </c>
    </row>
    <row r="80" spans="1:29" x14ac:dyDescent="0.25">
      <c r="A80" s="35" t="s">
        <v>392</v>
      </c>
      <c r="C80" s="36"/>
      <c r="O80" s="37"/>
      <c r="P80" s="37"/>
      <c r="Q80" s="37"/>
      <c r="R80" s="37"/>
      <c r="S80" s="37"/>
      <c r="T80" s="38"/>
      <c r="U80" s="38"/>
      <c r="V80" s="38"/>
      <c r="W80" s="1"/>
      <c r="X80" s="1"/>
      <c r="Y80" s="1"/>
      <c r="Z80" s="1"/>
      <c r="AA80" s="1"/>
      <c r="AB80" s="1"/>
      <c r="AC80" s="1"/>
    </row>
    <row r="81" spans="1:29" x14ac:dyDescent="0.25">
      <c r="A81" s="45" t="s">
        <v>5</v>
      </c>
      <c r="B81" s="46" t="s">
        <v>6</v>
      </c>
      <c r="C81" s="46" t="s">
        <v>31</v>
      </c>
      <c r="E81" s="47"/>
      <c r="F81" s="37"/>
      <c r="O81" s="37"/>
      <c r="P81" s="37"/>
      <c r="Q81" s="37"/>
      <c r="R81" s="37"/>
      <c r="S81" s="37"/>
      <c r="T81" s="38"/>
      <c r="U81" s="38"/>
      <c r="V81" s="38"/>
      <c r="W81" s="1"/>
      <c r="X81" s="1"/>
      <c r="Y81" s="1"/>
      <c r="Z81" s="1"/>
      <c r="AA81" s="1"/>
      <c r="AB81" s="1"/>
      <c r="AC81" s="1"/>
    </row>
    <row r="82" spans="1:29" x14ac:dyDescent="0.25">
      <c r="A82" s="28">
        <v>42649</v>
      </c>
      <c r="B82" s="29">
        <v>408</v>
      </c>
      <c r="C82" s="48">
        <v>390</v>
      </c>
      <c r="E82" s="47"/>
      <c r="F82" s="37"/>
      <c r="O82" s="37"/>
      <c r="P82" s="37"/>
      <c r="Q82" s="37"/>
      <c r="R82" s="37"/>
      <c r="S82" s="37"/>
      <c r="T82" s="38"/>
      <c r="U82" s="38"/>
      <c r="V82" s="38"/>
      <c r="W82" s="1"/>
      <c r="X82" s="1"/>
      <c r="Y82" s="1"/>
      <c r="Z82" s="1"/>
      <c r="AA82" s="1"/>
      <c r="AB82" s="1"/>
      <c r="AC82" s="1"/>
    </row>
    <row r="83" spans="1:29" x14ac:dyDescent="0.25">
      <c r="A83" s="28">
        <v>42649</v>
      </c>
      <c r="B83" s="29">
        <v>409</v>
      </c>
      <c r="C83" s="48">
        <v>590</v>
      </c>
      <c r="E83" s="47"/>
      <c r="F83" s="37"/>
      <c r="O83" s="37"/>
      <c r="P83" s="37"/>
      <c r="Q83" s="37"/>
      <c r="R83" s="37"/>
      <c r="S83" s="37"/>
      <c r="T83" s="38"/>
      <c r="U83" s="38"/>
      <c r="V83" s="38"/>
      <c r="W83" s="1"/>
      <c r="X83" s="1"/>
      <c r="Y83" s="1"/>
      <c r="Z83" s="1"/>
      <c r="AA83" s="1"/>
      <c r="AB83" s="1"/>
      <c r="AC83" s="1"/>
    </row>
    <row r="84" spans="1:29" x14ac:dyDescent="0.25">
      <c r="A84" s="28">
        <v>42649</v>
      </c>
      <c r="B84" s="29">
        <v>410</v>
      </c>
      <c r="C84" s="48">
        <v>36631.42</v>
      </c>
      <c r="E84" s="47"/>
      <c r="F84" s="37"/>
      <c r="O84" s="37"/>
      <c r="P84" s="37"/>
      <c r="Q84" s="37"/>
      <c r="R84" s="37"/>
      <c r="S84" s="37"/>
      <c r="T84" s="38"/>
      <c r="U84" s="38"/>
      <c r="V84" s="38"/>
      <c r="W84" s="1"/>
      <c r="X84" s="1"/>
      <c r="Y84" s="1"/>
      <c r="Z84" s="1"/>
      <c r="AA84" s="1"/>
      <c r="AB84" s="1"/>
      <c r="AC84" s="1"/>
    </row>
    <row r="85" spans="1:29" x14ac:dyDescent="0.25">
      <c r="A85" s="28">
        <v>42650</v>
      </c>
      <c r="B85" s="29">
        <v>411</v>
      </c>
      <c r="C85" s="48">
        <v>690</v>
      </c>
      <c r="E85" s="47"/>
      <c r="F85" s="37"/>
      <c r="O85" s="37"/>
      <c r="P85" s="37"/>
      <c r="Q85" s="37"/>
      <c r="R85" s="37"/>
      <c r="S85" s="37"/>
      <c r="T85" s="38"/>
      <c r="U85" s="38"/>
      <c r="V85" s="38"/>
      <c r="W85" s="1"/>
      <c r="X85" s="1"/>
      <c r="Y85" s="1"/>
      <c r="Z85" s="1"/>
      <c r="AA85" s="1"/>
      <c r="AB85" s="1"/>
      <c r="AC85" s="1"/>
    </row>
    <row r="86" spans="1:29" x14ac:dyDescent="0.25">
      <c r="A86" s="28">
        <v>42650</v>
      </c>
      <c r="B86" s="29">
        <v>412</v>
      </c>
      <c r="C86" s="48">
        <v>690</v>
      </c>
      <c r="E86" s="47"/>
      <c r="F86" s="37"/>
      <c r="O86" s="37"/>
      <c r="P86" s="37"/>
      <c r="Q86" s="37"/>
      <c r="R86" s="37"/>
      <c r="S86" s="37"/>
      <c r="T86" s="38"/>
      <c r="U86" s="38"/>
      <c r="V86" s="38"/>
      <c r="W86" s="1"/>
      <c r="X86" s="1"/>
      <c r="Y86" s="1"/>
      <c r="Z86" s="1"/>
      <c r="AA86" s="1"/>
      <c r="AB86" s="1"/>
      <c r="AC86" s="1"/>
    </row>
    <row r="87" spans="1:29" x14ac:dyDescent="0.25">
      <c r="A87" s="28">
        <v>42650</v>
      </c>
      <c r="B87" s="29">
        <v>413</v>
      </c>
      <c r="C87" s="48">
        <v>590</v>
      </c>
      <c r="E87" s="47"/>
      <c r="F87" s="37"/>
      <c r="O87" s="37"/>
      <c r="P87" s="37"/>
      <c r="Q87" s="37"/>
      <c r="R87" s="37"/>
      <c r="S87" s="37"/>
      <c r="T87" s="38"/>
      <c r="U87" s="38"/>
      <c r="V87" s="38"/>
      <c r="W87" s="1"/>
      <c r="X87" s="1"/>
      <c r="Y87" s="1"/>
      <c r="Z87" s="1"/>
      <c r="AA87" s="1"/>
      <c r="AB87" s="1"/>
      <c r="AC87" s="1"/>
    </row>
    <row r="88" spans="1:29" x14ac:dyDescent="0.25">
      <c r="A88" s="28">
        <v>42654</v>
      </c>
      <c r="B88" s="29">
        <v>414</v>
      </c>
      <c r="C88" s="48">
        <v>490</v>
      </c>
      <c r="E88" s="47"/>
      <c r="F88" s="37"/>
      <c r="O88" s="37"/>
      <c r="P88" s="37"/>
      <c r="Q88" s="37"/>
      <c r="R88" s="37"/>
      <c r="S88" s="37"/>
      <c r="T88" s="38"/>
      <c r="U88" s="38"/>
      <c r="V88" s="38"/>
      <c r="W88" s="1"/>
      <c r="X88" s="1"/>
      <c r="Y88" s="1"/>
      <c r="Z88" s="1"/>
      <c r="AA88" s="1"/>
      <c r="AB88" s="1"/>
      <c r="AC88" s="1"/>
    </row>
    <row r="89" spans="1:29" x14ac:dyDescent="0.25">
      <c r="A89" s="28">
        <v>42654</v>
      </c>
      <c r="B89" s="29">
        <v>415</v>
      </c>
      <c r="C89" s="48">
        <v>1240</v>
      </c>
      <c r="E89" s="47"/>
      <c r="F89" s="37"/>
      <c r="O89" s="37"/>
      <c r="P89" s="37"/>
      <c r="Q89" s="37"/>
      <c r="R89" s="37"/>
      <c r="S89" s="37"/>
      <c r="T89" s="38"/>
      <c r="U89" s="38"/>
      <c r="V89" s="38"/>
      <c r="W89" s="1"/>
      <c r="X89" s="1"/>
      <c r="Y89" s="1"/>
      <c r="Z89" s="1"/>
      <c r="AA89" s="1"/>
      <c r="AB89" s="1"/>
      <c r="AC89" s="1"/>
    </row>
    <row r="90" spans="1:29" x14ac:dyDescent="0.25">
      <c r="A90" s="28">
        <v>42654</v>
      </c>
      <c r="B90" s="29">
        <v>416</v>
      </c>
      <c r="C90" s="48">
        <v>1140</v>
      </c>
      <c r="E90" s="47"/>
      <c r="F90" s="37"/>
      <c r="O90" s="37"/>
      <c r="P90" s="37"/>
      <c r="Q90" s="37"/>
      <c r="R90" s="37"/>
      <c r="S90" s="37"/>
      <c r="T90" s="38"/>
      <c r="U90" s="38"/>
      <c r="V90" s="38"/>
      <c r="W90" s="1"/>
      <c r="X90" s="1"/>
      <c r="Y90" s="1"/>
      <c r="Z90" s="1"/>
      <c r="AA90" s="1"/>
      <c r="AB90" s="1"/>
      <c r="AC90" s="1"/>
    </row>
    <row r="91" spans="1:29" x14ac:dyDescent="0.25">
      <c r="A91" s="28">
        <v>42654</v>
      </c>
      <c r="B91" s="29">
        <v>417</v>
      </c>
      <c r="C91" s="48">
        <v>969.9</v>
      </c>
      <c r="E91" s="47"/>
      <c r="F91" s="37"/>
      <c r="O91" s="37"/>
      <c r="P91" s="37"/>
      <c r="Q91" s="37"/>
      <c r="R91" s="37"/>
      <c r="S91" s="37"/>
      <c r="T91" s="38"/>
      <c r="U91" s="38"/>
      <c r="V91" s="38"/>
      <c r="W91" s="1"/>
      <c r="X91" s="1"/>
      <c r="Y91" s="1"/>
      <c r="Z91" s="1"/>
      <c r="AA91" s="1"/>
      <c r="AB91" s="1"/>
      <c r="AC91" s="1"/>
    </row>
    <row r="92" spans="1:29" x14ac:dyDescent="0.25">
      <c r="A92" s="28">
        <v>42654</v>
      </c>
      <c r="B92" s="29">
        <v>418</v>
      </c>
      <c r="C92" s="48">
        <v>1250</v>
      </c>
      <c r="E92" s="47"/>
      <c r="F92" s="37"/>
      <c r="O92" s="37"/>
      <c r="P92" s="37"/>
      <c r="Q92" s="37"/>
      <c r="R92" s="37"/>
      <c r="S92" s="37"/>
      <c r="T92" s="38"/>
      <c r="U92" s="38"/>
      <c r="V92" s="38"/>
      <c r="W92" s="1"/>
      <c r="X92" s="1"/>
      <c r="Y92" s="1"/>
      <c r="Z92" s="1"/>
      <c r="AA92" s="1"/>
      <c r="AB92" s="1"/>
      <c r="AC92" s="1"/>
    </row>
    <row r="93" spans="1:29" x14ac:dyDescent="0.25">
      <c r="A93" s="28">
        <v>42654</v>
      </c>
      <c r="B93" s="29">
        <v>419</v>
      </c>
      <c r="C93" s="48">
        <v>790</v>
      </c>
      <c r="E93" s="47"/>
      <c r="F93" s="37"/>
      <c r="O93" s="37"/>
      <c r="P93" s="37"/>
      <c r="Q93" s="37"/>
      <c r="R93" s="37"/>
      <c r="S93" s="37"/>
      <c r="T93" s="38"/>
      <c r="U93" s="38"/>
      <c r="V93" s="38"/>
      <c r="W93" s="1"/>
      <c r="X93" s="1"/>
      <c r="Y93" s="1"/>
      <c r="Z93" s="1"/>
      <c r="AA93" s="1"/>
      <c r="AB93" s="1"/>
      <c r="AC93" s="1"/>
    </row>
    <row r="94" spans="1:29" x14ac:dyDescent="0.25">
      <c r="A94" s="28">
        <v>42654</v>
      </c>
      <c r="B94" s="29">
        <v>420</v>
      </c>
      <c r="C94" s="48">
        <v>590</v>
      </c>
      <c r="E94" s="47"/>
      <c r="F94" s="37"/>
      <c r="O94" s="37"/>
      <c r="P94" s="37"/>
      <c r="Q94" s="37"/>
      <c r="R94" s="37"/>
      <c r="S94" s="37"/>
      <c r="T94" s="38"/>
      <c r="U94" s="38"/>
      <c r="V94" s="38"/>
      <c r="W94" s="1"/>
      <c r="X94" s="1"/>
      <c r="Y94" s="1"/>
      <c r="Z94" s="1"/>
      <c r="AA94" s="1"/>
      <c r="AB94" s="1"/>
      <c r="AC94" s="1"/>
    </row>
    <row r="95" spans="1:29" x14ac:dyDescent="0.25">
      <c r="A95" s="28">
        <v>42654</v>
      </c>
      <c r="B95" s="29">
        <v>421</v>
      </c>
      <c r="C95" s="48">
        <v>490</v>
      </c>
      <c r="E95" s="47"/>
      <c r="F95" s="37"/>
      <c r="O95" s="37"/>
      <c r="P95" s="37"/>
      <c r="Q95" s="37"/>
      <c r="R95" s="37"/>
      <c r="S95" s="37"/>
      <c r="T95" s="38"/>
      <c r="U95" s="38"/>
      <c r="V95" s="38"/>
      <c r="W95" s="1"/>
      <c r="X95" s="1"/>
      <c r="Y95" s="1"/>
      <c r="Z95" s="1"/>
      <c r="AA95" s="1"/>
      <c r="AB95" s="1"/>
      <c r="AC95" s="1"/>
    </row>
    <row r="96" spans="1:29" x14ac:dyDescent="0.25">
      <c r="A96" s="28">
        <v>42654</v>
      </c>
      <c r="B96" s="29">
        <v>422</v>
      </c>
      <c r="C96" s="48">
        <v>590</v>
      </c>
      <c r="E96" s="47"/>
      <c r="F96" s="37"/>
      <c r="O96" s="37"/>
      <c r="P96" s="37"/>
      <c r="Q96" s="37"/>
      <c r="R96" s="37"/>
      <c r="S96" s="37"/>
      <c r="T96" s="38"/>
      <c r="U96" s="38"/>
      <c r="V96" s="38"/>
      <c r="W96" s="1"/>
      <c r="X96" s="1"/>
      <c r="Y96" s="1"/>
      <c r="Z96" s="1"/>
      <c r="AA96" s="1"/>
      <c r="AB96" s="1"/>
      <c r="AC96" s="1"/>
    </row>
    <row r="97" spans="1:29" x14ac:dyDescent="0.25">
      <c r="A97" s="28">
        <v>42654</v>
      </c>
      <c r="B97" s="29">
        <v>423</v>
      </c>
      <c r="C97" s="48">
        <v>11233.32</v>
      </c>
      <c r="E97" s="47"/>
      <c r="F97" s="37"/>
      <c r="O97" s="37"/>
      <c r="P97" s="37"/>
      <c r="Q97" s="37"/>
      <c r="R97" s="37"/>
      <c r="S97" s="37"/>
      <c r="T97" s="38"/>
      <c r="U97" s="38"/>
      <c r="V97" s="38"/>
      <c r="W97" s="1"/>
      <c r="X97" s="1"/>
      <c r="Y97" s="1"/>
      <c r="Z97" s="1"/>
      <c r="AA97" s="1"/>
      <c r="AB97" s="1"/>
      <c r="AC97" s="1"/>
    </row>
    <row r="98" spans="1:29" x14ac:dyDescent="0.25">
      <c r="A98" s="28">
        <v>42663</v>
      </c>
      <c r="B98" s="29">
        <v>424</v>
      </c>
      <c r="C98" s="48">
        <v>31238.04</v>
      </c>
      <c r="E98" s="47"/>
      <c r="F98" s="37"/>
      <c r="O98" s="37"/>
      <c r="P98" s="37"/>
      <c r="Q98" s="37"/>
      <c r="R98" s="37"/>
      <c r="S98" s="37"/>
      <c r="T98" s="38"/>
      <c r="U98" s="38"/>
      <c r="V98" s="38"/>
      <c r="W98" s="1"/>
      <c r="X98" s="1"/>
      <c r="Y98" s="1"/>
      <c r="Z98" s="1"/>
      <c r="AA98" s="1"/>
      <c r="AB98" s="1"/>
      <c r="AC98" s="1"/>
    </row>
    <row r="99" spans="1:29" x14ac:dyDescent="0.25">
      <c r="A99" s="28">
        <v>42663</v>
      </c>
      <c r="B99" s="29">
        <v>425</v>
      </c>
      <c r="C99" s="48">
        <v>1780</v>
      </c>
      <c r="E99" s="47"/>
      <c r="F99" s="37"/>
      <c r="O99" s="37"/>
      <c r="P99" s="37"/>
      <c r="Q99" s="37"/>
      <c r="R99" s="37"/>
      <c r="S99" s="37"/>
      <c r="T99" s="38"/>
      <c r="U99" s="38"/>
      <c r="V99" s="38"/>
      <c r="W99" s="1"/>
      <c r="X99" s="1"/>
      <c r="Y99" s="1"/>
      <c r="Z99" s="1"/>
      <c r="AA99" s="1"/>
      <c r="AB99" s="1"/>
      <c r="AC99" s="1"/>
    </row>
    <row r="100" spans="1:29" s="68" customFormat="1" x14ac:dyDescent="0.25">
      <c r="A100" s="77">
        <v>42663</v>
      </c>
      <c r="B100" s="78">
        <v>426</v>
      </c>
      <c r="C100" s="79" t="s">
        <v>46</v>
      </c>
      <c r="D100" s="83"/>
      <c r="E100" s="80"/>
      <c r="F100" s="84"/>
      <c r="G100" s="83"/>
      <c r="H100" s="83"/>
      <c r="I100" s="83"/>
      <c r="J100" s="83"/>
      <c r="K100" s="83"/>
      <c r="L100" s="83"/>
      <c r="M100" s="83"/>
      <c r="N100" s="83"/>
      <c r="O100" s="84"/>
      <c r="P100" s="84"/>
      <c r="Q100" s="84"/>
      <c r="R100" s="84"/>
      <c r="S100" s="84"/>
      <c r="T100" s="85"/>
      <c r="U100" s="85"/>
      <c r="V100" s="85"/>
    </row>
    <row r="101" spans="1:29" x14ac:dyDescent="0.25">
      <c r="A101" s="28">
        <v>42663</v>
      </c>
      <c r="B101" s="29">
        <v>427</v>
      </c>
      <c r="C101" s="48">
        <v>490</v>
      </c>
      <c r="E101" s="47"/>
      <c r="F101" s="37"/>
      <c r="O101" s="37"/>
      <c r="P101" s="37"/>
      <c r="Q101" s="37"/>
      <c r="R101" s="37"/>
      <c r="S101" s="37"/>
      <c r="T101" s="38"/>
      <c r="U101" s="38"/>
      <c r="V101" s="38"/>
      <c r="W101" s="1"/>
      <c r="X101" s="1"/>
      <c r="Y101" s="1"/>
      <c r="Z101" s="1"/>
      <c r="AA101" s="1"/>
      <c r="AB101" s="1"/>
      <c r="AC101" s="1"/>
    </row>
    <row r="102" spans="1:29" x14ac:dyDescent="0.25">
      <c r="A102" s="28">
        <v>42663</v>
      </c>
      <c r="B102" s="29">
        <v>428</v>
      </c>
      <c r="C102" s="48">
        <v>290</v>
      </c>
      <c r="E102" s="47"/>
      <c r="F102" s="37"/>
      <c r="O102" s="37"/>
      <c r="P102" s="37"/>
      <c r="Q102" s="37"/>
      <c r="R102" s="37"/>
      <c r="S102" s="37"/>
      <c r="T102" s="38"/>
      <c r="U102" s="38"/>
      <c r="V102" s="38"/>
      <c r="W102" s="1"/>
      <c r="X102" s="1"/>
      <c r="Y102" s="1"/>
      <c r="Z102" s="1"/>
      <c r="AA102" s="1"/>
      <c r="AB102" s="1"/>
      <c r="AC102" s="1"/>
    </row>
    <row r="103" spans="1:29" x14ac:dyDescent="0.25">
      <c r="A103" s="28">
        <v>42663</v>
      </c>
      <c r="B103" s="29">
        <v>429</v>
      </c>
      <c r="C103" s="48">
        <v>290</v>
      </c>
      <c r="E103" s="47"/>
      <c r="F103" s="37"/>
      <c r="O103" s="37"/>
      <c r="P103" s="37"/>
      <c r="Q103" s="37"/>
      <c r="R103" s="37"/>
      <c r="S103" s="37"/>
      <c r="T103" s="38"/>
      <c r="U103" s="38"/>
      <c r="V103" s="38"/>
      <c r="W103" s="1"/>
      <c r="X103" s="1"/>
      <c r="Y103" s="1"/>
      <c r="Z103" s="1"/>
      <c r="AA103" s="1"/>
      <c r="AB103" s="1"/>
      <c r="AC103" s="1"/>
    </row>
    <row r="104" spans="1:29" x14ac:dyDescent="0.25">
      <c r="A104" s="28">
        <v>42663</v>
      </c>
      <c r="B104" s="29">
        <v>430</v>
      </c>
      <c r="C104" s="48">
        <v>590</v>
      </c>
      <c r="E104" s="47"/>
      <c r="F104" s="37"/>
      <c r="O104" s="37"/>
      <c r="P104" s="37"/>
      <c r="Q104" s="37"/>
      <c r="R104" s="37"/>
      <c r="S104" s="37"/>
      <c r="T104" s="38"/>
      <c r="U104" s="38"/>
      <c r="V104" s="38"/>
      <c r="W104" s="1"/>
      <c r="X104" s="1"/>
      <c r="Y104" s="1"/>
      <c r="Z104" s="1"/>
      <c r="AA104" s="1"/>
      <c r="AB104" s="1"/>
      <c r="AC104" s="1"/>
    </row>
    <row r="105" spans="1:29" x14ac:dyDescent="0.25">
      <c r="A105" s="28">
        <v>42664</v>
      </c>
      <c r="B105" s="29">
        <v>431</v>
      </c>
      <c r="C105" s="48">
        <v>1490</v>
      </c>
      <c r="E105" s="47"/>
      <c r="F105" s="37"/>
      <c r="O105" s="37"/>
      <c r="P105" s="37"/>
      <c r="Q105" s="37"/>
      <c r="R105" s="37"/>
      <c r="S105" s="37"/>
      <c r="T105" s="38"/>
      <c r="U105" s="38"/>
      <c r="V105" s="38"/>
      <c r="W105" s="1"/>
      <c r="X105" s="1"/>
      <c r="Y105" s="1"/>
      <c r="Z105" s="1"/>
      <c r="AA105" s="1"/>
      <c r="AB105" s="1"/>
      <c r="AC105" s="1"/>
    </row>
    <row r="106" spans="1:29" x14ac:dyDescent="0.25">
      <c r="A106" s="28">
        <v>42670</v>
      </c>
      <c r="B106" s="29">
        <v>432</v>
      </c>
      <c r="C106" s="48">
        <v>490</v>
      </c>
      <c r="E106" s="47"/>
      <c r="F106" s="37"/>
      <c r="O106" s="37"/>
      <c r="P106" s="37"/>
      <c r="Q106" s="37"/>
      <c r="R106" s="37"/>
      <c r="S106" s="37"/>
      <c r="T106" s="38"/>
      <c r="U106" s="38"/>
      <c r="V106" s="38"/>
      <c r="W106" s="1"/>
      <c r="X106" s="1"/>
      <c r="Y106" s="1"/>
      <c r="Z106" s="1"/>
      <c r="AA106" s="1"/>
      <c r="AB106" s="1"/>
      <c r="AC106" s="1"/>
    </row>
    <row r="107" spans="1:29" x14ac:dyDescent="0.25">
      <c r="A107" s="28">
        <v>42670</v>
      </c>
      <c r="B107" s="29">
        <v>433</v>
      </c>
      <c r="C107" s="48">
        <v>490</v>
      </c>
      <c r="E107" s="47"/>
      <c r="F107" s="37"/>
      <c r="O107" s="37"/>
      <c r="P107" s="37"/>
      <c r="Q107" s="37"/>
      <c r="R107" s="37"/>
      <c r="S107" s="37"/>
      <c r="T107" s="38"/>
      <c r="U107" s="38"/>
      <c r="V107" s="38"/>
      <c r="W107" s="1"/>
      <c r="X107" s="1"/>
      <c r="Y107" s="1"/>
      <c r="Z107" s="1"/>
      <c r="AA107" s="1"/>
      <c r="AB107" s="1"/>
      <c r="AC107" s="1"/>
    </row>
    <row r="108" spans="1:29" x14ac:dyDescent="0.25">
      <c r="A108" s="28">
        <v>42670</v>
      </c>
      <c r="B108" s="29">
        <v>434</v>
      </c>
      <c r="C108" s="48">
        <v>990</v>
      </c>
      <c r="E108" s="47"/>
      <c r="F108" s="37"/>
      <c r="O108" s="37"/>
      <c r="P108" s="37"/>
      <c r="Q108" s="37"/>
      <c r="R108" s="37"/>
      <c r="S108" s="37"/>
      <c r="T108" s="38"/>
      <c r="U108" s="38"/>
      <c r="V108" s="38"/>
      <c r="W108" s="1"/>
      <c r="X108" s="1"/>
      <c r="Y108" s="1"/>
      <c r="Z108" s="1"/>
      <c r="AA108" s="1"/>
      <c r="AB108" s="1"/>
      <c r="AC108" s="1"/>
    </row>
    <row r="109" spans="1:29" x14ac:dyDescent="0.25">
      <c r="A109" s="28">
        <v>42670</v>
      </c>
      <c r="B109" s="29">
        <v>435</v>
      </c>
      <c r="C109" s="48">
        <v>790</v>
      </c>
      <c r="E109" s="47"/>
      <c r="F109" s="37"/>
      <c r="O109" s="37"/>
      <c r="P109" s="37"/>
      <c r="Q109" s="37"/>
      <c r="R109" s="37"/>
      <c r="S109" s="37"/>
      <c r="T109" s="38"/>
      <c r="U109" s="38"/>
      <c r="V109" s="38"/>
      <c r="W109" s="1"/>
      <c r="X109" s="1"/>
      <c r="Y109" s="1"/>
      <c r="Z109" s="1"/>
      <c r="AA109" s="1"/>
      <c r="AB109" s="1"/>
      <c r="AC109" s="1"/>
    </row>
    <row r="110" spans="1:29" x14ac:dyDescent="0.25">
      <c r="A110" s="28">
        <v>42670</v>
      </c>
      <c r="B110" s="29">
        <v>436</v>
      </c>
      <c r="C110" s="48">
        <v>590</v>
      </c>
      <c r="E110" s="47"/>
      <c r="F110" s="37"/>
      <c r="O110" s="37"/>
      <c r="P110" s="37"/>
      <c r="Q110" s="37"/>
      <c r="R110" s="37"/>
      <c r="S110" s="37"/>
      <c r="T110" s="38"/>
      <c r="U110" s="38"/>
      <c r="V110" s="38"/>
      <c r="W110" s="1"/>
      <c r="X110" s="1"/>
      <c r="Y110" s="1"/>
      <c r="Z110" s="1"/>
      <c r="AA110" s="1"/>
      <c r="AB110" s="1"/>
      <c r="AC110" s="1"/>
    </row>
    <row r="111" spans="1:29" x14ac:dyDescent="0.25">
      <c r="A111" s="28">
        <v>42670</v>
      </c>
      <c r="B111" s="29">
        <v>437</v>
      </c>
      <c r="C111" s="48">
        <v>290</v>
      </c>
      <c r="E111" s="47"/>
      <c r="F111" s="37"/>
      <c r="O111" s="37"/>
      <c r="P111" s="37"/>
      <c r="Q111" s="37"/>
      <c r="R111" s="37"/>
      <c r="S111" s="37"/>
      <c r="T111" s="38"/>
      <c r="U111" s="38"/>
      <c r="V111" s="38"/>
      <c r="W111" s="1"/>
      <c r="X111" s="1"/>
      <c r="Y111" s="1"/>
      <c r="Z111" s="1"/>
      <c r="AA111" s="1"/>
      <c r="AB111" s="1"/>
      <c r="AC111" s="1"/>
    </row>
    <row r="112" spans="1:29" x14ac:dyDescent="0.25">
      <c r="A112" s="28">
        <v>42671</v>
      </c>
      <c r="B112" s="29">
        <v>438</v>
      </c>
      <c r="C112" s="48">
        <v>990</v>
      </c>
      <c r="E112" s="47"/>
      <c r="F112" s="37"/>
      <c r="O112" s="37"/>
      <c r="P112" s="37"/>
      <c r="Q112" s="37"/>
      <c r="R112" s="37"/>
      <c r="S112" s="37"/>
      <c r="T112" s="38"/>
      <c r="U112" s="38"/>
      <c r="V112" s="38"/>
      <c r="W112" s="1"/>
      <c r="X112" s="1"/>
      <c r="Y112" s="1"/>
      <c r="Z112" s="1"/>
      <c r="AA112" s="1"/>
      <c r="AB112" s="1"/>
      <c r="AC112" s="1"/>
    </row>
    <row r="113" spans="1:29" x14ac:dyDescent="0.25">
      <c r="A113" s="28">
        <v>42671</v>
      </c>
      <c r="B113" s="29">
        <v>439</v>
      </c>
      <c r="C113" s="48">
        <v>690</v>
      </c>
      <c r="E113" s="47"/>
      <c r="F113" s="37"/>
      <c r="O113" s="37"/>
      <c r="P113" s="37"/>
      <c r="Q113" s="37"/>
      <c r="R113" s="37"/>
      <c r="S113" s="37"/>
      <c r="T113" s="38"/>
      <c r="U113" s="38"/>
      <c r="V113" s="38"/>
      <c r="W113" s="1"/>
      <c r="X113" s="1"/>
      <c r="Y113" s="1"/>
      <c r="Z113" s="1"/>
      <c r="AA113" s="1"/>
      <c r="AB113" s="1"/>
      <c r="AC113" s="1"/>
    </row>
    <row r="114" spans="1:29" s="68" customFormat="1" x14ac:dyDescent="0.25">
      <c r="A114" s="77">
        <v>42674</v>
      </c>
      <c r="B114" s="78">
        <v>440</v>
      </c>
      <c r="C114" s="79" t="s">
        <v>46</v>
      </c>
      <c r="D114" s="83"/>
      <c r="E114" s="80"/>
      <c r="F114" s="84"/>
      <c r="G114" s="83"/>
      <c r="H114" s="83"/>
      <c r="I114" s="83"/>
      <c r="J114" s="83"/>
      <c r="K114" s="83"/>
      <c r="L114" s="83"/>
      <c r="M114" s="83"/>
      <c r="N114" s="83"/>
      <c r="O114" s="84"/>
      <c r="P114" s="84"/>
      <c r="Q114" s="84"/>
      <c r="R114" s="84"/>
      <c r="S114" s="84"/>
      <c r="T114" s="85"/>
      <c r="U114" s="85"/>
      <c r="V114" s="85"/>
    </row>
    <row r="115" spans="1:29" x14ac:dyDescent="0.25">
      <c r="A115" s="28">
        <v>42674</v>
      </c>
      <c r="B115" s="29">
        <v>441</v>
      </c>
      <c r="C115" s="48">
        <v>790</v>
      </c>
      <c r="E115" s="47"/>
      <c r="F115" s="37"/>
      <c r="O115" s="37"/>
      <c r="P115" s="37"/>
      <c r="Q115" s="37"/>
      <c r="R115" s="37"/>
      <c r="S115" s="37"/>
      <c r="T115" s="38"/>
      <c r="U115" s="38"/>
      <c r="V115" s="38"/>
      <c r="W115" s="1"/>
      <c r="X115" s="1"/>
      <c r="Y115" s="1"/>
      <c r="Z115" s="1"/>
      <c r="AA115" s="1"/>
      <c r="AB115" s="1"/>
      <c r="AC115" s="1"/>
    </row>
    <row r="116" spans="1:29" x14ac:dyDescent="0.25">
      <c r="A116" s="28">
        <v>42674</v>
      </c>
      <c r="B116" s="29">
        <v>442</v>
      </c>
      <c r="C116" s="48">
        <v>890</v>
      </c>
      <c r="E116" s="47"/>
      <c r="F116" s="37"/>
      <c r="O116" s="37"/>
      <c r="P116" s="37"/>
      <c r="Q116" s="37"/>
      <c r="R116" s="37"/>
      <c r="S116" s="37"/>
      <c r="T116" s="38"/>
      <c r="U116" s="38"/>
      <c r="V116" s="38"/>
      <c r="W116" s="1"/>
      <c r="X116" s="1"/>
      <c r="Y116" s="1"/>
      <c r="Z116" s="1"/>
      <c r="AA116" s="1"/>
      <c r="AB116" s="1"/>
      <c r="AC116" s="1"/>
    </row>
    <row r="117" spans="1:29" x14ac:dyDescent="0.25">
      <c r="A117" s="28">
        <v>42674</v>
      </c>
      <c r="B117" s="29">
        <v>443</v>
      </c>
      <c r="C117" s="48">
        <v>490</v>
      </c>
      <c r="E117" s="47"/>
      <c r="F117" s="37"/>
      <c r="O117" s="37"/>
      <c r="P117" s="37"/>
      <c r="Q117" s="37"/>
      <c r="R117" s="37"/>
      <c r="S117" s="37"/>
      <c r="T117" s="38"/>
      <c r="U117" s="38"/>
      <c r="V117" s="38"/>
      <c r="W117" s="1"/>
      <c r="X117" s="1"/>
      <c r="Y117" s="1"/>
      <c r="Z117" s="1"/>
      <c r="AA117" s="1"/>
      <c r="AB117" s="1"/>
      <c r="AC117" s="1"/>
    </row>
    <row r="118" spans="1:29" x14ac:dyDescent="0.25">
      <c r="A118" s="28">
        <v>42674</v>
      </c>
      <c r="B118" s="29">
        <v>444</v>
      </c>
      <c r="C118" s="48">
        <v>490</v>
      </c>
      <c r="E118" s="47"/>
      <c r="F118" s="37"/>
      <c r="O118" s="37"/>
      <c r="P118" s="37"/>
      <c r="Q118" s="37"/>
      <c r="R118" s="37"/>
      <c r="S118" s="37"/>
      <c r="T118" s="38"/>
      <c r="U118" s="38"/>
      <c r="V118" s="38"/>
      <c r="W118" s="1"/>
      <c r="X118" s="1"/>
      <c r="Y118" s="1"/>
      <c r="Z118" s="1"/>
      <c r="AA118" s="1"/>
      <c r="AB118" s="1"/>
      <c r="AC118" s="1"/>
    </row>
    <row r="119" spans="1:29" x14ac:dyDescent="0.25">
      <c r="A119" s="28">
        <v>42674</v>
      </c>
      <c r="B119" s="29">
        <v>445</v>
      </c>
      <c r="C119" s="48">
        <v>980</v>
      </c>
      <c r="E119" s="47"/>
      <c r="F119" s="37"/>
      <c r="O119" s="37"/>
      <c r="P119" s="37"/>
      <c r="Q119" s="37"/>
      <c r="R119" s="37"/>
      <c r="S119" s="37"/>
      <c r="T119" s="38"/>
      <c r="U119" s="38"/>
      <c r="V119" s="38"/>
      <c r="W119" s="1"/>
      <c r="X119" s="1"/>
      <c r="Y119" s="1"/>
      <c r="Z119" s="1"/>
      <c r="AA119" s="1"/>
      <c r="AB119" s="1"/>
      <c r="AC119" s="1"/>
    </row>
    <row r="120" spans="1:29" x14ac:dyDescent="0.25">
      <c r="A120" s="28">
        <v>42674</v>
      </c>
      <c r="B120" s="29">
        <v>446</v>
      </c>
      <c r="C120" s="48">
        <v>490</v>
      </c>
      <c r="E120" s="47"/>
      <c r="F120" s="37"/>
      <c r="O120" s="37"/>
      <c r="P120" s="37"/>
      <c r="Q120" s="37"/>
      <c r="R120" s="37"/>
      <c r="S120" s="37"/>
      <c r="T120" s="38"/>
      <c r="U120" s="38"/>
      <c r="V120" s="38"/>
      <c r="W120" s="1"/>
      <c r="X120" s="1"/>
      <c r="Y120" s="1"/>
      <c r="Z120" s="1"/>
      <c r="AA120" s="1"/>
      <c r="AB120" s="1"/>
      <c r="AC120" s="1"/>
    </row>
    <row r="121" spans="1:29" x14ac:dyDescent="0.25">
      <c r="A121" s="28">
        <v>42674</v>
      </c>
      <c r="B121" s="29">
        <v>447</v>
      </c>
      <c r="C121" s="48">
        <v>290</v>
      </c>
      <c r="E121" s="47"/>
      <c r="F121" s="37"/>
      <c r="O121" s="37"/>
      <c r="P121" s="37"/>
      <c r="Q121" s="37"/>
      <c r="R121" s="37"/>
      <c r="S121" s="37"/>
      <c r="T121" s="38"/>
      <c r="U121" s="38"/>
      <c r="V121" s="38"/>
      <c r="W121" s="1"/>
      <c r="X121" s="1"/>
      <c r="Y121" s="1"/>
      <c r="Z121" s="1"/>
      <c r="AA121" s="1"/>
      <c r="AB121" s="1"/>
      <c r="AC121" s="1"/>
    </row>
    <row r="122" spans="1:29" x14ac:dyDescent="0.25">
      <c r="A122" s="28">
        <v>42674</v>
      </c>
      <c r="B122" s="29">
        <v>448</v>
      </c>
      <c r="C122" s="48">
        <v>290</v>
      </c>
      <c r="E122" s="47"/>
      <c r="F122" s="49"/>
      <c r="O122" s="37"/>
      <c r="P122" s="37"/>
      <c r="Q122" s="37"/>
      <c r="R122" s="37"/>
      <c r="S122" s="37"/>
      <c r="T122" s="38"/>
      <c r="U122" s="38"/>
      <c r="V122" s="38"/>
      <c r="W122" s="1"/>
      <c r="X122" s="1"/>
      <c r="Y122" s="1"/>
      <c r="Z122" s="1"/>
      <c r="AA122" s="1"/>
      <c r="AB122" s="1"/>
      <c r="AC122" s="1"/>
    </row>
    <row r="123" spans="1:29" x14ac:dyDescent="0.25">
      <c r="C123" s="50">
        <f>SUM(C82:C122)</f>
        <v>104562.68</v>
      </c>
      <c r="E123" s="47"/>
      <c r="F123" s="31"/>
      <c r="H123" s="47" t="s">
        <v>32</v>
      </c>
      <c r="I123" s="33">
        <f>F79+G79+H79+I79+O79+P79+T79+U79+C123-X79</f>
        <v>544901.61</v>
      </c>
      <c r="O123" s="37"/>
      <c r="P123" s="37"/>
      <c r="Q123" s="37"/>
      <c r="R123" s="37"/>
      <c r="S123" s="37"/>
      <c r="T123" s="38"/>
      <c r="U123" s="38"/>
      <c r="V123" s="38"/>
      <c r="W123" s="1"/>
      <c r="X123" s="1"/>
      <c r="Y123" s="1"/>
      <c r="Z123" s="1"/>
      <c r="AA123" s="1"/>
      <c r="AB123" s="1"/>
      <c r="AC123" s="1"/>
    </row>
    <row r="124" spans="1:29" ht="15.75" thickBot="1" x14ac:dyDescent="0.3">
      <c r="C124" s="51">
        <v>0.02</v>
      </c>
      <c r="E124" s="47"/>
      <c r="F124" s="31"/>
      <c r="O124" s="37"/>
      <c r="P124" s="37"/>
      <c r="Q124" s="37"/>
      <c r="R124" s="37"/>
      <c r="S124" s="37"/>
      <c r="T124" s="38"/>
      <c r="U124" s="38"/>
      <c r="V124" s="38"/>
      <c r="W124" s="1"/>
      <c r="X124" s="1"/>
      <c r="Y124" s="1"/>
      <c r="Z124" s="1"/>
      <c r="AA124" s="1"/>
      <c r="AB124" s="1"/>
      <c r="AC124" s="1"/>
    </row>
    <row r="125" spans="1:29" ht="15.75" thickBot="1" x14ac:dyDescent="0.3">
      <c r="B125" s="52" t="s">
        <v>33</v>
      </c>
      <c r="C125" s="50">
        <f>C123*C124</f>
        <v>2091.2536</v>
      </c>
      <c r="F125" s="31"/>
      <c r="H125" s="47" t="s">
        <v>4</v>
      </c>
      <c r="I125" s="47" t="s">
        <v>34</v>
      </c>
      <c r="J125" s="47" t="s">
        <v>3</v>
      </c>
      <c r="O125" s="37"/>
      <c r="P125" s="37"/>
      <c r="Q125" s="37"/>
      <c r="R125" s="37"/>
      <c r="S125" s="37"/>
      <c r="T125" s="38"/>
      <c r="U125" s="38"/>
      <c r="V125" s="38"/>
      <c r="W125" s="1"/>
      <c r="X125" s="1"/>
      <c r="Y125" s="1"/>
      <c r="Z125" s="1"/>
      <c r="AA125" s="1"/>
      <c r="AB125" s="1"/>
      <c r="AC125" s="1"/>
    </row>
    <row r="126" spans="1:29" x14ac:dyDescent="0.25">
      <c r="F126" s="31"/>
      <c r="H126" s="33">
        <f>AC79</f>
        <v>-37012.600000000006</v>
      </c>
      <c r="I126" s="53">
        <f>I123*3.65%</f>
        <v>19888.908764999996</v>
      </c>
      <c r="J126" s="33">
        <f>Z79</f>
        <v>672.23</v>
      </c>
      <c r="O126" s="37"/>
      <c r="P126" s="37"/>
      <c r="Q126" s="37"/>
      <c r="R126" s="37"/>
      <c r="S126" s="37"/>
      <c r="T126" s="38"/>
      <c r="U126" s="38"/>
      <c r="V126" s="38"/>
      <c r="W126" s="1"/>
      <c r="X126" s="1"/>
      <c r="Y126" s="1"/>
      <c r="Z126" s="1"/>
      <c r="AA126" s="1"/>
      <c r="AB126" s="1"/>
      <c r="AC126" s="1"/>
    </row>
    <row r="127" spans="1:29" x14ac:dyDescent="0.25">
      <c r="A127" s="54"/>
      <c r="B127" s="55"/>
      <c r="O127" s="37"/>
      <c r="P127" s="37"/>
      <c r="Q127" s="37"/>
      <c r="R127" s="37"/>
      <c r="S127" s="37"/>
      <c r="T127" s="38"/>
      <c r="U127" s="38"/>
      <c r="V127" s="38"/>
      <c r="W127" s="1"/>
      <c r="X127" s="1"/>
      <c r="Y127" s="1"/>
      <c r="Z127" s="1"/>
      <c r="AA127" s="1"/>
      <c r="AB127" s="1"/>
      <c r="AC127" s="1"/>
    </row>
    <row r="128" spans="1:29" x14ac:dyDescent="0.25">
      <c r="A128" s="54"/>
      <c r="B128" s="55"/>
      <c r="H128" s="56" t="s">
        <v>35</v>
      </c>
      <c r="I128" s="33">
        <f>I126*17.8%</f>
        <v>3540.2257601699998</v>
      </c>
      <c r="O128" s="37"/>
      <c r="P128" s="37"/>
      <c r="Q128" s="37"/>
      <c r="R128" s="37"/>
      <c r="S128" s="37"/>
      <c r="T128" s="38"/>
      <c r="U128" s="38"/>
      <c r="V128" s="38"/>
      <c r="W128" s="1"/>
      <c r="X128" s="1"/>
      <c r="Y128" s="1"/>
      <c r="Z128" s="1"/>
      <c r="AA128" s="1"/>
      <c r="AB128" s="1"/>
      <c r="AC128" s="1"/>
    </row>
    <row r="129" spans="1:29" x14ac:dyDescent="0.25">
      <c r="A129" s="54"/>
      <c r="B129" s="55"/>
      <c r="H129" s="56" t="s">
        <v>36</v>
      </c>
      <c r="I129" s="33">
        <f>I126*82.2%</f>
        <v>16348.683004829998</v>
      </c>
      <c r="O129" s="37"/>
      <c r="P129" s="37"/>
      <c r="Q129" s="37"/>
      <c r="R129" s="37"/>
      <c r="S129" s="37"/>
      <c r="T129" s="38"/>
      <c r="U129" s="38"/>
      <c r="V129" s="38"/>
      <c r="W129" s="1"/>
      <c r="X129" s="1"/>
      <c r="Y129" s="1"/>
      <c r="Z129" s="1"/>
      <c r="AA129" s="1"/>
      <c r="AB129" s="1"/>
      <c r="AC129" s="1"/>
    </row>
    <row r="130" spans="1:29" x14ac:dyDescent="0.25">
      <c r="H130" s="57"/>
      <c r="I130" s="31"/>
      <c r="O130" s="37"/>
      <c r="P130" s="37"/>
      <c r="Q130" s="37"/>
      <c r="R130" s="37"/>
      <c r="S130" s="37"/>
      <c r="T130" s="58"/>
      <c r="U130" s="58"/>
      <c r="V130" s="58"/>
      <c r="W130" s="1"/>
      <c r="X130" s="1"/>
      <c r="Y130" s="1"/>
      <c r="Z130" s="1"/>
      <c r="AA130" s="1"/>
      <c r="AB130" s="1"/>
      <c r="AC130" s="1"/>
    </row>
    <row r="131" spans="1:29" x14ac:dyDescent="0.25">
      <c r="H131" s="57"/>
      <c r="O131" s="37"/>
      <c r="P131" s="37"/>
      <c r="Q131" s="37"/>
      <c r="R131" s="37"/>
      <c r="S131" s="37"/>
      <c r="T131" s="58"/>
      <c r="U131" s="58"/>
      <c r="V131" s="58"/>
      <c r="W131" s="1"/>
      <c r="X131" s="1"/>
      <c r="Y131" s="1"/>
      <c r="Z131" s="1"/>
      <c r="AA131" s="1"/>
      <c r="AB131" s="1"/>
      <c r="AC131" s="1"/>
    </row>
    <row r="132" spans="1:29" x14ac:dyDescent="0.25">
      <c r="O132" s="37"/>
      <c r="P132" s="37"/>
      <c r="Q132" s="37"/>
      <c r="R132" s="37"/>
      <c r="S132" s="37"/>
      <c r="T132" s="58"/>
      <c r="U132" s="58"/>
      <c r="V132" s="58"/>
      <c r="W132" s="1"/>
      <c r="X132" s="1"/>
      <c r="Y132" s="1"/>
      <c r="Z132" s="1"/>
      <c r="AA132" s="1"/>
      <c r="AB132" s="1"/>
      <c r="AC132" s="1"/>
    </row>
    <row r="133" spans="1:29" x14ac:dyDescent="0.25">
      <c r="O133" s="37"/>
      <c r="P133" s="37"/>
      <c r="Q133" s="37"/>
      <c r="R133" s="37"/>
      <c r="S133" s="37"/>
      <c r="T133" s="58"/>
      <c r="U133" s="58"/>
      <c r="V133" s="58"/>
      <c r="W133" s="1"/>
      <c r="X133" s="1"/>
      <c r="Y133" s="1"/>
      <c r="Z133" s="1"/>
      <c r="AA133" s="1"/>
      <c r="AB133" s="1"/>
      <c r="AC133" s="1"/>
    </row>
    <row r="134" spans="1:29" x14ac:dyDescent="0.25">
      <c r="O134" s="37"/>
      <c r="P134" s="37"/>
      <c r="Q134" s="37"/>
      <c r="R134" s="37"/>
      <c r="S134" s="37"/>
      <c r="T134" s="58"/>
      <c r="U134" s="58"/>
      <c r="V134" s="58"/>
      <c r="W134" s="1"/>
      <c r="X134" s="1"/>
      <c r="Y134" s="1"/>
      <c r="Z134" s="1"/>
      <c r="AA134" s="1"/>
      <c r="AB134" s="1"/>
      <c r="AC134" s="1"/>
    </row>
    <row r="135" spans="1:29" x14ac:dyDescent="0.25">
      <c r="O135" s="37"/>
      <c r="P135" s="37"/>
      <c r="Q135" s="37"/>
      <c r="R135" s="37"/>
      <c r="S135" s="37"/>
      <c r="T135" s="58"/>
      <c r="U135" s="58"/>
      <c r="V135" s="58"/>
      <c r="W135" s="1"/>
      <c r="X135" s="1"/>
      <c r="Y135" s="1"/>
      <c r="Z135" s="1"/>
      <c r="AA135" s="1"/>
      <c r="AB135" s="1"/>
      <c r="AC135" s="1"/>
    </row>
    <row r="136" spans="1:29" x14ac:dyDescent="0.25">
      <c r="O136" s="37"/>
      <c r="P136" s="37"/>
      <c r="Q136" s="37"/>
      <c r="R136" s="37"/>
      <c r="S136" s="37"/>
      <c r="T136" s="58"/>
      <c r="U136" s="58"/>
      <c r="V136" s="58"/>
      <c r="W136" s="1"/>
      <c r="X136" s="1"/>
      <c r="Y136" s="1"/>
      <c r="Z136" s="1"/>
      <c r="AA136" s="1"/>
      <c r="AB136" s="1"/>
      <c r="AC136" s="1"/>
    </row>
    <row r="137" spans="1:29" x14ac:dyDescent="0.25">
      <c r="O137" s="37"/>
      <c r="P137" s="37"/>
      <c r="Q137" s="37"/>
      <c r="R137" s="37"/>
      <c r="S137" s="37"/>
      <c r="T137" s="58"/>
      <c r="U137" s="58"/>
      <c r="V137" s="58"/>
      <c r="W137" s="1"/>
      <c r="X137" s="1"/>
      <c r="Y137" s="1"/>
      <c r="Z137" s="1"/>
      <c r="AA137" s="1"/>
      <c r="AB137" s="1"/>
      <c r="AC137" s="1"/>
    </row>
    <row r="138" spans="1:29" x14ac:dyDescent="0.25">
      <c r="O138" s="37"/>
      <c r="P138" s="37"/>
      <c r="Q138" s="37"/>
      <c r="R138" s="37"/>
      <c r="S138" s="37"/>
      <c r="T138" s="58"/>
      <c r="U138" s="58"/>
      <c r="V138" s="58"/>
      <c r="W138" s="1"/>
      <c r="X138" s="1"/>
      <c r="Y138" s="1"/>
      <c r="Z138" s="1"/>
      <c r="AA138" s="1"/>
      <c r="AB138" s="1"/>
      <c r="AC138" s="1"/>
    </row>
    <row r="139" spans="1:29" x14ac:dyDescent="0.25">
      <c r="W139" s="1"/>
      <c r="X139" s="1"/>
      <c r="Y139" s="1"/>
      <c r="Z139" s="1"/>
      <c r="AA139" s="1"/>
      <c r="AB139" s="1"/>
      <c r="AC139" s="1"/>
    </row>
    <row r="140" spans="1:29" x14ac:dyDescent="0.25">
      <c r="W140" s="1"/>
      <c r="X140" s="1"/>
      <c r="Y140" s="1"/>
      <c r="Z140" s="1"/>
      <c r="AA140" s="1"/>
      <c r="AB140" s="1"/>
      <c r="AC140" s="1"/>
    </row>
    <row r="141" spans="1:29" x14ac:dyDescent="0.25">
      <c r="W141" s="1"/>
      <c r="X141" s="1"/>
      <c r="Y141" s="1"/>
      <c r="Z141" s="1"/>
      <c r="AA141" s="1"/>
      <c r="AB141" s="1"/>
      <c r="AC141" s="1"/>
    </row>
    <row r="142" spans="1:29" x14ac:dyDescent="0.25">
      <c r="W142" s="1"/>
      <c r="X142" s="1"/>
      <c r="Y142" s="1"/>
      <c r="Z142" s="1"/>
      <c r="AA142" s="1"/>
      <c r="AB142" s="1"/>
      <c r="AC142" s="1"/>
    </row>
    <row r="143" spans="1:29" x14ac:dyDescent="0.25">
      <c r="W143" s="1"/>
      <c r="X143" s="1"/>
      <c r="Y143" s="1"/>
      <c r="Z143" s="1"/>
      <c r="AA143" s="1"/>
      <c r="AB143" s="1"/>
      <c r="AC143" s="1"/>
    </row>
    <row r="144" spans="1:29" x14ac:dyDescent="0.25">
      <c r="W144" s="1"/>
      <c r="X144" s="1"/>
      <c r="Y144" s="1"/>
      <c r="Z144" s="1"/>
      <c r="AA144" s="1"/>
      <c r="AB144" s="1"/>
      <c r="AC144" s="1"/>
    </row>
    <row r="145" spans="23:29" x14ac:dyDescent="0.25">
      <c r="W145" s="1"/>
      <c r="X145" s="1"/>
      <c r="Y145" s="1"/>
      <c r="Z145" s="1"/>
      <c r="AA145" s="1"/>
      <c r="AB145" s="1"/>
      <c r="AC145" s="1"/>
    </row>
    <row r="146" spans="23:29" x14ac:dyDescent="0.25">
      <c r="W146" s="1"/>
      <c r="X146" s="1"/>
      <c r="Y146" s="1"/>
      <c r="Z146" s="1"/>
      <c r="AA146" s="1"/>
      <c r="AB146" s="1"/>
      <c r="AC146" s="1"/>
    </row>
    <row r="147" spans="23:29" x14ac:dyDescent="0.25">
      <c r="W147" s="1"/>
      <c r="X147" s="1"/>
      <c r="Y147" s="1"/>
      <c r="Z147" s="1"/>
      <c r="AA147" s="1"/>
      <c r="AB147" s="1"/>
      <c r="AC147" s="1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tabSelected="1" zoomScale="75" workbookViewId="0">
      <pane xSplit="4" ySplit="2" topLeftCell="N3" activePane="bottomRight" state="frozen"/>
      <selection activeCell="A5" sqref="A5"/>
      <selection pane="topRight" activeCell="A5" sqref="A5"/>
      <selection pane="bottomLeft" activeCell="A5" sqref="A5"/>
      <selection pane="bottomRight" activeCell="A6" sqref="A6"/>
    </sheetView>
  </sheetViews>
  <sheetFormatPr defaultRowHeight="15" x14ac:dyDescent="0.25"/>
  <cols>
    <col min="1" max="1" width="7.85546875" style="28" customWidth="1"/>
    <col min="2" max="2" width="9.28515625" style="29" bestFit="1" customWidth="1"/>
    <col min="3" max="3" width="15.5703125" style="29" bestFit="1" customWidth="1"/>
    <col min="4" max="4" width="48.7109375" style="30" bestFit="1" customWidth="1"/>
    <col min="5" max="14" width="15.7109375" style="30" customWidth="1"/>
    <col min="15" max="19" width="15.7109375" style="30" hidden="1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425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75" si="0">Z4-X5+Y5</f>
        <v>0</v>
      </c>
      <c r="AA5" s="14"/>
      <c r="AB5" s="14"/>
      <c r="AC5" s="9">
        <f>AC4-AA5+AB5</f>
        <v>0</v>
      </c>
    </row>
    <row r="6" spans="1:29" s="76" customFormat="1" x14ac:dyDescent="0.25">
      <c r="A6" s="69">
        <v>42675</v>
      </c>
      <c r="B6" s="70">
        <v>5086</v>
      </c>
      <c r="C6" s="70">
        <v>1949</v>
      </c>
      <c r="D6" s="71" t="s">
        <v>59</v>
      </c>
      <c r="E6" s="72"/>
      <c r="F6" s="72"/>
      <c r="G6" s="72"/>
      <c r="H6" s="72"/>
      <c r="I6" s="72"/>
      <c r="J6" s="72"/>
      <c r="K6" s="72"/>
      <c r="L6" s="72"/>
      <c r="M6" s="72"/>
      <c r="N6" s="72">
        <v>5000</v>
      </c>
      <c r="O6" s="73"/>
      <c r="P6" s="73"/>
      <c r="Q6" s="73"/>
      <c r="R6" s="73"/>
      <c r="S6" s="73"/>
      <c r="T6" s="74"/>
      <c r="U6" s="74"/>
      <c r="V6" s="74"/>
      <c r="W6" s="74"/>
      <c r="X6" s="75"/>
      <c r="Y6" s="75"/>
      <c r="Z6" s="25">
        <f t="shared" si="0"/>
        <v>0</v>
      </c>
      <c r="AA6" s="9"/>
      <c r="AB6" s="9">
        <v>900</v>
      </c>
      <c r="AC6" s="9">
        <f>AC5-AA6+AB6</f>
        <v>900</v>
      </c>
    </row>
    <row r="7" spans="1:29" s="26" customFormat="1" x14ac:dyDescent="0.25">
      <c r="A7" s="18">
        <v>42675</v>
      </c>
      <c r="B7" s="19">
        <v>5087</v>
      </c>
      <c r="C7" s="19">
        <v>5905</v>
      </c>
      <c r="D7" s="20" t="s">
        <v>66</v>
      </c>
      <c r="E7" s="21">
        <v>27500</v>
      </c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2"/>
      <c r="R7" s="22"/>
      <c r="S7" s="22"/>
      <c r="T7" s="23"/>
      <c r="U7" s="23"/>
      <c r="V7" s="23"/>
      <c r="W7" s="23"/>
      <c r="X7" s="24"/>
      <c r="Y7" s="24"/>
      <c r="Z7" s="25">
        <f t="shared" si="0"/>
        <v>0</v>
      </c>
      <c r="AA7" s="14"/>
      <c r="AB7" s="14"/>
      <c r="AC7" s="9">
        <f t="shared" ref="AC7:AC77" si="1">AC6-AA7+AB7</f>
        <v>900</v>
      </c>
    </row>
    <row r="8" spans="1:29" s="26" customFormat="1" x14ac:dyDescent="0.25">
      <c r="A8" s="18">
        <v>42675</v>
      </c>
      <c r="B8" s="19">
        <v>5088</v>
      </c>
      <c r="C8" s="19">
        <v>6922</v>
      </c>
      <c r="D8" s="20" t="s">
        <v>427</v>
      </c>
      <c r="E8" s="21"/>
      <c r="F8" s="21"/>
      <c r="G8" s="21"/>
      <c r="H8" s="21">
        <v>17500</v>
      </c>
      <c r="I8" s="21"/>
      <c r="J8" s="21"/>
      <c r="K8" s="21"/>
      <c r="L8" s="21"/>
      <c r="M8" s="21"/>
      <c r="N8" s="21"/>
      <c r="O8" s="22"/>
      <c r="P8" s="22"/>
      <c r="Q8" s="22"/>
      <c r="R8" s="22"/>
      <c r="S8" s="22"/>
      <c r="T8" s="23"/>
      <c r="U8" s="23"/>
      <c r="V8" s="23"/>
      <c r="W8" s="23"/>
      <c r="X8" s="24"/>
      <c r="Y8" s="24"/>
      <c r="Z8" s="25">
        <f t="shared" si="0"/>
        <v>0</v>
      </c>
      <c r="AA8" s="14"/>
      <c r="AB8" s="14"/>
      <c r="AC8" s="9">
        <f t="shared" si="1"/>
        <v>900</v>
      </c>
    </row>
    <row r="9" spans="1:29" s="26" customFormat="1" x14ac:dyDescent="0.25">
      <c r="A9" s="18">
        <v>42675</v>
      </c>
      <c r="B9" s="19">
        <v>5089</v>
      </c>
      <c r="C9" s="19">
        <v>6922</v>
      </c>
      <c r="D9" s="20" t="s">
        <v>428</v>
      </c>
      <c r="E9" s="21"/>
      <c r="F9" s="21"/>
      <c r="G9" s="21"/>
      <c r="H9" s="21">
        <v>8900</v>
      </c>
      <c r="I9" s="21"/>
      <c r="J9" s="21"/>
      <c r="K9" s="21"/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/>
      <c r="Y9" s="24"/>
      <c r="Z9" s="25">
        <f t="shared" si="0"/>
        <v>0</v>
      </c>
      <c r="AA9" s="14"/>
      <c r="AB9" s="14"/>
      <c r="AC9" s="9">
        <f t="shared" si="1"/>
        <v>900</v>
      </c>
    </row>
    <row r="10" spans="1:29" s="26" customFormat="1" x14ac:dyDescent="0.25">
      <c r="A10" s="18">
        <v>42677</v>
      </c>
      <c r="B10" s="19">
        <v>5090</v>
      </c>
      <c r="C10" s="19">
        <v>6949</v>
      </c>
      <c r="D10" s="20" t="s">
        <v>418</v>
      </c>
      <c r="E10" s="21"/>
      <c r="F10" s="21"/>
      <c r="G10" s="21"/>
      <c r="H10" s="21"/>
      <c r="I10" s="21"/>
      <c r="J10" s="21"/>
      <c r="K10" s="21"/>
      <c r="L10" s="21"/>
      <c r="M10" s="21">
        <v>1000</v>
      </c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/>
      <c r="Y10" s="24"/>
      <c r="Z10" s="25">
        <f t="shared" si="0"/>
        <v>0</v>
      </c>
      <c r="AA10" s="14">
        <v>40</v>
      </c>
      <c r="AB10" s="14"/>
      <c r="AC10" s="9">
        <f t="shared" si="1"/>
        <v>860</v>
      </c>
    </row>
    <row r="11" spans="1:29" s="26" customFormat="1" x14ac:dyDescent="0.25">
      <c r="A11" s="18">
        <v>42677</v>
      </c>
      <c r="B11" s="19">
        <v>5091</v>
      </c>
      <c r="C11" s="19">
        <v>6117</v>
      </c>
      <c r="D11" s="20" t="s">
        <v>429</v>
      </c>
      <c r="E11" s="21"/>
      <c r="F11" s="21"/>
      <c r="G11" s="21"/>
      <c r="H11" s="21"/>
      <c r="I11" s="21"/>
      <c r="J11" s="21"/>
      <c r="K11" s="21">
        <v>18900</v>
      </c>
      <c r="L11" s="21"/>
      <c r="M11" s="21"/>
      <c r="N11" s="21"/>
      <c r="O11" s="22"/>
      <c r="P11" s="22"/>
      <c r="Q11" s="22"/>
      <c r="R11" s="22"/>
      <c r="S11" s="22"/>
      <c r="T11" s="23"/>
      <c r="U11" s="23"/>
      <c r="V11" s="23"/>
      <c r="W11" s="23"/>
      <c r="X11" s="24"/>
      <c r="Y11" s="24"/>
      <c r="Z11" s="25">
        <f t="shared" si="0"/>
        <v>0</v>
      </c>
      <c r="AA11" s="14">
        <v>756</v>
      </c>
      <c r="AB11" s="14"/>
      <c r="AC11" s="9">
        <f t="shared" si="1"/>
        <v>104</v>
      </c>
    </row>
    <row r="12" spans="1:29" s="26" customFormat="1" x14ac:dyDescent="0.25">
      <c r="A12" s="18">
        <v>5092</v>
      </c>
      <c r="B12" s="19">
        <v>5092</v>
      </c>
      <c r="C12" s="19">
        <v>5117</v>
      </c>
      <c r="D12" s="20" t="s">
        <v>333</v>
      </c>
      <c r="E12" s="21"/>
      <c r="F12" s="21"/>
      <c r="G12" s="21"/>
      <c r="H12" s="21"/>
      <c r="I12" s="21"/>
      <c r="J12" s="21"/>
      <c r="K12" s="21">
        <v>31000</v>
      </c>
      <c r="L12" s="21"/>
      <c r="M12" s="21"/>
      <c r="N12" s="21"/>
      <c r="O12" s="22"/>
      <c r="P12" s="22"/>
      <c r="Q12" s="22"/>
      <c r="R12" s="22"/>
      <c r="S12" s="22"/>
      <c r="T12" s="23"/>
      <c r="U12" s="23"/>
      <c r="V12" s="23"/>
      <c r="W12" s="23"/>
      <c r="X12" s="24"/>
      <c r="Y12" s="24"/>
      <c r="Z12" s="25">
        <f t="shared" si="0"/>
        <v>0</v>
      </c>
      <c r="AA12" s="14">
        <v>5580</v>
      </c>
      <c r="AB12" s="14"/>
      <c r="AC12" s="9">
        <f t="shared" si="1"/>
        <v>-5476</v>
      </c>
    </row>
    <row r="13" spans="1:29" s="26" customFormat="1" x14ac:dyDescent="0.25">
      <c r="A13" s="18">
        <v>42678</v>
      </c>
      <c r="B13" s="19">
        <v>5093</v>
      </c>
      <c r="C13" s="19">
        <v>5117</v>
      </c>
      <c r="D13" s="20" t="s">
        <v>415</v>
      </c>
      <c r="E13" s="21"/>
      <c r="F13" s="21"/>
      <c r="G13" s="21"/>
      <c r="H13" s="21"/>
      <c r="I13" s="21"/>
      <c r="J13" s="21"/>
      <c r="K13" s="21">
        <v>20900</v>
      </c>
      <c r="L13" s="21"/>
      <c r="M13" s="21"/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0</v>
      </c>
      <c r="AA13" s="14">
        <v>3762</v>
      </c>
      <c r="AB13" s="14"/>
      <c r="AC13" s="9">
        <f t="shared" si="1"/>
        <v>-9238</v>
      </c>
    </row>
    <row r="14" spans="1:29" s="26" customFormat="1" x14ac:dyDescent="0.25">
      <c r="A14" s="18">
        <v>42678</v>
      </c>
      <c r="B14" s="19">
        <v>5094</v>
      </c>
      <c r="C14" s="19">
        <v>6117</v>
      </c>
      <c r="D14" s="20" t="s">
        <v>430</v>
      </c>
      <c r="E14" s="21"/>
      <c r="F14" s="21"/>
      <c r="G14" s="21"/>
      <c r="H14" s="21"/>
      <c r="I14" s="21"/>
      <c r="J14" s="21"/>
      <c r="K14" s="21">
        <v>19990</v>
      </c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/>
      <c r="Y14" s="24"/>
      <c r="Z14" s="25">
        <f t="shared" si="0"/>
        <v>0</v>
      </c>
      <c r="AA14" s="14">
        <v>799.6</v>
      </c>
      <c r="AB14" s="14"/>
      <c r="AC14" s="9">
        <f t="shared" si="1"/>
        <v>-10037.6</v>
      </c>
    </row>
    <row r="15" spans="1:29" s="26" customFormat="1" x14ac:dyDescent="0.25">
      <c r="A15" s="18">
        <v>42678</v>
      </c>
      <c r="B15" s="19">
        <v>5095</v>
      </c>
      <c r="C15" s="19">
        <v>5905</v>
      </c>
      <c r="D15" s="20" t="s">
        <v>66</v>
      </c>
      <c r="E15" s="21">
        <v>8000</v>
      </c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/>
      <c r="Y15" s="24"/>
      <c r="Z15" s="25">
        <f t="shared" si="0"/>
        <v>0</v>
      </c>
      <c r="AA15" s="14"/>
      <c r="AB15" s="14"/>
      <c r="AC15" s="9">
        <f t="shared" si="1"/>
        <v>-10037.6</v>
      </c>
    </row>
    <row r="16" spans="1:29" s="26" customFormat="1" x14ac:dyDescent="0.25">
      <c r="A16" s="18">
        <v>42678</v>
      </c>
      <c r="B16" s="19">
        <v>5096</v>
      </c>
      <c r="C16" s="19">
        <v>6949</v>
      </c>
      <c r="D16" s="20" t="s">
        <v>431</v>
      </c>
      <c r="E16" s="21"/>
      <c r="F16" s="21"/>
      <c r="G16" s="21"/>
      <c r="H16" s="21"/>
      <c r="I16" s="21"/>
      <c r="J16" s="21"/>
      <c r="K16" s="21"/>
      <c r="L16" s="21"/>
      <c r="M16" s="21">
        <v>1499</v>
      </c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/>
      <c r="Y16" s="24"/>
      <c r="Z16" s="25">
        <f t="shared" si="0"/>
        <v>0</v>
      </c>
      <c r="AA16" s="14">
        <v>59.96</v>
      </c>
      <c r="AB16" s="14"/>
      <c r="AC16" s="9">
        <f t="shared" si="1"/>
        <v>-10097.56</v>
      </c>
    </row>
    <row r="17" spans="1:29" s="26" customFormat="1" x14ac:dyDescent="0.25">
      <c r="A17" s="18">
        <v>42678</v>
      </c>
      <c r="B17" s="19">
        <v>5097</v>
      </c>
      <c r="C17" s="19">
        <v>6922</v>
      </c>
      <c r="D17" s="20" t="s">
        <v>432</v>
      </c>
      <c r="E17" s="21"/>
      <c r="F17" s="21"/>
      <c r="G17" s="21"/>
      <c r="H17" s="21">
        <v>19900</v>
      </c>
      <c r="I17" s="21"/>
      <c r="J17" s="21"/>
      <c r="K17" s="21"/>
      <c r="L17" s="21"/>
      <c r="M17" s="21"/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/>
      <c r="Y17" s="24"/>
      <c r="Z17" s="25">
        <f t="shared" si="0"/>
        <v>0</v>
      </c>
      <c r="AA17" s="14"/>
      <c r="AB17" s="14"/>
      <c r="AC17" s="9">
        <f t="shared" si="1"/>
        <v>-10097.56</v>
      </c>
    </row>
    <row r="18" spans="1:29" s="26" customFormat="1" x14ac:dyDescent="0.25">
      <c r="A18" s="18">
        <v>42678</v>
      </c>
      <c r="B18" s="19">
        <v>5098</v>
      </c>
      <c r="C18" s="19">
        <v>6102</v>
      </c>
      <c r="D18" s="20" t="s">
        <v>344</v>
      </c>
      <c r="E18" s="21"/>
      <c r="F18" s="21"/>
      <c r="G18" s="21"/>
      <c r="H18" s="21"/>
      <c r="I18" s="21">
        <v>4369.9799999999996</v>
      </c>
      <c r="J18" s="21"/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/>
      <c r="Y18" s="24"/>
      <c r="Z18" s="25">
        <f t="shared" si="0"/>
        <v>0</v>
      </c>
      <c r="AA18" s="14">
        <v>174.8</v>
      </c>
      <c r="AB18" s="14"/>
      <c r="AC18" s="9">
        <f t="shared" si="1"/>
        <v>-10272.359999999999</v>
      </c>
    </row>
    <row r="19" spans="1:29" s="26" customFormat="1" x14ac:dyDescent="0.25">
      <c r="A19" s="18">
        <v>42678</v>
      </c>
      <c r="B19" s="19">
        <v>5099</v>
      </c>
      <c r="C19" s="19">
        <v>6922</v>
      </c>
      <c r="D19" s="20" t="s">
        <v>433</v>
      </c>
      <c r="E19" s="21"/>
      <c r="F19" s="21"/>
      <c r="G19" s="21"/>
      <c r="H19" s="21"/>
      <c r="I19" s="21">
        <v>21000</v>
      </c>
      <c r="J19" s="21"/>
      <c r="K19" s="21"/>
      <c r="L19" s="21"/>
      <c r="M19" s="21"/>
      <c r="N19" s="21"/>
      <c r="O19" s="22"/>
      <c r="P19" s="22"/>
      <c r="Q19" s="22"/>
      <c r="R19" s="22"/>
      <c r="S19" s="22"/>
      <c r="T19" s="23"/>
      <c r="U19" s="23"/>
      <c r="V19" s="23"/>
      <c r="W19" s="23"/>
      <c r="X19" s="24"/>
      <c r="Y19" s="24"/>
      <c r="Z19" s="25">
        <f t="shared" si="0"/>
        <v>0</v>
      </c>
      <c r="AA19" s="14"/>
      <c r="AB19" s="14"/>
      <c r="AC19" s="9">
        <f t="shared" si="1"/>
        <v>-10272.359999999999</v>
      </c>
    </row>
    <row r="20" spans="1:29" s="68" customFormat="1" x14ac:dyDescent="0.25">
      <c r="A20" s="61">
        <v>42681</v>
      </c>
      <c r="B20" s="62">
        <v>5100</v>
      </c>
      <c r="C20" s="62"/>
      <c r="D20" s="63" t="s">
        <v>46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65"/>
      <c r="Q20" s="65"/>
      <c r="R20" s="65"/>
      <c r="S20" s="65"/>
      <c r="T20" s="66"/>
      <c r="U20" s="66"/>
      <c r="V20" s="66"/>
      <c r="W20" s="66"/>
      <c r="X20" s="67"/>
      <c r="Y20" s="67"/>
      <c r="Z20" s="59">
        <f t="shared" si="0"/>
        <v>0</v>
      </c>
      <c r="AA20" s="60"/>
      <c r="AB20" s="60"/>
      <c r="AC20" s="60">
        <f t="shared" si="1"/>
        <v>-10272.359999999999</v>
      </c>
    </row>
    <row r="21" spans="1:29" s="26" customFormat="1" x14ac:dyDescent="0.25">
      <c r="A21" s="18">
        <v>42681</v>
      </c>
      <c r="B21" s="19">
        <v>5101</v>
      </c>
      <c r="C21" s="19">
        <v>6922</v>
      </c>
      <c r="D21" s="20" t="s">
        <v>434</v>
      </c>
      <c r="E21" s="21"/>
      <c r="F21" s="21"/>
      <c r="G21" s="21"/>
      <c r="H21" s="21">
        <v>18900</v>
      </c>
      <c r="I21" s="21"/>
      <c r="J21" s="21"/>
      <c r="K21" s="21"/>
      <c r="L21" s="21"/>
      <c r="M21" s="21"/>
      <c r="N21" s="21"/>
      <c r="O21" s="22"/>
      <c r="P21" s="22"/>
      <c r="Q21" s="22"/>
      <c r="R21" s="22"/>
      <c r="S21" s="22"/>
      <c r="T21" s="23"/>
      <c r="U21" s="23"/>
      <c r="V21" s="23"/>
      <c r="W21" s="23"/>
      <c r="X21" s="24"/>
      <c r="Y21" s="24"/>
      <c r="Z21" s="25">
        <f t="shared" si="0"/>
        <v>0</v>
      </c>
      <c r="AA21" s="14"/>
      <c r="AB21" s="14"/>
      <c r="AC21" s="9">
        <f t="shared" si="1"/>
        <v>-10272.359999999999</v>
      </c>
    </row>
    <row r="22" spans="1:29" s="26" customFormat="1" x14ac:dyDescent="0.25">
      <c r="A22" s="18">
        <v>42681</v>
      </c>
      <c r="B22" s="19">
        <v>5102</v>
      </c>
      <c r="C22" s="19">
        <v>6922</v>
      </c>
      <c r="D22" s="20" t="s">
        <v>434</v>
      </c>
      <c r="E22" s="21"/>
      <c r="F22" s="21"/>
      <c r="G22" s="21"/>
      <c r="H22" s="21">
        <v>8900</v>
      </c>
      <c r="I22" s="21"/>
      <c r="J22" s="21"/>
      <c r="K22" s="21"/>
      <c r="L22" s="21"/>
      <c r="M22" s="21"/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/>
      <c r="Y22" s="24"/>
      <c r="Z22" s="25">
        <f t="shared" si="0"/>
        <v>0</v>
      </c>
      <c r="AA22" s="14"/>
      <c r="AB22" s="14"/>
      <c r="AC22" s="9">
        <f t="shared" si="1"/>
        <v>-10272.359999999999</v>
      </c>
    </row>
    <row r="23" spans="1:29" s="26" customFormat="1" x14ac:dyDescent="0.25">
      <c r="A23" s="18">
        <v>42682</v>
      </c>
      <c r="B23" s="19">
        <v>5103</v>
      </c>
      <c r="C23" s="19">
        <v>6117</v>
      </c>
      <c r="D23" s="20" t="s">
        <v>427</v>
      </c>
      <c r="E23" s="21"/>
      <c r="F23" s="21"/>
      <c r="G23" s="21"/>
      <c r="H23" s="21"/>
      <c r="I23" s="21"/>
      <c r="J23" s="21"/>
      <c r="K23" s="21">
        <v>17500</v>
      </c>
      <c r="L23" s="21"/>
      <c r="M23" s="21"/>
      <c r="N23" s="21"/>
      <c r="O23" s="22"/>
      <c r="P23" s="22"/>
      <c r="Q23" s="22"/>
      <c r="R23" s="22"/>
      <c r="S23" s="22"/>
      <c r="T23" s="23"/>
      <c r="U23" s="23"/>
      <c r="V23" s="23"/>
      <c r="W23" s="23"/>
      <c r="X23" s="24"/>
      <c r="Y23" s="24"/>
      <c r="Z23" s="25">
        <f t="shared" si="0"/>
        <v>0</v>
      </c>
      <c r="AA23" s="14">
        <v>700</v>
      </c>
      <c r="AB23" s="14"/>
      <c r="AC23" s="9">
        <f t="shared" si="1"/>
        <v>-10972.359999999999</v>
      </c>
    </row>
    <row r="24" spans="1:29" s="26" customFormat="1" x14ac:dyDescent="0.25">
      <c r="A24" s="18">
        <v>42682</v>
      </c>
      <c r="B24" s="19">
        <v>5104</v>
      </c>
      <c r="C24" s="19">
        <v>6117</v>
      </c>
      <c r="D24" s="20" t="s">
        <v>416</v>
      </c>
      <c r="E24" s="21"/>
      <c r="F24" s="21"/>
      <c r="G24" s="21"/>
      <c r="H24" s="21"/>
      <c r="I24" s="21"/>
      <c r="J24" s="21"/>
      <c r="K24" s="21">
        <v>26500</v>
      </c>
      <c r="L24" s="21"/>
      <c r="M24" s="21"/>
      <c r="N24" s="21"/>
      <c r="O24" s="22"/>
      <c r="P24" s="22"/>
      <c r="Q24" s="22"/>
      <c r="R24" s="22"/>
      <c r="S24" s="22"/>
      <c r="T24" s="23"/>
      <c r="U24" s="23"/>
      <c r="V24" s="23"/>
      <c r="W24" s="23"/>
      <c r="X24" s="24"/>
      <c r="Y24" s="24"/>
      <c r="Z24" s="25">
        <f t="shared" si="0"/>
        <v>0</v>
      </c>
      <c r="AA24" s="14">
        <v>1060</v>
      </c>
      <c r="AB24" s="14"/>
      <c r="AC24" s="9">
        <f t="shared" si="1"/>
        <v>-12032.359999999999</v>
      </c>
    </row>
    <row r="25" spans="1:29" s="26" customFormat="1" x14ac:dyDescent="0.25">
      <c r="A25" s="18">
        <v>42682</v>
      </c>
      <c r="B25" s="19">
        <v>5105</v>
      </c>
      <c r="C25" s="19">
        <v>6949</v>
      </c>
      <c r="D25" s="20" t="s">
        <v>435</v>
      </c>
      <c r="E25" s="21"/>
      <c r="F25" s="21"/>
      <c r="G25" s="21"/>
      <c r="H25" s="21"/>
      <c r="I25" s="21"/>
      <c r="J25" s="21"/>
      <c r="K25" s="21"/>
      <c r="L25" s="21"/>
      <c r="M25" s="21">
        <v>1000</v>
      </c>
      <c r="N25" s="21"/>
      <c r="O25" s="22"/>
      <c r="P25" s="22"/>
      <c r="Q25" s="22"/>
      <c r="R25" s="22"/>
      <c r="S25" s="22"/>
      <c r="T25" s="23"/>
      <c r="U25" s="23"/>
      <c r="V25" s="23"/>
      <c r="W25" s="23"/>
      <c r="X25" s="24"/>
      <c r="Y25" s="24"/>
      <c r="Z25" s="25">
        <f t="shared" si="0"/>
        <v>0</v>
      </c>
      <c r="AA25" s="14">
        <v>40</v>
      </c>
      <c r="AB25" s="14"/>
      <c r="AC25" s="9">
        <f t="shared" si="1"/>
        <v>-12072.359999999999</v>
      </c>
    </row>
    <row r="26" spans="1:29" s="26" customFormat="1" x14ac:dyDescent="0.25">
      <c r="A26" s="18">
        <v>42683</v>
      </c>
      <c r="B26" s="19">
        <v>5106</v>
      </c>
      <c r="C26" s="19">
        <v>5949</v>
      </c>
      <c r="D26" s="20" t="s">
        <v>436</v>
      </c>
      <c r="E26" s="21"/>
      <c r="F26" s="21"/>
      <c r="G26" s="21"/>
      <c r="H26" s="21"/>
      <c r="I26" s="21"/>
      <c r="J26" s="21"/>
      <c r="K26" s="21"/>
      <c r="L26" s="21"/>
      <c r="M26" s="21">
        <v>140</v>
      </c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/>
      <c r="Y26" s="24"/>
      <c r="Z26" s="25">
        <f t="shared" si="0"/>
        <v>0</v>
      </c>
      <c r="AA26" s="14">
        <v>25.2</v>
      </c>
      <c r="AB26" s="14"/>
      <c r="AC26" s="9">
        <f t="shared" si="1"/>
        <v>-12097.56</v>
      </c>
    </row>
    <row r="27" spans="1:29" s="26" customFormat="1" x14ac:dyDescent="0.25">
      <c r="A27" s="18">
        <v>42683</v>
      </c>
      <c r="B27" s="19">
        <v>5107</v>
      </c>
      <c r="C27" s="19">
        <v>6102</v>
      </c>
      <c r="D27" s="20" t="s">
        <v>437</v>
      </c>
      <c r="E27" s="21"/>
      <c r="F27" s="21"/>
      <c r="G27" s="21"/>
      <c r="H27" s="21"/>
      <c r="I27" s="21">
        <v>1599.08</v>
      </c>
      <c r="J27" s="21"/>
      <c r="K27" s="21"/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>
        <v>145.37</v>
      </c>
      <c r="Y27" s="24"/>
      <c r="Z27" s="25">
        <f t="shared" si="0"/>
        <v>-145.37</v>
      </c>
      <c r="AA27" s="14">
        <v>63.96</v>
      </c>
      <c r="AB27" s="14"/>
      <c r="AC27" s="9">
        <f t="shared" si="1"/>
        <v>-12161.519999999999</v>
      </c>
    </row>
    <row r="28" spans="1:29" s="76" customFormat="1" x14ac:dyDescent="0.25">
      <c r="A28" s="69">
        <v>42684</v>
      </c>
      <c r="B28" s="70">
        <v>5108</v>
      </c>
      <c r="C28" s="70">
        <v>2202</v>
      </c>
      <c r="D28" s="71" t="s">
        <v>434</v>
      </c>
      <c r="E28" s="72"/>
      <c r="F28" s="72"/>
      <c r="G28" s="72"/>
      <c r="H28" s="72"/>
      <c r="I28" s="72"/>
      <c r="J28" s="72"/>
      <c r="K28" s="72"/>
      <c r="L28" s="72"/>
      <c r="M28" s="72"/>
      <c r="N28" s="72">
        <v>8900</v>
      </c>
      <c r="O28" s="73"/>
      <c r="P28" s="73"/>
      <c r="Q28" s="73"/>
      <c r="R28" s="73"/>
      <c r="S28" s="73"/>
      <c r="T28" s="74"/>
      <c r="U28" s="74"/>
      <c r="V28" s="74"/>
      <c r="W28" s="74"/>
      <c r="X28" s="75"/>
      <c r="Y28" s="75"/>
      <c r="Z28" s="25">
        <f t="shared" si="0"/>
        <v>-145.37</v>
      </c>
      <c r="AA28" s="9"/>
      <c r="AB28" s="9"/>
      <c r="AC28" s="9">
        <f t="shared" si="1"/>
        <v>-12161.519999999999</v>
      </c>
    </row>
    <row r="29" spans="1:29" s="76" customFormat="1" x14ac:dyDescent="0.25">
      <c r="A29" s="69">
        <v>42684</v>
      </c>
      <c r="B29" s="70">
        <v>13169686</v>
      </c>
      <c r="C29" s="70">
        <v>1102</v>
      </c>
      <c r="D29" s="71" t="s">
        <v>415</v>
      </c>
      <c r="E29" s="72"/>
      <c r="F29" s="72"/>
      <c r="G29" s="72"/>
      <c r="H29" s="72"/>
      <c r="I29" s="72"/>
      <c r="J29" s="72"/>
      <c r="K29" s="72"/>
      <c r="L29" s="72"/>
      <c r="M29" s="72"/>
      <c r="N29" s="72">
        <v>1000</v>
      </c>
      <c r="O29" s="73"/>
      <c r="P29" s="73"/>
      <c r="Q29" s="73"/>
      <c r="R29" s="73"/>
      <c r="S29" s="73"/>
      <c r="T29" s="74"/>
      <c r="U29" s="74"/>
      <c r="V29" s="74"/>
      <c r="W29" s="74"/>
      <c r="X29" s="75"/>
      <c r="Y29" s="75"/>
      <c r="Z29" s="25">
        <f t="shared" si="0"/>
        <v>-145.37</v>
      </c>
      <c r="AA29" s="9"/>
      <c r="AB29" s="9"/>
      <c r="AC29" s="9">
        <f t="shared" si="1"/>
        <v>-12161.519999999999</v>
      </c>
    </row>
    <row r="30" spans="1:29" s="76" customFormat="1" x14ac:dyDescent="0.25">
      <c r="A30" s="69">
        <v>42684</v>
      </c>
      <c r="B30" s="70">
        <v>157</v>
      </c>
      <c r="C30" s="70">
        <v>2102</v>
      </c>
      <c r="D30" s="71" t="s">
        <v>418</v>
      </c>
      <c r="E30" s="72"/>
      <c r="F30" s="72"/>
      <c r="G30" s="72"/>
      <c r="H30" s="72"/>
      <c r="I30" s="72"/>
      <c r="J30" s="72"/>
      <c r="K30" s="72"/>
      <c r="L30" s="72"/>
      <c r="M30" s="72"/>
      <c r="N30" s="72">
        <v>1172.82</v>
      </c>
      <c r="O30" s="73"/>
      <c r="P30" s="73"/>
      <c r="Q30" s="73"/>
      <c r="R30" s="73"/>
      <c r="S30" s="73"/>
      <c r="T30" s="74"/>
      <c r="U30" s="74"/>
      <c r="V30" s="74"/>
      <c r="W30" s="74"/>
      <c r="X30" s="75"/>
      <c r="Y30" s="75"/>
      <c r="Z30" s="25">
        <f t="shared" si="0"/>
        <v>-145.37</v>
      </c>
      <c r="AA30" s="9"/>
      <c r="AB30" s="9"/>
      <c r="AC30" s="9">
        <f t="shared" si="1"/>
        <v>-12161.519999999999</v>
      </c>
    </row>
    <row r="31" spans="1:29" s="26" customFormat="1" x14ac:dyDescent="0.25">
      <c r="A31" s="18">
        <v>42684</v>
      </c>
      <c r="B31" s="19">
        <v>5109</v>
      </c>
      <c r="C31" s="19">
        <v>6102</v>
      </c>
      <c r="D31" s="20" t="s">
        <v>438</v>
      </c>
      <c r="E31" s="21"/>
      <c r="F31" s="21"/>
      <c r="G31" s="21"/>
      <c r="H31" s="21"/>
      <c r="I31" s="21">
        <v>5680</v>
      </c>
      <c r="J31" s="21"/>
      <c r="K31" s="21"/>
      <c r="L31" s="21"/>
      <c r="M31" s="21"/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/>
      <c r="Y31" s="24"/>
      <c r="Z31" s="25">
        <f t="shared" si="0"/>
        <v>-145.37</v>
      </c>
      <c r="AA31" s="14">
        <v>227.2</v>
      </c>
      <c r="AB31" s="14"/>
      <c r="AC31" s="9">
        <f t="shared" si="1"/>
        <v>-12388.72</v>
      </c>
    </row>
    <row r="32" spans="1:29" s="26" customFormat="1" x14ac:dyDescent="0.25">
      <c r="A32" s="18">
        <v>42685</v>
      </c>
      <c r="B32" s="19">
        <v>5110</v>
      </c>
      <c r="C32" s="19">
        <v>6117</v>
      </c>
      <c r="D32" s="20" t="s">
        <v>409</v>
      </c>
      <c r="E32" s="21"/>
      <c r="F32" s="21"/>
      <c r="G32" s="21"/>
      <c r="H32" s="21"/>
      <c r="I32" s="21"/>
      <c r="J32" s="21"/>
      <c r="K32" s="21">
        <v>30000</v>
      </c>
      <c r="L32" s="21"/>
      <c r="M32" s="21"/>
      <c r="N32" s="21"/>
      <c r="O32" s="22"/>
      <c r="P32" s="22"/>
      <c r="Q32" s="22"/>
      <c r="R32" s="22"/>
      <c r="S32" s="22"/>
      <c r="T32" s="23"/>
      <c r="U32" s="23"/>
      <c r="V32" s="23"/>
      <c r="W32" s="23"/>
      <c r="X32" s="24"/>
      <c r="Y32" s="24"/>
      <c r="Z32" s="25">
        <f t="shared" si="0"/>
        <v>-145.37</v>
      </c>
      <c r="AA32" s="14">
        <v>1200</v>
      </c>
      <c r="AB32" s="14"/>
      <c r="AC32" s="9">
        <f t="shared" si="1"/>
        <v>-13588.72</v>
      </c>
    </row>
    <row r="33" spans="1:29" s="26" customFormat="1" x14ac:dyDescent="0.25">
      <c r="A33" s="18">
        <v>42685</v>
      </c>
      <c r="B33" s="19">
        <v>5111</v>
      </c>
      <c r="C33" s="19">
        <v>6102</v>
      </c>
      <c r="D33" s="20" t="s">
        <v>407</v>
      </c>
      <c r="E33" s="21"/>
      <c r="F33" s="21"/>
      <c r="G33" s="21"/>
      <c r="H33" s="21"/>
      <c r="I33" s="21">
        <v>3530</v>
      </c>
      <c r="J33" s="21"/>
      <c r="K33" s="21"/>
      <c r="L33" s="21"/>
      <c r="M33" s="21"/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-145.37</v>
      </c>
      <c r="AA33" s="14">
        <v>141.19999999999999</v>
      </c>
      <c r="AB33" s="14"/>
      <c r="AC33" s="9">
        <f t="shared" si="1"/>
        <v>-13729.92</v>
      </c>
    </row>
    <row r="34" spans="1:29" s="26" customFormat="1" x14ac:dyDescent="0.25">
      <c r="A34" s="18">
        <v>42685</v>
      </c>
      <c r="B34" s="19">
        <v>5112</v>
      </c>
      <c r="C34" s="19">
        <v>6403</v>
      </c>
      <c r="D34" s="20" t="s">
        <v>439</v>
      </c>
      <c r="E34" s="21"/>
      <c r="F34" s="21"/>
      <c r="G34" s="21"/>
      <c r="H34" s="21"/>
      <c r="I34" s="21">
        <v>547.73</v>
      </c>
      <c r="J34" s="21"/>
      <c r="K34" s="21"/>
      <c r="L34" s="21"/>
      <c r="M34" s="21"/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-145.37</v>
      </c>
      <c r="AA34" s="14">
        <v>19.39</v>
      </c>
      <c r="AB34" s="14"/>
      <c r="AC34" s="9">
        <f t="shared" si="1"/>
        <v>-13749.31</v>
      </c>
    </row>
    <row r="35" spans="1:29" s="26" customFormat="1" x14ac:dyDescent="0.25">
      <c r="A35" s="18">
        <v>42688</v>
      </c>
      <c r="B35" s="19">
        <v>5113</v>
      </c>
      <c r="C35" s="19">
        <v>5922</v>
      </c>
      <c r="D35" s="20" t="s">
        <v>440</v>
      </c>
      <c r="E35" s="21"/>
      <c r="F35" s="21"/>
      <c r="G35" s="21"/>
      <c r="H35" s="21">
        <v>28100</v>
      </c>
      <c r="I35" s="21"/>
      <c r="J35" s="21"/>
      <c r="K35" s="21"/>
      <c r="L35" s="21"/>
      <c r="M35" s="21"/>
      <c r="N35" s="21"/>
      <c r="O35" s="22"/>
      <c r="P35" s="22"/>
      <c r="Q35" s="22"/>
      <c r="R35" s="22"/>
      <c r="S35" s="22"/>
      <c r="T35" s="23"/>
      <c r="U35" s="23"/>
      <c r="V35" s="23"/>
      <c r="W35" s="23"/>
      <c r="X35" s="24"/>
      <c r="Y35" s="24"/>
      <c r="Z35" s="25">
        <f t="shared" si="0"/>
        <v>-145.37</v>
      </c>
      <c r="AA35" s="14"/>
      <c r="AB35" s="14"/>
      <c r="AC35" s="9">
        <f t="shared" si="1"/>
        <v>-13749.31</v>
      </c>
    </row>
    <row r="36" spans="1:29" s="26" customFormat="1" x14ac:dyDescent="0.25">
      <c r="A36" s="18">
        <v>42691</v>
      </c>
      <c r="B36" s="19">
        <v>5114</v>
      </c>
      <c r="C36" s="19">
        <v>5922</v>
      </c>
      <c r="D36" s="20" t="s">
        <v>441</v>
      </c>
      <c r="E36" s="21"/>
      <c r="F36" s="21"/>
      <c r="G36" s="21"/>
      <c r="H36" s="21">
        <v>21900</v>
      </c>
      <c r="I36" s="21"/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/>
      <c r="Y36" s="24"/>
      <c r="Z36" s="25">
        <f t="shared" si="0"/>
        <v>-145.37</v>
      </c>
      <c r="AA36" s="14"/>
      <c r="AB36" s="14"/>
      <c r="AC36" s="9">
        <f t="shared" si="1"/>
        <v>-13749.31</v>
      </c>
    </row>
    <row r="37" spans="1:29" s="26" customFormat="1" x14ac:dyDescent="0.25">
      <c r="A37" s="18">
        <v>42691</v>
      </c>
      <c r="B37" s="19">
        <v>5115</v>
      </c>
      <c r="C37" s="19">
        <v>6922</v>
      </c>
      <c r="D37" s="20" t="s">
        <v>442</v>
      </c>
      <c r="E37" s="21"/>
      <c r="F37" s="21"/>
      <c r="G37" s="21"/>
      <c r="H37" s="21">
        <v>29594.28</v>
      </c>
      <c r="I37" s="21"/>
      <c r="J37" s="21"/>
      <c r="K37" s="21"/>
      <c r="L37" s="21"/>
      <c r="M37" s="21"/>
      <c r="N37" s="21"/>
      <c r="O37" s="22"/>
      <c r="P37" s="22"/>
      <c r="Q37" s="22"/>
      <c r="R37" s="22"/>
      <c r="S37" s="22"/>
      <c r="T37" s="23"/>
      <c r="U37" s="23"/>
      <c r="V37" s="23"/>
      <c r="W37" s="23"/>
      <c r="X37" s="24"/>
      <c r="Y37" s="24"/>
      <c r="Z37" s="25">
        <f t="shared" si="0"/>
        <v>-145.37</v>
      </c>
      <c r="AA37" s="14"/>
      <c r="AB37" s="14"/>
      <c r="AC37" s="9">
        <f t="shared" si="1"/>
        <v>-13749.31</v>
      </c>
    </row>
    <row r="38" spans="1:29" s="26" customFormat="1" x14ac:dyDescent="0.25">
      <c r="A38" s="18">
        <v>42691</v>
      </c>
      <c r="B38" s="19">
        <v>5116</v>
      </c>
      <c r="C38" s="19">
        <v>6117</v>
      </c>
      <c r="D38" s="20" t="s">
        <v>433</v>
      </c>
      <c r="E38" s="21"/>
      <c r="F38" s="21"/>
      <c r="G38" s="21"/>
      <c r="H38" s="21"/>
      <c r="I38" s="21"/>
      <c r="J38" s="21"/>
      <c r="K38" s="21">
        <v>21000</v>
      </c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-145.37</v>
      </c>
      <c r="AA38" s="14">
        <v>840</v>
      </c>
      <c r="AB38" s="14"/>
      <c r="AC38" s="9">
        <f t="shared" si="1"/>
        <v>-14589.31</v>
      </c>
    </row>
    <row r="39" spans="1:29" s="26" customFormat="1" x14ac:dyDescent="0.25">
      <c r="A39" s="18">
        <v>42692</v>
      </c>
      <c r="B39" s="19">
        <v>5117</v>
      </c>
      <c r="C39" s="19">
        <v>6102</v>
      </c>
      <c r="D39" s="20" t="s">
        <v>443</v>
      </c>
      <c r="E39" s="21"/>
      <c r="F39" s="21"/>
      <c r="G39" s="21"/>
      <c r="H39" s="21"/>
      <c r="I39" s="21">
        <v>462.67</v>
      </c>
      <c r="J39" s="21"/>
      <c r="K39" s="21"/>
      <c r="L39" s="21"/>
      <c r="M39" s="21"/>
      <c r="N39" s="21"/>
      <c r="O39" s="22"/>
      <c r="P39" s="22"/>
      <c r="Q39" s="22"/>
      <c r="R39" s="22"/>
      <c r="S39" s="22"/>
      <c r="T39" s="23"/>
      <c r="U39" s="23"/>
      <c r="V39" s="23"/>
      <c r="W39" s="23"/>
      <c r="X39" s="24">
        <v>36.340000000000003</v>
      </c>
      <c r="Y39" s="24"/>
      <c r="Z39" s="25">
        <f t="shared" si="0"/>
        <v>-181.71</v>
      </c>
      <c r="AA39" s="14">
        <v>18.510000000000002</v>
      </c>
      <c r="AB39" s="14"/>
      <c r="AC39" s="9">
        <f t="shared" si="1"/>
        <v>-14607.82</v>
      </c>
    </row>
    <row r="40" spans="1:29" s="26" customFormat="1" x14ac:dyDescent="0.25">
      <c r="A40" s="18">
        <v>42692</v>
      </c>
      <c r="B40" s="19">
        <v>5118</v>
      </c>
      <c r="C40" s="19">
        <v>6102</v>
      </c>
      <c r="D40" s="20" t="s">
        <v>157</v>
      </c>
      <c r="E40" s="21"/>
      <c r="F40" s="21"/>
      <c r="G40" s="21"/>
      <c r="H40" s="21"/>
      <c r="I40" s="21">
        <v>1015.78</v>
      </c>
      <c r="J40" s="21"/>
      <c r="K40" s="21"/>
      <c r="L40" s="21"/>
      <c r="M40" s="21"/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>
        <v>85.8</v>
      </c>
      <c r="Y40" s="24"/>
      <c r="Z40" s="25">
        <f t="shared" si="0"/>
        <v>-267.51</v>
      </c>
      <c r="AA40" s="14">
        <v>40.630000000000003</v>
      </c>
      <c r="AB40" s="14"/>
      <c r="AC40" s="9">
        <f t="shared" si="1"/>
        <v>-14648.449999999999</v>
      </c>
    </row>
    <row r="41" spans="1:29" s="26" customFormat="1" x14ac:dyDescent="0.25">
      <c r="A41" s="18">
        <v>42692</v>
      </c>
      <c r="B41" s="19">
        <v>5119</v>
      </c>
      <c r="C41" s="19">
        <v>6912</v>
      </c>
      <c r="D41" s="20" t="s">
        <v>411</v>
      </c>
      <c r="E41" s="21"/>
      <c r="F41" s="21"/>
      <c r="G41" s="21"/>
      <c r="H41" s="21"/>
      <c r="I41" s="21"/>
      <c r="J41" s="21">
        <v>990</v>
      </c>
      <c r="K41" s="21"/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-267.51</v>
      </c>
      <c r="AA41" s="14">
        <v>39.6</v>
      </c>
      <c r="AB41" s="14"/>
      <c r="AC41" s="9">
        <f t="shared" si="1"/>
        <v>-14688.05</v>
      </c>
    </row>
    <row r="42" spans="1:29" s="26" customFormat="1" x14ac:dyDescent="0.25">
      <c r="A42" s="18">
        <v>42692</v>
      </c>
      <c r="B42" s="19">
        <v>5120</v>
      </c>
      <c r="C42" s="19">
        <v>6922</v>
      </c>
      <c r="D42" s="20" t="s">
        <v>444</v>
      </c>
      <c r="E42" s="21"/>
      <c r="F42" s="21"/>
      <c r="G42" s="21"/>
      <c r="H42" s="21">
        <v>19990</v>
      </c>
      <c r="I42" s="21"/>
      <c r="J42" s="21"/>
      <c r="K42" s="21"/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/>
      <c r="Y42" s="24"/>
      <c r="Z42" s="25">
        <f t="shared" si="0"/>
        <v>-267.51</v>
      </c>
      <c r="AA42" s="14"/>
      <c r="AB42" s="14"/>
      <c r="AC42" s="9">
        <f t="shared" si="1"/>
        <v>-14688.05</v>
      </c>
    </row>
    <row r="43" spans="1:29" s="76" customFormat="1" x14ac:dyDescent="0.25">
      <c r="A43" s="69">
        <v>42695</v>
      </c>
      <c r="B43" s="70">
        <v>4004</v>
      </c>
      <c r="C43" s="70">
        <v>2556</v>
      </c>
      <c r="D43" s="71" t="s">
        <v>458</v>
      </c>
      <c r="E43" s="72"/>
      <c r="F43" s="72"/>
      <c r="G43" s="72"/>
      <c r="H43" s="72"/>
      <c r="I43" s="72"/>
      <c r="J43" s="72"/>
      <c r="K43" s="72"/>
      <c r="L43" s="72"/>
      <c r="M43" s="72"/>
      <c r="N43" s="72">
        <v>82.5</v>
      </c>
      <c r="O43" s="73"/>
      <c r="P43" s="73"/>
      <c r="Q43" s="73"/>
      <c r="R43" s="73"/>
      <c r="S43" s="73"/>
      <c r="T43" s="74"/>
      <c r="U43" s="74"/>
      <c r="V43" s="74"/>
      <c r="W43" s="74"/>
      <c r="X43" s="75"/>
      <c r="Y43" s="75"/>
      <c r="Z43" s="25">
        <f t="shared" si="0"/>
        <v>-267.51</v>
      </c>
      <c r="AA43" s="9"/>
      <c r="AB43" s="9"/>
      <c r="AC43" s="9">
        <f t="shared" si="1"/>
        <v>-14688.05</v>
      </c>
    </row>
    <row r="44" spans="1:29" s="76" customFormat="1" x14ac:dyDescent="0.25">
      <c r="A44" s="69">
        <v>42695</v>
      </c>
      <c r="B44" s="70">
        <v>4124</v>
      </c>
      <c r="C44" s="70">
        <v>2102</v>
      </c>
      <c r="D44" s="71" t="s">
        <v>387</v>
      </c>
      <c r="E44" s="72"/>
      <c r="F44" s="72"/>
      <c r="G44" s="72"/>
      <c r="H44" s="72"/>
      <c r="I44" s="72"/>
      <c r="J44" s="72"/>
      <c r="K44" s="72"/>
      <c r="L44" s="72"/>
      <c r="M44" s="72"/>
      <c r="N44" s="72">
        <v>5500</v>
      </c>
      <c r="O44" s="73"/>
      <c r="P44" s="73"/>
      <c r="Q44" s="73"/>
      <c r="R44" s="73"/>
      <c r="S44" s="73"/>
      <c r="T44" s="74"/>
      <c r="U44" s="74"/>
      <c r="V44" s="74"/>
      <c r="W44" s="74"/>
      <c r="X44" s="75"/>
      <c r="Y44" s="75"/>
      <c r="Z44" s="25">
        <f t="shared" si="0"/>
        <v>-267.51</v>
      </c>
      <c r="AA44" s="9"/>
      <c r="AB44" s="9">
        <v>187.55</v>
      </c>
      <c r="AC44" s="9">
        <f t="shared" si="1"/>
        <v>-14500.5</v>
      </c>
    </row>
    <row r="45" spans="1:29" s="26" customFormat="1" x14ac:dyDescent="0.25">
      <c r="A45" s="18">
        <v>42696</v>
      </c>
      <c r="B45" s="19">
        <v>5121</v>
      </c>
      <c r="C45" s="19">
        <v>5905</v>
      </c>
      <c r="D45" s="20" t="s">
        <v>66</v>
      </c>
      <c r="E45" s="21">
        <v>179773.57</v>
      </c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22"/>
      <c r="Q45" s="22"/>
      <c r="R45" s="22"/>
      <c r="S45" s="22"/>
      <c r="T45" s="23"/>
      <c r="U45" s="23"/>
      <c r="V45" s="23"/>
      <c r="W45" s="23"/>
      <c r="X45" s="24"/>
      <c r="Y45" s="24"/>
      <c r="Z45" s="25">
        <f t="shared" si="0"/>
        <v>-267.51</v>
      </c>
      <c r="AA45" s="14"/>
      <c r="AB45" s="14"/>
      <c r="AC45" s="9">
        <f t="shared" si="1"/>
        <v>-14500.5</v>
      </c>
    </row>
    <row r="46" spans="1:29" s="68" customFormat="1" x14ac:dyDescent="0.25">
      <c r="A46" s="61">
        <v>42696</v>
      </c>
      <c r="B46" s="62">
        <v>5122</v>
      </c>
      <c r="C46" s="62"/>
      <c r="D46" s="63" t="s">
        <v>46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5"/>
      <c r="P46" s="65"/>
      <c r="Q46" s="65"/>
      <c r="R46" s="65"/>
      <c r="S46" s="65"/>
      <c r="T46" s="66"/>
      <c r="U46" s="66"/>
      <c r="V46" s="66"/>
      <c r="W46" s="66"/>
      <c r="X46" s="67"/>
      <c r="Y46" s="67"/>
      <c r="Z46" s="59">
        <f t="shared" si="0"/>
        <v>-267.51</v>
      </c>
      <c r="AA46" s="60"/>
      <c r="AB46" s="60"/>
      <c r="AC46" s="60">
        <f t="shared" si="1"/>
        <v>-14500.5</v>
      </c>
    </row>
    <row r="47" spans="1:29" s="26" customFormat="1" x14ac:dyDescent="0.25">
      <c r="A47" s="18">
        <v>42696</v>
      </c>
      <c r="B47" s="19">
        <v>5123</v>
      </c>
      <c r="C47" s="19">
        <v>6102</v>
      </c>
      <c r="D47" s="20" t="s">
        <v>445</v>
      </c>
      <c r="E47" s="21"/>
      <c r="F47" s="21">
        <v>44900</v>
      </c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-267.51</v>
      </c>
      <c r="AA47" s="14">
        <v>1796</v>
      </c>
      <c r="AB47" s="14"/>
      <c r="AC47" s="9">
        <f t="shared" si="1"/>
        <v>-16296.5</v>
      </c>
    </row>
    <row r="48" spans="1:29" s="26" customFormat="1" x14ac:dyDescent="0.25">
      <c r="A48" s="18">
        <v>42697</v>
      </c>
      <c r="B48" s="19">
        <v>5124</v>
      </c>
      <c r="C48" s="19">
        <v>5922</v>
      </c>
      <c r="D48" s="20" t="s">
        <v>446</v>
      </c>
      <c r="E48" s="21"/>
      <c r="F48" s="21"/>
      <c r="G48" s="21"/>
      <c r="H48" s="21">
        <v>21900</v>
      </c>
      <c r="I48" s="21"/>
      <c r="J48" s="21"/>
      <c r="K48" s="21"/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/>
      <c r="Y48" s="24"/>
      <c r="Z48" s="25">
        <f t="shared" si="0"/>
        <v>-267.51</v>
      </c>
      <c r="AA48" s="14"/>
      <c r="AB48" s="14"/>
      <c r="AC48" s="9">
        <f t="shared" si="1"/>
        <v>-16296.5</v>
      </c>
    </row>
    <row r="49" spans="1:29" s="26" customFormat="1" x14ac:dyDescent="0.25">
      <c r="A49" s="18">
        <v>42697</v>
      </c>
      <c r="B49" s="19">
        <v>5125</v>
      </c>
      <c r="C49" s="19">
        <v>6922</v>
      </c>
      <c r="D49" s="20" t="s">
        <v>447</v>
      </c>
      <c r="E49" s="21"/>
      <c r="F49" s="21"/>
      <c r="G49" s="21"/>
      <c r="H49" s="21">
        <v>19500</v>
      </c>
      <c r="I49" s="21"/>
      <c r="J49" s="21"/>
      <c r="K49" s="21"/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-267.51</v>
      </c>
      <c r="AA49" s="14"/>
      <c r="AB49" s="14"/>
      <c r="AC49" s="9">
        <f t="shared" si="1"/>
        <v>-16296.5</v>
      </c>
    </row>
    <row r="50" spans="1:29" s="26" customFormat="1" x14ac:dyDescent="0.25">
      <c r="A50" s="18">
        <v>42697</v>
      </c>
      <c r="B50" s="19">
        <v>5126</v>
      </c>
      <c r="C50" s="19">
        <v>6922</v>
      </c>
      <c r="D50" s="20" t="s">
        <v>448</v>
      </c>
      <c r="E50" s="21"/>
      <c r="F50" s="21"/>
      <c r="G50" s="21"/>
      <c r="H50" s="21">
        <v>8900</v>
      </c>
      <c r="I50" s="21"/>
      <c r="J50" s="21"/>
      <c r="K50" s="21"/>
      <c r="L50" s="21"/>
      <c r="M50" s="21"/>
      <c r="N50" s="21"/>
      <c r="O50" s="22"/>
      <c r="P50" s="22"/>
      <c r="Q50" s="22"/>
      <c r="R50" s="22"/>
      <c r="S50" s="22"/>
      <c r="T50" s="23"/>
      <c r="U50" s="23"/>
      <c r="V50" s="23"/>
      <c r="W50" s="23"/>
      <c r="X50" s="24"/>
      <c r="Y50" s="24"/>
      <c r="Z50" s="25">
        <f t="shared" si="0"/>
        <v>-267.51</v>
      </c>
      <c r="AA50" s="14"/>
      <c r="AB50" s="14"/>
      <c r="AC50" s="9">
        <f t="shared" si="1"/>
        <v>-16296.5</v>
      </c>
    </row>
    <row r="51" spans="1:29" s="26" customFormat="1" x14ac:dyDescent="0.25">
      <c r="A51" s="18">
        <v>42698</v>
      </c>
      <c r="B51" s="19">
        <v>5127</v>
      </c>
      <c r="C51" s="19">
        <v>6102</v>
      </c>
      <c r="D51" s="20" t="s">
        <v>449</v>
      </c>
      <c r="E51" s="21"/>
      <c r="F51" s="21"/>
      <c r="G51" s="21"/>
      <c r="H51" s="21"/>
      <c r="I51" s="21">
        <v>2600</v>
      </c>
      <c r="J51" s="21"/>
      <c r="K51" s="21"/>
      <c r="L51" s="21"/>
      <c r="M51" s="21"/>
      <c r="N51" s="21"/>
      <c r="O51" s="22"/>
      <c r="P51" s="22"/>
      <c r="Q51" s="22"/>
      <c r="R51" s="22"/>
      <c r="S51" s="22"/>
      <c r="T51" s="23"/>
      <c r="U51" s="23"/>
      <c r="V51" s="23"/>
      <c r="W51" s="23"/>
      <c r="X51" s="24">
        <v>208.62</v>
      </c>
      <c r="Y51" s="24"/>
      <c r="Z51" s="25">
        <f t="shared" si="0"/>
        <v>-476.13</v>
      </c>
      <c r="AA51" s="14">
        <v>106.26</v>
      </c>
      <c r="AB51" s="14"/>
      <c r="AC51" s="9">
        <f t="shared" si="1"/>
        <v>-16402.759999999998</v>
      </c>
    </row>
    <row r="52" spans="1:29" s="26" customFormat="1" x14ac:dyDescent="0.25">
      <c r="A52" s="18">
        <v>42698</v>
      </c>
      <c r="B52" s="19">
        <v>5128</v>
      </c>
      <c r="C52" s="19">
        <v>6102</v>
      </c>
      <c r="D52" s="20" t="s">
        <v>450</v>
      </c>
      <c r="E52" s="21"/>
      <c r="F52" s="21"/>
      <c r="G52" s="21"/>
      <c r="H52" s="21"/>
      <c r="I52" s="21">
        <v>915</v>
      </c>
      <c r="J52" s="21"/>
      <c r="K52" s="21"/>
      <c r="L52" s="21"/>
      <c r="M52" s="21"/>
      <c r="N52" s="21"/>
      <c r="O52" s="22"/>
      <c r="P52" s="22"/>
      <c r="Q52" s="22"/>
      <c r="R52" s="22"/>
      <c r="S52" s="22"/>
      <c r="T52" s="23"/>
      <c r="U52" s="23"/>
      <c r="V52" s="23"/>
      <c r="W52" s="23"/>
      <c r="X52" s="24">
        <v>113.61</v>
      </c>
      <c r="Y52" s="24"/>
      <c r="Z52" s="25">
        <f t="shared" si="0"/>
        <v>-589.74</v>
      </c>
      <c r="AA52" s="14">
        <v>36.6</v>
      </c>
      <c r="AB52" s="14"/>
      <c r="AC52" s="9">
        <f t="shared" si="1"/>
        <v>-16439.359999999997</v>
      </c>
    </row>
    <row r="53" spans="1:29" s="26" customFormat="1" x14ac:dyDescent="0.25">
      <c r="A53" s="18">
        <v>42699</v>
      </c>
      <c r="B53" s="19">
        <v>5129</v>
      </c>
      <c r="C53" s="19">
        <v>6102</v>
      </c>
      <c r="D53" s="20" t="s">
        <v>451</v>
      </c>
      <c r="E53" s="21"/>
      <c r="F53" s="21"/>
      <c r="G53" s="21"/>
      <c r="H53" s="21"/>
      <c r="I53" s="21">
        <v>1548</v>
      </c>
      <c r="J53" s="21"/>
      <c r="K53" s="21"/>
      <c r="L53" s="21"/>
      <c r="M53" s="21"/>
      <c r="N53" s="21"/>
      <c r="O53" s="22"/>
      <c r="P53" s="22"/>
      <c r="Q53" s="22"/>
      <c r="R53" s="22"/>
      <c r="S53" s="22"/>
      <c r="T53" s="23"/>
      <c r="U53" s="23"/>
      <c r="V53" s="23"/>
      <c r="W53" s="23"/>
      <c r="X53" s="24">
        <v>186.95</v>
      </c>
      <c r="Y53" s="24"/>
      <c r="Z53" s="25">
        <f t="shared" si="0"/>
        <v>-776.69</v>
      </c>
      <c r="AA53" s="14">
        <v>61.92</v>
      </c>
      <c r="AB53" s="14"/>
      <c r="AC53" s="9">
        <f t="shared" si="1"/>
        <v>-16501.279999999995</v>
      </c>
    </row>
    <row r="54" spans="1:29" s="26" customFormat="1" x14ac:dyDescent="0.25">
      <c r="A54" s="18">
        <v>42699</v>
      </c>
      <c r="B54" s="19">
        <v>5130</v>
      </c>
      <c r="C54" s="19">
        <v>6102</v>
      </c>
      <c r="D54" s="20" t="s">
        <v>369</v>
      </c>
      <c r="E54" s="21"/>
      <c r="F54" s="21"/>
      <c r="G54" s="21"/>
      <c r="H54" s="21"/>
      <c r="I54" s="21">
        <v>3779.54</v>
      </c>
      <c r="J54" s="21"/>
      <c r="K54" s="21"/>
      <c r="L54" s="21"/>
      <c r="M54" s="21"/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>
        <v>72.680000000000007</v>
      </c>
      <c r="Y54" s="24"/>
      <c r="Z54" s="25">
        <f t="shared" si="0"/>
        <v>-849.37000000000012</v>
      </c>
      <c r="AA54" s="14">
        <v>151.18</v>
      </c>
      <c r="AB54" s="14"/>
      <c r="AC54" s="9">
        <f t="shared" si="1"/>
        <v>-16652.459999999995</v>
      </c>
    </row>
    <row r="55" spans="1:29" s="26" customFormat="1" x14ac:dyDescent="0.25">
      <c r="A55" s="18">
        <v>42699</v>
      </c>
      <c r="B55" s="19">
        <v>5131</v>
      </c>
      <c r="C55" s="19">
        <v>6922</v>
      </c>
      <c r="D55" s="20" t="s">
        <v>452</v>
      </c>
      <c r="E55" s="21"/>
      <c r="F55" s="21"/>
      <c r="G55" s="21"/>
      <c r="H55" s="21">
        <v>18900</v>
      </c>
      <c r="I55" s="21"/>
      <c r="J55" s="21"/>
      <c r="K55" s="21"/>
      <c r="L55" s="21"/>
      <c r="M55" s="21"/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/>
      <c r="Y55" s="24"/>
      <c r="Z55" s="25">
        <f t="shared" si="0"/>
        <v>-849.37000000000012</v>
      </c>
      <c r="AA55" s="14"/>
      <c r="AB55" s="14"/>
      <c r="AC55" s="9">
        <f t="shared" si="1"/>
        <v>-16652.459999999995</v>
      </c>
    </row>
    <row r="56" spans="1:29" s="26" customFormat="1" x14ac:dyDescent="0.25">
      <c r="A56" s="18">
        <v>42699</v>
      </c>
      <c r="B56" s="19">
        <v>5132</v>
      </c>
      <c r="C56" s="19">
        <v>6912</v>
      </c>
      <c r="D56" s="20" t="s">
        <v>453</v>
      </c>
      <c r="E56" s="21"/>
      <c r="F56" s="21"/>
      <c r="G56" s="21"/>
      <c r="H56" s="21"/>
      <c r="I56" s="21"/>
      <c r="J56" s="21">
        <v>4200</v>
      </c>
      <c r="K56" s="21"/>
      <c r="L56" s="21"/>
      <c r="M56" s="21"/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>
        <v>547.83000000000004</v>
      </c>
      <c r="Y56" s="24"/>
      <c r="Z56" s="25">
        <f t="shared" si="0"/>
        <v>-1397.2000000000003</v>
      </c>
      <c r="AA56" s="14">
        <v>168</v>
      </c>
      <c r="AB56" s="14"/>
      <c r="AC56" s="9">
        <f t="shared" si="1"/>
        <v>-16820.459999999995</v>
      </c>
    </row>
    <row r="57" spans="1:29" s="26" customFormat="1" x14ac:dyDescent="0.25">
      <c r="A57" s="18">
        <v>42702</v>
      </c>
      <c r="B57" s="19">
        <v>5133</v>
      </c>
      <c r="C57" s="19">
        <v>6117</v>
      </c>
      <c r="D57" s="20" t="s">
        <v>417</v>
      </c>
      <c r="E57" s="21"/>
      <c r="F57" s="21"/>
      <c r="G57" s="21"/>
      <c r="H57" s="21"/>
      <c r="I57" s="21"/>
      <c r="J57" s="21"/>
      <c r="K57" s="21">
        <v>12374.95</v>
      </c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/>
      <c r="Y57" s="24"/>
      <c r="Z57" s="25">
        <f t="shared" si="0"/>
        <v>-1397.2000000000003</v>
      </c>
      <c r="AA57" s="14">
        <v>495</v>
      </c>
      <c r="AB57" s="14"/>
      <c r="AC57" s="9">
        <f t="shared" si="1"/>
        <v>-17315.459999999995</v>
      </c>
    </row>
    <row r="58" spans="1:29" s="26" customFormat="1" x14ac:dyDescent="0.25">
      <c r="A58" s="18">
        <v>42702</v>
      </c>
      <c r="B58" s="19">
        <v>5134</v>
      </c>
      <c r="C58" s="19">
        <v>5905</v>
      </c>
      <c r="D58" s="20" t="s">
        <v>66</v>
      </c>
      <c r="E58" s="21">
        <v>22000</v>
      </c>
      <c r="F58" s="21"/>
      <c r="G58" s="21"/>
      <c r="H58" s="21"/>
      <c r="I58" s="21"/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-1397.2000000000003</v>
      </c>
      <c r="AA58" s="14"/>
      <c r="AB58" s="14"/>
      <c r="AC58" s="9">
        <f t="shared" si="1"/>
        <v>-17315.459999999995</v>
      </c>
    </row>
    <row r="59" spans="1:29" s="26" customFormat="1" x14ac:dyDescent="0.25">
      <c r="A59" s="18">
        <v>42702</v>
      </c>
      <c r="B59" s="19">
        <v>5135</v>
      </c>
      <c r="C59" s="19">
        <v>5905</v>
      </c>
      <c r="D59" s="20" t="s">
        <v>66</v>
      </c>
      <c r="E59" s="21">
        <v>5500</v>
      </c>
      <c r="F59" s="21"/>
      <c r="G59" s="21"/>
      <c r="H59" s="21"/>
      <c r="I59" s="21"/>
      <c r="J59" s="21"/>
      <c r="K59" s="21"/>
      <c r="L59" s="21"/>
      <c r="M59" s="21"/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-1397.2000000000003</v>
      </c>
      <c r="AA59" s="14"/>
      <c r="AB59" s="14"/>
      <c r="AC59" s="9">
        <f t="shared" si="1"/>
        <v>-17315.459999999995</v>
      </c>
    </row>
    <row r="60" spans="1:29" s="76" customFormat="1" x14ac:dyDescent="0.25">
      <c r="A60" s="69">
        <v>42703</v>
      </c>
      <c r="B60" s="70">
        <v>47635</v>
      </c>
      <c r="C60" s="70">
        <v>2102</v>
      </c>
      <c r="D60" s="71" t="s">
        <v>266</v>
      </c>
      <c r="E60" s="72"/>
      <c r="F60" s="72"/>
      <c r="G60" s="72"/>
      <c r="H60" s="72"/>
      <c r="I60" s="72"/>
      <c r="J60" s="72"/>
      <c r="K60" s="72"/>
      <c r="L60" s="72"/>
      <c r="M60" s="72"/>
      <c r="N60" s="72">
        <v>510.53</v>
      </c>
      <c r="O60" s="73"/>
      <c r="P60" s="73"/>
      <c r="Q60" s="73"/>
      <c r="R60" s="73"/>
      <c r="S60" s="73"/>
      <c r="T60" s="74"/>
      <c r="U60" s="74"/>
      <c r="V60" s="74"/>
      <c r="W60" s="74"/>
      <c r="X60" s="75"/>
      <c r="Y60" s="75">
        <v>66.59</v>
      </c>
      <c r="Z60" s="25">
        <f t="shared" si="0"/>
        <v>-1330.6100000000004</v>
      </c>
      <c r="AA60" s="9"/>
      <c r="AB60" s="9">
        <v>53.27</v>
      </c>
      <c r="AC60" s="9">
        <f t="shared" si="1"/>
        <v>-17262.189999999995</v>
      </c>
    </row>
    <row r="61" spans="1:29" s="26" customFormat="1" x14ac:dyDescent="0.25">
      <c r="A61" s="18">
        <v>42703</v>
      </c>
      <c r="B61" s="19">
        <v>5136</v>
      </c>
      <c r="C61" s="19">
        <v>6117</v>
      </c>
      <c r="D61" s="20" t="s">
        <v>420</v>
      </c>
      <c r="E61" s="21"/>
      <c r="F61" s="21"/>
      <c r="G61" s="21"/>
      <c r="H61" s="21"/>
      <c r="I61" s="21"/>
      <c r="J61" s="21"/>
      <c r="K61" s="21">
        <v>33117.199999999997</v>
      </c>
      <c r="L61" s="21"/>
      <c r="M61" s="21"/>
      <c r="N61" s="21"/>
      <c r="O61" s="22"/>
      <c r="P61" s="22"/>
      <c r="Q61" s="22"/>
      <c r="R61" s="22"/>
      <c r="S61" s="22"/>
      <c r="T61" s="23"/>
      <c r="U61" s="23"/>
      <c r="V61" s="23"/>
      <c r="W61" s="23"/>
      <c r="X61" s="24"/>
      <c r="Y61" s="24"/>
      <c r="Z61" s="25">
        <f t="shared" si="0"/>
        <v>-1330.6100000000004</v>
      </c>
      <c r="AA61" s="14">
        <v>1324.69</v>
      </c>
      <c r="AB61" s="14"/>
      <c r="AC61" s="9">
        <f t="shared" si="1"/>
        <v>-18586.879999999994</v>
      </c>
    </row>
    <row r="62" spans="1:29" s="26" customFormat="1" x14ac:dyDescent="0.25">
      <c r="A62" s="18">
        <v>42703</v>
      </c>
      <c r="B62" s="19">
        <v>5137</v>
      </c>
      <c r="C62" s="19">
        <v>6117</v>
      </c>
      <c r="D62" s="20" t="s">
        <v>442</v>
      </c>
      <c r="E62" s="21"/>
      <c r="F62" s="21"/>
      <c r="G62" s="21"/>
      <c r="H62" s="21"/>
      <c r="I62" s="21"/>
      <c r="J62" s="21"/>
      <c r="K62" s="21">
        <v>29594.28</v>
      </c>
      <c r="L62" s="21"/>
      <c r="M62" s="21"/>
      <c r="N62" s="21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>
        <f t="shared" si="0"/>
        <v>-1330.6100000000004</v>
      </c>
      <c r="AA62" s="14">
        <v>1183.77</v>
      </c>
      <c r="AB62" s="14"/>
      <c r="AC62" s="9">
        <f t="shared" si="1"/>
        <v>-19770.649999999994</v>
      </c>
    </row>
    <row r="63" spans="1:29" s="26" customFormat="1" x14ac:dyDescent="0.25">
      <c r="A63" s="18">
        <v>42703</v>
      </c>
      <c r="B63" s="19">
        <v>5138</v>
      </c>
      <c r="C63" s="19">
        <v>6922</v>
      </c>
      <c r="D63" s="20" t="s">
        <v>454</v>
      </c>
      <c r="E63" s="21"/>
      <c r="F63" s="21"/>
      <c r="G63" s="21"/>
      <c r="H63" s="21">
        <v>31900</v>
      </c>
      <c r="I63" s="21"/>
      <c r="J63" s="21"/>
      <c r="K63" s="21"/>
      <c r="L63" s="21"/>
      <c r="M63" s="21"/>
      <c r="N63" s="21"/>
      <c r="O63" s="22"/>
      <c r="P63" s="22"/>
      <c r="Q63" s="22"/>
      <c r="R63" s="22"/>
      <c r="S63" s="22"/>
      <c r="T63" s="23"/>
      <c r="U63" s="23"/>
      <c r="V63" s="23"/>
      <c r="W63" s="23"/>
      <c r="X63" s="24"/>
      <c r="Y63" s="24"/>
      <c r="Z63" s="25">
        <f t="shared" si="0"/>
        <v>-1330.6100000000004</v>
      </c>
      <c r="AA63" s="14"/>
      <c r="AB63" s="14"/>
      <c r="AC63" s="9">
        <f t="shared" si="1"/>
        <v>-19770.649999999994</v>
      </c>
    </row>
    <row r="64" spans="1:29" s="76" customFormat="1" x14ac:dyDescent="0.25">
      <c r="A64" s="69">
        <v>42704</v>
      </c>
      <c r="B64" s="70">
        <v>26708</v>
      </c>
      <c r="C64" s="70">
        <v>1102</v>
      </c>
      <c r="D64" s="71" t="s">
        <v>459</v>
      </c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3"/>
      <c r="P64" s="73"/>
      <c r="Q64" s="73"/>
      <c r="R64" s="73"/>
      <c r="S64" s="73"/>
      <c r="T64" s="74"/>
      <c r="U64" s="74"/>
      <c r="V64" s="74">
        <v>749</v>
      </c>
      <c r="W64" s="74"/>
      <c r="X64" s="75"/>
      <c r="Y64" s="75"/>
      <c r="Z64" s="25">
        <f t="shared" si="0"/>
        <v>-1330.6100000000004</v>
      </c>
      <c r="AA64" s="9"/>
      <c r="AB64" s="9"/>
      <c r="AC64" s="9">
        <f t="shared" si="1"/>
        <v>-19770.649999999994</v>
      </c>
    </row>
    <row r="65" spans="1:29" s="76" customFormat="1" x14ac:dyDescent="0.25">
      <c r="A65" s="69">
        <v>42704</v>
      </c>
      <c r="B65" s="70">
        <v>4148</v>
      </c>
      <c r="C65" s="70">
        <v>2102</v>
      </c>
      <c r="D65" s="71" t="s">
        <v>387</v>
      </c>
      <c r="E65" s="72"/>
      <c r="F65" s="72"/>
      <c r="G65" s="72"/>
      <c r="H65" s="72"/>
      <c r="I65" s="72"/>
      <c r="J65" s="72"/>
      <c r="K65" s="72"/>
      <c r="L65" s="72"/>
      <c r="M65" s="72"/>
      <c r="N65" s="72">
        <v>11000</v>
      </c>
      <c r="O65" s="73"/>
      <c r="P65" s="73"/>
      <c r="Q65" s="73"/>
      <c r="R65" s="73"/>
      <c r="S65" s="73"/>
      <c r="T65" s="74"/>
      <c r="U65" s="74"/>
      <c r="V65" s="74"/>
      <c r="W65" s="74"/>
      <c r="X65" s="75"/>
      <c r="Y65" s="75"/>
      <c r="Z65" s="25">
        <f t="shared" si="0"/>
        <v>-1330.6100000000004</v>
      </c>
      <c r="AA65" s="9"/>
      <c r="AB65" s="9">
        <v>375.1</v>
      </c>
      <c r="AC65" s="9">
        <f t="shared" si="1"/>
        <v>-19395.549999999996</v>
      </c>
    </row>
    <row r="66" spans="1:29" s="26" customFormat="1" x14ac:dyDescent="0.25">
      <c r="A66" s="18">
        <v>42704</v>
      </c>
      <c r="B66" s="19">
        <v>5139</v>
      </c>
      <c r="C66" s="19">
        <v>6117</v>
      </c>
      <c r="D66" s="20" t="s">
        <v>434</v>
      </c>
      <c r="E66" s="21"/>
      <c r="F66" s="21"/>
      <c r="G66" s="21"/>
      <c r="H66" s="21"/>
      <c r="I66" s="21"/>
      <c r="J66" s="21"/>
      <c r="K66" s="21">
        <v>18900</v>
      </c>
      <c r="L66" s="21"/>
      <c r="M66" s="21"/>
      <c r="N66" s="21"/>
      <c r="O66" s="22"/>
      <c r="P66" s="22"/>
      <c r="Q66" s="22"/>
      <c r="R66" s="22"/>
      <c r="S66" s="22"/>
      <c r="T66" s="23"/>
      <c r="U66" s="23"/>
      <c r="V66" s="23"/>
      <c r="W66" s="23"/>
      <c r="X66" s="24"/>
      <c r="Y66" s="24"/>
      <c r="Z66" s="25">
        <f t="shared" si="0"/>
        <v>-1330.6100000000004</v>
      </c>
      <c r="AA66" s="14">
        <v>756</v>
      </c>
      <c r="AB66" s="14"/>
      <c r="AC66" s="9">
        <f t="shared" si="1"/>
        <v>-20151.549999999996</v>
      </c>
    </row>
    <row r="67" spans="1:29" s="26" customFormat="1" x14ac:dyDescent="0.25">
      <c r="A67" s="18">
        <v>42704</v>
      </c>
      <c r="B67" s="19">
        <v>5140</v>
      </c>
      <c r="C67" s="19">
        <v>6117</v>
      </c>
      <c r="D67" s="20" t="s">
        <v>420</v>
      </c>
      <c r="E67" s="21"/>
      <c r="F67" s="21"/>
      <c r="G67" s="21"/>
      <c r="H67" s="21"/>
      <c r="I67" s="21"/>
      <c r="J67" s="21"/>
      <c r="K67" s="21">
        <v>8900</v>
      </c>
      <c r="L67" s="21"/>
      <c r="M67" s="21"/>
      <c r="N67" s="21"/>
      <c r="O67" s="22"/>
      <c r="P67" s="22"/>
      <c r="Q67" s="22"/>
      <c r="R67" s="22"/>
      <c r="S67" s="22"/>
      <c r="T67" s="23"/>
      <c r="U67" s="23"/>
      <c r="V67" s="23"/>
      <c r="W67" s="23"/>
      <c r="X67" s="24"/>
      <c r="Y67" s="24"/>
      <c r="Z67" s="25">
        <f t="shared" si="0"/>
        <v>-1330.6100000000004</v>
      </c>
      <c r="AA67" s="14">
        <v>356</v>
      </c>
      <c r="AB67" s="14"/>
      <c r="AC67" s="9">
        <f t="shared" si="1"/>
        <v>-20507.549999999996</v>
      </c>
    </row>
    <row r="68" spans="1:29" s="26" customFormat="1" x14ac:dyDescent="0.25">
      <c r="A68" s="18">
        <v>42704</v>
      </c>
      <c r="B68" s="19">
        <v>5141</v>
      </c>
      <c r="C68" s="19">
        <v>5117</v>
      </c>
      <c r="D68" s="20" t="s">
        <v>446</v>
      </c>
      <c r="E68" s="21"/>
      <c r="F68" s="21"/>
      <c r="G68" s="21"/>
      <c r="H68" s="21"/>
      <c r="I68" s="21"/>
      <c r="J68" s="21"/>
      <c r="K68" s="21">
        <v>21900</v>
      </c>
      <c r="L68" s="21"/>
      <c r="M68" s="21"/>
      <c r="N68" s="21"/>
      <c r="O68" s="22"/>
      <c r="P68" s="22"/>
      <c r="Q68" s="22"/>
      <c r="R68" s="22"/>
      <c r="S68" s="22"/>
      <c r="T68" s="23"/>
      <c r="U68" s="23"/>
      <c r="V68" s="23"/>
      <c r="W68" s="23"/>
      <c r="X68" s="24"/>
      <c r="Y68" s="24"/>
      <c r="Z68" s="25">
        <f t="shared" si="0"/>
        <v>-1330.6100000000004</v>
      </c>
      <c r="AA68" s="14">
        <v>3942</v>
      </c>
      <c r="AB68" s="14"/>
      <c r="AC68" s="9">
        <f t="shared" si="1"/>
        <v>-24449.549999999996</v>
      </c>
    </row>
    <row r="69" spans="1:29" s="68" customFormat="1" x14ac:dyDescent="0.25">
      <c r="A69" s="61">
        <v>42704</v>
      </c>
      <c r="B69" s="62">
        <v>5142</v>
      </c>
      <c r="C69" s="62"/>
      <c r="D69" s="63" t="s">
        <v>46</v>
      </c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5"/>
      <c r="P69" s="65"/>
      <c r="Q69" s="65"/>
      <c r="R69" s="65"/>
      <c r="S69" s="65"/>
      <c r="T69" s="66"/>
      <c r="U69" s="66"/>
      <c r="V69" s="66"/>
      <c r="W69" s="66"/>
      <c r="X69" s="67"/>
      <c r="Y69" s="67"/>
      <c r="Z69" s="59">
        <f t="shared" si="0"/>
        <v>-1330.6100000000004</v>
      </c>
      <c r="AA69" s="60"/>
      <c r="AB69" s="60"/>
      <c r="AC69" s="60">
        <f t="shared" si="1"/>
        <v>-24449.549999999996</v>
      </c>
    </row>
    <row r="70" spans="1:29" s="68" customFormat="1" x14ac:dyDescent="0.25">
      <c r="A70" s="61">
        <v>42704</v>
      </c>
      <c r="B70" s="62">
        <v>5143</v>
      </c>
      <c r="C70" s="62"/>
      <c r="D70" s="63" t="s">
        <v>46</v>
      </c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5"/>
      <c r="P70" s="65"/>
      <c r="Q70" s="65"/>
      <c r="R70" s="65"/>
      <c r="S70" s="65"/>
      <c r="T70" s="66"/>
      <c r="U70" s="66"/>
      <c r="V70" s="66"/>
      <c r="W70" s="66"/>
      <c r="X70" s="67"/>
      <c r="Y70" s="67"/>
      <c r="Z70" s="59">
        <f t="shared" si="0"/>
        <v>-1330.6100000000004</v>
      </c>
      <c r="AA70" s="60"/>
      <c r="AB70" s="60"/>
      <c r="AC70" s="60">
        <f t="shared" si="1"/>
        <v>-24449.549999999996</v>
      </c>
    </row>
    <row r="71" spans="1:29" s="26" customFormat="1" x14ac:dyDescent="0.25">
      <c r="A71" s="18">
        <v>42704</v>
      </c>
      <c r="B71" s="19">
        <v>5144</v>
      </c>
      <c r="C71" s="19">
        <v>6922</v>
      </c>
      <c r="D71" s="20" t="s">
        <v>455</v>
      </c>
      <c r="E71" s="21"/>
      <c r="F71" s="21"/>
      <c r="G71" s="21"/>
      <c r="H71" s="21">
        <v>30900</v>
      </c>
      <c r="I71" s="21"/>
      <c r="J71" s="21"/>
      <c r="K71" s="21"/>
      <c r="L71" s="21"/>
      <c r="M71" s="21"/>
      <c r="N71" s="21"/>
      <c r="O71" s="22"/>
      <c r="P71" s="22"/>
      <c r="Q71" s="22"/>
      <c r="R71" s="22"/>
      <c r="S71" s="22"/>
      <c r="T71" s="23"/>
      <c r="U71" s="23"/>
      <c r="V71" s="23"/>
      <c r="W71" s="23"/>
      <c r="X71" s="24"/>
      <c r="Y71" s="24"/>
      <c r="Z71" s="25">
        <f t="shared" si="0"/>
        <v>-1330.6100000000004</v>
      </c>
      <c r="AA71" s="14"/>
      <c r="AB71" s="14"/>
      <c r="AC71" s="9">
        <f t="shared" si="1"/>
        <v>-24449.549999999996</v>
      </c>
    </row>
    <row r="72" spans="1:29" s="26" customFormat="1" x14ac:dyDescent="0.25">
      <c r="A72" s="18">
        <v>42704</v>
      </c>
      <c r="B72" s="19">
        <v>5145</v>
      </c>
      <c r="C72" s="19">
        <v>6922</v>
      </c>
      <c r="D72" s="20" t="s">
        <v>293</v>
      </c>
      <c r="E72" s="21"/>
      <c r="F72" s="21"/>
      <c r="G72" s="21"/>
      <c r="H72" s="21">
        <v>30000</v>
      </c>
      <c r="I72" s="21"/>
      <c r="J72" s="21"/>
      <c r="K72" s="21"/>
      <c r="L72" s="21"/>
      <c r="M72" s="21"/>
      <c r="N72" s="21"/>
      <c r="O72" s="22"/>
      <c r="P72" s="22"/>
      <c r="Q72" s="22"/>
      <c r="R72" s="22"/>
      <c r="S72" s="22"/>
      <c r="T72" s="23"/>
      <c r="U72" s="23"/>
      <c r="V72" s="23"/>
      <c r="W72" s="23"/>
      <c r="X72" s="24"/>
      <c r="Y72" s="24"/>
      <c r="Z72" s="25">
        <f t="shared" si="0"/>
        <v>-1330.6100000000004</v>
      </c>
      <c r="AA72" s="14"/>
      <c r="AB72" s="14"/>
      <c r="AC72" s="9">
        <f t="shared" si="1"/>
        <v>-24449.549999999996</v>
      </c>
    </row>
    <row r="73" spans="1:29" s="26" customFormat="1" x14ac:dyDescent="0.25">
      <c r="A73" s="18">
        <v>42704</v>
      </c>
      <c r="B73" s="19">
        <v>5146</v>
      </c>
      <c r="C73" s="19">
        <v>6922</v>
      </c>
      <c r="D73" s="20" t="s">
        <v>293</v>
      </c>
      <c r="E73" s="21"/>
      <c r="F73" s="21"/>
      <c r="G73" s="21"/>
      <c r="H73" s="21">
        <v>8900</v>
      </c>
      <c r="I73" s="21"/>
      <c r="J73" s="21"/>
      <c r="K73" s="21"/>
      <c r="L73" s="21"/>
      <c r="M73" s="21"/>
      <c r="N73" s="21"/>
      <c r="O73" s="22"/>
      <c r="P73" s="22"/>
      <c r="Q73" s="22"/>
      <c r="R73" s="22"/>
      <c r="S73" s="22"/>
      <c r="T73" s="23"/>
      <c r="U73" s="23"/>
      <c r="V73" s="23"/>
      <c r="W73" s="23"/>
      <c r="X73" s="24"/>
      <c r="Y73" s="24"/>
      <c r="Z73" s="25">
        <f t="shared" si="0"/>
        <v>-1330.6100000000004</v>
      </c>
      <c r="AA73" s="14"/>
      <c r="AB73" s="14"/>
      <c r="AC73" s="9">
        <f t="shared" si="1"/>
        <v>-24449.549999999996</v>
      </c>
    </row>
    <row r="74" spans="1:29" s="26" customFormat="1" x14ac:dyDescent="0.25">
      <c r="A74" s="18">
        <v>42704</v>
      </c>
      <c r="B74" s="19">
        <v>5147</v>
      </c>
      <c r="C74" s="19">
        <v>6922</v>
      </c>
      <c r="D74" s="20" t="s">
        <v>456</v>
      </c>
      <c r="E74" s="21"/>
      <c r="F74" s="21"/>
      <c r="G74" s="21"/>
      <c r="H74" s="21">
        <v>18900</v>
      </c>
      <c r="I74" s="21"/>
      <c r="J74" s="21"/>
      <c r="K74" s="21"/>
      <c r="L74" s="21"/>
      <c r="M74" s="21"/>
      <c r="N74" s="21"/>
      <c r="O74" s="22"/>
      <c r="P74" s="22"/>
      <c r="Q74" s="22"/>
      <c r="R74" s="22"/>
      <c r="S74" s="22"/>
      <c r="T74" s="23"/>
      <c r="U74" s="23"/>
      <c r="V74" s="23"/>
      <c r="W74" s="23"/>
      <c r="X74" s="24"/>
      <c r="Y74" s="24"/>
      <c r="Z74" s="25">
        <f t="shared" si="0"/>
        <v>-1330.6100000000004</v>
      </c>
      <c r="AA74" s="14"/>
      <c r="AB74" s="14"/>
      <c r="AC74" s="9">
        <f t="shared" si="1"/>
        <v>-24449.549999999996</v>
      </c>
    </row>
    <row r="75" spans="1:29" s="26" customFormat="1" x14ac:dyDescent="0.25">
      <c r="A75" s="18">
        <v>42704</v>
      </c>
      <c r="B75" s="19">
        <v>5148</v>
      </c>
      <c r="C75" s="19">
        <v>6922</v>
      </c>
      <c r="D75" s="20" t="s">
        <v>457</v>
      </c>
      <c r="E75" s="21"/>
      <c r="F75" s="21"/>
      <c r="G75" s="21"/>
      <c r="H75" s="21">
        <v>17900</v>
      </c>
      <c r="I75" s="21"/>
      <c r="J75" s="21"/>
      <c r="K75" s="21"/>
      <c r="L75" s="21"/>
      <c r="M75" s="21"/>
      <c r="N75" s="21"/>
      <c r="O75" s="22"/>
      <c r="P75" s="22"/>
      <c r="Q75" s="22"/>
      <c r="R75" s="22"/>
      <c r="S75" s="22"/>
      <c r="T75" s="23"/>
      <c r="U75" s="23"/>
      <c r="V75" s="23"/>
      <c r="W75" s="23"/>
      <c r="X75" s="24"/>
      <c r="Y75" s="24"/>
      <c r="Z75" s="25">
        <f t="shared" si="0"/>
        <v>-1330.6100000000004</v>
      </c>
      <c r="AA75" s="14"/>
      <c r="AB75" s="14"/>
      <c r="AC75" s="9">
        <f t="shared" si="1"/>
        <v>-24449.549999999996</v>
      </c>
    </row>
    <row r="76" spans="1:29" s="26" customFormat="1" x14ac:dyDescent="0.25">
      <c r="A76" s="18">
        <v>42704</v>
      </c>
      <c r="B76" s="19">
        <v>5149</v>
      </c>
      <c r="C76" s="19">
        <v>6922</v>
      </c>
      <c r="D76" s="20" t="s">
        <v>289</v>
      </c>
      <c r="E76" s="21"/>
      <c r="F76" s="21"/>
      <c r="G76" s="21"/>
      <c r="H76" s="21">
        <v>33000</v>
      </c>
      <c r="I76" s="21"/>
      <c r="J76" s="21"/>
      <c r="K76" s="21"/>
      <c r="L76" s="21"/>
      <c r="M76" s="21"/>
      <c r="N76" s="21"/>
      <c r="O76" s="22"/>
      <c r="P76" s="22"/>
      <c r="Q76" s="22"/>
      <c r="R76" s="22"/>
      <c r="S76" s="22"/>
      <c r="T76" s="23"/>
      <c r="U76" s="23"/>
      <c r="V76" s="23"/>
      <c r="W76" s="23"/>
      <c r="X76" s="24"/>
      <c r="Y76" s="24"/>
      <c r="Z76" s="25">
        <f t="shared" ref="Z76:Z81" si="2">Z75-X76+Y76</f>
        <v>-1330.6100000000004</v>
      </c>
      <c r="AA76" s="14"/>
      <c r="AB76" s="14"/>
      <c r="AC76" s="9">
        <f t="shared" si="1"/>
        <v>-24449.549999999996</v>
      </c>
    </row>
    <row r="77" spans="1:29" s="26" customFormat="1" x14ac:dyDescent="0.25">
      <c r="A77" s="18"/>
      <c r="B77" s="19"/>
      <c r="C77" s="19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2"/>
      <c r="R77" s="22"/>
      <c r="S77" s="22"/>
      <c r="T77" s="23"/>
      <c r="U77" s="23"/>
      <c r="V77" s="23"/>
      <c r="W77" s="23"/>
      <c r="X77" s="24"/>
      <c r="Y77" s="24"/>
      <c r="Z77" s="25">
        <f t="shared" si="2"/>
        <v>-1330.6100000000004</v>
      </c>
      <c r="AA77" s="14"/>
      <c r="AB77" s="14"/>
      <c r="AC77" s="9">
        <f t="shared" si="1"/>
        <v>-24449.549999999996</v>
      </c>
    </row>
    <row r="78" spans="1:29" s="26" customFormat="1" x14ac:dyDescent="0.25">
      <c r="A78" s="18"/>
      <c r="B78" s="19"/>
      <c r="C78" s="19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2"/>
      <c r="Q78" s="22"/>
      <c r="R78" s="22"/>
      <c r="S78" s="22"/>
      <c r="T78" s="23"/>
      <c r="U78" s="23"/>
      <c r="V78" s="23"/>
      <c r="W78" s="23"/>
      <c r="X78" s="24"/>
      <c r="Y78" s="24"/>
      <c r="Z78" s="25">
        <f t="shared" si="2"/>
        <v>-1330.6100000000004</v>
      </c>
      <c r="AA78" s="14"/>
      <c r="AB78" s="14"/>
      <c r="AC78" s="9">
        <f t="shared" ref="AC78:AC81" si="3">AC77-AA78+AB78</f>
        <v>-24449.549999999996</v>
      </c>
    </row>
    <row r="79" spans="1:29" s="26" customFormat="1" x14ac:dyDescent="0.25">
      <c r="A79" s="18"/>
      <c r="B79" s="19"/>
      <c r="C79" s="19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2"/>
      <c r="P79" s="22"/>
      <c r="Q79" s="22"/>
      <c r="R79" s="22"/>
      <c r="S79" s="22"/>
      <c r="T79" s="23"/>
      <c r="U79" s="23"/>
      <c r="V79" s="23"/>
      <c r="W79" s="23"/>
      <c r="X79" s="24"/>
      <c r="Y79" s="24"/>
      <c r="Z79" s="25">
        <f t="shared" si="2"/>
        <v>-1330.6100000000004</v>
      </c>
      <c r="AA79" s="14"/>
      <c r="AB79" s="14"/>
      <c r="AC79" s="9">
        <f t="shared" si="3"/>
        <v>-24449.549999999996</v>
      </c>
    </row>
    <row r="80" spans="1:29" s="26" customFormat="1" x14ac:dyDescent="0.25">
      <c r="A80" s="18"/>
      <c r="B80" s="19"/>
      <c r="C80" s="19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2"/>
      <c r="P80" s="22"/>
      <c r="Q80" s="22"/>
      <c r="R80" s="22"/>
      <c r="S80" s="22"/>
      <c r="T80" s="23"/>
      <c r="U80" s="23"/>
      <c r="V80" s="23"/>
      <c r="W80" s="23"/>
      <c r="X80" s="24"/>
      <c r="Y80" s="24"/>
      <c r="Z80" s="25">
        <f t="shared" si="2"/>
        <v>-1330.6100000000004</v>
      </c>
      <c r="AA80" s="14"/>
      <c r="AB80" s="14"/>
      <c r="AC80" s="9">
        <f t="shared" si="3"/>
        <v>-24449.549999999996</v>
      </c>
    </row>
    <row r="81" spans="1:29" s="26" customFormat="1" x14ac:dyDescent="0.25">
      <c r="A81" s="18"/>
      <c r="B81" s="19"/>
      <c r="C81" s="19"/>
      <c r="D81" s="20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2"/>
      <c r="P81" s="22"/>
      <c r="Q81" s="22"/>
      <c r="R81" s="22"/>
      <c r="S81" s="22"/>
      <c r="T81" s="23"/>
      <c r="U81" s="23"/>
      <c r="V81" s="23"/>
      <c r="W81" s="23"/>
      <c r="X81" s="24"/>
      <c r="Y81" s="24"/>
      <c r="Z81" s="25">
        <f t="shared" si="2"/>
        <v>-1330.6100000000004</v>
      </c>
      <c r="AA81" s="14"/>
      <c r="AB81" s="14"/>
      <c r="AC81" s="9">
        <f t="shared" si="3"/>
        <v>-24449.549999999996</v>
      </c>
    </row>
    <row r="82" spans="1:29" x14ac:dyDescent="0.25">
      <c r="E82" s="31">
        <f>SUM(E3:E81)</f>
        <v>242773.57</v>
      </c>
      <c r="F82" s="31">
        <f>SUM(F3:F81)</f>
        <v>44900</v>
      </c>
      <c r="G82" s="31">
        <f t="shared" ref="G82:Y82" si="4">SUM(G3:G81)</f>
        <v>0</v>
      </c>
      <c r="H82" s="31">
        <f t="shared" si="4"/>
        <v>414384.28</v>
      </c>
      <c r="I82" s="31">
        <f t="shared" si="4"/>
        <v>47047.78</v>
      </c>
      <c r="J82" s="31">
        <f t="shared" si="4"/>
        <v>5190</v>
      </c>
      <c r="K82" s="31">
        <f t="shared" si="4"/>
        <v>310576.43000000005</v>
      </c>
      <c r="L82" s="31"/>
      <c r="M82" s="31"/>
      <c r="N82" s="31">
        <f t="shared" si="4"/>
        <v>33165.85</v>
      </c>
      <c r="O82" s="31">
        <f t="shared" si="4"/>
        <v>0</v>
      </c>
      <c r="P82" s="31">
        <f t="shared" si="4"/>
        <v>0</v>
      </c>
      <c r="Q82" s="31">
        <f t="shared" si="4"/>
        <v>0</v>
      </c>
      <c r="R82" s="31"/>
      <c r="S82" s="31">
        <f t="shared" si="4"/>
        <v>0</v>
      </c>
      <c r="T82" s="32">
        <f t="shared" si="4"/>
        <v>0</v>
      </c>
      <c r="U82" s="32">
        <f t="shared" si="4"/>
        <v>0</v>
      </c>
      <c r="V82" s="32">
        <f t="shared" si="4"/>
        <v>749</v>
      </c>
      <c r="W82" s="32">
        <f t="shared" si="4"/>
        <v>0</v>
      </c>
      <c r="X82" s="31">
        <f>SUM(X3:X81)</f>
        <v>1397.2000000000003</v>
      </c>
      <c r="Y82" s="31">
        <f t="shared" si="4"/>
        <v>66.59</v>
      </c>
      <c r="Z82" s="33">
        <f>Y82-X82</f>
        <v>-1330.6100000000004</v>
      </c>
      <c r="AA82" s="31">
        <f>SUM(AA3:AA81)</f>
        <v>25965.469999999994</v>
      </c>
      <c r="AB82" s="31">
        <f>SUM(AB3:AB81)</f>
        <v>1515.92</v>
      </c>
      <c r="AC82" s="34">
        <f>AB82-AA82</f>
        <v>-24449.549999999996</v>
      </c>
    </row>
    <row r="83" spans="1:29" x14ac:dyDescent="0.25">
      <c r="A83" s="35" t="s">
        <v>426</v>
      </c>
      <c r="C83" s="36"/>
      <c r="O83" s="37"/>
      <c r="P83" s="37"/>
      <c r="Q83" s="37"/>
      <c r="R83" s="37"/>
      <c r="S83" s="37"/>
      <c r="T83" s="38"/>
      <c r="U83" s="38"/>
      <c r="V83" s="38"/>
      <c r="W83" s="1"/>
      <c r="X83" s="1"/>
      <c r="Y83" s="1"/>
      <c r="Z83" s="1"/>
      <c r="AA83" s="1"/>
      <c r="AB83" s="1"/>
      <c r="AC83" s="1"/>
    </row>
    <row r="84" spans="1:29" x14ac:dyDescent="0.25">
      <c r="A84" s="45" t="s">
        <v>5</v>
      </c>
      <c r="B84" s="46" t="s">
        <v>6</v>
      </c>
      <c r="C84" s="46" t="s">
        <v>31</v>
      </c>
      <c r="E84" s="47"/>
      <c r="F84" s="37"/>
      <c r="O84" s="37"/>
      <c r="P84" s="37"/>
      <c r="Q84" s="37"/>
      <c r="R84" s="37"/>
      <c r="S84" s="37"/>
      <c r="T84" s="38"/>
      <c r="U84" s="38"/>
      <c r="V84" s="38"/>
      <c r="W84" s="1"/>
      <c r="X84" s="1"/>
      <c r="Y84" s="1"/>
      <c r="Z84" s="1"/>
      <c r="AA84" s="1"/>
      <c r="AB84" s="1"/>
      <c r="AC84" s="1"/>
    </row>
    <row r="85" spans="1:29" x14ac:dyDescent="0.25">
      <c r="A85" s="28">
        <v>42678</v>
      </c>
      <c r="B85" s="29">
        <v>449</v>
      </c>
      <c r="C85" s="48">
        <v>490</v>
      </c>
      <c r="E85" s="47"/>
      <c r="F85" s="37"/>
      <c r="O85" s="37"/>
      <c r="P85" s="37"/>
      <c r="Q85" s="37"/>
      <c r="R85" s="37"/>
      <c r="S85" s="37"/>
      <c r="T85" s="38"/>
      <c r="U85" s="38"/>
      <c r="V85" s="38"/>
      <c r="W85" s="1"/>
      <c r="X85" s="1"/>
      <c r="Y85" s="1"/>
      <c r="Z85" s="1"/>
      <c r="AA85" s="1"/>
      <c r="AB85" s="1"/>
      <c r="AC85" s="1"/>
    </row>
    <row r="86" spans="1:29" x14ac:dyDescent="0.25">
      <c r="A86" s="28">
        <v>42678</v>
      </c>
      <c r="B86" s="29">
        <v>450</v>
      </c>
      <c r="C86" s="48">
        <v>590</v>
      </c>
      <c r="E86" s="47"/>
      <c r="F86" s="37"/>
      <c r="O86" s="37"/>
      <c r="P86" s="37"/>
      <c r="Q86" s="37"/>
      <c r="R86" s="37"/>
      <c r="S86" s="37"/>
      <c r="T86" s="38"/>
      <c r="U86" s="38"/>
      <c r="V86" s="38"/>
      <c r="W86" s="1"/>
      <c r="X86" s="1"/>
      <c r="Y86" s="1"/>
      <c r="Z86" s="1"/>
      <c r="AA86" s="1"/>
      <c r="AB86" s="1"/>
      <c r="AC86" s="1"/>
    </row>
    <row r="87" spans="1:29" x14ac:dyDescent="0.25">
      <c r="A87" s="28">
        <v>42678</v>
      </c>
      <c r="B87" s="29">
        <v>451</v>
      </c>
      <c r="C87" s="48">
        <v>990</v>
      </c>
      <c r="E87" s="47"/>
      <c r="F87" s="37"/>
      <c r="O87" s="37"/>
      <c r="P87" s="37"/>
      <c r="Q87" s="37"/>
      <c r="R87" s="37"/>
      <c r="S87" s="37"/>
      <c r="T87" s="38"/>
      <c r="U87" s="38"/>
      <c r="V87" s="38"/>
      <c r="W87" s="1"/>
      <c r="X87" s="1"/>
      <c r="Y87" s="1"/>
      <c r="Z87" s="1"/>
      <c r="AA87" s="1"/>
      <c r="AB87" s="1"/>
      <c r="AC87" s="1"/>
    </row>
    <row r="88" spans="1:29" x14ac:dyDescent="0.25">
      <c r="A88" s="28">
        <v>42682</v>
      </c>
      <c r="B88" s="29">
        <v>452</v>
      </c>
      <c r="C88" s="48">
        <v>58296.83</v>
      </c>
      <c r="E88" s="47"/>
      <c r="F88" s="37"/>
      <c r="O88" s="37"/>
      <c r="P88" s="37"/>
      <c r="Q88" s="37"/>
      <c r="R88" s="37"/>
      <c r="S88" s="37"/>
      <c r="T88" s="38"/>
      <c r="U88" s="38"/>
      <c r="V88" s="38"/>
      <c r="W88" s="1"/>
      <c r="X88" s="1"/>
      <c r="Y88" s="1"/>
      <c r="Z88" s="1"/>
      <c r="AA88" s="1"/>
      <c r="AB88" s="1"/>
      <c r="AC88" s="1"/>
    </row>
    <row r="89" spans="1:29" x14ac:dyDescent="0.25">
      <c r="A89" s="28">
        <v>42682</v>
      </c>
      <c r="B89" s="29">
        <v>453</v>
      </c>
      <c r="C89" s="48">
        <v>1090</v>
      </c>
      <c r="E89" s="47"/>
      <c r="F89" s="37"/>
      <c r="O89" s="37"/>
      <c r="P89" s="37"/>
      <c r="Q89" s="37"/>
      <c r="R89" s="37"/>
      <c r="S89" s="37"/>
      <c r="T89" s="38"/>
      <c r="U89" s="38"/>
      <c r="V89" s="38"/>
      <c r="W89" s="1"/>
      <c r="X89" s="1"/>
      <c r="Y89" s="1"/>
      <c r="Z89" s="1"/>
      <c r="AA89" s="1"/>
      <c r="AB89" s="1"/>
      <c r="AC89" s="1"/>
    </row>
    <row r="90" spans="1:29" x14ac:dyDescent="0.25">
      <c r="A90" s="28">
        <v>42684</v>
      </c>
      <c r="B90" s="29">
        <v>454</v>
      </c>
      <c r="C90" s="48">
        <v>490</v>
      </c>
      <c r="E90" s="47"/>
      <c r="F90" s="37"/>
      <c r="O90" s="37"/>
      <c r="P90" s="37"/>
      <c r="Q90" s="37"/>
      <c r="R90" s="37"/>
      <c r="S90" s="37"/>
      <c r="T90" s="38"/>
      <c r="U90" s="38"/>
      <c r="V90" s="38"/>
      <c r="W90" s="1"/>
      <c r="X90" s="1"/>
      <c r="Y90" s="1"/>
      <c r="Z90" s="1"/>
      <c r="AA90" s="1"/>
      <c r="AB90" s="1"/>
      <c r="AC90" s="1"/>
    </row>
    <row r="91" spans="1:29" x14ac:dyDescent="0.25">
      <c r="A91" s="28">
        <v>42685</v>
      </c>
      <c r="B91" s="29">
        <v>455</v>
      </c>
      <c r="C91" s="48">
        <v>1290</v>
      </c>
      <c r="E91" s="47"/>
      <c r="F91" s="37"/>
      <c r="O91" s="37"/>
      <c r="P91" s="37"/>
      <c r="Q91" s="37"/>
      <c r="R91" s="37"/>
      <c r="S91" s="37"/>
      <c r="T91" s="38"/>
      <c r="U91" s="38"/>
      <c r="V91" s="38"/>
      <c r="W91" s="1"/>
      <c r="X91" s="1"/>
      <c r="Y91" s="1"/>
      <c r="Z91" s="1"/>
      <c r="AA91" s="1"/>
      <c r="AB91" s="1"/>
      <c r="AC91" s="1"/>
    </row>
    <row r="92" spans="1:29" x14ac:dyDescent="0.25">
      <c r="A92" s="28">
        <v>42692</v>
      </c>
      <c r="B92" s="29">
        <v>456</v>
      </c>
      <c r="C92" s="48">
        <v>40420.22</v>
      </c>
      <c r="E92" s="47"/>
      <c r="F92" s="37"/>
      <c r="O92" s="37"/>
      <c r="P92" s="37"/>
      <c r="Q92" s="37"/>
      <c r="R92" s="37"/>
      <c r="S92" s="37"/>
      <c r="T92" s="38"/>
      <c r="U92" s="38"/>
      <c r="V92" s="38"/>
      <c r="W92" s="1"/>
      <c r="X92" s="1"/>
      <c r="Y92" s="1"/>
      <c r="Z92" s="1"/>
      <c r="AA92" s="1"/>
      <c r="AB92" s="1"/>
      <c r="AC92" s="1"/>
    </row>
    <row r="93" spans="1:29" x14ac:dyDescent="0.25">
      <c r="A93" s="28">
        <v>42692</v>
      </c>
      <c r="B93" s="29">
        <v>457</v>
      </c>
      <c r="C93" s="48">
        <v>1859.31</v>
      </c>
      <c r="E93" s="47"/>
      <c r="F93" s="37"/>
      <c r="O93" s="37"/>
      <c r="P93" s="37"/>
      <c r="Q93" s="37"/>
      <c r="R93" s="37"/>
      <c r="S93" s="37"/>
      <c r="T93" s="38"/>
      <c r="U93" s="38"/>
      <c r="V93" s="38"/>
      <c r="W93" s="1"/>
      <c r="X93" s="1"/>
      <c r="Y93" s="1"/>
      <c r="Z93" s="1"/>
      <c r="AA93" s="1"/>
      <c r="AB93" s="1"/>
      <c r="AC93" s="1"/>
    </row>
    <row r="94" spans="1:29" x14ac:dyDescent="0.25">
      <c r="A94" s="28">
        <v>42698</v>
      </c>
      <c r="B94" s="29">
        <v>458</v>
      </c>
      <c r="C94" s="48">
        <v>590</v>
      </c>
      <c r="E94" s="47"/>
      <c r="F94" s="37"/>
      <c r="O94" s="37"/>
      <c r="P94" s="37"/>
      <c r="Q94" s="37"/>
      <c r="R94" s="37"/>
      <c r="S94" s="37"/>
      <c r="T94" s="38"/>
      <c r="U94" s="38"/>
      <c r="V94" s="38"/>
      <c r="W94" s="1"/>
      <c r="X94" s="1"/>
      <c r="Y94" s="1"/>
      <c r="Z94" s="1"/>
      <c r="AA94" s="1"/>
      <c r="AB94" s="1"/>
      <c r="AC94" s="1"/>
    </row>
    <row r="95" spans="1:29" x14ac:dyDescent="0.25">
      <c r="C95" s="50">
        <f>SUM(C85:C94)</f>
        <v>106106.36</v>
      </c>
      <c r="E95" s="47"/>
      <c r="F95" s="31"/>
      <c r="H95" s="47" t="s">
        <v>32</v>
      </c>
      <c r="I95" s="33">
        <f>F82+G82+H82+I82+O82+P82+T82+U82+C95-X82</f>
        <v>611041.22000000009</v>
      </c>
      <c r="O95" s="37"/>
      <c r="P95" s="37"/>
      <c r="Q95" s="37"/>
      <c r="R95" s="37"/>
      <c r="S95" s="37"/>
      <c r="T95" s="38"/>
      <c r="U95" s="38"/>
      <c r="V95" s="38"/>
      <c r="W95" s="1"/>
      <c r="X95" s="1"/>
      <c r="Y95" s="1"/>
      <c r="Z95" s="1"/>
      <c r="AA95" s="1"/>
      <c r="AB95" s="1"/>
      <c r="AC95" s="1"/>
    </row>
    <row r="96" spans="1:29" ht="15.75" thickBot="1" x14ac:dyDescent="0.3">
      <c r="C96" s="51">
        <v>0.02</v>
      </c>
      <c r="E96" s="47"/>
      <c r="F96" s="31"/>
      <c r="O96" s="37"/>
      <c r="P96" s="37"/>
      <c r="Q96" s="37"/>
      <c r="R96" s="37"/>
      <c r="S96" s="37"/>
      <c r="T96" s="38"/>
      <c r="U96" s="38"/>
      <c r="V96" s="38"/>
      <c r="W96" s="1"/>
      <c r="X96" s="1"/>
      <c r="Y96" s="1"/>
      <c r="Z96" s="1"/>
      <c r="AA96" s="1"/>
      <c r="AB96" s="1"/>
      <c r="AC96" s="1"/>
    </row>
    <row r="97" spans="1:29" ht="15.75" thickBot="1" x14ac:dyDescent="0.3">
      <c r="B97" s="52" t="s">
        <v>33</v>
      </c>
      <c r="C97" s="50">
        <f>C95*C96</f>
        <v>2122.1271999999999</v>
      </c>
      <c r="F97" s="31"/>
      <c r="H97" s="47" t="s">
        <v>4</v>
      </c>
      <c r="I97" s="47" t="s">
        <v>34</v>
      </c>
      <c r="J97" s="47" t="s">
        <v>3</v>
      </c>
      <c r="O97" s="37"/>
      <c r="P97" s="37"/>
      <c r="Q97" s="37"/>
      <c r="R97" s="37"/>
      <c r="S97" s="37"/>
      <c r="T97" s="38"/>
      <c r="U97" s="38"/>
      <c r="V97" s="38"/>
      <c r="W97" s="1"/>
      <c r="X97" s="1"/>
      <c r="Y97" s="1"/>
      <c r="Z97" s="1"/>
      <c r="AA97" s="1"/>
      <c r="AB97" s="1"/>
      <c r="AC97" s="1"/>
    </row>
    <row r="98" spans="1:29" x14ac:dyDescent="0.25">
      <c r="F98" s="31"/>
      <c r="H98" s="33">
        <f>AC82</f>
        <v>-24449.549999999996</v>
      </c>
      <c r="I98" s="53">
        <f>I95*3.65%</f>
        <v>22303.004530000002</v>
      </c>
      <c r="J98" s="33">
        <f>Z82</f>
        <v>-1330.6100000000004</v>
      </c>
      <c r="O98" s="37"/>
      <c r="P98" s="37"/>
      <c r="Q98" s="37"/>
      <c r="R98" s="37"/>
      <c r="S98" s="37"/>
      <c r="T98" s="38"/>
      <c r="U98" s="38"/>
      <c r="V98" s="38"/>
      <c r="W98" s="1"/>
      <c r="X98" s="1"/>
      <c r="Y98" s="1"/>
      <c r="Z98" s="1"/>
      <c r="AA98" s="1"/>
      <c r="AB98" s="1"/>
      <c r="AC98" s="1"/>
    </row>
    <row r="99" spans="1:29" x14ac:dyDescent="0.25">
      <c r="A99" s="54"/>
      <c r="B99" s="55"/>
      <c r="O99" s="37"/>
      <c r="P99" s="37"/>
      <c r="Q99" s="37"/>
      <c r="R99" s="37"/>
      <c r="S99" s="37"/>
      <c r="T99" s="38"/>
      <c r="U99" s="38"/>
      <c r="V99" s="38"/>
      <c r="W99" s="1"/>
      <c r="X99" s="1"/>
      <c r="Y99" s="1"/>
      <c r="Z99" s="1"/>
      <c r="AA99" s="1"/>
      <c r="AB99" s="1"/>
      <c r="AC99" s="1"/>
    </row>
    <row r="100" spans="1:29" x14ac:dyDescent="0.25">
      <c r="A100" s="54"/>
      <c r="B100" s="55"/>
      <c r="H100" s="56" t="s">
        <v>35</v>
      </c>
      <c r="I100" s="33">
        <f>I98*17.8%</f>
        <v>3969.9348063400007</v>
      </c>
      <c r="O100" s="37"/>
      <c r="P100" s="37"/>
      <c r="Q100" s="37"/>
      <c r="R100" s="37"/>
      <c r="S100" s="37"/>
      <c r="T100" s="38"/>
      <c r="U100" s="38"/>
      <c r="V100" s="38"/>
      <c r="W100" s="1"/>
      <c r="X100" s="1"/>
      <c r="Y100" s="1"/>
      <c r="Z100" s="1"/>
      <c r="AA100" s="1"/>
      <c r="AB100" s="1"/>
      <c r="AC100" s="1"/>
    </row>
    <row r="101" spans="1:29" x14ac:dyDescent="0.25">
      <c r="A101" s="54"/>
      <c r="B101" s="55"/>
      <c r="H101" s="56" t="s">
        <v>36</v>
      </c>
      <c r="I101" s="33">
        <f>I98*82.2%</f>
        <v>18333.069723660003</v>
      </c>
      <c r="O101" s="37"/>
      <c r="P101" s="37"/>
      <c r="Q101" s="37"/>
      <c r="R101" s="37"/>
      <c r="S101" s="37"/>
      <c r="T101" s="38"/>
      <c r="U101" s="38"/>
      <c r="V101" s="38"/>
      <c r="W101" s="1"/>
      <c r="X101" s="1"/>
      <c r="Y101" s="1"/>
      <c r="Z101" s="1"/>
      <c r="AA101" s="1"/>
      <c r="AB101" s="1"/>
      <c r="AC101" s="1"/>
    </row>
    <row r="102" spans="1:29" x14ac:dyDescent="0.25">
      <c r="H102" s="57"/>
      <c r="I102" s="31"/>
      <c r="O102" s="37"/>
      <c r="P102" s="37"/>
      <c r="Q102" s="37"/>
      <c r="R102" s="37"/>
      <c r="S102" s="37"/>
      <c r="T102" s="58"/>
      <c r="U102" s="58"/>
      <c r="V102" s="58"/>
      <c r="W102" s="1"/>
      <c r="X102" s="1"/>
      <c r="Y102" s="1"/>
      <c r="Z102" s="1"/>
      <c r="AA102" s="1"/>
      <c r="AB102" s="1"/>
      <c r="AC102" s="1"/>
    </row>
    <row r="103" spans="1:29" x14ac:dyDescent="0.25">
      <c r="H103" s="57"/>
      <c r="O103" s="37"/>
      <c r="P103" s="37"/>
      <c r="Q103" s="37"/>
      <c r="R103" s="37"/>
      <c r="S103" s="37"/>
      <c r="T103" s="58"/>
      <c r="U103" s="58"/>
      <c r="V103" s="58"/>
      <c r="W103" s="1"/>
      <c r="X103" s="1"/>
      <c r="Y103" s="1"/>
      <c r="Z103" s="1"/>
      <c r="AA103" s="1"/>
      <c r="AB103" s="1"/>
      <c r="AC103" s="1"/>
    </row>
    <row r="104" spans="1:29" x14ac:dyDescent="0.25">
      <c r="O104" s="37"/>
      <c r="P104" s="37"/>
      <c r="Q104" s="37"/>
      <c r="R104" s="37"/>
      <c r="S104" s="37"/>
      <c r="T104" s="58"/>
      <c r="U104" s="58"/>
      <c r="V104" s="58"/>
      <c r="W104" s="1"/>
      <c r="X104" s="1"/>
      <c r="Y104" s="1"/>
      <c r="Z104" s="1"/>
      <c r="AA104" s="1"/>
      <c r="AB104" s="1"/>
      <c r="AC104" s="1"/>
    </row>
    <row r="105" spans="1:29" x14ac:dyDescent="0.25">
      <c r="O105" s="37"/>
      <c r="P105" s="37"/>
      <c r="Q105" s="37"/>
      <c r="R105" s="37"/>
      <c r="S105" s="37"/>
      <c r="T105" s="58"/>
      <c r="U105" s="58"/>
      <c r="V105" s="58"/>
      <c r="W105" s="1"/>
      <c r="X105" s="1"/>
      <c r="Y105" s="1"/>
      <c r="Z105" s="1"/>
      <c r="AA105" s="1"/>
      <c r="AB105" s="1"/>
      <c r="AC105" s="1"/>
    </row>
    <row r="106" spans="1:29" x14ac:dyDescent="0.25">
      <c r="O106" s="37"/>
      <c r="P106" s="37"/>
      <c r="Q106" s="37"/>
      <c r="R106" s="37"/>
      <c r="S106" s="37"/>
      <c r="T106" s="58"/>
      <c r="U106" s="58"/>
      <c r="V106" s="58"/>
      <c r="W106" s="1"/>
      <c r="X106" s="1"/>
      <c r="Y106" s="1"/>
      <c r="Z106" s="1"/>
      <c r="AA106" s="1"/>
      <c r="AB106" s="1"/>
      <c r="AC106" s="1"/>
    </row>
    <row r="107" spans="1:29" x14ac:dyDescent="0.25">
      <c r="O107" s="37"/>
      <c r="P107" s="37"/>
      <c r="Q107" s="37"/>
      <c r="R107" s="37"/>
      <c r="S107" s="37"/>
      <c r="T107" s="58"/>
      <c r="U107" s="58"/>
      <c r="V107" s="58"/>
      <c r="W107" s="1"/>
      <c r="X107" s="1"/>
      <c r="Y107" s="1"/>
      <c r="Z107" s="1"/>
      <c r="AA107" s="1"/>
      <c r="AB107" s="1"/>
      <c r="AC107" s="1"/>
    </row>
    <row r="108" spans="1:29" x14ac:dyDescent="0.25">
      <c r="O108" s="37"/>
      <c r="P108" s="37"/>
      <c r="Q108" s="37"/>
      <c r="R108" s="37"/>
      <c r="S108" s="37"/>
      <c r="T108" s="58"/>
      <c r="U108" s="58"/>
      <c r="V108" s="58"/>
      <c r="W108" s="1"/>
      <c r="X108" s="1"/>
      <c r="Y108" s="1"/>
      <c r="Z108" s="1"/>
      <c r="AA108" s="1"/>
      <c r="AB108" s="1"/>
      <c r="AC108" s="1"/>
    </row>
    <row r="109" spans="1:29" x14ac:dyDescent="0.25">
      <c r="O109" s="37"/>
      <c r="P109" s="37"/>
      <c r="Q109" s="37"/>
      <c r="R109" s="37"/>
      <c r="S109" s="37"/>
      <c r="T109" s="58"/>
      <c r="U109" s="58"/>
      <c r="V109" s="58"/>
      <c r="W109" s="1"/>
      <c r="X109" s="1"/>
      <c r="Y109" s="1"/>
      <c r="Z109" s="1"/>
      <c r="AA109" s="1"/>
      <c r="AB109" s="1"/>
      <c r="AC109" s="1"/>
    </row>
    <row r="110" spans="1:29" x14ac:dyDescent="0.25">
      <c r="O110" s="37"/>
      <c r="P110" s="37"/>
      <c r="Q110" s="37"/>
      <c r="R110" s="37"/>
      <c r="S110" s="37"/>
      <c r="T110" s="58"/>
      <c r="U110" s="58"/>
      <c r="V110" s="58"/>
      <c r="W110" s="1"/>
      <c r="X110" s="1"/>
      <c r="Y110" s="1"/>
      <c r="Z110" s="1"/>
      <c r="AA110" s="1"/>
      <c r="AB110" s="1"/>
      <c r="AC110" s="1"/>
    </row>
    <row r="111" spans="1:29" x14ac:dyDescent="0.25">
      <c r="W111" s="1"/>
      <c r="X111" s="1"/>
      <c r="Y111" s="1"/>
      <c r="Z111" s="1"/>
      <c r="AA111" s="1"/>
      <c r="AB111" s="1"/>
      <c r="AC111" s="1"/>
    </row>
    <row r="112" spans="1:29" x14ac:dyDescent="0.25">
      <c r="W112" s="1"/>
      <c r="X112" s="1"/>
      <c r="Y112" s="1"/>
      <c r="Z112" s="1"/>
      <c r="AA112" s="1"/>
      <c r="AB112" s="1"/>
      <c r="AC112" s="1"/>
    </row>
    <row r="113" spans="23:29" x14ac:dyDescent="0.25">
      <c r="W113" s="1"/>
      <c r="X113" s="1"/>
      <c r="Y113" s="1"/>
      <c r="Z113" s="1"/>
      <c r="AA113" s="1"/>
      <c r="AB113" s="1"/>
      <c r="AC113" s="1"/>
    </row>
    <row r="114" spans="23:29" x14ac:dyDescent="0.25">
      <c r="W114" s="1"/>
      <c r="X114" s="1"/>
      <c r="Y114" s="1"/>
      <c r="Z114" s="1"/>
      <c r="AA114" s="1"/>
      <c r="AB114" s="1"/>
      <c r="AC114" s="1"/>
    </row>
    <row r="115" spans="23:29" x14ac:dyDescent="0.25">
      <c r="W115" s="1"/>
      <c r="X115" s="1"/>
      <c r="Y115" s="1"/>
      <c r="Z115" s="1"/>
      <c r="AA115" s="1"/>
      <c r="AB115" s="1"/>
      <c r="AC115" s="1"/>
    </row>
    <row r="116" spans="23:29" x14ac:dyDescent="0.25">
      <c r="W116" s="1"/>
      <c r="X116" s="1"/>
      <c r="Y116" s="1"/>
      <c r="Z116" s="1"/>
      <c r="AA116" s="1"/>
      <c r="AB116" s="1"/>
      <c r="AC116" s="1"/>
    </row>
    <row r="117" spans="23:29" x14ac:dyDescent="0.25">
      <c r="W117" s="1"/>
      <c r="X117" s="1"/>
      <c r="Y117" s="1"/>
      <c r="Z117" s="1"/>
      <c r="AA117" s="1"/>
      <c r="AB117" s="1"/>
      <c r="AC117" s="1"/>
    </row>
    <row r="118" spans="23:29" x14ac:dyDescent="0.25">
      <c r="W118" s="1"/>
      <c r="X118" s="1"/>
      <c r="Y118" s="1"/>
      <c r="Z118" s="1"/>
      <c r="AA118" s="1"/>
      <c r="AB118" s="1"/>
      <c r="AC118" s="1"/>
    </row>
    <row r="119" spans="23:29" x14ac:dyDescent="0.25">
      <c r="W119" s="1"/>
      <c r="X119" s="1"/>
      <c r="Y119" s="1"/>
      <c r="Z119" s="1"/>
      <c r="AA119" s="1"/>
      <c r="AB119" s="1"/>
      <c r="AC119" s="1"/>
    </row>
  </sheetData>
  <mergeCells count="6">
    <mergeCell ref="A1:D1"/>
    <mergeCell ref="E1:N1"/>
    <mergeCell ref="O1:S1"/>
    <mergeCell ref="T1:W1"/>
    <mergeCell ref="X1:Z1"/>
    <mergeCell ref="AA1:AC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7"/>
  <sheetViews>
    <sheetView zoomScale="75" workbookViewId="0">
      <pane xSplit="4" ySplit="2" topLeftCell="E3" activePane="bottomRight" state="frozen"/>
      <selection activeCell="A5" sqref="A5"/>
      <selection pane="topRight" activeCell="A5" sqref="A5"/>
      <selection pane="bottomLeft" activeCell="A5" sqref="A5"/>
      <selection pane="bottomRight" activeCell="A6" sqref="A6"/>
    </sheetView>
  </sheetViews>
  <sheetFormatPr defaultRowHeight="15" x14ac:dyDescent="0.25"/>
  <cols>
    <col min="1" max="1" width="7.85546875" style="28" customWidth="1"/>
    <col min="2" max="2" width="9.28515625" style="29" bestFit="1" customWidth="1"/>
    <col min="3" max="3" width="14.7109375" style="29" bestFit="1" customWidth="1"/>
    <col min="4" max="4" width="48.7109375" style="30" bestFit="1" customWidth="1"/>
    <col min="5" max="14" width="15.7109375" style="30" customWidth="1"/>
    <col min="15" max="19" width="15.7109375" style="30" hidden="1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37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68" si="0">Z4-X5+Y5</f>
        <v>0</v>
      </c>
      <c r="AA5" s="14"/>
      <c r="AB5" s="14"/>
      <c r="AC5" s="9">
        <f>AC4-AA5+AB5</f>
        <v>0</v>
      </c>
    </row>
    <row r="6" spans="1:29" s="26" customFormat="1" x14ac:dyDescent="0.25">
      <c r="A6" s="18"/>
      <c r="B6" s="19"/>
      <c r="C6" s="19"/>
      <c r="D6" s="20"/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22"/>
      <c r="Q6" s="22"/>
      <c r="R6" s="22"/>
      <c r="S6" s="22"/>
      <c r="T6" s="23"/>
      <c r="U6" s="23"/>
      <c r="V6" s="23"/>
      <c r="W6" s="23"/>
      <c r="X6" s="24"/>
      <c r="Y6" s="24"/>
      <c r="Z6" s="25">
        <f t="shared" si="0"/>
        <v>0</v>
      </c>
      <c r="AA6" s="14"/>
      <c r="AB6" s="14"/>
      <c r="AC6" s="9">
        <f>AC5-AA6+AB6</f>
        <v>0</v>
      </c>
    </row>
    <row r="7" spans="1:29" s="26" customFormat="1" x14ac:dyDescent="0.25">
      <c r="A7" s="18"/>
      <c r="B7" s="19"/>
      <c r="C7" s="19"/>
      <c r="D7" s="20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2"/>
      <c r="R7" s="22"/>
      <c r="S7" s="22"/>
      <c r="T7" s="23"/>
      <c r="U7" s="23"/>
      <c r="V7" s="23"/>
      <c r="W7" s="23"/>
      <c r="X7" s="24"/>
      <c r="Y7" s="24"/>
      <c r="Z7" s="25">
        <f t="shared" si="0"/>
        <v>0</v>
      </c>
      <c r="AA7" s="14"/>
      <c r="AB7" s="14"/>
      <c r="AC7" s="9">
        <f t="shared" ref="AC7:AC70" si="1">AC6-AA7+AB7</f>
        <v>0</v>
      </c>
    </row>
    <row r="8" spans="1:29" s="26" customFormat="1" x14ac:dyDescent="0.25">
      <c r="A8" s="18"/>
      <c r="B8" s="19"/>
      <c r="C8" s="19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  <c r="Q8" s="22"/>
      <c r="R8" s="22"/>
      <c r="S8" s="22"/>
      <c r="T8" s="23"/>
      <c r="U8" s="23"/>
      <c r="V8" s="23"/>
      <c r="W8" s="23"/>
      <c r="X8" s="24"/>
      <c r="Y8" s="24"/>
      <c r="Z8" s="25">
        <f t="shared" si="0"/>
        <v>0</v>
      </c>
      <c r="AA8" s="14"/>
      <c r="AB8" s="14"/>
      <c r="AC8" s="9">
        <f t="shared" si="1"/>
        <v>0</v>
      </c>
    </row>
    <row r="9" spans="1:29" s="26" customFormat="1" x14ac:dyDescent="0.25">
      <c r="A9" s="18"/>
      <c r="B9" s="19"/>
      <c r="C9" s="19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/>
      <c r="Y9" s="24"/>
      <c r="Z9" s="25">
        <f t="shared" si="0"/>
        <v>0</v>
      </c>
      <c r="AA9" s="14"/>
      <c r="AB9" s="14"/>
      <c r="AC9" s="9">
        <f t="shared" si="1"/>
        <v>0</v>
      </c>
    </row>
    <row r="10" spans="1:29" s="26" customFormat="1" x14ac:dyDescent="0.25">
      <c r="A10" s="18"/>
      <c r="B10" s="19"/>
      <c r="C10" s="19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/>
      <c r="Y10" s="24"/>
      <c r="Z10" s="25">
        <f t="shared" si="0"/>
        <v>0</v>
      </c>
      <c r="AA10" s="14"/>
      <c r="AB10" s="14"/>
      <c r="AC10" s="9">
        <f t="shared" si="1"/>
        <v>0</v>
      </c>
    </row>
    <row r="11" spans="1:29" s="26" customFormat="1" x14ac:dyDescent="0.25">
      <c r="A11" s="18"/>
      <c r="B11" s="19"/>
      <c r="C11" s="19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2"/>
      <c r="Q11" s="22"/>
      <c r="R11" s="22"/>
      <c r="S11" s="22"/>
      <c r="T11" s="23"/>
      <c r="U11" s="23"/>
      <c r="V11" s="23"/>
      <c r="W11" s="23"/>
      <c r="X11" s="24"/>
      <c r="Y11" s="24"/>
      <c r="Z11" s="25">
        <f t="shared" si="0"/>
        <v>0</v>
      </c>
      <c r="AA11" s="14"/>
      <c r="AB11" s="14"/>
      <c r="AC11" s="9">
        <f t="shared" si="1"/>
        <v>0</v>
      </c>
    </row>
    <row r="12" spans="1:29" s="26" customFormat="1" x14ac:dyDescent="0.25">
      <c r="A12" s="18"/>
      <c r="B12" s="19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2"/>
      <c r="R12" s="22"/>
      <c r="S12" s="22"/>
      <c r="T12" s="23"/>
      <c r="U12" s="23"/>
      <c r="V12" s="23"/>
      <c r="W12" s="23"/>
      <c r="X12" s="24"/>
      <c r="Y12" s="24"/>
      <c r="Z12" s="25">
        <f t="shared" si="0"/>
        <v>0</v>
      </c>
      <c r="AA12" s="14"/>
      <c r="AB12" s="14"/>
      <c r="AC12" s="9">
        <f t="shared" si="1"/>
        <v>0</v>
      </c>
    </row>
    <row r="13" spans="1:29" s="26" customFormat="1" x14ac:dyDescent="0.25">
      <c r="A13" s="18"/>
      <c r="B13" s="19"/>
      <c r="C13" s="19"/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0</v>
      </c>
      <c r="AA13" s="14"/>
      <c r="AB13" s="14"/>
      <c r="AC13" s="9">
        <f t="shared" si="1"/>
        <v>0</v>
      </c>
    </row>
    <row r="14" spans="1:29" s="26" customFormat="1" x14ac:dyDescent="0.25">
      <c r="A14" s="18"/>
      <c r="B14" s="19"/>
      <c r="C14" s="19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/>
      <c r="Y14" s="24"/>
      <c r="Z14" s="25">
        <f t="shared" si="0"/>
        <v>0</v>
      </c>
      <c r="AA14" s="14"/>
      <c r="AB14" s="14"/>
      <c r="AC14" s="9">
        <f t="shared" si="1"/>
        <v>0</v>
      </c>
    </row>
    <row r="15" spans="1:29" s="26" customFormat="1" x14ac:dyDescent="0.25">
      <c r="A15" s="18"/>
      <c r="B15" s="19"/>
      <c r="C15" s="19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/>
      <c r="Y15" s="24"/>
      <c r="Z15" s="25">
        <f t="shared" si="0"/>
        <v>0</v>
      </c>
      <c r="AA15" s="14"/>
      <c r="AB15" s="14"/>
      <c r="AC15" s="9">
        <f t="shared" si="1"/>
        <v>0</v>
      </c>
    </row>
    <row r="16" spans="1:29" s="26" customFormat="1" x14ac:dyDescent="0.25">
      <c r="A16" s="18"/>
      <c r="B16" s="19"/>
      <c r="C16" s="19"/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/>
      <c r="Y16" s="24"/>
      <c r="Z16" s="25">
        <f t="shared" si="0"/>
        <v>0</v>
      </c>
      <c r="AA16" s="14"/>
      <c r="AB16" s="14"/>
      <c r="AC16" s="9">
        <f t="shared" si="1"/>
        <v>0</v>
      </c>
    </row>
    <row r="17" spans="1:29" s="26" customFormat="1" x14ac:dyDescent="0.25">
      <c r="A17" s="18"/>
      <c r="B17" s="19"/>
      <c r="C17" s="19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/>
      <c r="Y17" s="24"/>
      <c r="Z17" s="25">
        <f t="shared" si="0"/>
        <v>0</v>
      </c>
      <c r="AA17" s="14"/>
      <c r="AB17" s="14"/>
      <c r="AC17" s="9">
        <f t="shared" si="1"/>
        <v>0</v>
      </c>
    </row>
    <row r="18" spans="1:29" s="26" customFormat="1" x14ac:dyDescent="0.25">
      <c r="A18" s="18"/>
      <c r="B18" s="19"/>
      <c r="C18" s="19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/>
      <c r="Y18" s="24"/>
      <c r="Z18" s="25">
        <f t="shared" si="0"/>
        <v>0</v>
      </c>
      <c r="AA18" s="14"/>
      <c r="AB18" s="14"/>
      <c r="AC18" s="9">
        <f t="shared" si="1"/>
        <v>0</v>
      </c>
    </row>
    <row r="19" spans="1:29" s="26" customFormat="1" x14ac:dyDescent="0.25">
      <c r="A19" s="18"/>
      <c r="B19" s="19"/>
      <c r="C19" s="19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2"/>
      <c r="Q19" s="22"/>
      <c r="R19" s="22"/>
      <c r="S19" s="22"/>
      <c r="T19" s="23"/>
      <c r="U19" s="23"/>
      <c r="V19" s="23"/>
      <c r="W19" s="23"/>
      <c r="X19" s="24"/>
      <c r="Y19" s="24"/>
      <c r="Z19" s="25">
        <f t="shared" si="0"/>
        <v>0</v>
      </c>
      <c r="AA19" s="14"/>
      <c r="AB19" s="14"/>
      <c r="AC19" s="9">
        <f t="shared" si="1"/>
        <v>0</v>
      </c>
    </row>
    <row r="20" spans="1:29" s="26" customFormat="1" x14ac:dyDescent="0.25">
      <c r="A20" s="18"/>
      <c r="B20" s="19"/>
      <c r="C20" s="19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22"/>
      <c r="Q20" s="22"/>
      <c r="R20" s="22"/>
      <c r="S20" s="22"/>
      <c r="T20" s="23"/>
      <c r="U20" s="23"/>
      <c r="V20" s="23"/>
      <c r="W20" s="23"/>
      <c r="X20" s="24"/>
      <c r="Y20" s="24"/>
      <c r="Z20" s="25">
        <f t="shared" si="0"/>
        <v>0</v>
      </c>
      <c r="AA20" s="14"/>
      <c r="AB20" s="14"/>
      <c r="AC20" s="9">
        <f t="shared" si="1"/>
        <v>0</v>
      </c>
    </row>
    <row r="21" spans="1:29" s="26" customFormat="1" x14ac:dyDescent="0.25">
      <c r="A21" s="18"/>
      <c r="B21" s="19"/>
      <c r="C21" s="19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22"/>
      <c r="Q21" s="22"/>
      <c r="R21" s="22"/>
      <c r="S21" s="22"/>
      <c r="T21" s="23"/>
      <c r="U21" s="23"/>
      <c r="V21" s="23"/>
      <c r="W21" s="23"/>
      <c r="X21" s="24"/>
      <c r="Y21" s="24"/>
      <c r="Z21" s="25">
        <f t="shared" si="0"/>
        <v>0</v>
      </c>
      <c r="AA21" s="14"/>
      <c r="AB21" s="14"/>
      <c r="AC21" s="9">
        <f t="shared" si="1"/>
        <v>0</v>
      </c>
    </row>
    <row r="22" spans="1:29" s="26" customFormat="1" x14ac:dyDescent="0.25">
      <c r="A22" s="18"/>
      <c r="B22" s="19"/>
      <c r="C22" s="19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/>
      <c r="Y22" s="24"/>
      <c r="Z22" s="25">
        <f t="shared" si="0"/>
        <v>0</v>
      </c>
      <c r="AA22" s="14"/>
      <c r="AB22" s="14"/>
      <c r="AC22" s="9">
        <f t="shared" si="1"/>
        <v>0</v>
      </c>
    </row>
    <row r="23" spans="1:29" s="26" customFormat="1" x14ac:dyDescent="0.25">
      <c r="A23" s="18"/>
      <c r="B23" s="19"/>
      <c r="C23" s="19"/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22"/>
      <c r="Q23" s="22"/>
      <c r="R23" s="22"/>
      <c r="S23" s="22"/>
      <c r="T23" s="23"/>
      <c r="U23" s="23"/>
      <c r="V23" s="23"/>
      <c r="W23" s="23"/>
      <c r="X23" s="24"/>
      <c r="Y23" s="24"/>
      <c r="Z23" s="25">
        <f t="shared" si="0"/>
        <v>0</v>
      </c>
      <c r="AA23" s="14"/>
      <c r="AB23" s="14"/>
      <c r="AC23" s="9">
        <f t="shared" si="1"/>
        <v>0</v>
      </c>
    </row>
    <row r="24" spans="1:29" s="26" customFormat="1" x14ac:dyDescent="0.25">
      <c r="A24" s="18"/>
      <c r="B24" s="19"/>
      <c r="C24" s="19"/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22"/>
      <c r="Q24" s="22"/>
      <c r="R24" s="22"/>
      <c r="S24" s="22"/>
      <c r="T24" s="23"/>
      <c r="U24" s="23"/>
      <c r="V24" s="23"/>
      <c r="W24" s="23"/>
      <c r="X24" s="24"/>
      <c r="Y24" s="24"/>
      <c r="Z24" s="25">
        <f t="shared" si="0"/>
        <v>0</v>
      </c>
      <c r="AA24" s="14"/>
      <c r="AB24" s="14"/>
      <c r="AC24" s="9">
        <f t="shared" si="1"/>
        <v>0</v>
      </c>
    </row>
    <row r="25" spans="1:29" s="26" customFormat="1" x14ac:dyDescent="0.25">
      <c r="A25" s="18"/>
      <c r="B25" s="19"/>
      <c r="C25" s="19"/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2"/>
      <c r="Q25" s="22"/>
      <c r="R25" s="22"/>
      <c r="S25" s="22"/>
      <c r="T25" s="23"/>
      <c r="U25" s="23"/>
      <c r="V25" s="23"/>
      <c r="W25" s="23"/>
      <c r="X25" s="24"/>
      <c r="Y25" s="24"/>
      <c r="Z25" s="25">
        <f t="shared" si="0"/>
        <v>0</v>
      </c>
      <c r="AA25" s="14"/>
      <c r="AB25" s="14"/>
      <c r="AC25" s="9">
        <f t="shared" si="1"/>
        <v>0</v>
      </c>
    </row>
    <row r="26" spans="1:29" s="26" customFormat="1" x14ac:dyDescent="0.25">
      <c r="A26" s="18"/>
      <c r="B26" s="19"/>
      <c r="C26" s="19"/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/>
      <c r="Y26" s="24"/>
      <c r="Z26" s="25">
        <f t="shared" si="0"/>
        <v>0</v>
      </c>
      <c r="AA26" s="14"/>
      <c r="AB26" s="14"/>
      <c r="AC26" s="9">
        <f t="shared" si="1"/>
        <v>0</v>
      </c>
    </row>
    <row r="27" spans="1:29" s="26" customFormat="1" x14ac:dyDescent="0.25">
      <c r="A27" s="18"/>
      <c r="B27" s="19"/>
      <c r="C27" s="19"/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/>
      <c r="Y27" s="24"/>
      <c r="Z27" s="25">
        <f t="shared" si="0"/>
        <v>0</v>
      </c>
      <c r="AA27" s="14"/>
      <c r="AB27" s="14"/>
      <c r="AC27" s="9">
        <f t="shared" si="1"/>
        <v>0</v>
      </c>
    </row>
    <row r="28" spans="1:29" s="26" customFormat="1" x14ac:dyDescent="0.25">
      <c r="A28" s="18"/>
      <c r="B28" s="19"/>
      <c r="C28" s="19"/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/>
      <c r="Y28" s="24"/>
      <c r="Z28" s="25">
        <f t="shared" si="0"/>
        <v>0</v>
      </c>
      <c r="AA28" s="14"/>
      <c r="AB28" s="14"/>
      <c r="AC28" s="9">
        <f t="shared" si="1"/>
        <v>0</v>
      </c>
    </row>
    <row r="29" spans="1:29" s="26" customFormat="1" x14ac:dyDescent="0.25">
      <c r="A29" s="18"/>
      <c r="B29" s="19"/>
      <c r="C29" s="19"/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22"/>
      <c r="Q29" s="22"/>
      <c r="R29" s="22"/>
      <c r="S29" s="22"/>
      <c r="T29" s="23"/>
      <c r="U29" s="23"/>
      <c r="V29" s="23"/>
      <c r="W29" s="23"/>
      <c r="X29" s="24"/>
      <c r="Y29" s="24"/>
      <c r="Z29" s="25">
        <f t="shared" si="0"/>
        <v>0</v>
      </c>
      <c r="AA29" s="14"/>
      <c r="AB29" s="14"/>
      <c r="AC29" s="9">
        <f t="shared" si="1"/>
        <v>0</v>
      </c>
    </row>
    <row r="30" spans="1:29" s="26" customFormat="1" x14ac:dyDescent="0.25">
      <c r="A30" s="18"/>
      <c r="B30" s="19"/>
      <c r="C30" s="19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/>
      <c r="Y30" s="24"/>
      <c r="Z30" s="25">
        <f t="shared" si="0"/>
        <v>0</v>
      </c>
      <c r="AA30" s="14"/>
      <c r="AB30" s="14"/>
      <c r="AC30" s="9">
        <f t="shared" si="1"/>
        <v>0</v>
      </c>
    </row>
    <row r="31" spans="1:29" s="26" customFormat="1" x14ac:dyDescent="0.25">
      <c r="A31" s="18"/>
      <c r="B31" s="19"/>
      <c r="C31" s="19"/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/>
      <c r="Y31" s="24"/>
      <c r="Z31" s="25">
        <f t="shared" si="0"/>
        <v>0</v>
      </c>
      <c r="AA31" s="14"/>
      <c r="AB31" s="14"/>
      <c r="AC31" s="9">
        <f t="shared" si="1"/>
        <v>0</v>
      </c>
    </row>
    <row r="32" spans="1:29" s="26" customFormat="1" x14ac:dyDescent="0.25">
      <c r="A32" s="18"/>
      <c r="B32" s="19"/>
      <c r="C32" s="19"/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2"/>
      <c r="R32" s="22"/>
      <c r="S32" s="22"/>
      <c r="T32" s="23"/>
      <c r="U32" s="23"/>
      <c r="V32" s="23"/>
      <c r="W32" s="23"/>
      <c r="X32" s="24"/>
      <c r="Y32" s="24"/>
      <c r="Z32" s="25">
        <f t="shared" si="0"/>
        <v>0</v>
      </c>
      <c r="AA32" s="14"/>
      <c r="AB32" s="14"/>
      <c r="AC32" s="9">
        <f t="shared" si="1"/>
        <v>0</v>
      </c>
    </row>
    <row r="33" spans="1:29" s="26" customFormat="1" x14ac:dyDescent="0.25">
      <c r="A33" s="18"/>
      <c r="B33" s="19"/>
      <c r="C33" s="19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0</v>
      </c>
      <c r="AA33" s="14"/>
      <c r="AB33" s="14"/>
      <c r="AC33" s="9">
        <f t="shared" si="1"/>
        <v>0</v>
      </c>
    </row>
    <row r="34" spans="1:29" s="26" customFormat="1" x14ac:dyDescent="0.25">
      <c r="A34" s="18"/>
      <c r="B34" s="19"/>
      <c r="C34" s="19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0</v>
      </c>
      <c r="AA34" s="14"/>
      <c r="AB34" s="14"/>
      <c r="AC34" s="9">
        <f t="shared" si="1"/>
        <v>0</v>
      </c>
    </row>
    <row r="35" spans="1:29" s="26" customFormat="1" x14ac:dyDescent="0.25">
      <c r="A35" s="18"/>
      <c r="B35" s="19"/>
      <c r="C35" s="19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22"/>
      <c r="Q35" s="22"/>
      <c r="R35" s="22"/>
      <c r="S35" s="22"/>
      <c r="T35" s="23"/>
      <c r="U35" s="23"/>
      <c r="V35" s="23"/>
      <c r="W35" s="23"/>
      <c r="X35" s="24"/>
      <c r="Y35" s="24"/>
      <c r="Z35" s="25">
        <f t="shared" si="0"/>
        <v>0</v>
      </c>
      <c r="AA35" s="14"/>
      <c r="AB35" s="14"/>
      <c r="AC35" s="9">
        <f t="shared" si="1"/>
        <v>0</v>
      </c>
    </row>
    <row r="36" spans="1:29" s="26" customFormat="1" x14ac:dyDescent="0.25">
      <c r="A36" s="18"/>
      <c r="B36" s="19"/>
      <c r="C36" s="19"/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/>
      <c r="Y36" s="24"/>
      <c r="Z36" s="25">
        <f t="shared" si="0"/>
        <v>0</v>
      </c>
      <c r="AA36" s="14"/>
      <c r="AB36" s="14"/>
      <c r="AC36" s="9">
        <f t="shared" si="1"/>
        <v>0</v>
      </c>
    </row>
    <row r="37" spans="1:29" s="26" customFormat="1" x14ac:dyDescent="0.25">
      <c r="A37" s="18"/>
      <c r="B37" s="19"/>
      <c r="C37" s="19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22"/>
      <c r="Q37" s="22"/>
      <c r="R37" s="22"/>
      <c r="S37" s="22"/>
      <c r="T37" s="23"/>
      <c r="U37" s="23"/>
      <c r="V37" s="23"/>
      <c r="W37" s="23"/>
      <c r="X37" s="24"/>
      <c r="Y37" s="24"/>
      <c r="Z37" s="25">
        <f t="shared" si="0"/>
        <v>0</v>
      </c>
      <c r="AA37" s="14"/>
      <c r="AB37" s="14"/>
      <c r="AC37" s="9">
        <f t="shared" si="1"/>
        <v>0</v>
      </c>
    </row>
    <row r="38" spans="1:29" s="26" customFormat="1" x14ac:dyDescent="0.25">
      <c r="A38" s="18"/>
      <c r="B38" s="19"/>
      <c r="C38" s="19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0</v>
      </c>
      <c r="AA38" s="14"/>
      <c r="AB38" s="14"/>
      <c r="AC38" s="9">
        <f t="shared" si="1"/>
        <v>0</v>
      </c>
    </row>
    <row r="39" spans="1:29" s="26" customFormat="1" x14ac:dyDescent="0.25">
      <c r="A39" s="18"/>
      <c r="B39" s="19"/>
      <c r="C39" s="19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22"/>
      <c r="Q39" s="22"/>
      <c r="R39" s="22"/>
      <c r="S39" s="22"/>
      <c r="T39" s="23"/>
      <c r="U39" s="23"/>
      <c r="V39" s="23"/>
      <c r="W39" s="23"/>
      <c r="X39" s="24"/>
      <c r="Y39" s="24"/>
      <c r="Z39" s="25">
        <f t="shared" si="0"/>
        <v>0</v>
      </c>
      <c r="AA39" s="14"/>
      <c r="AB39" s="14"/>
      <c r="AC39" s="9">
        <f t="shared" si="1"/>
        <v>0</v>
      </c>
    </row>
    <row r="40" spans="1:29" s="26" customFormat="1" x14ac:dyDescent="0.25">
      <c r="A40" s="18"/>
      <c r="B40" s="19"/>
      <c r="C40" s="19"/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/>
      <c r="Y40" s="24"/>
      <c r="Z40" s="25">
        <f t="shared" si="0"/>
        <v>0</v>
      </c>
      <c r="AA40" s="14"/>
      <c r="AB40" s="14"/>
      <c r="AC40" s="9">
        <f t="shared" si="1"/>
        <v>0</v>
      </c>
    </row>
    <row r="41" spans="1:29" s="26" customFormat="1" x14ac:dyDescent="0.25">
      <c r="A41" s="18"/>
      <c r="B41" s="19"/>
      <c r="C41" s="19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0</v>
      </c>
      <c r="AA41" s="14"/>
      <c r="AB41" s="14"/>
      <c r="AC41" s="9">
        <f t="shared" si="1"/>
        <v>0</v>
      </c>
    </row>
    <row r="42" spans="1:29" s="26" customFormat="1" x14ac:dyDescent="0.25">
      <c r="A42" s="18"/>
      <c r="B42" s="19"/>
      <c r="C42" s="1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/>
      <c r="Y42" s="24"/>
      <c r="Z42" s="25">
        <f t="shared" si="0"/>
        <v>0</v>
      </c>
      <c r="AA42" s="14"/>
      <c r="AB42" s="14"/>
      <c r="AC42" s="9">
        <f t="shared" si="1"/>
        <v>0</v>
      </c>
    </row>
    <row r="43" spans="1:29" s="26" customFormat="1" x14ac:dyDescent="0.25">
      <c r="A43" s="18"/>
      <c r="B43" s="19"/>
      <c r="C43" s="19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22"/>
      <c r="Q43" s="22"/>
      <c r="R43" s="22"/>
      <c r="S43" s="22"/>
      <c r="T43" s="23"/>
      <c r="U43" s="23"/>
      <c r="V43" s="23"/>
      <c r="W43" s="23"/>
      <c r="X43" s="24"/>
      <c r="Y43" s="24"/>
      <c r="Z43" s="25">
        <f t="shared" si="0"/>
        <v>0</v>
      </c>
      <c r="AA43" s="14"/>
      <c r="AB43" s="14"/>
      <c r="AC43" s="9">
        <f t="shared" si="1"/>
        <v>0</v>
      </c>
    </row>
    <row r="44" spans="1:29" s="26" customFormat="1" x14ac:dyDescent="0.25">
      <c r="A44" s="18"/>
      <c r="B44" s="19"/>
      <c r="C44" s="19"/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2"/>
      <c r="Q44" s="22"/>
      <c r="R44" s="22"/>
      <c r="S44" s="22"/>
      <c r="T44" s="23"/>
      <c r="U44" s="23"/>
      <c r="V44" s="23"/>
      <c r="W44" s="23"/>
      <c r="X44" s="24"/>
      <c r="Y44" s="24"/>
      <c r="Z44" s="25">
        <f t="shared" si="0"/>
        <v>0</v>
      </c>
      <c r="AA44" s="14"/>
      <c r="AB44" s="14"/>
      <c r="AC44" s="9">
        <f t="shared" si="1"/>
        <v>0</v>
      </c>
    </row>
    <row r="45" spans="1:29" s="26" customFormat="1" x14ac:dyDescent="0.25">
      <c r="A45" s="18"/>
      <c r="B45" s="19"/>
      <c r="C45" s="19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22"/>
      <c r="Q45" s="22"/>
      <c r="R45" s="22"/>
      <c r="S45" s="22"/>
      <c r="T45" s="23"/>
      <c r="U45" s="23"/>
      <c r="V45" s="23"/>
      <c r="W45" s="23"/>
      <c r="X45" s="24"/>
      <c r="Y45" s="24"/>
      <c r="Z45" s="25">
        <f t="shared" si="0"/>
        <v>0</v>
      </c>
      <c r="AA45" s="14"/>
      <c r="AB45" s="14"/>
      <c r="AC45" s="9">
        <f t="shared" si="1"/>
        <v>0</v>
      </c>
    </row>
    <row r="46" spans="1:29" s="26" customFormat="1" x14ac:dyDescent="0.25">
      <c r="A46" s="18"/>
      <c r="B46" s="19"/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2"/>
      <c r="R46" s="22"/>
      <c r="S46" s="22"/>
      <c r="T46" s="23"/>
      <c r="U46" s="23"/>
      <c r="V46" s="23"/>
      <c r="W46" s="23"/>
      <c r="X46" s="24"/>
      <c r="Y46" s="24"/>
      <c r="Z46" s="25">
        <f t="shared" si="0"/>
        <v>0</v>
      </c>
      <c r="AA46" s="14"/>
      <c r="AB46" s="14"/>
      <c r="AC46" s="9">
        <f t="shared" si="1"/>
        <v>0</v>
      </c>
    </row>
    <row r="47" spans="1:29" s="26" customFormat="1" x14ac:dyDescent="0.25">
      <c r="A47" s="18"/>
      <c r="B47" s="19"/>
      <c r="C47" s="19"/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0</v>
      </c>
      <c r="AA47" s="14"/>
      <c r="AB47" s="14"/>
      <c r="AC47" s="9">
        <f t="shared" si="1"/>
        <v>0</v>
      </c>
    </row>
    <row r="48" spans="1:29" s="26" customFormat="1" x14ac:dyDescent="0.25">
      <c r="A48" s="18"/>
      <c r="B48" s="19"/>
      <c r="C48" s="19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/>
      <c r="Y48" s="24"/>
      <c r="Z48" s="25">
        <f t="shared" si="0"/>
        <v>0</v>
      </c>
      <c r="AA48" s="14"/>
      <c r="AB48" s="14"/>
      <c r="AC48" s="9">
        <f t="shared" si="1"/>
        <v>0</v>
      </c>
    </row>
    <row r="49" spans="1:29" s="26" customFormat="1" x14ac:dyDescent="0.25">
      <c r="A49" s="18"/>
      <c r="B49" s="19"/>
      <c r="C49" s="19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0</v>
      </c>
      <c r="AA49" s="14"/>
      <c r="AB49" s="14"/>
      <c r="AC49" s="9">
        <f t="shared" si="1"/>
        <v>0</v>
      </c>
    </row>
    <row r="50" spans="1:29" s="26" customFormat="1" x14ac:dyDescent="0.25">
      <c r="A50" s="18"/>
      <c r="B50" s="19"/>
      <c r="C50" s="19"/>
      <c r="D50" s="20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  <c r="Q50" s="22"/>
      <c r="R50" s="22"/>
      <c r="S50" s="22"/>
      <c r="T50" s="23"/>
      <c r="U50" s="23"/>
      <c r="V50" s="23"/>
      <c r="W50" s="23"/>
      <c r="X50" s="24"/>
      <c r="Y50" s="24"/>
      <c r="Z50" s="25">
        <f t="shared" si="0"/>
        <v>0</v>
      </c>
      <c r="AA50" s="14"/>
      <c r="AB50" s="14"/>
      <c r="AC50" s="9">
        <f t="shared" si="1"/>
        <v>0</v>
      </c>
    </row>
    <row r="51" spans="1:29" s="26" customFormat="1" x14ac:dyDescent="0.25">
      <c r="A51" s="18"/>
      <c r="B51" s="19"/>
      <c r="C51" s="19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22"/>
      <c r="Q51" s="22"/>
      <c r="R51" s="22"/>
      <c r="S51" s="22"/>
      <c r="T51" s="23"/>
      <c r="U51" s="23"/>
      <c r="V51" s="23"/>
      <c r="W51" s="23"/>
      <c r="X51" s="24"/>
      <c r="Y51" s="24"/>
      <c r="Z51" s="25">
        <f t="shared" si="0"/>
        <v>0</v>
      </c>
      <c r="AA51" s="14"/>
      <c r="AB51" s="14"/>
      <c r="AC51" s="9">
        <f t="shared" si="1"/>
        <v>0</v>
      </c>
    </row>
    <row r="52" spans="1:29" s="26" customFormat="1" x14ac:dyDescent="0.25">
      <c r="A52" s="18"/>
      <c r="B52" s="19"/>
      <c r="C52" s="19"/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22"/>
      <c r="Q52" s="22"/>
      <c r="R52" s="22"/>
      <c r="S52" s="22"/>
      <c r="T52" s="23"/>
      <c r="U52" s="23"/>
      <c r="V52" s="23"/>
      <c r="W52" s="23"/>
      <c r="X52" s="24"/>
      <c r="Y52" s="24"/>
      <c r="Z52" s="25">
        <f t="shared" si="0"/>
        <v>0</v>
      </c>
      <c r="AA52" s="14"/>
      <c r="AB52" s="14"/>
      <c r="AC52" s="9">
        <f t="shared" si="1"/>
        <v>0</v>
      </c>
    </row>
    <row r="53" spans="1:29" s="26" customFormat="1" x14ac:dyDescent="0.25">
      <c r="A53" s="18"/>
      <c r="B53" s="19"/>
      <c r="C53" s="19"/>
      <c r="D53" s="20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22"/>
      <c r="Q53" s="22"/>
      <c r="R53" s="22"/>
      <c r="S53" s="22"/>
      <c r="T53" s="23"/>
      <c r="U53" s="23"/>
      <c r="V53" s="23"/>
      <c r="W53" s="23"/>
      <c r="X53" s="24"/>
      <c r="Y53" s="24"/>
      <c r="Z53" s="25">
        <f t="shared" si="0"/>
        <v>0</v>
      </c>
      <c r="AA53" s="14"/>
      <c r="AB53" s="14"/>
      <c r="AC53" s="9">
        <f t="shared" si="1"/>
        <v>0</v>
      </c>
    </row>
    <row r="54" spans="1:29" s="26" customFormat="1" x14ac:dyDescent="0.25">
      <c r="A54" s="18"/>
      <c r="B54" s="19"/>
      <c r="C54" s="19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/>
      <c r="Y54" s="24"/>
      <c r="Z54" s="25">
        <f t="shared" si="0"/>
        <v>0</v>
      </c>
      <c r="AA54" s="14"/>
      <c r="AB54" s="14"/>
      <c r="AC54" s="9">
        <f t="shared" si="1"/>
        <v>0</v>
      </c>
    </row>
    <row r="55" spans="1:29" s="26" customFormat="1" x14ac:dyDescent="0.25">
      <c r="A55" s="18"/>
      <c r="B55" s="19"/>
      <c r="C55" s="19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/>
      <c r="Y55" s="24"/>
      <c r="Z55" s="25">
        <f t="shared" si="0"/>
        <v>0</v>
      </c>
      <c r="AA55" s="14"/>
      <c r="AB55" s="14"/>
      <c r="AC55" s="9">
        <f t="shared" si="1"/>
        <v>0</v>
      </c>
    </row>
    <row r="56" spans="1:29" s="26" customFormat="1" x14ac:dyDescent="0.25">
      <c r="A56" s="18"/>
      <c r="B56" s="19"/>
      <c r="C56" s="19"/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/>
      <c r="Y56" s="24"/>
      <c r="Z56" s="25">
        <f t="shared" si="0"/>
        <v>0</v>
      </c>
      <c r="AA56" s="14"/>
      <c r="AB56" s="14"/>
      <c r="AC56" s="9">
        <f t="shared" si="1"/>
        <v>0</v>
      </c>
    </row>
    <row r="57" spans="1:29" s="26" customFormat="1" x14ac:dyDescent="0.25">
      <c r="A57" s="18"/>
      <c r="B57" s="19"/>
      <c r="C57" s="19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/>
      <c r="Y57" s="24"/>
      <c r="Z57" s="25">
        <f t="shared" si="0"/>
        <v>0</v>
      </c>
      <c r="AA57" s="14"/>
      <c r="AB57" s="14"/>
      <c r="AC57" s="9">
        <f t="shared" si="1"/>
        <v>0</v>
      </c>
    </row>
    <row r="58" spans="1:29" s="26" customFormat="1" x14ac:dyDescent="0.25">
      <c r="A58" s="18"/>
      <c r="B58" s="19"/>
      <c r="C58" s="19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0</v>
      </c>
      <c r="AA58" s="14"/>
      <c r="AB58" s="14"/>
      <c r="AC58" s="9">
        <f t="shared" si="1"/>
        <v>0</v>
      </c>
    </row>
    <row r="59" spans="1:29" s="26" customFormat="1" x14ac:dyDescent="0.25">
      <c r="A59" s="18"/>
      <c r="B59" s="19"/>
      <c r="C59" s="19"/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0</v>
      </c>
      <c r="AA59" s="14"/>
      <c r="AB59" s="14"/>
      <c r="AC59" s="9">
        <f t="shared" si="1"/>
        <v>0</v>
      </c>
    </row>
    <row r="60" spans="1:29" s="26" customFormat="1" x14ac:dyDescent="0.25">
      <c r="A60" s="18"/>
      <c r="B60" s="19"/>
      <c r="C60" s="19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2"/>
      <c r="P60" s="22"/>
      <c r="Q60" s="22"/>
      <c r="R60" s="22"/>
      <c r="S60" s="22"/>
      <c r="T60" s="23"/>
      <c r="U60" s="23"/>
      <c r="V60" s="23"/>
      <c r="W60" s="23"/>
      <c r="X60" s="24"/>
      <c r="Y60" s="24"/>
      <c r="Z60" s="25">
        <f t="shared" si="0"/>
        <v>0</v>
      </c>
      <c r="AA60" s="14"/>
      <c r="AB60" s="14"/>
      <c r="AC60" s="9">
        <f t="shared" si="1"/>
        <v>0</v>
      </c>
    </row>
    <row r="61" spans="1:29" s="26" customFormat="1" x14ac:dyDescent="0.25">
      <c r="A61" s="18"/>
      <c r="B61" s="19"/>
      <c r="C61" s="19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2"/>
      <c r="P61" s="22"/>
      <c r="Q61" s="22"/>
      <c r="R61" s="22"/>
      <c r="S61" s="22"/>
      <c r="T61" s="23"/>
      <c r="U61" s="23"/>
      <c r="V61" s="23"/>
      <c r="W61" s="23"/>
      <c r="X61" s="24"/>
      <c r="Y61" s="24"/>
      <c r="Z61" s="25">
        <f t="shared" si="0"/>
        <v>0</v>
      </c>
      <c r="AA61" s="14"/>
      <c r="AB61" s="14"/>
      <c r="AC61" s="9">
        <f t="shared" si="1"/>
        <v>0</v>
      </c>
    </row>
    <row r="62" spans="1:29" s="26" customFormat="1" x14ac:dyDescent="0.25">
      <c r="A62" s="18"/>
      <c r="B62" s="19"/>
      <c r="C62" s="19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>
        <f t="shared" si="0"/>
        <v>0</v>
      </c>
      <c r="AA62" s="14"/>
      <c r="AB62" s="14"/>
      <c r="AC62" s="9">
        <f t="shared" si="1"/>
        <v>0</v>
      </c>
    </row>
    <row r="63" spans="1:29" s="26" customFormat="1" x14ac:dyDescent="0.25">
      <c r="A63" s="18"/>
      <c r="B63" s="19"/>
      <c r="C63" s="19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2"/>
      <c r="P63" s="22"/>
      <c r="Q63" s="22"/>
      <c r="R63" s="22"/>
      <c r="S63" s="22"/>
      <c r="T63" s="23"/>
      <c r="U63" s="23"/>
      <c r="V63" s="23"/>
      <c r="W63" s="23"/>
      <c r="X63" s="24"/>
      <c r="Y63" s="24"/>
      <c r="Z63" s="25">
        <f t="shared" si="0"/>
        <v>0</v>
      </c>
      <c r="AA63" s="14"/>
      <c r="AB63" s="14"/>
      <c r="AC63" s="9">
        <f t="shared" si="1"/>
        <v>0</v>
      </c>
    </row>
    <row r="64" spans="1:29" s="26" customFormat="1" x14ac:dyDescent="0.25">
      <c r="A64" s="18"/>
      <c r="B64" s="19"/>
      <c r="C64" s="19"/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2"/>
      <c r="P64" s="22"/>
      <c r="Q64" s="22"/>
      <c r="R64" s="22"/>
      <c r="S64" s="22"/>
      <c r="T64" s="23"/>
      <c r="U64" s="23"/>
      <c r="V64" s="23"/>
      <c r="W64" s="23"/>
      <c r="X64" s="24"/>
      <c r="Y64" s="24"/>
      <c r="Z64" s="25">
        <f t="shared" si="0"/>
        <v>0</v>
      </c>
      <c r="AA64" s="14"/>
      <c r="AB64" s="14"/>
      <c r="AC64" s="9">
        <f t="shared" si="1"/>
        <v>0</v>
      </c>
    </row>
    <row r="65" spans="1:29" s="26" customFormat="1" x14ac:dyDescent="0.25">
      <c r="A65" s="18"/>
      <c r="B65" s="19"/>
      <c r="C65" s="19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2"/>
      <c r="P65" s="22"/>
      <c r="Q65" s="22"/>
      <c r="R65" s="22"/>
      <c r="S65" s="22"/>
      <c r="T65" s="23"/>
      <c r="U65" s="23"/>
      <c r="V65" s="23"/>
      <c r="W65" s="23"/>
      <c r="X65" s="24"/>
      <c r="Y65" s="24"/>
      <c r="Z65" s="25">
        <f t="shared" si="0"/>
        <v>0</v>
      </c>
      <c r="AA65" s="14"/>
      <c r="AB65" s="14"/>
      <c r="AC65" s="9">
        <f t="shared" si="1"/>
        <v>0</v>
      </c>
    </row>
    <row r="66" spans="1:29" s="26" customFormat="1" x14ac:dyDescent="0.25">
      <c r="A66" s="18"/>
      <c r="B66" s="19"/>
      <c r="C66" s="19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2"/>
      <c r="P66" s="22"/>
      <c r="Q66" s="22"/>
      <c r="R66" s="22"/>
      <c r="S66" s="22"/>
      <c r="T66" s="23"/>
      <c r="U66" s="23"/>
      <c r="V66" s="23"/>
      <c r="W66" s="23"/>
      <c r="X66" s="24"/>
      <c r="Y66" s="24"/>
      <c r="Z66" s="25">
        <f t="shared" si="0"/>
        <v>0</v>
      </c>
      <c r="AA66" s="14"/>
      <c r="AB66" s="14"/>
      <c r="AC66" s="9">
        <f t="shared" si="1"/>
        <v>0</v>
      </c>
    </row>
    <row r="67" spans="1:29" s="26" customFormat="1" x14ac:dyDescent="0.25">
      <c r="A67" s="18"/>
      <c r="B67" s="19"/>
      <c r="C67" s="19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2"/>
      <c r="P67" s="22"/>
      <c r="Q67" s="22"/>
      <c r="R67" s="22"/>
      <c r="S67" s="22"/>
      <c r="T67" s="23"/>
      <c r="U67" s="23"/>
      <c r="V67" s="23"/>
      <c r="W67" s="23"/>
      <c r="X67" s="24"/>
      <c r="Y67" s="24"/>
      <c r="Z67" s="25">
        <f t="shared" si="0"/>
        <v>0</v>
      </c>
      <c r="AA67" s="14"/>
      <c r="AB67" s="14"/>
      <c r="AC67" s="9">
        <f t="shared" si="1"/>
        <v>0</v>
      </c>
    </row>
    <row r="68" spans="1:29" s="26" customFormat="1" x14ac:dyDescent="0.25">
      <c r="A68" s="18"/>
      <c r="B68" s="19"/>
      <c r="C68" s="19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2"/>
      <c r="P68" s="22"/>
      <c r="Q68" s="22"/>
      <c r="R68" s="22"/>
      <c r="S68" s="22"/>
      <c r="T68" s="23"/>
      <c r="U68" s="23"/>
      <c r="V68" s="23"/>
      <c r="W68" s="23"/>
      <c r="X68" s="24"/>
      <c r="Y68" s="24"/>
      <c r="Z68" s="25">
        <f t="shared" si="0"/>
        <v>0</v>
      </c>
      <c r="AA68" s="14"/>
      <c r="AB68" s="14"/>
      <c r="AC68" s="9">
        <f t="shared" si="1"/>
        <v>0</v>
      </c>
    </row>
    <row r="69" spans="1:29" s="26" customFormat="1" x14ac:dyDescent="0.25">
      <c r="A69" s="18"/>
      <c r="B69" s="19"/>
      <c r="C69" s="19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2"/>
      <c r="P69" s="22"/>
      <c r="Q69" s="22"/>
      <c r="R69" s="22"/>
      <c r="S69" s="22"/>
      <c r="T69" s="23"/>
      <c r="U69" s="23"/>
      <c r="V69" s="23"/>
      <c r="W69" s="23"/>
      <c r="X69" s="24"/>
      <c r="Y69" s="24"/>
      <c r="Z69" s="25">
        <f t="shared" ref="Z69:Z108" si="2">Z68-X69+Y69</f>
        <v>0</v>
      </c>
      <c r="AA69" s="14"/>
      <c r="AB69" s="14"/>
      <c r="AC69" s="9">
        <f t="shared" si="1"/>
        <v>0</v>
      </c>
    </row>
    <row r="70" spans="1:29" s="26" customFormat="1" x14ac:dyDescent="0.25">
      <c r="A70" s="18"/>
      <c r="B70" s="19"/>
      <c r="C70" s="19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2"/>
      <c r="P70" s="22"/>
      <c r="Q70" s="22"/>
      <c r="R70" s="22"/>
      <c r="S70" s="22"/>
      <c r="T70" s="23"/>
      <c r="U70" s="23"/>
      <c r="V70" s="23"/>
      <c r="W70" s="23"/>
      <c r="X70" s="24"/>
      <c r="Y70" s="24"/>
      <c r="Z70" s="25">
        <f t="shared" si="2"/>
        <v>0</v>
      </c>
      <c r="AA70" s="14"/>
      <c r="AB70" s="14"/>
      <c r="AC70" s="9">
        <f t="shared" si="1"/>
        <v>0</v>
      </c>
    </row>
    <row r="71" spans="1:29" s="26" customFormat="1" x14ac:dyDescent="0.25">
      <c r="A71" s="18"/>
      <c r="B71" s="19"/>
      <c r="C71" s="19"/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2"/>
      <c r="P71" s="22"/>
      <c r="Q71" s="22"/>
      <c r="R71" s="22"/>
      <c r="S71" s="22"/>
      <c r="T71" s="23"/>
      <c r="U71" s="23"/>
      <c r="V71" s="23"/>
      <c r="W71" s="23"/>
      <c r="X71" s="24"/>
      <c r="Y71" s="24"/>
      <c r="Z71" s="25">
        <f t="shared" si="2"/>
        <v>0</v>
      </c>
      <c r="AA71" s="14"/>
      <c r="AB71" s="14"/>
      <c r="AC71" s="9">
        <f t="shared" ref="AC71:AC108" si="3">AC70-AA71+AB71</f>
        <v>0</v>
      </c>
    </row>
    <row r="72" spans="1:29" s="26" customFormat="1" x14ac:dyDescent="0.25">
      <c r="A72" s="18"/>
      <c r="B72" s="19"/>
      <c r="C72" s="19"/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2"/>
      <c r="P72" s="22"/>
      <c r="Q72" s="22"/>
      <c r="R72" s="22"/>
      <c r="S72" s="22"/>
      <c r="T72" s="23"/>
      <c r="U72" s="23"/>
      <c r="V72" s="23"/>
      <c r="W72" s="23"/>
      <c r="X72" s="24"/>
      <c r="Y72" s="24"/>
      <c r="Z72" s="25">
        <f t="shared" si="2"/>
        <v>0</v>
      </c>
      <c r="AA72" s="14"/>
      <c r="AB72" s="14"/>
      <c r="AC72" s="9">
        <f t="shared" si="3"/>
        <v>0</v>
      </c>
    </row>
    <row r="73" spans="1:29" s="26" customFormat="1" x14ac:dyDescent="0.25">
      <c r="A73" s="18"/>
      <c r="B73" s="19"/>
      <c r="C73" s="19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2"/>
      <c r="P73" s="22"/>
      <c r="Q73" s="22"/>
      <c r="R73" s="22"/>
      <c r="S73" s="22"/>
      <c r="T73" s="23"/>
      <c r="U73" s="23"/>
      <c r="V73" s="23"/>
      <c r="W73" s="23"/>
      <c r="X73" s="24"/>
      <c r="Y73" s="24"/>
      <c r="Z73" s="25">
        <f t="shared" si="2"/>
        <v>0</v>
      </c>
      <c r="AA73" s="14"/>
      <c r="AB73" s="14"/>
      <c r="AC73" s="9">
        <f t="shared" si="3"/>
        <v>0</v>
      </c>
    </row>
    <row r="74" spans="1:29" s="26" customFormat="1" x14ac:dyDescent="0.25">
      <c r="A74" s="18"/>
      <c r="B74" s="19"/>
      <c r="C74" s="19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2"/>
      <c r="P74" s="22"/>
      <c r="Q74" s="22"/>
      <c r="R74" s="22"/>
      <c r="S74" s="22"/>
      <c r="T74" s="23"/>
      <c r="U74" s="23"/>
      <c r="V74" s="23"/>
      <c r="W74" s="23"/>
      <c r="X74" s="24"/>
      <c r="Y74" s="24"/>
      <c r="Z74" s="25">
        <f t="shared" si="2"/>
        <v>0</v>
      </c>
      <c r="AA74" s="14"/>
      <c r="AB74" s="14"/>
      <c r="AC74" s="9">
        <f t="shared" si="3"/>
        <v>0</v>
      </c>
    </row>
    <row r="75" spans="1:29" s="26" customFormat="1" x14ac:dyDescent="0.25">
      <c r="A75" s="18"/>
      <c r="B75" s="19"/>
      <c r="C75" s="19"/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2"/>
      <c r="P75" s="22"/>
      <c r="Q75" s="22"/>
      <c r="R75" s="22"/>
      <c r="S75" s="22"/>
      <c r="T75" s="23"/>
      <c r="U75" s="23"/>
      <c r="V75" s="23"/>
      <c r="W75" s="23"/>
      <c r="X75" s="24"/>
      <c r="Y75" s="24"/>
      <c r="Z75" s="25">
        <f t="shared" si="2"/>
        <v>0</v>
      </c>
      <c r="AA75" s="14"/>
      <c r="AB75" s="14"/>
      <c r="AC75" s="9">
        <f t="shared" si="3"/>
        <v>0</v>
      </c>
    </row>
    <row r="76" spans="1:29" s="26" customFormat="1" ht="14.25" customHeight="1" x14ac:dyDescent="0.25">
      <c r="A76" s="18"/>
      <c r="B76" s="19"/>
      <c r="C76" s="19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/>
      <c r="Q76" s="22"/>
      <c r="R76" s="22"/>
      <c r="S76" s="22"/>
      <c r="T76" s="23"/>
      <c r="U76" s="23"/>
      <c r="V76" s="23"/>
      <c r="W76" s="23"/>
      <c r="X76" s="24"/>
      <c r="Y76" s="24"/>
      <c r="Z76" s="25">
        <f t="shared" si="2"/>
        <v>0</v>
      </c>
      <c r="AA76" s="14"/>
      <c r="AB76" s="14"/>
      <c r="AC76" s="9">
        <f t="shared" si="3"/>
        <v>0</v>
      </c>
    </row>
    <row r="77" spans="1:29" s="26" customFormat="1" x14ac:dyDescent="0.25">
      <c r="A77" s="18"/>
      <c r="B77" s="19"/>
      <c r="C77" s="19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2"/>
      <c r="R77" s="22"/>
      <c r="S77" s="22"/>
      <c r="T77" s="23"/>
      <c r="U77" s="23"/>
      <c r="V77" s="23"/>
      <c r="W77" s="23"/>
      <c r="X77" s="24"/>
      <c r="Y77" s="24"/>
      <c r="Z77" s="25">
        <f t="shared" si="2"/>
        <v>0</v>
      </c>
      <c r="AA77" s="14"/>
      <c r="AB77" s="14"/>
      <c r="AC77" s="9">
        <f t="shared" si="3"/>
        <v>0</v>
      </c>
    </row>
    <row r="78" spans="1:29" s="26" customFormat="1" x14ac:dyDescent="0.25">
      <c r="A78" s="18"/>
      <c r="B78" s="19"/>
      <c r="C78" s="19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2"/>
      <c r="Q78" s="22"/>
      <c r="R78" s="22"/>
      <c r="S78" s="22"/>
      <c r="T78" s="23"/>
      <c r="U78" s="23"/>
      <c r="V78" s="23"/>
      <c r="W78" s="23"/>
      <c r="X78" s="24"/>
      <c r="Y78" s="24"/>
      <c r="Z78" s="25">
        <f t="shared" si="2"/>
        <v>0</v>
      </c>
      <c r="AA78" s="14"/>
      <c r="AB78" s="14"/>
      <c r="AC78" s="9">
        <f t="shared" si="3"/>
        <v>0</v>
      </c>
    </row>
    <row r="79" spans="1:29" s="26" customFormat="1" x14ac:dyDescent="0.25">
      <c r="A79" s="18"/>
      <c r="B79" s="19"/>
      <c r="C79" s="19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2"/>
      <c r="P79" s="22"/>
      <c r="Q79" s="22"/>
      <c r="R79" s="22"/>
      <c r="S79" s="22"/>
      <c r="T79" s="23"/>
      <c r="U79" s="23"/>
      <c r="V79" s="23"/>
      <c r="W79" s="23"/>
      <c r="X79" s="24"/>
      <c r="Y79" s="24"/>
      <c r="Z79" s="25">
        <f t="shared" si="2"/>
        <v>0</v>
      </c>
      <c r="AA79" s="14"/>
      <c r="AB79" s="14"/>
      <c r="AC79" s="9">
        <f t="shared" si="3"/>
        <v>0</v>
      </c>
    </row>
    <row r="80" spans="1:29" s="26" customFormat="1" x14ac:dyDescent="0.25">
      <c r="A80" s="18"/>
      <c r="B80" s="19"/>
      <c r="C80" s="19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2"/>
      <c r="P80" s="22"/>
      <c r="Q80" s="22"/>
      <c r="R80" s="22"/>
      <c r="S80" s="22"/>
      <c r="T80" s="23"/>
      <c r="U80" s="23"/>
      <c r="V80" s="23"/>
      <c r="W80" s="23"/>
      <c r="X80" s="24"/>
      <c r="Y80" s="24"/>
      <c r="Z80" s="25">
        <f t="shared" si="2"/>
        <v>0</v>
      </c>
      <c r="AA80" s="14"/>
      <c r="AB80" s="14"/>
      <c r="AC80" s="9">
        <f t="shared" si="3"/>
        <v>0</v>
      </c>
    </row>
    <row r="81" spans="1:29" s="26" customFormat="1" x14ac:dyDescent="0.25">
      <c r="A81" s="18"/>
      <c r="B81" s="19"/>
      <c r="C81" s="19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2"/>
      <c r="P81" s="22"/>
      <c r="Q81" s="22"/>
      <c r="R81" s="22"/>
      <c r="S81" s="22"/>
      <c r="T81" s="23"/>
      <c r="U81" s="23"/>
      <c r="V81" s="23"/>
      <c r="W81" s="23"/>
      <c r="X81" s="24"/>
      <c r="Y81" s="24"/>
      <c r="Z81" s="25">
        <f t="shared" si="2"/>
        <v>0</v>
      </c>
      <c r="AA81" s="14"/>
      <c r="AB81" s="14"/>
      <c r="AC81" s="9">
        <f t="shared" si="3"/>
        <v>0</v>
      </c>
    </row>
    <row r="82" spans="1:29" s="26" customFormat="1" x14ac:dyDescent="0.25">
      <c r="A82" s="18"/>
      <c r="B82" s="19"/>
      <c r="C82" s="19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2"/>
      <c r="P82" s="22"/>
      <c r="Q82" s="22"/>
      <c r="R82" s="22"/>
      <c r="S82" s="22"/>
      <c r="T82" s="23"/>
      <c r="U82" s="23"/>
      <c r="V82" s="23"/>
      <c r="W82" s="23"/>
      <c r="X82" s="24"/>
      <c r="Y82" s="24"/>
      <c r="Z82" s="25">
        <f t="shared" si="2"/>
        <v>0</v>
      </c>
      <c r="AA82" s="14"/>
      <c r="AB82" s="14"/>
      <c r="AC82" s="9">
        <f t="shared" si="3"/>
        <v>0</v>
      </c>
    </row>
    <row r="83" spans="1:29" s="26" customFormat="1" x14ac:dyDescent="0.25">
      <c r="A83" s="18"/>
      <c r="B83" s="19"/>
      <c r="C83" s="19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2"/>
      <c r="P83" s="22"/>
      <c r="Q83" s="22"/>
      <c r="R83" s="22"/>
      <c r="S83" s="22"/>
      <c r="T83" s="23"/>
      <c r="U83" s="23"/>
      <c r="V83" s="23"/>
      <c r="W83" s="23"/>
      <c r="X83" s="24"/>
      <c r="Y83" s="24"/>
      <c r="Z83" s="25">
        <f t="shared" si="2"/>
        <v>0</v>
      </c>
      <c r="AA83" s="14"/>
      <c r="AB83" s="14"/>
      <c r="AC83" s="9">
        <f t="shared" si="3"/>
        <v>0</v>
      </c>
    </row>
    <row r="84" spans="1:29" s="26" customFormat="1" x14ac:dyDescent="0.25">
      <c r="A84" s="18"/>
      <c r="B84" s="19"/>
      <c r="C84" s="19"/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2"/>
      <c r="P84" s="22"/>
      <c r="Q84" s="22"/>
      <c r="R84" s="22"/>
      <c r="S84" s="22"/>
      <c r="T84" s="23"/>
      <c r="U84" s="23"/>
      <c r="V84" s="23"/>
      <c r="W84" s="23"/>
      <c r="X84" s="24"/>
      <c r="Y84" s="24"/>
      <c r="Z84" s="25">
        <f t="shared" si="2"/>
        <v>0</v>
      </c>
      <c r="AA84" s="14"/>
      <c r="AB84" s="14"/>
      <c r="AC84" s="9">
        <f t="shared" si="3"/>
        <v>0</v>
      </c>
    </row>
    <row r="85" spans="1:29" s="26" customFormat="1" x14ac:dyDescent="0.25">
      <c r="A85" s="18"/>
      <c r="B85" s="19"/>
      <c r="C85" s="19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2"/>
      <c r="P85" s="22"/>
      <c r="Q85" s="22"/>
      <c r="R85" s="22"/>
      <c r="S85" s="22"/>
      <c r="T85" s="23"/>
      <c r="U85" s="23"/>
      <c r="V85" s="23"/>
      <c r="W85" s="23"/>
      <c r="X85" s="24"/>
      <c r="Y85" s="24"/>
      <c r="Z85" s="25">
        <f t="shared" si="2"/>
        <v>0</v>
      </c>
      <c r="AA85" s="14"/>
      <c r="AB85" s="14"/>
      <c r="AC85" s="9">
        <f t="shared" si="3"/>
        <v>0</v>
      </c>
    </row>
    <row r="86" spans="1:29" s="26" customFormat="1" x14ac:dyDescent="0.25">
      <c r="A86" s="18"/>
      <c r="B86" s="19"/>
      <c r="C86" s="19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2"/>
      <c r="P86" s="22"/>
      <c r="Q86" s="22"/>
      <c r="R86" s="22"/>
      <c r="S86" s="22"/>
      <c r="T86" s="23"/>
      <c r="U86" s="23"/>
      <c r="V86" s="23"/>
      <c r="W86" s="23"/>
      <c r="X86" s="24"/>
      <c r="Y86" s="24"/>
      <c r="Z86" s="25">
        <f t="shared" si="2"/>
        <v>0</v>
      </c>
      <c r="AA86" s="14"/>
      <c r="AB86" s="14"/>
      <c r="AC86" s="9">
        <f t="shared" si="3"/>
        <v>0</v>
      </c>
    </row>
    <row r="87" spans="1:29" s="26" customFormat="1" x14ac:dyDescent="0.25">
      <c r="A87" s="18"/>
      <c r="B87" s="19"/>
      <c r="C87" s="19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2"/>
      <c r="P87" s="22"/>
      <c r="Q87" s="22"/>
      <c r="R87" s="22"/>
      <c r="S87" s="22"/>
      <c r="T87" s="23"/>
      <c r="U87" s="23"/>
      <c r="V87" s="23"/>
      <c r="W87" s="23"/>
      <c r="X87" s="24"/>
      <c r="Y87" s="24"/>
      <c r="Z87" s="25">
        <f t="shared" si="2"/>
        <v>0</v>
      </c>
      <c r="AA87" s="14"/>
      <c r="AB87" s="14"/>
      <c r="AC87" s="9">
        <f t="shared" si="3"/>
        <v>0</v>
      </c>
    </row>
    <row r="88" spans="1:29" s="26" customFormat="1" x14ac:dyDescent="0.25">
      <c r="A88" s="18"/>
      <c r="B88" s="19"/>
      <c r="C88" s="19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2"/>
      <c r="P88" s="22"/>
      <c r="Q88" s="22"/>
      <c r="R88" s="22"/>
      <c r="S88" s="22"/>
      <c r="T88" s="23"/>
      <c r="U88" s="23"/>
      <c r="V88" s="23"/>
      <c r="W88" s="23"/>
      <c r="X88" s="24"/>
      <c r="Y88" s="24"/>
      <c r="Z88" s="25">
        <f t="shared" si="2"/>
        <v>0</v>
      </c>
      <c r="AA88" s="14"/>
      <c r="AB88" s="14"/>
      <c r="AC88" s="9">
        <f t="shared" si="3"/>
        <v>0</v>
      </c>
    </row>
    <row r="89" spans="1:29" s="26" customFormat="1" x14ac:dyDescent="0.25">
      <c r="A89" s="18"/>
      <c r="B89" s="19"/>
      <c r="C89" s="19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2"/>
      <c r="P89" s="22"/>
      <c r="Q89" s="22"/>
      <c r="R89" s="22"/>
      <c r="S89" s="22"/>
      <c r="T89" s="23"/>
      <c r="U89" s="23"/>
      <c r="V89" s="23"/>
      <c r="W89" s="23"/>
      <c r="X89" s="24"/>
      <c r="Y89" s="24"/>
      <c r="Z89" s="25">
        <f t="shared" si="2"/>
        <v>0</v>
      </c>
      <c r="AA89" s="14"/>
      <c r="AB89" s="14"/>
      <c r="AC89" s="9">
        <f t="shared" si="3"/>
        <v>0</v>
      </c>
    </row>
    <row r="90" spans="1:29" s="26" customFormat="1" x14ac:dyDescent="0.25">
      <c r="A90" s="18"/>
      <c r="B90" s="19"/>
      <c r="C90" s="19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2"/>
      <c r="P90" s="22"/>
      <c r="Q90" s="22"/>
      <c r="R90" s="22"/>
      <c r="S90" s="22"/>
      <c r="T90" s="23"/>
      <c r="U90" s="23"/>
      <c r="V90" s="23"/>
      <c r="W90" s="23"/>
      <c r="X90" s="24"/>
      <c r="Y90" s="24"/>
      <c r="Z90" s="25">
        <f t="shared" si="2"/>
        <v>0</v>
      </c>
      <c r="AA90" s="14"/>
      <c r="AB90" s="14"/>
      <c r="AC90" s="9">
        <f t="shared" si="3"/>
        <v>0</v>
      </c>
    </row>
    <row r="91" spans="1:29" s="26" customFormat="1" x14ac:dyDescent="0.25">
      <c r="A91" s="18"/>
      <c r="B91" s="19"/>
      <c r="C91" s="19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2"/>
      <c r="P91" s="22"/>
      <c r="Q91" s="22"/>
      <c r="R91" s="22"/>
      <c r="S91" s="22"/>
      <c r="T91" s="23"/>
      <c r="U91" s="23"/>
      <c r="V91" s="23"/>
      <c r="W91" s="23"/>
      <c r="X91" s="24"/>
      <c r="Y91" s="24"/>
      <c r="Z91" s="25">
        <f t="shared" si="2"/>
        <v>0</v>
      </c>
      <c r="AA91" s="14"/>
      <c r="AB91" s="14"/>
      <c r="AC91" s="9">
        <f t="shared" si="3"/>
        <v>0</v>
      </c>
    </row>
    <row r="92" spans="1:29" s="26" customFormat="1" x14ac:dyDescent="0.25">
      <c r="A92" s="18"/>
      <c r="B92" s="19"/>
      <c r="C92" s="19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2"/>
      <c r="P92" s="22"/>
      <c r="Q92" s="22"/>
      <c r="R92" s="22"/>
      <c r="S92" s="22"/>
      <c r="T92" s="23"/>
      <c r="U92" s="23"/>
      <c r="V92" s="23"/>
      <c r="W92" s="23"/>
      <c r="X92" s="24"/>
      <c r="Y92" s="24"/>
      <c r="Z92" s="25">
        <f t="shared" si="2"/>
        <v>0</v>
      </c>
      <c r="AA92" s="14"/>
      <c r="AB92" s="14"/>
      <c r="AC92" s="9">
        <f t="shared" si="3"/>
        <v>0</v>
      </c>
    </row>
    <row r="93" spans="1:29" s="26" customFormat="1" x14ac:dyDescent="0.25">
      <c r="A93" s="18"/>
      <c r="B93" s="19"/>
      <c r="C93" s="19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2"/>
      <c r="P93" s="22"/>
      <c r="Q93" s="22"/>
      <c r="R93" s="22"/>
      <c r="S93" s="22"/>
      <c r="T93" s="23"/>
      <c r="U93" s="23"/>
      <c r="V93" s="23"/>
      <c r="W93" s="23"/>
      <c r="X93" s="24"/>
      <c r="Y93" s="24"/>
      <c r="Z93" s="25">
        <f t="shared" si="2"/>
        <v>0</v>
      </c>
      <c r="AA93" s="14"/>
      <c r="AB93" s="14"/>
      <c r="AC93" s="9">
        <f t="shared" si="3"/>
        <v>0</v>
      </c>
    </row>
    <row r="94" spans="1:29" s="26" customFormat="1" x14ac:dyDescent="0.25">
      <c r="A94" s="18"/>
      <c r="B94" s="19"/>
      <c r="C94" s="19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2"/>
      <c r="P94" s="22"/>
      <c r="Q94" s="22"/>
      <c r="R94" s="22"/>
      <c r="S94" s="22"/>
      <c r="T94" s="23"/>
      <c r="U94" s="23"/>
      <c r="V94" s="23"/>
      <c r="W94" s="23"/>
      <c r="X94" s="24"/>
      <c r="Y94" s="24"/>
      <c r="Z94" s="25">
        <f t="shared" si="2"/>
        <v>0</v>
      </c>
      <c r="AA94" s="14"/>
      <c r="AB94" s="14"/>
      <c r="AC94" s="9">
        <f t="shared" si="3"/>
        <v>0</v>
      </c>
    </row>
    <row r="95" spans="1:29" s="26" customFormat="1" x14ac:dyDescent="0.25">
      <c r="A95" s="18"/>
      <c r="B95" s="19"/>
      <c r="C95" s="19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2"/>
      <c r="P95" s="22"/>
      <c r="Q95" s="22"/>
      <c r="R95" s="22"/>
      <c r="S95" s="22"/>
      <c r="T95" s="23"/>
      <c r="U95" s="23"/>
      <c r="V95" s="23"/>
      <c r="W95" s="23"/>
      <c r="X95" s="24"/>
      <c r="Y95" s="24"/>
      <c r="Z95" s="25">
        <f t="shared" si="2"/>
        <v>0</v>
      </c>
      <c r="AA95" s="14"/>
      <c r="AB95" s="14"/>
      <c r="AC95" s="9">
        <f t="shared" si="3"/>
        <v>0</v>
      </c>
    </row>
    <row r="96" spans="1:29" s="26" customFormat="1" x14ac:dyDescent="0.25">
      <c r="A96" s="18"/>
      <c r="B96" s="19"/>
      <c r="C96" s="19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2"/>
      <c r="P96" s="22"/>
      <c r="Q96" s="22"/>
      <c r="R96" s="22"/>
      <c r="S96" s="22"/>
      <c r="T96" s="23"/>
      <c r="U96" s="23"/>
      <c r="V96" s="23"/>
      <c r="W96" s="23"/>
      <c r="X96" s="24"/>
      <c r="Y96" s="24"/>
      <c r="Z96" s="25">
        <f t="shared" si="2"/>
        <v>0</v>
      </c>
      <c r="AA96" s="14"/>
      <c r="AB96" s="14"/>
      <c r="AC96" s="9">
        <f t="shared" si="3"/>
        <v>0</v>
      </c>
    </row>
    <row r="97" spans="1:29" s="26" customFormat="1" x14ac:dyDescent="0.25">
      <c r="A97" s="18"/>
      <c r="B97" s="19"/>
      <c r="C97" s="19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2"/>
      <c r="P97" s="22"/>
      <c r="Q97" s="22"/>
      <c r="R97" s="22"/>
      <c r="S97" s="22"/>
      <c r="T97" s="23"/>
      <c r="U97" s="23"/>
      <c r="V97" s="23"/>
      <c r="W97" s="23"/>
      <c r="X97" s="24"/>
      <c r="Y97" s="24"/>
      <c r="Z97" s="25">
        <f t="shared" si="2"/>
        <v>0</v>
      </c>
      <c r="AA97" s="14"/>
      <c r="AB97" s="14"/>
      <c r="AC97" s="9">
        <f t="shared" si="3"/>
        <v>0</v>
      </c>
    </row>
    <row r="98" spans="1:29" s="26" customFormat="1" x14ac:dyDescent="0.25">
      <c r="A98" s="18"/>
      <c r="B98" s="19"/>
      <c r="C98" s="19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2"/>
      <c r="P98" s="22"/>
      <c r="Q98" s="22"/>
      <c r="R98" s="22"/>
      <c r="S98" s="22"/>
      <c r="T98" s="23"/>
      <c r="U98" s="23"/>
      <c r="V98" s="23"/>
      <c r="W98" s="23"/>
      <c r="X98" s="24"/>
      <c r="Y98" s="24"/>
      <c r="Z98" s="25">
        <f t="shared" si="2"/>
        <v>0</v>
      </c>
      <c r="AA98" s="14"/>
      <c r="AB98" s="14"/>
      <c r="AC98" s="9">
        <f t="shared" si="3"/>
        <v>0</v>
      </c>
    </row>
    <row r="99" spans="1:29" s="26" customFormat="1" x14ac:dyDescent="0.25">
      <c r="A99" s="18"/>
      <c r="B99" s="19"/>
      <c r="C99" s="19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2"/>
      <c r="P99" s="22"/>
      <c r="Q99" s="22"/>
      <c r="R99" s="22"/>
      <c r="S99" s="22"/>
      <c r="T99" s="23"/>
      <c r="U99" s="23"/>
      <c r="V99" s="23"/>
      <c r="W99" s="23"/>
      <c r="X99" s="24"/>
      <c r="Y99" s="24"/>
      <c r="Z99" s="25">
        <f t="shared" si="2"/>
        <v>0</v>
      </c>
      <c r="AA99" s="14"/>
      <c r="AB99" s="14"/>
      <c r="AC99" s="9">
        <f t="shared" si="3"/>
        <v>0</v>
      </c>
    </row>
    <row r="100" spans="1:29" s="26" customFormat="1" x14ac:dyDescent="0.25">
      <c r="A100" s="18"/>
      <c r="B100" s="19"/>
      <c r="C100" s="19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2"/>
      <c r="P100" s="22"/>
      <c r="Q100" s="22"/>
      <c r="R100" s="22"/>
      <c r="S100" s="22"/>
      <c r="T100" s="23"/>
      <c r="U100" s="23"/>
      <c r="V100" s="23"/>
      <c r="W100" s="23"/>
      <c r="X100" s="24"/>
      <c r="Y100" s="24"/>
      <c r="Z100" s="25">
        <f t="shared" si="2"/>
        <v>0</v>
      </c>
      <c r="AA100" s="14"/>
      <c r="AB100" s="14"/>
      <c r="AC100" s="9">
        <f t="shared" si="3"/>
        <v>0</v>
      </c>
    </row>
    <row r="101" spans="1:29" s="26" customFormat="1" x14ac:dyDescent="0.25">
      <c r="A101" s="18"/>
      <c r="B101" s="19"/>
      <c r="C101" s="19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2"/>
      <c r="P101" s="22"/>
      <c r="Q101" s="22"/>
      <c r="R101" s="22"/>
      <c r="S101" s="22"/>
      <c r="T101" s="23"/>
      <c r="U101" s="23"/>
      <c r="V101" s="23"/>
      <c r="W101" s="23"/>
      <c r="X101" s="24"/>
      <c r="Y101" s="24"/>
      <c r="Z101" s="25">
        <f t="shared" si="2"/>
        <v>0</v>
      </c>
      <c r="AA101" s="14"/>
      <c r="AB101" s="14"/>
      <c r="AC101" s="9">
        <f t="shared" si="3"/>
        <v>0</v>
      </c>
    </row>
    <row r="102" spans="1:29" s="26" customFormat="1" x14ac:dyDescent="0.25">
      <c r="A102" s="18"/>
      <c r="B102" s="19"/>
      <c r="C102" s="19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2"/>
      <c r="P102" s="22"/>
      <c r="Q102" s="22"/>
      <c r="R102" s="22"/>
      <c r="S102" s="22"/>
      <c r="T102" s="23"/>
      <c r="U102" s="23"/>
      <c r="V102" s="23"/>
      <c r="W102" s="23"/>
      <c r="X102" s="24"/>
      <c r="Y102" s="24"/>
      <c r="Z102" s="25">
        <f t="shared" si="2"/>
        <v>0</v>
      </c>
      <c r="AA102" s="14"/>
      <c r="AB102" s="14"/>
      <c r="AC102" s="9">
        <f t="shared" si="3"/>
        <v>0</v>
      </c>
    </row>
    <row r="103" spans="1:29" s="26" customFormat="1" x14ac:dyDescent="0.25">
      <c r="A103" s="18"/>
      <c r="B103" s="19"/>
      <c r="C103" s="19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2"/>
      <c r="P103" s="22"/>
      <c r="Q103" s="22"/>
      <c r="R103" s="22"/>
      <c r="S103" s="22"/>
      <c r="T103" s="23"/>
      <c r="U103" s="23"/>
      <c r="V103" s="23"/>
      <c r="W103" s="23"/>
      <c r="X103" s="24"/>
      <c r="Y103" s="24"/>
      <c r="Z103" s="25">
        <f t="shared" si="2"/>
        <v>0</v>
      </c>
      <c r="AA103" s="14"/>
      <c r="AB103" s="14"/>
      <c r="AC103" s="9">
        <f t="shared" si="3"/>
        <v>0</v>
      </c>
    </row>
    <row r="104" spans="1:29" s="26" customFormat="1" x14ac:dyDescent="0.25">
      <c r="A104" s="18"/>
      <c r="B104" s="19"/>
      <c r="C104" s="19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2"/>
      <c r="P104" s="22"/>
      <c r="Q104" s="22"/>
      <c r="R104" s="22"/>
      <c r="S104" s="22"/>
      <c r="T104" s="23"/>
      <c r="U104" s="23"/>
      <c r="V104" s="23"/>
      <c r="W104" s="23"/>
      <c r="X104" s="24"/>
      <c r="Y104" s="24"/>
      <c r="Z104" s="25">
        <f t="shared" si="2"/>
        <v>0</v>
      </c>
      <c r="AA104" s="14"/>
      <c r="AB104" s="14"/>
      <c r="AC104" s="9">
        <f t="shared" si="3"/>
        <v>0</v>
      </c>
    </row>
    <row r="105" spans="1:29" s="26" customFormat="1" x14ac:dyDescent="0.25">
      <c r="A105" s="18"/>
      <c r="B105" s="19"/>
      <c r="C105" s="19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2"/>
      <c r="P105" s="22"/>
      <c r="Q105" s="22"/>
      <c r="R105" s="22"/>
      <c r="S105" s="22"/>
      <c r="T105" s="23"/>
      <c r="U105" s="23"/>
      <c r="V105" s="23"/>
      <c r="W105" s="23"/>
      <c r="X105" s="24"/>
      <c r="Y105" s="24"/>
      <c r="Z105" s="25">
        <f t="shared" si="2"/>
        <v>0</v>
      </c>
      <c r="AA105" s="14"/>
      <c r="AB105" s="14"/>
      <c r="AC105" s="9">
        <f t="shared" si="3"/>
        <v>0</v>
      </c>
    </row>
    <row r="106" spans="1:29" s="26" customFormat="1" x14ac:dyDescent="0.25">
      <c r="A106" s="18"/>
      <c r="B106" s="19"/>
      <c r="C106" s="19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2"/>
      <c r="P106" s="22"/>
      <c r="Q106" s="22"/>
      <c r="R106" s="22"/>
      <c r="S106" s="22"/>
      <c r="T106" s="23"/>
      <c r="U106" s="23"/>
      <c r="V106" s="23"/>
      <c r="W106" s="23"/>
      <c r="X106" s="24"/>
      <c r="Y106" s="24"/>
      <c r="Z106" s="25">
        <f t="shared" si="2"/>
        <v>0</v>
      </c>
      <c r="AA106" s="14"/>
      <c r="AB106" s="14"/>
      <c r="AC106" s="9">
        <f t="shared" si="3"/>
        <v>0</v>
      </c>
    </row>
    <row r="107" spans="1:29" s="26" customFormat="1" x14ac:dyDescent="0.25">
      <c r="A107" s="18"/>
      <c r="B107" s="19"/>
      <c r="C107" s="19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2"/>
      <c r="P107" s="22"/>
      <c r="Q107" s="22"/>
      <c r="R107" s="22"/>
      <c r="S107" s="22"/>
      <c r="T107" s="23"/>
      <c r="U107" s="23"/>
      <c r="V107" s="23"/>
      <c r="W107" s="23"/>
      <c r="X107" s="24"/>
      <c r="Y107" s="24"/>
      <c r="Z107" s="25">
        <f t="shared" si="2"/>
        <v>0</v>
      </c>
      <c r="AA107" s="14"/>
      <c r="AB107" s="14"/>
      <c r="AC107" s="9">
        <f t="shared" si="3"/>
        <v>0</v>
      </c>
    </row>
    <row r="108" spans="1:29" s="26" customFormat="1" x14ac:dyDescent="0.25">
      <c r="A108" s="18"/>
      <c r="B108" s="19"/>
      <c r="C108" s="19"/>
      <c r="D108" s="20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2"/>
      <c r="P108" s="22"/>
      <c r="Q108" s="22"/>
      <c r="R108" s="22"/>
      <c r="S108" s="22"/>
      <c r="T108" s="23"/>
      <c r="U108" s="23"/>
      <c r="V108" s="23"/>
      <c r="W108" s="23"/>
      <c r="X108" s="24"/>
      <c r="Y108" s="24"/>
      <c r="Z108" s="25">
        <f t="shared" si="2"/>
        <v>0</v>
      </c>
      <c r="AA108" s="14"/>
      <c r="AB108" s="14"/>
      <c r="AC108" s="9">
        <f t="shared" si="3"/>
        <v>0</v>
      </c>
    </row>
    <row r="109" spans="1:29" x14ac:dyDescent="0.25">
      <c r="E109" s="31">
        <f>SUM(E3:E108)</f>
        <v>0</v>
      </c>
      <c r="F109" s="31">
        <f>SUM(F3:F108)</f>
        <v>0</v>
      </c>
      <c r="G109" s="31">
        <f t="shared" ref="G109:Y109" si="4">SUM(G3:G108)</f>
        <v>0</v>
      </c>
      <c r="H109" s="31">
        <f t="shared" si="4"/>
        <v>0</v>
      </c>
      <c r="I109" s="31">
        <f t="shared" si="4"/>
        <v>0</v>
      </c>
      <c r="J109" s="31">
        <f t="shared" si="4"/>
        <v>0</v>
      </c>
      <c r="K109" s="31">
        <f t="shared" si="4"/>
        <v>0</v>
      </c>
      <c r="L109" s="31"/>
      <c r="M109" s="31"/>
      <c r="N109" s="31">
        <f t="shared" si="4"/>
        <v>0</v>
      </c>
      <c r="O109" s="31">
        <f t="shared" si="4"/>
        <v>0</v>
      </c>
      <c r="P109" s="31">
        <f t="shared" si="4"/>
        <v>0</v>
      </c>
      <c r="Q109" s="31">
        <f t="shared" si="4"/>
        <v>0</v>
      </c>
      <c r="R109" s="31"/>
      <c r="S109" s="31">
        <f t="shared" si="4"/>
        <v>0</v>
      </c>
      <c r="T109" s="32">
        <f t="shared" si="4"/>
        <v>0</v>
      </c>
      <c r="U109" s="32">
        <f t="shared" si="4"/>
        <v>0</v>
      </c>
      <c r="V109" s="32">
        <f t="shared" si="4"/>
        <v>0</v>
      </c>
      <c r="W109" s="32">
        <f t="shared" si="4"/>
        <v>0</v>
      </c>
      <c r="X109" s="31">
        <f>SUM(X3:X108)</f>
        <v>0</v>
      </c>
      <c r="Y109" s="31">
        <f t="shared" si="4"/>
        <v>0</v>
      </c>
      <c r="Z109" s="33">
        <f>Y109-X109</f>
        <v>0</v>
      </c>
      <c r="AA109" s="31">
        <f>SUM(AA3:AA108)</f>
        <v>0</v>
      </c>
      <c r="AB109" s="31">
        <f>SUM(AB3:AB108)</f>
        <v>0</v>
      </c>
      <c r="AC109" s="34">
        <f>AB109-AA109</f>
        <v>0</v>
      </c>
    </row>
    <row r="110" spans="1:29" x14ac:dyDescent="0.25">
      <c r="A110" s="35" t="s">
        <v>38</v>
      </c>
      <c r="C110" s="36"/>
      <c r="O110" s="37"/>
      <c r="P110" s="37"/>
      <c r="Q110" s="37"/>
      <c r="R110" s="37"/>
      <c r="S110" s="37"/>
      <c r="T110" s="38"/>
      <c r="U110" s="38"/>
      <c r="V110" s="38"/>
      <c r="W110" s="1"/>
      <c r="X110" s="1"/>
      <c r="Y110" s="1"/>
      <c r="Z110" s="1"/>
      <c r="AA110" s="1"/>
      <c r="AB110" s="1"/>
      <c r="AC110" s="1"/>
    </row>
    <row r="111" spans="1:29" x14ac:dyDescent="0.25">
      <c r="A111" s="45" t="s">
        <v>5</v>
      </c>
      <c r="B111" s="46" t="s">
        <v>6</v>
      </c>
      <c r="C111" s="46" t="s">
        <v>31</v>
      </c>
      <c r="E111" s="47"/>
      <c r="F111" s="37"/>
      <c r="O111" s="37"/>
      <c r="P111" s="37"/>
      <c r="Q111" s="37"/>
      <c r="R111" s="37"/>
      <c r="S111" s="37"/>
      <c r="T111" s="38"/>
      <c r="U111" s="38"/>
      <c r="V111" s="38"/>
      <c r="W111" s="1"/>
      <c r="X111" s="1"/>
      <c r="Y111" s="1"/>
      <c r="Z111" s="1"/>
      <c r="AA111" s="1"/>
      <c r="AB111" s="1"/>
      <c r="AC111" s="1"/>
    </row>
    <row r="112" spans="1:29" x14ac:dyDescent="0.25">
      <c r="C112" s="48"/>
      <c r="E112" s="47"/>
      <c r="F112" s="37"/>
      <c r="O112" s="37"/>
      <c r="P112" s="37"/>
      <c r="Q112" s="37"/>
      <c r="R112" s="37"/>
      <c r="S112" s="37"/>
      <c r="T112" s="38"/>
      <c r="U112" s="38"/>
      <c r="V112" s="38"/>
      <c r="W112" s="1"/>
      <c r="X112" s="1"/>
      <c r="Y112" s="1"/>
      <c r="Z112" s="1"/>
      <c r="AA112" s="1"/>
      <c r="AB112" s="1"/>
      <c r="AC112" s="1"/>
    </row>
    <row r="113" spans="1:29" x14ac:dyDescent="0.25">
      <c r="C113" s="48"/>
      <c r="E113" s="47"/>
      <c r="F113" s="37"/>
      <c r="O113" s="37"/>
      <c r="P113" s="37"/>
      <c r="Q113" s="37"/>
      <c r="R113" s="37"/>
      <c r="S113" s="37"/>
      <c r="T113" s="38"/>
      <c r="U113" s="38"/>
      <c r="V113" s="38"/>
      <c r="W113" s="1"/>
      <c r="X113" s="1"/>
      <c r="Y113" s="1"/>
      <c r="Z113" s="1"/>
      <c r="AA113" s="1"/>
      <c r="AB113" s="1"/>
      <c r="AC113" s="1"/>
    </row>
    <row r="114" spans="1:29" x14ac:dyDescent="0.25">
      <c r="C114" s="48"/>
      <c r="E114" s="47"/>
      <c r="F114" s="37"/>
      <c r="O114" s="37"/>
      <c r="P114" s="37"/>
      <c r="Q114" s="37"/>
      <c r="R114" s="37"/>
      <c r="S114" s="37"/>
      <c r="T114" s="38"/>
      <c r="U114" s="38"/>
      <c r="V114" s="38"/>
      <c r="W114" s="1"/>
      <c r="X114" s="1"/>
      <c r="Y114" s="1"/>
      <c r="Z114" s="1"/>
      <c r="AA114" s="1"/>
      <c r="AB114" s="1"/>
      <c r="AC114" s="1"/>
    </row>
    <row r="115" spans="1:29" x14ac:dyDescent="0.25">
      <c r="C115" s="48"/>
      <c r="E115" s="47"/>
      <c r="F115" s="37"/>
      <c r="O115" s="37"/>
      <c r="P115" s="37"/>
      <c r="Q115" s="37"/>
      <c r="R115" s="37"/>
      <c r="S115" s="37"/>
      <c r="T115" s="38"/>
      <c r="U115" s="38"/>
      <c r="V115" s="38"/>
      <c r="W115" s="1"/>
      <c r="X115" s="1"/>
      <c r="Y115" s="1"/>
      <c r="Z115" s="1"/>
      <c r="AA115" s="1"/>
      <c r="AB115" s="1"/>
      <c r="AC115" s="1"/>
    </row>
    <row r="116" spans="1:29" x14ac:dyDescent="0.25">
      <c r="C116" s="48"/>
      <c r="E116" s="47"/>
      <c r="F116" s="37"/>
      <c r="O116" s="37"/>
      <c r="P116" s="37"/>
      <c r="Q116" s="37"/>
      <c r="R116" s="37"/>
      <c r="S116" s="37"/>
      <c r="T116" s="38"/>
      <c r="U116" s="38"/>
      <c r="V116" s="38"/>
      <c r="W116" s="1"/>
      <c r="X116" s="1"/>
      <c r="Y116" s="1"/>
      <c r="Z116" s="1"/>
      <c r="AA116" s="1"/>
      <c r="AB116" s="1"/>
      <c r="AC116" s="1"/>
    </row>
    <row r="117" spans="1:29" x14ac:dyDescent="0.25">
      <c r="C117" s="48"/>
      <c r="E117" s="47"/>
      <c r="F117" s="37"/>
      <c r="O117" s="37"/>
      <c r="P117" s="37"/>
      <c r="Q117" s="37"/>
      <c r="R117" s="37"/>
      <c r="S117" s="37"/>
      <c r="T117" s="38"/>
      <c r="U117" s="38"/>
      <c r="V117" s="38"/>
      <c r="W117" s="1"/>
      <c r="X117" s="1"/>
      <c r="Y117" s="1"/>
      <c r="Z117" s="1"/>
      <c r="AA117" s="1"/>
      <c r="AB117" s="1"/>
      <c r="AC117" s="1"/>
    </row>
    <row r="118" spans="1:29" x14ac:dyDescent="0.25">
      <c r="C118" s="48"/>
      <c r="E118" s="47"/>
      <c r="F118" s="37"/>
      <c r="O118" s="37"/>
      <c r="P118" s="37"/>
      <c r="Q118" s="37"/>
      <c r="R118" s="37"/>
      <c r="S118" s="37"/>
      <c r="T118" s="38"/>
      <c r="U118" s="38"/>
      <c r="V118" s="38"/>
      <c r="W118" s="1"/>
      <c r="X118" s="1"/>
      <c r="Y118" s="1"/>
      <c r="Z118" s="1"/>
      <c r="AA118" s="1"/>
      <c r="AB118" s="1"/>
      <c r="AC118" s="1"/>
    </row>
    <row r="119" spans="1:29" x14ac:dyDescent="0.25">
      <c r="C119" s="48"/>
      <c r="E119" s="47"/>
      <c r="F119" s="37"/>
      <c r="O119" s="37"/>
      <c r="P119" s="37"/>
      <c r="Q119" s="37"/>
      <c r="R119" s="37"/>
      <c r="S119" s="37"/>
      <c r="T119" s="38"/>
      <c r="U119" s="38"/>
      <c r="V119" s="38"/>
      <c r="W119" s="1"/>
      <c r="X119" s="1"/>
      <c r="Y119" s="1"/>
      <c r="Z119" s="1"/>
      <c r="AA119" s="1"/>
      <c r="AB119" s="1"/>
      <c r="AC119" s="1"/>
    </row>
    <row r="120" spans="1:29" x14ac:dyDescent="0.25">
      <c r="C120" s="48"/>
      <c r="E120" s="47"/>
      <c r="F120" s="37"/>
      <c r="O120" s="37"/>
      <c r="P120" s="37"/>
      <c r="Q120" s="37"/>
      <c r="R120" s="37"/>
      <c r="S120" s="37"/>
      <c r="T120" s="38"/>
      <c r="U120" s="38"/>
      <c r="V120" s="38"/>
      <c r="W120" s="1"/>
      <c r="X120" s="1"/>
      <c r="Y120" s="1"/>
      <c r="Z120" s="1"/>
      <c r="AA120" s="1"/>
      <c r="AB120" s="1"/>
      <c r="AC120" s="1"/>
    </row>
    <row r="121" spans="1:29" x14ac:dyDescent="0.25">
      <c r="C121" s="48"/>
      <c r="E121" s="47"/>
      <c r="F121" s="37"/>
      <c r="O121" s="37"/>
      <c r="P121" s="37"/>
      <c r="Q121" s="37"/>
      <c r="R121" s="37"/>
      <c r="S121" s="37"/>
      <c r="T121" s="38"/>
      <c r="U121" s="38"/>
      <c r="V121" s="38"/>
      <c r="W121" s="1"/>
      <c r="X121" s="1"/>
      <c r="Y121" s="1"/>
      <c r="Z121" s="1"/>
      <c r="AA121" s="1"/>
      <c r="AB121" s="1"/>
      <c r="AC121" s="1"/>
    </row>
    <row r="122" spans="1:29" x14ac:dyDescent="0.25">
      <c r="C122" s="48"/>
      <c r="E122" s="47"/>
      <c r="F122" s="49"/>
      <c r="O122" s="37"/>
      <c r="P122" s="37"/>
      <c r="Q122" s="37"/>
      <c r="R122" s="37"/>
      <c r="S122" s="37"/>
      <c r="T122" s="38"/>
      <c r="U122" s="38"/>
      <c r="V122" s="38"/>
      <c r="W122" s="1"/>
      <c r="X122" s="1"/>
      <c r="Y122" s="1"/>
      <c r="Z122" s="1"/>
      <c r="AA122" s="1"/>
      <c r="AB122" s="1"/>
      <c r="AC122" s="1"/>
    </row>
    <row r="123" spans="1:29" x14ac:dyDescent="0.25">
      <c r="C123" s="50">
        <f>SUM(C112:C122)</f>
        <v>0</v>
      </c>
      <c r="E123" s="47"/>
      <c r="F123" s="31"/>
      <c r="H123" s="47" t="s">
        <v>32</v>
      </c>
      <c r="I123" s="33">
        <f>F109+G109+H109+I109+O109+P109+T109+U109+C123-X109</f>
        <v>0</v>
      </c>
      <c r="O123" s="37"/>
      <c r="P123" s="37"/>
      <c r="Q123" s="37"/>
      <c r="R123" s="37"/>
      <c r="S123" s="37"/>
      <c r="T123" s="38"/>
      <c r="U123" s="38"/>
      <c r="V123" s="38"/>
      <c r="W123" s="1"/>
      <c r="X123" s="1"/>
      <c r="Y123" s="1"/>
      <c r="Z123" s="1"/>
      <c r="AA123" s="1"/>
      <c r="AB123" s="1"/>
      <c r="AC123" s="1"/>
    </row>
    <row r="124" spans="1:29" ht="15.75" thickBot="1" x14ac:dyDescent="0.3">
      <c r="C124" s="51">
        <v>0.02</v>
      </c>
      <c r="E124" s="47"/>
      <c r="F124" s="31"/>
      <c r="O124" s="37"/>
      <c r="P124" s="37"/>
      <c r="Q124" s="37"/>
      <c r="R124" s="37"/>
      <c r="S124" s="37"/>
      <c r="T124" s="38"/>
      <c r="U124" s="38"/>
      <c r="V124" s="38"/>
      <c r="W124" s="1"/>
      <c r="X124" s="1"/>
      <c r="Y124" s="1"/>
      <c r="Z124" s="1"/>
      <c r="AA124" s="1"/>
      <c r="AB124" s="1"/>
      <c r="AC124" s="1"/>
    </row>
    <row r="125" spans="1:29" ht="15.75" thickBot="1" x14ac:dyDescent="0.3">
      <c r="B125" s="52" t="s">
        <v>33</v>
      </c>
      <c r="C125" s="50">
        <f>C123*C124</f>
        <v>0</v>
      </c>
      <c r="F125" s="31"/>
      <c r="H125" s="47" t="s">
        <v>4</v>
      </c>
      <c r="I125" s="47" t="s">
        <v>34</v>
      </c>
      <c r="J125" s="47" t="s">
        <v>3</v>
      </c>
      <c r="O125" s="37"/>
      <c r="P125" s="37"/>
      <c r="Q125" s="37"/>
      <c r="R125" s="37"/>
      <c r="S125" s="37"/>
      <c r="T125" s="38"/>
      <c r="U125" s="38"/>
      <c r="V125" s="38"/>
      <c r="W125" s="1"/>
      <c r="X125" s="1"/>
      <c r="Y125" s="1"/>
      <c r="Z125" s="1"/>
      <c r="AA125" s="1"/>
      <c r="AB125" s="1"/>
      <c r="AC125" s="1"/>
    </row>
    <row r="126" spans="1:29" x14ac:dyDescent="0.25">
      <c r="F126" s="31"/>
      <c r="H126" s="33">
        <f>AC109</f>
        <v>0</v>
      </c>
      <c r="I126" s="53">
        <f>I123*3.65%</f>
        <v>0</v>
      </c>
      <c r="J126" s="33">
        <f>Z109</f>
        <v>0</v>
      </c>
      <c r="O126" s="37"/>
      <c r="P126" s="37"/>
      <c r="Q126" s="37"/>
      <c r="R126" s="37"/>
      <c r="S126" s="37"/>
      <c r="T126" s="38"/>
      <c r="U126" s="38"/>
      <c r="V126" s="38"/>
      <c r="W126" s="1"/>
      <c r="X126" s="1"/>
      <c r="Y126" s="1"/>
      <c r="Z126" s="1"/>
      <c r="AA126" s="1"/>
      <c r="AB126" s="1"/>
      <c r="AC126" s="1"/>
    </row>
    <row r="127" spans="1:29" x14ac:dyDescent="0.25">
      <c r="A127" s="54"/>
      <c r="B127" s="55"/>
      <c r="O127" s="37"/>
      <c r="P127" s="37"/>
      <c r="Q127" s="37"/>
      <c r="R127" s="37"/>
      <c r="S127" s="37"/>
      <c r="T127" s="38"/>
      <c r="U127" s="38"/>
      <c r="V127" s="38"/>
      <c r="W127" s="1"/>
      <c r="X127" s="1"/>
      <c r="Y127" s="1"/>
      <c r="Z127" s="1"/>
      <c r="AA127" s="1"/>
      <c r="AB127" s="1"/>
      <c r="AC127" s="1"/>
    </row>
    <row r="128" spans="1:29" x14ac:dyDescent="0.25">
      <c r="A128" s="54"/>
      <c r="B128" s="55"/>
      <c r="H128" s="56" t="s">
        <v>35</v>
      </c>
      <c r="I128" s="33">
        <f>I126*17.8%</f>
        <v>0</v>
      </c>
      <c r="O128" s="37"/>
      <c r="P128" s="37"/>
      <c r="Q128" s="37"/>
      <c r="R128" s="37"/>
      <c r="S128" s="37"/>
      <c r="T128" s="38"/>
      <c r="U128" s="38"/>
      <c r="V128" s="38"/>
      <c r="W128" s="1"/>
      <c r="X128" s="1"/>
      <c r="Y128" s="1"/>
      <c r="Z128" s="1"/>
      <c r="AA128" s="1"/>
      <c r="AB128" s="1"/>
      <c r="AC128" s="1"/>
    </row>
    <row r="129" spans="1:29" x14ac:dyDescent="0.25">
      <c r="A129" s="54"/>
      <c r="B129" s="55"/>
      <c r="H129" s="56" t="s">
        <v>36</v>
      </c>
      <c r="I129" s="33">
        <f>I126*82.2%</f>
        <v>0</v>
      </c>
      <c r="O129" s="37"/>
      <c r="P129" s="37"/>
      <c r="Q129" s="37"/>
      <c r="R129" s="37"/>
      <c r="S129" s="37"/>
      <c r="T129" s="38"/>
      <c r="U129" s="38"/>
      <c r="V129" s="38"/>
      <c r="W129" s="1"/>
      <c r="X129" s="1"/>
      <c r="Y129" s="1"/>
      <c r="Z129" s="1"/>
      <c r="AA129" s="1"/>
      <c r="AB129" s="1"/>
      <c r="AC129" s="1"/>
    </row>
    <row r="130" spans="1:29" x14ac:dyDescent="0.25">
      <c r="H130" s="57"/>
      <c r="I130" s="31"/>
      <c r="O130" s="37"/>
      <c r="P130" s="37"/>
      <c r="Q130" s="37"/>
      <c r="R130" s="37"/>
      <c r="S130" s="37"/>
      <c r="T130" s="58"/>
      <c r="U130" s="58"/>
      <c r="V130" s="58"/>
      <c r="W130" s="1"/>
      <c r="X130" s="1"/>
      <c r="Y130" s="1"/>
      <c r="Z130" s="1"/>
      <c r="AA130" s="1"/>
      <c r="AB130" s="1"/>
      <c r="AC130" s="1"/>
    </row>
    <row r="131" spans="1:29" x14ac:dyDescent="0.25">
      <c r="H131" s="57"/>
      <c r="O131" s="37"/>
      <c r="P131" s="37"/>
      <c r="Q131" s="37"/>
      <c r="R131" s="37"/>
      <c r="S131" s="37"/>
      <c r="T131" s="58"/>
      <c r="U131" s="58"/>
      <c r="V131" s="58"/>
      <c r="W131" s="1"/>
      <c r="X131" s="1"/>
      <c r="Y131" s="1"/>
      <c r="Z131" s="1"/>
      <c r="AA131" s="1"/>
      <c r="AB131" s="1"/>
      <c r="AC131" s="1"/>
    </row>
    <row r="132" spans="1:29" x14ac:dyDescent="0.25">
      <c r="O132" s="37"/>
      <c r="P132" s="37"/>
      <c r="Q132" s="37"/>
      <c r="R132" s="37"/>
      <c r="S132" s="37"/>
      <c r="T132" s="58"/>
      <c r="U132" s="58"/>
      <c r="V132" s="58"/>
      <c r="W132" s="1"/>
      <c r="X132" s="1"/>
      <c r="Y132" s="1"/>
      <c r="Z132" s="1"/>
      <c r="AA132" s="1"/>
      <c r="AB132" s="1"/>
      <c r="AC132" s="1"/>
    </row>
    <row r="133" spans="1:29" x14ac:dyDescent="0.25">
      <c r="O133" s="37"/>
      <c r="P133" s="37"/>
      <c r="Q133" s="37"/>
      <c r="R133" s="37"/>
      <c r="S133" s="37"/>
      <c r="T133" s="58"/>
      <c r="U133" s="58"/>
      <c r="V133" s="58"/>
      <c r="W133" s="1"/>
      <c r="X133" s="1"/>
      <c r="Y133" s="1"/>
      <c r="Z133" s="1"/>
      <c r="AA133" s="1"/>
      <c r="AB133" s="1"/>
      <c r="AC133" s="1"/>
    </row>
    <row r="134" spans="1:29" x14ac:dyDescent="0.25">
      <c r="O134" s="37"/>
      <c r="P134" s="37"/>
      <c r="Q134" s="37"/>
      <c r="R134" s="37"/>
      <c r="S134" s="37"/>
      <c r="T134" s="58"/>
      <c r="U134" s="58"/>
      <c r="V134" s="58"/>
      <c r="W134" s="1"/>
      <c r="X134" s="1"/>
      <c r="Y134" s="1"/>
      <c r="Z134" s="1"/>
      <c r="AA134" s="1"/>
      <c r="AB134" s="1"/>
      <c r="AC134" s="1"/>
    </row>
    <row r="135" spans="1:29" x14ac:dyDescent="0.25">
      <c r="O135" s="37"/>
      <c r="P135" s="37"/>
      <c r="Q135" s="37"/>
      <c r="R135" s="37"/>
      <c r="S135" s="37"/>
      <c r="T135" s="58"/>
      <c r="U135" s="58"/>
      <c r="V135" s="58"/>
      <c r="W135" s="1"/>
      <c r="X135" s="1"/>
      <c r="Y135" s="1"/>
      <c r="Z135" s="1"/>
      <c r="AA135" s="1"/>
      <c r="AB135" s="1"/>
      <c r="AC135" s="1"/>
    </row>
    <row r="136" spans="1:29" x14ac:dyDescent="0.25">
      <c r="O136" s="37"/>
      <c r="P136" s="37"/>
      <c r="Q136" s="37"/>
      <c r="R136" s="37"/>
      <c r="S136" s="37"/>
      <c r="T136" s="58"/>
      <c r="U136" s="58"/>
      <c r="V136" s="58"/>
      <c r="W136" s="1"/>
      <c r="X136" s="1"/>
      <c r="Y136" s="1"/>
      <c r="Z136" s="1"/>
      <c r="AA136" s="1"/>
      <c r="AB136" s="1"/>
      <c r="AC136" s="1"/>
    </row>
    <row r="137" spans="1:29" x14ac:dyDescent="0.25">
      <c r="O137" s="37"/>
      <c r="P137" s="37"/>
      <c r="Q137" s="37"/>
      <c r="R137" s="37"/>
      <c r="S137" s="37"/>
      <c r="T137" s="58"/>
      <c r="U137" s="58"/>
      <c r="V137" s="58"/>
      <c r="W137" s="1"/>
      <c r="X137" s="1"/>
      <c r="Y137" s="1"/>
      <c r="Z137" s="1"/>
      <c r="AA137" s="1"/>
      <c r="AB137" s="1"/>
      <c r="AC137" s="1"/>
    </row>
    <row r="138" spans="1:29" x14ac:dyDescent="0.25">
      <c r="O138" s="37"/>
      <c r="P138" s="37"/>
      <c r="Q138" s="37"/>
      <c r="R138" s="37"/>
      <c r="S138" s="37"/>
      <c r="T138" s="58"/>
      <c r="U138" s="58"/>
      <c r="V138" s="58"/>
      <c r="W138" s="1"/>
      <c r="X138" s="1"/>
      <c r="Y138" s="1"/>
      <c r="Z138" s="1"/>
      <c r="AA138" s="1"/>
      <c r="AB138" s="1"/>
      <c r="AC138" s="1"/>
    </row>
    <row r="139" spans="1:29" x14ac:dyDescent="0.25">
      <c r="W139" s="1"/>
      <c r="X139" s="1"/>
      <c r="Y139" s="1"/>
      <c r="Z139" s="1"/>
      <c r="AA139" s="1"/>
      <c r="AB139" s="1"/>
      <c r="AC139" s="1"/>
    </row>
    <row r="140" spans="1:29" x14ac:dyDescent="0.25">
      <c r="W140" s="1"/>
      <c r="X140" s="1"/>
      <c r="Y140" s="1"/>
      <c r="Z140" s="1"/>
      <c r="AA140" s="1"/>
      <c r="AB140" s="1"/>
      <c r="AC140" s="1"/>
    </row>
    <row r="141" spans="1:29" x14ac:dyDescent="0.25">
      <c r="W141" s="1"/>
      <c r="X141" s="1"/>
      <c r="Y141" s="1"/>
      <c r="Z141" s="1"/>
      <c r="AA141" s="1"/>
      <c r="AB141" s="1"/>
      <c r="AC141" s="1"/>
    </row>
    <row r="142" spans="1:29" x14ac:dyDescent="0.25">
      <c r="W142" s="1"/>
      <c r="X142" s="1"/>
      <c r="Y142" s="1"/>
      <c r="Z142" s="1"/>
      <c r="AA142" s="1"/>
      <c r="AB142" s="1"/>
      <c r="AC142" s="1"/>
    </row>
    <row r="143" spans="1:29" x14ac:dyDescent="0.25">
      <c r="W143" s="1"/>
      <c r="X143" s="1"/>
      <c r="Y143" s="1"/>
      <c r="Z143" s="1"/>
      <c r="AA143" s="1"/>
      <c r="AB143" s="1"/>
      <c r="AC143" s="1"/>
    </row>
    <row r="144" spans="1:29" x14ac:dyDescent="0.25">
      <c r="W144" s="1"/>
      <c r="X144" s="1"/>
      <c r="Y144" s="1"/>
      <c r="Z144" s="1"/>
      <c r="AA144" s="1"/>
      <c r="AB144" s="1"/>
      <c r="AC144" s="1"/>
    </row>
    <row r="145" spans="23:29" x14ac:dyDescent="0.25">
      <c r="W145" s="1"/>
      <c r="X145" s="1"/>
      <c r="Y145" s="1"/>
      <c r="Z145" s="1"/>
      <c r="AA145" s="1"/>
      <c r="AB145" s="1"/>
      <c r="AC145" s="1"/>
    </row>
    <row r="146" spans="23:29" x14ac:dyDescent="0.25">
      <c r="W146" s="1"/>
      <c r="X146" s="1"/>
      <c r="Y146" s="1"/>
      <c r="Z146" s="1"/>
      <c r="AA146" s="1"/>
      <c r="AB146" s="1"/>
      <c r="AC146" s="1"/>
    </row>
    <row r="147" spans="23:29" x14ac:dyDescent="0.25">
      <c r="W147" s="1"/>
      <c r="X147" s="1"/>
      <c r="Y147" s="1"/>
      <c r="Z147" s="1"/>
      <c r="AA147" s="1"/>
      <c r="AB147" s="1"/>
      <c r="AC147" s="1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5"/>
  <sheetViews>
    <sheetView zoomScale="75" workbookViewId="0">
      <pane xSplit="4" ySplit="2" topLeftCell="E3" activePane="bottomRight" state="frozen"/>
      <selection activeCell="A5" sqref="A5"/>
      <selection pane="topRight" activeCell="A5" sqref="A5"/>
      <selection pane="bottomLeft" activeCell="A5" sqref="A5"/>
      <selection pane="bottomRight" activeCell="A6" sqref="A6"/>
    </sheetView>
  </sheetViews>
  <sheetFormatPr defaultRowHeight="15" x14ac:dyDescent="0.25"/>
  <cols>
    <col min="1" max="1" width="7.85546875" style="28" customWidth="1"/>
    <col min="2" max="2" width="10.42578125" style="29" bestFit="1" customWidth="1"/>
    <col min="3" max="3" width="14.7109375" style="29" bestFit="1" customWidth="1"/>
    <col min="4" max="4" width="48.7109375" style="30" bestFit="1" customWidth="1"/>
    <col min="5" max="14" width="15.7109375" style="30" customWidth="1"/>
    <col min="15" max="19" width="15.7109375" style="30" hidden="1" customWidth="1"/>
    <col min="20" max="23" width="15.7109375" style="32" hidden="1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84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45" si="0">Z4-X5+Y5</f>
        <v>0</v>
      </c>
      <c r="AA5" s="14"/>
      <c r="AB5" s="14">
        <v>20408.23</v>
      </c>
      <c r="AC5" s="9">
        <f>AC4-AA5+AB5</f>
        <v>20408.23</v>
      </c>
    </row>
    <row r="6" spans="1:29" s="76" customFormat="1" x14ac:dyDescent="0.25">
      <c r="A6" s="69">
        <v>42402</v>
      </c>
      <c r="B6" s="70">
        <v>10285355</v>
      </c>
      <c r="C6" s="70">
        <v>3949</v>
      </c>
      <c r="D6" s="71" t="s">
        <v>83</v>
      </c>
      <c r="E6" s="72"/>
      <c r="F6" s="72"/>
      <c r="G6" s="72"/>
      <c r="H6" s="72"/>
      <c r="I6" s="72"/>
      <c r="J6" s="72"/>
      <c r="K6" s="72"/>
      <c r="L6" s="72"/>
      <c r="M6" s="72"/>
      <c r="N6" s="72">
        <v>34075.99</v>
      </c>
      <c r="O6" s="73"/>
      <c r="P6" s="73"/>
      <c r="Q6" s="73"/>
      <c r="R6" s="73"/>
      <c r="S6" s="73"/>
      <c r="T6" s="74"/>
      <c r="U6" s="74"/>
      <c r="V6" s="74"/>
      <c r="W6" s="74"/>
      <c r="X6" s="75"/>
      <c r="Y6" s="75">
        <v>2930.78</v>
      </c>
      <c r="Z6" s="25">
        <f t="shared" si="0"/>
        <v>2930.78</v>
      </c>
      <c r="AA6" s="9"/>
      <c r="AB6" s="9">
        <v>6133.68</v>
      </c>
      <c r="AC6" s="9">
        <f>AC5-AA6+AB6</f>
        <v>26541.91</v>
      </c>
    </row>
    <row r="7" spans="1:29" s="26" customFormat="1" x14ac:dyDescent="0.25">
      <c r="A7" s="18">
        <v>42404</v>
      </c>
      <c r="B7" s="19">
        <v>4504</v>
      </c>
      <c r="C7" s="19">
        <v>6912</v>
      </c>
      <c r="D7" s="20" t="s">
        <v>43</v>
      </c>
      <c r="E7" s="21"/>
      <c r="F7" s="21"/>
      <c r="G7" s="21"/>
      <c r="H7" s="21"/>
      <c r="I7" s="21"/>
      <c r="J7" s="21">
        <v>55</v>
      </c>
      <c r="K7" s="21"/>
      <c r="L7" s="21"/>
      <c r="M7" s="21"/>
      <c r="N7" s="21"/>
      <c r="O7" s="22"/>
      <c r="P7" s="22"/>
      <c r="Q7" s="22"/>
      <c r="R7" s="22"/>
      <c r="S7" s="22"/>
      <c r="T7" s="23"/>
      <c r="U7" s="23"/>
      <c r="V7" s="23"/>
      <c r="W7" s="23"/>
      <c r="X7" s="24">
        <v>5</v>
      </c>
      <c r="Y7" s="24"/>
      <c r="Z7" s="25">
        <f t="shared" si="0"/>
        <v>2925.78</v>
      </c>
      <c r="AA7" s="14">
        <v>9.9</v>
      </c>
      <c r="AB7" s="14"/>
      <c r="AC7" s="9">
        <f>AC6-AA7+AB7</f>
        <v>26532.01</v>
      </c>
    </row>
    <row r="8" spans="1:29" s="26" customFormat="1" x14ac:dyDescent="0.25">
      <c r="A8" s="18">
        <v>42405</v>
      </c>
      <c r="B8" s="19">
        <v>4505</v>
      </c>
      <c r="C8" s="19">
        <v>6102</v>
      </c>
      <c r="D8" s="20" t="s">
        <v>86</v>
      </c>
      <c r="E8" s="21"/>
      <c r="F8" s="21">
        <v>17150</v>
      </c>
      <c r="G8" s="21"/>
      <c r="H8" s="21"/>
      <c r="I8" s="21"/>
      <c r="J8" s="21"/>
      <c r="K8" s="21"/>
      <c r="L8" s="21"/>
      <c r="M8" s="21"/>
      <c r="N8" s="21"/>
      <c r="O8" s="22"/>
      <c r="P8" s="22"/>
      <c r="Q8" s="22"/>
      <c r="R8" s="22"/>
      <c r="S8" s="22"/>
      <c r="T8" s="23"/>
      <c r="U8" s="23"/>
      <c r="V8" s="23"/>
      <c r="W8" s="23"/>
      <c r="X8" s="24"/>
      <c r="Y8" s="24"/>
      <c r="Z8" s="25">
        <f t="shared" si="0"/>
        <v>2925.78</v>
      </c>
      <c r="AA8" s="14">
        <v>686</v>
      </c>
      <c r="AB8" s="14"/>
      <c r="AC8" s="9">
        <f t="shared" ref="AC8:AC45" si="1">AC7-AA8+AB8</f>
        <v>25846.01</v>
      </c>
    </row>
    <row r="9" spans="1:29" s="26" customFormat="1" x14ac:dyDescent="0.25">
      <c r="A9" s="18">
        <v>42410</v>
      </c>
      <c r="B9" s="19">
        <v>4506</v>
      </c>
      <c r="C9" s="19">
        <v>6922</v>
      </c>
      <c r="D9" s="20" t="s">
        <v>87</v>
      </c>
      <c r="E9" s="21"/>
      <c r="F9" s="21"/>
      <c r="G9" s="21"/>
      <c r="H9" s="21">
        <v>18243.82</v>
      </c>
      <c r="I9" s="21"/>
      <c r="J9" s="21"/>
      <c r="K9" s="21"/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/>
      <c r="Y9" s="24"/>
      <c r="Z9" s="25">
        <f t="shared" si="0"/>
        <v>2925.78</v>
      </c>
      <c r="AA9" s="14"/>
      <c r="AB9" s="14"/>
      <c r="AC9" s="9">
        <f t="shared" si="1"/>
        <v>25846.01</v>
      </c>
    </row>
    <row r="10" spans="1:29" s="76" customFormat="1" x14ac:dyDescent="0.25">
      <c r="A10" s="69">
        <v>42412</v>
      </c>
      <c r="B10" s="70">
        <v>10371076</v>
      </c>
      <c r="C10" s="70">
        <v>3949</v>
      </c>
      <c r="D10" s="71" t="s">
        <v>83</v>
      </c>
      <c r="E10" s="72"/>
      <c r="F10" s="72"/>
      <c r="G10" s="72"/>
      <c r="H10" s="72"/>
      <c r="I10" s="72"/>
      <c r="J10" s="72"/>
      <c r="K10" s="72"/>
      <c r="L10" s="72"/>
      <c r="M10" s="72"/>
      <c r="N10" s="72">
        <v>21722.2</v>
      </c>
      <c r="O10" s="73"/>
      <c r="P10" s="73"/>
      <c r="Q10" s="73"/>
      <c r="R10" s="73"/>
      <c r="S10" s="73"/>
      <c r="T10" s="74"/>
      <c r="U10" s="74"/>
      <c r="V10" s="74"/>
      <c r="W10" s="74"/>
      <c r="X10" s="75"/>
      <c r="Y10" s="75">
        <v>1592.42</v>
      </c>
      <c r="Z10" s="25">
        <f t="shared" si="0"/>
        <v>4518.2000000000007</v>
      </c>
      <c r="AA10" s="9">
        <v>3910.01</v>
      </c>
      <c r="AB10" s="9"/>
      <c r="AC10" s="9">
        <f t="shared" si="1"/>
        <v>21936</v>
      </c>
    </row>
    <row r="11" spans="1:29" s="68" customFormat="1" x14ac:dyDescent="0.25">
      <c r="A11" s="61">
        <v>42415</v>
      </c>
      <c r="B11" s="62">
        <v>10389096</v>
      </c>
      <c r="C11" s="62"/>
      <c r="D11" s="63" t="s">
        <v>46</v>
      </c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5"/>
      <c r="P11" s="65"/>
      <c r="Q11" s="65"/>
      <c r="R11" s="65"/>
      <c r="S11" s="65"/>
      <c r="T11" s="66"/>
      <c r="U11" s="66"/>
      <c r="V11" s="66"/>
      <c r="W11" s="66"/>
      <c r="X11" s="67"/>
      <c r="Y11" s="67"/>
      <c r="Z11" s="25">
        <f t="shared" si="0"/>
        <v>4518.2000000000007</v>
      </c>
      <c r="AA11" s="60"/>
      <c r="AB11" s="60"/>
      <c r="AC11" s="9">
        <f t="shared" si="1"/>
        <v>21936</v>
      </c>
    </row>
    <row r="12" spans="1:29" s="26" customFormat="1" x14ac:dyDescent="0.25">
      <c r="A12" s="18">
        <v>42415</v>
      </c>
      <c r="B12" s="19">
        <v>4507</v>
      </c>
      <c r="C12" s="19">
        <v>6949</v>
      </c>
      <c r="D12" s="20" t="s">
        <v>88</v>
      </c>
      <c r="E12" s="21"/>
      <c r="F12" s="21"/>
      <c r="G12" s="21"/>
      <c r="H12" s="21"/>
      <c r="I12" s="21"/>
      <c r="J12" s="21"/>
      <c r="K12" s="21"/>
      <c r="L12" s="21"/>
      <c r="M12" s="21">
        <v>300</v>
      </c>
      <c r="N12" s="21"/>
      <c r="O12" s="22"/>
      <c r="P12" s="22"/>
      <c r="Q12" s="22"/>
      <c r="R12" s="22"/>
      <c r="S12" s="22"/>
      <c r="T12" s="23"/>
      <c r="U12" s="23"/>
      <c r="V12" s="23"/>
      <c r="W12" s="23"/>
      <c r="X12" s="24"/>
      <c r="Y12" s="24"/>
      <c r="Z12" s="25">
        <f t="shared" si="0"/>
        <v>4518.2000000000007</v>
      </c>
      <c r="AA12" s="14">
        <v>12</v>
      </c>
      <c r="AB12" s="14"/>
      <c r="AC12" s="9">
        <f t="shared" si="1"/>
        <v>21924</v>
      </c>
    </row>
    <row r="13" spans="1:29" s="26" customFormat="1" x14ac:dyDescent="0.25">
      <c r="A13" s="18">
        <v>42415</v>
      </c>
      <c r="B13" s="19">
        <v>4508</v>
      </c>
      <c r="C13" s="19">
        <v>6949</v>
      </c>
      <c r="D13" s="20" t="s">
        <v>89</v>
      </c>
      <c r="E13" s="21"/>
      <c r="F13" s="21"/>
      <c r="G13" s="21"/>
      <c r="H13" s="21"/>
      <c r="I13" s="21"/>
      <c r="J13" s="21"/>
      <c r="K13" s="21"/>
      <c r="L13" s="21"/>
      <c r="M13" s="21">
        <v>1545</v>
      </c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4518.2000000000007</v>
      </c>
      <c r="AA13" s="14">
        <v>60</v>
      </c>
      <c r="AB13" s="14"/>
      <c r="AC13" s="9">
        <f t="shared" si="1"/>
        <v>21864</v>
      </c>
    </row>
    <row r="14" spans="1:29" s="76" customFormat="1" x14ac:dyDescent="0.25">
      <c r="A14" s="69">
        <v>42416</v>
      </c>
      <c r="B14" s="70">
        <v>10393202</v>
      </c>
      <c r="C14" s="70">
        <v>3102</v>
      </c>
      <c r="D14" s="71" t="s">
        <v>83</v>
      </c>
      <c r="E14" s="72"/>
      <c r="F14" s="72"/>
      <c r="G14" s="72"/>
      <c r="H14" s="72"/>
      <c r="I14" s="72"/>
      <c r="J14" s="72"/>
      <c r="K14" s="72"/>
      <c r="L14" s="72"/>
      <c r="M14" s="72"/>
      <c r="N14" s="72">
        <v>32233.35</v>
      </c>
      <c r="O14" s="73"/>
      <c r="P14" s="73"/>
      <c r="Q14" s="73"/>
      <c r="R14" s="73"/>
      <c r="S14" s="73"/>
      <c r="T14" s="74"/>
      <c r="U14" s="74"/>
      <c r="V14" s="74"/>
      <c r="W14" s="74"/>
      <c r="X14" s="75"/>
      <c r="Y14" s="75">
        <v>2327.34</v>
      </c>
      <c r="Z14" s="25">
        <f t="shared" si="0"/>
        <v>6845.5400000000009</v>
      </c>
      <c r="AA14" s="9">
        <v>5802</v>
      </c>
      <c r="AB14" s="9"/>
      <c r="AC14" s="9">
        <f t="shared" si="1"/>
        <v>16062</v>
      </c>
    </row>
    <row r="15" spans="1:29" s="26" customFormat="1" x14ac:dyDescent="0.25">
      <c r="A15" s="18">
        <v>42417</v>
      </c>
      <c r="B15" s="19">
        <v>4509</v>
      </c>
      <c r="C15" s="19">
        <v>6949</v>
      </c>
      <c r="D15" s="20" t="s">
        <v>89</v>
      </c>
      <c r="E15" s="21"/>
      <c r="F15" s="21"/>
      <c r="G15" s="21"/>
      <c r="H15" s="21"/>
      <c r="I15" s="21"/>
      <c r="J15" s="21"/>
      <c r="K15" s="21"/>
      <c r="L15" s="21"/>
      <c r="M15" s="21">
        <v>2400</v>
      </c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/>
      <c r="Y15" s="24"/>
      <c r="Z15" s="25">
        <f t="shared" si="0"/>
        <v>6845.5400000000009</v>
      </c>
      <c r="AA15" s="14">
        <v>96</v>
      </c>
      <c r="AB15" s="14"/>
      <c r="AC15" s="9">
        <f t="shared" si="1"/>
        <v>15966</v>
      </c>
    </row>
    <row r="16" spans="1:29" s="26" customFormat="1" x14ac:dyDescent="0.25">
      <c r="A16" s="18">
        <v>42418</v>
      </c>
      <c r="B16" s="19">
        <v>4510</v>
      </c>
      <c r="C16" s="19">
        <v>6102</v>
      </c>
      <c r="D16" s="20" t="s">
        <v>90</v>
      </c>
      <c r="E16" s="21"/>
      <c r="F16" s="21"/>
      <c r="G16" s="21"/>
      <c r="H16" s="21"/>
      <c r="I16" s="21">
        <v>2815.56</v>
      </c>
      <c r="J16" s="21"/>
      <c r="K16" s="21"/>
      <c r="L16" s="21"/>
      <c r="M16" s="21"/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>
        <v>255.96</v>
      </c>
      <c r="Y16" s="24"/>
      <c r="Z16" s="25">
        <f t="shared" si="0"/>
        <v>6589.5800000000008</v>
      </c>
      <c r="AA16" s="14">
        <v>112.62</v>
      </c>
      <c r="AB16" s="14"/>
      <c r="AC16" s="9">
        <f t="shared" si="1"/>
        <v>15853.38</v>
      </c>
    </row>
    <row r="17" spans="1:29" s="26" customFormat="1" x14ac:dyDescent="0.25">
      <c r="A17" s="18">
        <v>42419</v>
      </c>
      <c r="B17" s="19">
        <v>4511</v>
      </c>
      <c r="C17" s="19">
        <v>6117</v>
      </c>
      <c r="D17" s="20" t="s">
        <v>91</v>
      </c>
      <c r="E17" s="21"/>
      <c r="F17" s="21"/>
      <c r="G17" s="21"/>
      <c r="H17" s="21"/>
      <c r="I17" s="21"/>
      <c r="J17" s="21"/>
      <c r="K17" s="21">
        <v>18243.82</v>
      </c>
      <c r="L17" s="21"/>
      <c r="M17" s="21"/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/>
      <c r="Y17" s="24"/>
      <c r="Z17" s="25">
        <f t="shared" si="0"/>
        <v>6589.5800000000008</v>
      </c>
      <c r="AA17" s="14">
        <v>729.76</v>
      </c>
      <c r="AB17" s="14"/>
      <c r="AC17" s="9">
        <f t="shared" si="1"/>
        <v>15123.619999999999</v>
      </c>
    </row>
    <row r="18" spans="1:29" s="26" customFormat="1" x14ac:dyDescent="0.25">
      <c r="A18" s="18">
        <v>42419</v>
      </c>
      <c r="B18" s="19">
        <v>4512</v>
      </c>
      <c r="C18" s="19">
        <v>6912</v>
      </c>
      <c r="D18" s="20" t="s">
        <v>92</v>
      </c>
      <c r="E18" s="21"/>
      <c r="F18" s="21"/>
      <c r="G18" s="21"/>
      <c r="H18" s="21"/>
      <c r="I18" s="21"/>
      <c r="J18" s="21">
        <v>300</v>
      </c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/>
      <c r="Y18" s="24"/>
      <c r="Z18" s="25">
        <f t="shared" si="0"/>
        <v>6589.5800000000008</v>
      </c>
      <c r="AA18" s="14">
        <v>12</v>
      </c>
      <c r="AB18" s="14"/>
      <c r="AC18" s="9">
        <f t="shared" si="1"/>
        <v>15111.619999999999</v>
      </c>
    </row>
    <row r="19" spans="1:29" s="26" customFormat="1" x14ac:dyDescent="0.25">
      <c r="A19" s="18">
        <v>42419</v>
      </c>
      <c r="B19" s="19">
        <v>4513</v>
      </c>
      <c r="C19" s="19">
        <v>6922</v>
      </c>
      <c r="D19" s="20" t="s">
        <v>93</v>
      </c>
      <c r="E19" s="21"/>
      <c r="F19" s="21"/>
      <c r="G19" s="21"/>
      <c r="H19" s="21">
        <v>29800</v>
      </c>
      <c r="I19" s="21"/>
      <c r="J19" s="21"/>
      <c r="K19" s="21"/>
      <c r="L19" s="21"/>
      <c r="M19" s="21"/>
      <c r="N19" s="21"/>
      <c r="O19" s="22"/>
      <c r="P19" s="22"/>
      <c r="Q19" s="22"/>
      <c r="R19" s="22"/>
      <c r="S19" s="22"/>
      <c r="T19" s="23"/>
      <c r="U19" s="23"/>
      <c r="V19" s="23"/>
      <c r="W19" s="23"/>
      <c r="X19" s="24"/>
      <c r="Y19" s="24"/>
      <c r="Z19" s="25">
        <f t="shared" si="0"/>
        <v>6589.5800000000008</v>
      </c>
      <c r="AA19" s="14"/>
      <c r="AB19" s="14"/>
      <c r="AC19" s="9">
        <f t="shared" si="1"/>
        <v>15111.619999999999</v>
      </c>
    </row>
    <row r="20" spans="1:29" s="26" customFormat="1" x14ac:dyDescent="0.25">
      <c r="A20" s="18">
        <v>42419</v>
      </c>
      <c r="B20" s="19">
        <v>4514</v>
      </c>
      <c r="C20" s="19">
        <v>6102</v>
      </c>
      <c r="D20" s="20" t="s">
        <v>94</v>
      </c>
      <c r="E20" s="21"/>
      <c r="F20" s="21"/>
      <c r="G20" s="21"/>
      <c r="H20" s="21"/>
      <c r="I20" s="21">
        <v>1248.31</v>
      </c>
      <c r="J20" s="21"/>
      <c r="K20" s="21"/>
      <c r="L20" s="21"/>
      <c r="M20" s="21"/>
      <c r="N20" s="21"/>
      <c r="O20" s="22"/>
      <c r="P20" s="22"/>
      <c r="Q20" s="22"/>
      <c r="R20" s="22"/>
      <c r="S20" s="22"/>
      <c r="T20" s="23"/>
      <c r="U20" s="23"/>
      <c r="V20" s="23"/>
      <c r="W20" s="23"/>
      <c r="X20" s="24">
        <v>109.03</v>
      </c>
      <c r="Y20" s="24"/>
      <c r="Z20" s="25">
        <f t="shared" si="0"/>
        <v>6480.5500000000011</v>
      </c>
      <c r="AA20" s="14">
        <v>49.93</v>
      </c>
      <c r="AB20" s="14"/>
      <c r="AC20" s="9">
        <f t="shared" si="1"/>
        <v>15061.689999999999</v>
      </c>
    </row>
    <row r="21" spans="1:29" s="26" customFormat="1" x14ac:dyDescent="0.25">
      <c r="A21" s="18">
        <v>42419</v>
      </c>
      <c r="B21" s="19">
        <v>4515</v>
      </c>
      <c r="C21" s="19">
        <v>6117</v>
      </c>
      <c r="D21" s="20" t="s">
        <v>95</v>
      </c>
      <c r="E21" s="21"/>
      <c r="F21" s="21"/>
      <c r="G21" s="21"/>
      <c r="H21" s="21"/>
      <c r="I21" s="21"/>
      <c r="J21" s="21"/>
      <c r="K21" s="21">
        <v>18490</v>
      </c>
      <c r="L21" s="21"/>
      <c r="M21" s="21"/>
      <c r="N21" s="21"/>
      <c r="O21" s="22"/>
      <c r="P21" s="22"/>
      <c r="Q21" s="22"/>
      <c r="R21" s="22"/>
      <c r="S21" s="22"/>
      <c r="T21" s="23"/>
      <c r="U21" s="23"/>
      <c r="V21" s="23"/>
      <c r="W21" s="23"/>
      <c r="X21" s="24"/>
      <c r="Y21" s="24"/>
      <c r="Z21" s="25">
        <f t="shared" si="0"/>
        <v>6480.5500000000011</v>
      </c>
      <c r="AA21" s="14">
        <v>739.6</v>
      </c>
      <c r="AB21" s="14"/>
      <c r="AC21" s="9">
        <f t="shared" si="1"/>
        <v>14322.089999999998</v>
      </c>
    </row>
    <row r="22" spans="1:29" s="26" customFormat="1" x14ac:dyDescent="0.25">
      <c r="A22" s="18">
        <v>42419</v>
      </c>
      <c r="B22" s="19">
        <v>4516</v>
      </c>
      <c r="C22" s="19">
        <v>6949</v>
      </c>
      <c r="D22" s="20" t="s">
        <v>96</v>
      </c>
      <c r="E22" s="21"/>
      <c r="F22" s="21"/>
      <c r="G22" s="21"/>
      <c r="H22" s="21"/>
      <c r="I22" s="21"/>
      <c r="J22" s="21"/>
      <c r="K22" s="21"/>
      <c r="L22" s="21"/>
      <c r="M22" s="21">
        <v>50</v>
      </c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/>
      <c r="Y22" s="24"/>
      <c r="Z22" s="25">
        <f t="shared" si="0"/>
        <v>6480.5500000000011</v>
      </c>
      <c r="AA22" s="14">
        <v>2</v>
      </c>
      <c r="AB22" s="14"/>
      <c r="AC22" s="9">
        <f t="shared" si="1"/>
        <v>14320.089999999998</v>
      </c>
    </row>
    <row r="23" spans="1:29" s="26" customFormat="1" x14ac:dyDescent="0.25">
      <c r="A23" s="18">
        <v>42419</v>
      </c>
      <c r="B23" s="19">
        <v>4517</v>
      </c>
      <c r="C23" s="19">
        <v>6949</v>
      </c>
      <c r="D23" s="20" t="s">
        <v>97</v>
      </c>
      <c r="E23" s="21"/>
      <c r="F23" s="21"/>
      <c r="G23" s="21"/>
      <c r="H23" s="21"/>
      <c r="I23" s="21"/>
      <c r="J23" s="21"/>
      <c r="K23" s="21"/>
      <c r="L23" s="21"/>
      <c r="M23" s="21">
        <v>1250</v>
      </c>
      <c r="N23" s="21"/>
      <c r="O23" s="22"/>
      <c r="P23" s="22"/>
      <c r="Q23" s="22"/>
      <c r="R23" s="22"/>
      <c r="S23" s="22"/>
      <c r="T23" s="23"/>
      <c r="U23" s="23"/>
      <c r="V23" s="23"/>
      <c r="W23" s="23"/>
      <c r="X23" s="24"/>
      <c r="Y23" s="24"/>
      <c r="Z23" s="25">
        <f t="shared" si="0"/>
        <v>6480.5500000000011</v>
      </c>
      <c r="AA23" s="14">
        <v>50</v>
      </c>
      <c r="AB23" s="14"/>
      <c r="AC23" s="9">
        <f t="shared" si="1"/>
        <v>14270.089999999998</v>
      </c>
    </row>
    <row r="24" spans="1:29" s="26" customFormat="1" x14ac:dyDescent="0.25">
      <c r="A24" s="18">
        <v>42419</v>
      </c>
      <c r="B24" s="19">
        <v>4518</v>
      </c>
      <c r="C24" s="19">
        <v>5102</v>
      </c>
      <c r="D24" s="20" t="s">
        <v>98</v>
      </c>
      <c r="E24" s="21"/>
      <c r="F24" s="21"/>
      <c r="G24" s="21"/>
      <c r="H24" s="21"/>
      <c r="I24" s="21">
        <v>3110.24</v>
      </c>
      <c r="J24" s="21"/>
      <c r="K24" s="21"/>
      <c r="L24" s="21"/>
      <c r="M24" s="21"/>
      <c r="N24" s="21"/>
      <c r="O24" s="22"/>
      <c r="P24" s="22"/>
      <c r="Q24" s="22"/>
      <c r="R24" s="22"/>
      <c r="S24" s="22"/>
      <c r="T24" s="23"/>
      <c r="U24" s="23"/>
      <c r="V24" s="23"/>
      <c r="W24" s="23"/>
      <c r="X24" s="24">
        <v>56.65</v>
      </c>
      <c r="Y24" s="24"/>
      <c r="Z24" s="25">
        <f t="shared" si="0"/>
        <v>6423.9000000000015</v>
      </c>
      <c r="AA24" s="14">
        <v>559.84</v>
      </c>
      <c r="AB24" s="14"/>
      <c r="AC24" s="9">
        <f t="shared" si="1"/>
        <v>13710.249999999998</v>
      </c>
    </row>
    <row r="25" spans="1:29" s="76" customFormat="1" x14ac:dyDescent="0.25">
      <c r="A25" s="69">
        <v>42422</v>
      </c>
      <c r="B25" s="70">
        <v>4519</v>
      </c>
      <c r="C25" s="70">
        <v>2202</v>
      </c>
      <c r="D25" s="71" t="s">
        <v>91</v>
      </c>
      <c r="E25" s="72"/>
      <c r="F25" s="72"/>
      <c r="G25" s="72"/>
      <c r="H25" s="72"/>
      <c r="I25" s="72"/>
      <c r="J25" s="72"/>
      <c r="K25" s="72"/>
      <c r="L25" s="72"/>
      <c r="M25" s="72"/>
      <c r="N25" s="72">
        <v>18243.82</v>
      </c>
      <c r="O25" s="73"/>
      <c r="P25" s="73"/>
      <c r="Q25" s="73"/>
      <c r="R25" s="73"/>
      <c r="S25" s="73"/>
      <c r="T25" s="74"/>
      <c r="U25" s="74"/>
      <c r="V25" s="74"/>
      <c r="W25" s="74"/>
      <c r="X25" s="75"/>
      <c r="Y25" s="75"/>
      <c r="Z25" s="25">
        <f t="shared" si="0"/>
        <v>6423.9000000000015</v>
      </c>
      <c r="AA25" s="9"/>
      <c r="AB25" s="9"/>
      <c r="AC25" s="9">
        <f t="shared" si="1"/>
        <v>13710.249999999998</v>
      </c>
    </row>
    <row r="26" spans="1:29" s="26" customFormat="1" x14ac:dyDescent="0.25">
      <c r="A26" s="18">
        <v>42422</v>
      </c>
      <c r="B26" s="19">
        <v>4520</v>
      </c>
      <c r="C26" s="19">
        <v>6117</v>
      </c>
      <c r="D26" s="20" t="s">
        <v>75</v>
      </c>
      <c r="E26" s="21"/>
      <c r="F26" s="21"/>
      <c r="G26" s="21"/>
      <c r="H26" s="21"/>
      <c r="I26" s="21"/>
      <c r="J26" s="21"/>
      <c r="K26" s="21">
        <v>27800</v>
      </c>
      <c r="L26" s="21"/>
      <c r="M26" s="21"/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/>
      <c r="Y26" s="24"/>
      <c r="Z26" s="25">
        <f t="shared" si="0"/>
        <v>6423.9000000000015</v>
      </c>
      <c r="AA26" s="14">
        <v>1112</v>
      </c>
      <c r="AB26" s="14"/>
      <c r="AC26" s="9">
        <f t="shared" si="1"/>
        <v>12598.249999999998</v>
      </c>
    </row>
    <row r="27" spans="1:29" s="26" customFormat="1" x14ac:dyDescent="0.25">
      <c r="A27" s="18">
        <v>42422</v>
      </c>
      <c r="B27" s="19">
        <v>4521</v>
      </c>
      <c r="C27" s="19">
        <v>6102</v>
      </c>
      <c r="D27" s="20" t="s">
        <v>99</v>
      </c>
      <c r="E27" s="21"/>
      <c r="F27" s="21"/>
      <c r="G27" s="21"/>
      <c r="H27" s="21"/>
      <c r="I27" s="21"/>
      <c r="J27" s="21"/>
      <c r="K27" s="21">
        <v>18700</v>
      </c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/>
      <c r="Y27" s="24"/>
      <c r="Z27" s="25">
        <f t="shared" si="0"/>
        <v>6423.9000000000015</v>
      </c>
      <c r="AA27" s="14">
        <v>748</v>
      </c>
      <c r="AB27" s="14"/>
      <c r="AC27" s="9">
        <f t="shared" si="1"/>
        <v>11850.249999999998</v>
      </c>
    </row>
    <row r="28" spans="1:29" s="26" customFormat="1" x14ac:dyDescent="0.25">
      <c r="A28" s="18">
        <v>42422</v>
      </c>
      <c r="B28" s="19">
        <v>4522</v>
      </c>
      <c r="C28" s="19">
        <v>6922</v>
      </c>
      <c r="D28" s="20" t="s">
        <v>100</v>
      </c>
      <c r="E28" s="21"/>
      <c r="F28" s="21"/>
      <c r="G28" s="21"/>
      <c r="H28" s="21">
        <v>9900</v>
      </c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/>
      <c r="Y28" s="24"/>
      <c r="Z28" s="25">
        <f t="shared" si="0"/>
        <v>6423.9000000000015</v>
      </c>
      <c r="AA28" s="14"/>
      <c r="AB28" s="14"/>
      <c r="AC28" s="9">
        <f t="shared" si="1"/>
        <v>11850.249999999998</v>
      </c>
    </row>
    <row r="29" spans="1:29" s="68" customFormat="1" x14ac:dyDescent="0.25">
      <c r="A29" s="61">
        <v>42423</v>
      </c>
      <c r="B29" s="62">
        <v>4523</v>
      </c>
      <c r="C29" s="62"/>
      <c r="D29" s="63" t="s">
        <v>46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5"/>
      <c r="P29" s="65"/>
      <c r="Q29" s="65"/>
      <c r="R29" s="65"/>
      <c r="S29" s="65"/>
      <c r="T29" s="66"/>
      <c r="U29" s="66"/>
      <c r="V29" s="66"/>
      <c r="W29" s="66"/>
      <c r="X29" s="67"/>
      <c r="Y29" s="67"/>
      <c r="Z29" s="59">
        <f t="shared" si="0"/>
        <v>6423.9000000000015</v>
      </c>
      <c r="AA29" s="60"/>
      <c r="AB29" s="60"/>
      <c r="AC29" s="60">
        <f t="shared" si="1"/>
        <v>11850.249999999998</v>
      </c>
    </row>
    <row r="30" spans="1:29" s="26" customFormat="1" x14ac:dyDescent="0.25">
      <c r="A30" s="18">
        <v>42423</v>
      </c>
      <c r="B30" s="19">
        <v>4524</v>
      </c>
      <c r="C30" s="19">
        <v>6922</v>
      </c>
      <c r="D30" s="20" t="s">
        <v>101</v>
      </c>
      <c r="E30" s="21"/>
      <c r="F30" s="21"/>
      <c r="G30" s="21"/>
      <c r="H30" s="21">
        <v>31273.16</v>
      </c>
      <c r="I30" s="21"/>
      <c r="J30" s="21"/>
      <c r="K30" s="21"/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/>
      <c r="Y30" s="24"/>
      <c r="Z30" s="25">
        <f t="shared" si="0"/>
        <v>6423.9000000000015</v>
      </c>
      <c r="AA30" s="14"/>
      <c r="AB30" s="14"/>
      <c r="AC30" s="9">
        <f t="shared" si="1"/>
        <v>11850.249999999998</v>
      </c>
    </row>
    <row r="31" spans="1:29" s="26" customFormat="1" x14ac:dyDescent="0.25">
      <c r="A31" s="18">
        <v>42423</v>
      </c>
      <c r="B31" s="19">
        <v>4525</v>
      </c>
      <c r="C31" s="19">
        <v>6949</v>
      </c>
      <c r="D31" s="20" t="s">
        <v>102</v>
      </c>
      <c r="E31" s="21"/>
      <c r="F31" s="21"/>
      <c r="G31" s="21"/>
      <c r="H31" s="21"/>
      <c r="I31" s="21"/>
      <c r="J31" s="21"/>
      <c r="K31" s="21"/>
      <c r="L31" s="21"/>
      <c r="M31" s="21">
        <v>100</v>
      </c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/>
      <c r="Y31" s="24"/>
      <c r="Z31" s="25">
        <f t="shared" si="0"/>
        <v>6423.9000000000015</v>
      </c>
      <c r="AA31" s="14">
        <v>4</v>
      </c>
      <c r="AB31" s="14"/>
      <c r="AC31" s="9">
        <f t="shared" si="1"/>
        <v>11846.249999999998</v>
      </c>
    </row>
    <row r="32" spans="1:29" s="26" customFormat="1" x14ac:dyDescent="0.25">
      <c r="A32" s="18">
        <v>42423</v>
      </c>
      <c r="B32" s="19">
        <v>4526</v>
      </c>
      <c r="C32" s="19">
        <v>6922</v>
      </c>
      <c r="D32" s="20" t="s">
        <v>86</v>
      </c>
      <c r="E32" s="21"/>
      <c r="F32" s="21"/>
      <c r="G32" s="21"/>
      <c r="H32" s="21">
        <v>17200</v>
      </c>
      <c r="I32" s="21"/>
      <c r="J32" s="21"/>
      <c r="K32" s="21"/>
      <c r="L32" s="21"/>
      <c r="M32" s="21"/>
      <c r="N32" s="21"/>
      <c r="O32" s="22"/>
      <c r="P32" s="22"/>
      <c r="Q32" s="22"/>
      <c r="R32" s="22"/>
      <c r="S32" s="22"/>
      <c r="T32" s="23"/>
      <c r="U32" s="23"/>
      <c r="V32" s="23"/>
      <c r="W32" s="23"/>
      <c r="X32" s="24"/>
      <c r="Y32" s="24"/>
      <c r="Z32" s="25">
        <f t="shared" si="0"/>
        <v>6423.9000000000015</v>
      </c>
      <c r="AA32" s="14"/>
      <c r="AB32" s="14"/>
      <c r="AC32" s="9">
        <f t="shared" si="1"/>
        <v>11846.249999999998</v>
      </c>
    </row>
    <row r="33" spans="1:29" s="26" customFormat="1" x14ac:dyDescent="0.25">
      <c r="A33" s="18">
        <v>42423</v>
      </c>
      <c r="B33" s="19">
        <v>4527</v>
      </c>
      <c r="C33" s="19">
        <v>6922</v>
      </c>
      <c r="D33" s="20" t="s">
        <v>86</v>
      </c>
      <c r="E33" s="21"/>
      <c r="F33" s="21"/>
      <c r="G33" s="21"/>
      <c r="H33" s="21">
        <v>28500</v>
      </c>
      <c r="I33" s="21"/>
      <c r="J33" s="21"/>
      <c r="K33" s="21"/>
      <c r="L33" s="21"/>
      <c r="M33" s="21"/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6423.9000000000015</v>
      </c>
      <c r="AA33" s="14"/>
      <c r="AB33" s="14"/>
      <c r="AC33" s="9">
        <f t="shared" si="1"/>
        <v>11846.249999999998</v>
      </c>
    </row>
    <row r="34" spans="1:29" s="26" customFormat="1" x14ac:dyDescent="0.25">
      <c r="A34" s="18">
        <v>42424</v>
      </c>
      <c r="B34" s="19">
        <v>4528</v>
      </c>
      <c r="C34" s="19">
        <v>6949</v>
      </c>
      <c r="D34" s="20" t="s">
        <v>103</v>
      </c>
      <c r="E34" s="21"/>
      <c r="F34" s="21"/>
      <c r="G34" s="21"/>
      <c r="H34" s="21"/>
      <c r="I34" s="21"/>
      <c r="J34" s="21"/>
      <c r="K34" s="21"/>
      <c r="L34" s="21"/>
      <c r="M34" s="21">
        <v>100</v>
      </c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6423.9000000000015</v>
      </c>
      <c r="AA34" s="14">
        <v>4</v>
      </c>
      <c r="AB34" s="14"/>
      <c r="AC34" s="9">
        <f t="shared" si="1"/>
        <v>11842.249999999998</v>
      </c>
    </row>
    <row r="35" spans="1:29" s="26" customFormat="1" x14ac:dyDescent="0.25">
      <c r="A35" s="18">
        <v>42424</v>
      </c>
      <c r="B35" s="19">
        <v>4529</v>
      </c>
      <c r="C35" s="19">
        <v>6102</v>
      </c>
      <c r="D35" s="20" t="s">
        <v>69</v>
      </c>
      <c r="E35" s="21"/>
      <c r="F35" s="21"/>
      <c r="G35" s="21"/>
      <c r="H35" s="21"/>
      <c r="I35" s="21">
        <v>6709.28</v>
      </c>
      <c r="J35" s="21"/>
      <c r="K35" s="21"/>
      <c r="L35" s="21"/>
      <c r="M35" s="21"/>
      <c r="N35" s="21"/>
      <c r="O35" s="22"/>
      <c r="P35" s="22"/>
      <c r="Q35" s="22"/>
      <c r="R35" s="22"/>
      <c r="S35" s="22"/>
      <c r="T35" s="23"/>
      <c r="U35" s="23"/>
      <c r="V35" s="23"/>
      <c r="W35" s="23"/>
      <c r="X35" s="24">
        <v>640.34</v>
      </c>
      <c r="Y35" s="24"/>
      <c r="Z35" s="25">
        <f t="shared" si="0"/>
        <v>5783.5600000000013</v>
      </c>
      <c r="AA35" s="14">
        <v>268.37</v>
      </c>
      <c r="AB35" s="14"/>
      <c r="AC35" s="9">
        <f t="shared" si="1"/>
        <v>11573.879999999997</v>
      </c>
    </row>
    <row r="36" spans="1:29" s="26" customFormat="1" x14ac:dyDescent="0.25">
      <c r="A36" s="18">
        <v>42424</v>
      </c>
      <c r="B36" s="19">
        <v>4530</v>
      </c>
      <c r="C36" s="19">
        <v>6102</v>
      </c>
      <c r="D36" s="20" t="s">
        <v>89</v>
      </c>
      <c r="E36" s="21"/>
      <c r="F36" s="21"/>
      <c r="G36" s="21"/>
      <c r="H36" s="21"/>
      <c r="I36" s="21">
        <v>285</v>
      </c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>
        <v>31.3</v>
      </c>
      <c r="Y36" s="24"/>
      <c r="Z36" s="25">
        <f t="shared" si="0"/>
        <v>5752.2600000000011</v>
      </c>
      <c r="AA36" s="14">
        <v>11.4</v>
      </c>
      <c r="AB36" s="14"/>
      <c r="AC36" s="9">
        <f t="shared" si="1"/>
        <v>11562.479999999998</v>
      </c>
    </row>
    <row r="37" spans="1:29" s="76" customFormat="1" x14ac:dyDescent="0.25">
      <c r="A37" s="69">
        <v>42425</v>
      </c>
      <c r="B37" s="70">
        <v>10492646</v>
      </c>
      <c r="C37" s="70">
        <v>3102</v>
      </c>
      <c r="D37" s="71" t="s">
        <v>83</v>
      </c>
      <c r="E37" s="72"/>
      <c r="F37" s="72"/>
      <c r="G37" s="72"/>
      <c r="H37" s="72"/>
      <c r="I37" s="72"/>
      <c r="J37" s="72"/>
      <c r="K37" s="72"/>
      <c r="L37" s="72"/>
      <c r="M37" s="72"/>
      <c r="N37" s="72">
        <v>180052.86</v>
      </c>
      <c r="O37" s="73"/>
      <c r="P37" s="73"/>
      <c r="Q37" s="73"/>
      <c r="R37" s="73"/>
      <c r="S37" s="73"/>
      <c r="T37" s="74"/>
      <c r="U37" s="74"/>
      <c r="V37" s="74"/>
      <c r="W37" s="74"/>
      <c r="X37" s="75"/>
      <c r="Y37" s="75"/>
      <c r="Z37" s="25">
        <f t="shared" si="0"/>
        <v>5752.2600000000011</v>
      </c>
      <c r="AA37" s="9">
        <v>32409.51</v>
      </c>
      <c r="AB37" s="9"/>
      <c r="AC37" s="9">
        <f t="shared" si="1"/>
        <v>-20847.03</v>
      </c>
    </row>
    <row r="38" spans="1:29" s="26" customFormat="1" x14ac:dyDescent="0.25">
      <c r="A38" s="18">
        <v>42425</v>
      </c>
      <c r="B38" s="19">
        <v>4531</v>
      </c>
      <c r="C38" s="19">
        <v>6102</v>
      </c>
      <c r="D38" s="20" t="s">
        <v>101</v>
      </c>
      <c r="E38" s="21"/>
      <c r="F38" s="21"/>
      <c r="G38" s="21"/>
      <c r="H38" s="21"/>
      <c r="I38" s="21">
        <v>255</v>
      </c>
      <c r="J38" s="21"/>
      <c r="K38" s="21"/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5752.2600000000011</v>
      </c>
      <c r="AA38" s="14">
        <v>30.6</v>
      </c>
      <c r="AB38" s="14"/>
      <c r="AC38" s="9">
        <f t="shared" si="1"/>
        <v>-20877.629999999997</v>
      </c>
    </row>
    <row r="39" spans="1:29" s="26" customFormat="1" x14ac:dyDescent="0.25">
      <c r="A39" s="18">
        <v>42425</v>
      </c>
      <c r="B39" s="19">
        <v>4532</v>
      </c>
      <c r="C39" s="19">
        <v>6922</v>
      </c>
      <c r="D39" s="20" t="s">
        <v>104</v>
      </c>
      <c r="E39" s="21"/>
      <c r="F39" s="21"/>
      <c r="G39" s="21"/>
      <c r="H39" s="21">
        <v>100150</v>
      </c>
      <c r="I39" s="21"/>
      <c r="J39" s="21"/>
      <c r="K39" s="21"/>
      <c r="L39" s="21"/>
      <c r="M39" s="21"/>
      <c r="N39" s="21"/>
      <c r="O39" s="22"/>
      <c r="P39" s="22"/>
      <c r="Q39" s="22"/>
      <c r="R39" s="22"/>
      <c r="S39" s="22"/>
      <c r="T39" s="23"/>
      <c r="U39" s="23"/>
      <c r="V39" s="23"/>
      <c r="W39" s="23"/>
      <c r="X39" s="24"/>
      <c r="Y39" s="24"/>
      <c r="Z39" s="25">
        <f t="shared" si="0"/>
        <v>5752.2600000000011</v>
      </c>
      <c r="AA39" s="14"/>
      <c r="AB39" s="14"/>
      <c r="AC39" s="9">
        <f t="shared" si="1"/>
        <v>-20877.629999999997</v>
      </c>
    </row>
    <row r="40" spans="1:29" s="26" customFormat="1" x14ac:dyDescent="0.25">
      <c r="A40" s="18">
        <v>42425</v>
      </c>
      <c r="B40" s="19">
        <v>4533</v>
      </c>
      <c r="C40" s="19">
        <v>6949</v>
      </c>
      <c r="D40" s="20" t="s">
        <v>105</v>
      </c>
      <c r="E40" s="21"/>
      <c r="F40" s="21"/>
      <c r="G40" s="21"/>
      <c r="H40" s="21"/>
      <c r="I40" s="21"/>
      <c r="J40" s="21"/>
      <c r="K40" s="21"/>
      <c r="L40" s="21"/>
      <c r="M40" s="21">
        <v>100</v>
      </c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/>
      <c r="Y40" s="24"/>
      <c r="Z40" s="25">
        <f t="shared" si="0"/>
        <v>5752.2600000000011</v>
      </c>
      <c r="AA40" s="14">
        <v>4</v>
      </c>
      <c r="AB40" s="14"/>
      <c r="AC40" s="9">
        <f t="shared" si="1"/>
        <v>-20881.629999999997</v>
      </c>
    </row>
    <row r="41" spans="1:29" s="26" customFormat="1" x14ac:dyDescent="0.25">
      <c r="A41" s="18">
        <v>42425</v>
      </c>
      <c r="B41" s="19">
        <v>4534</v>
      </c>
      <c r="C41" s="19">
        <v>5905</v>
      </c>
      <c r="D41" s="20" t="s">
        <v>66</v>
      </c>
      <c r="E41" s="21">
        <v>122754.45</v>
      </c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5752.2600000000011</v>
      </c>
      <c r="AA41" s="14"/>
      <c r="AB41" s="14"/>
      <c r="AC41" s="9">
        <f t="shared" si="1"/>
        <v>-20881.629999999997</v>
      </c>
    </row>
    <row r="42" spans="1:29" s="26" customFormat="1" x14ac:dyDescent="0.25">
      <c r="A42" s="18">
        <v>42425</v>
      </c>
      <c r="B42" s="19">
        <v>4535</v>
      </c>
      <c r="C42" s="19">
        <v>6102</v>
      </c>
      <c r="D42" s="20" t="s">
        <v>106</v>
      </c>
      <c r="E42" s="21"/>
      <c r="F42" s="21"/>
      <c r="G42" s="21"/>
      <c r="H42" s="21"/>
      <c r="I42" s="21">
        <v>1921.76</v>
      </c>
      <c r="J42" s="21"/>
      <c r="K42" s="21"/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>
        <v>250.66</v>
      </c>
      <c r="Y42" s="24"/>
      <c r="Z42" s="25">
        <f t="shared" si="0"/>
        <v>5501.6000000000013</v>
      </c>
      <c r="AA42" s="14">
        <v>76.87</v>
      </c>
      <c r="AB42" s="14"/>
      <c r="AC42" s="9">
        <f t="shared" si="1"/>
        <v>-20958.499999999996</v>
      </c>
    </row>
    <row r="43" spans="1:29" s="26" customFormat="1" x14ac:dyDescent="0.25">
      <c r="A43" s="18">
        <v>42429</v>
      </c>
      <c r="B43" s="19">
        <v>4536</v>
      </c>
      <c r="C43" s="19">
        <v>6102</v>
      </c>
      <c r="D43" s="20" t="s">
        <v>107</v>
      </c>
      <c r="E43" s="21"/>
      <c r="F43" s="21"/>
      <c r="G43" s="21"/>
      <c r="H43" s="21"/>
      <c r="I43" s="21">
        <v>5725.13</v>
      </c>
      <c r="J43" s="21"/>
      <c r="K43" s="21"/>
      <c r="L43" s="21"/>
      <c r="M43" s="21"/>
      <c r="N43" s="21"/>
      <c r="O43" s="22"/>
      <c r="P43" s="22"/>
      <c r="Q43" s="22"/>
      <c r="R43" s="22"/>
      <c r="S43" s="22"/>
      <c r="T43" s="23"/>
      <c r="U43" s="23"/>
      <c r="V43" s="23"/>
      <c r="W43" s="23"/>
      <c r="X43" s="24">
        <v>36.340000000000003</v>
      </c>
      <c r="Y43" s="24"/>
      <c r="Z43" s="25">
        <f t="shared" si="0"/>
        <v>5465.2600000000011</v>
      </c>
      <c r="AA43" s="14">
        <v>229</v>
      </c>
      <c r="AB43" s="14"/>
      <c r="AC43" s="9">
        <f t="shared" si="1"/>
        <v>-21187.499999999996</v>
      </c>
    </row>
    <row r="44" spans="1:29" s="26" customFormat="1" x14ac:dyDescent="0.25">
      <c r="A44" s="18">
        <v>42429</v>
      </c>
      <c r="B44" s="19">
        <v>4537</v>
      </c>
      <c r="C44" s="19">
        <v>6912</v>
      </c>
      <c r="D44" s="20" t="s">
        <v>43</v>
      </c>
      <c r="E44" s="21"/>
      <c r="F44" s="21"/>
      <c r="G44" s="21"/>
      <c r="H44" s="21"/>
      <c r="I44" s="21"/>
      <c r="J44" s="21">
        <v>110</v>
      </c>
      <c r="K44" s="21"/>
      <c r="L44" s="21"/>
      <c r="M44" s="21"/>
      <c r="N44" s="21"/>
      <c r="O44" s="22"/>
      <c r="P44" s="22"/>
      <c r="Q44" s="22"/>
      <c r="R44" s="22"/>
      <c r="S44" s="22"/>
      <c r="T44" s="23"/>
      <c r="U44" s="23"/>
      <c r="V44" s="23"/>
      <c r="W44" s="23"/>
      <c r="X44" s="24">
        <v>10</v>
      </c>
      <c r="Y44" s="24"/>
      <c r="Z44" s="25">
        <f t="shared" si="0"/>
        <v>5455.2600000000011</v>
      </c>
      <c r="AA44" s="14">
        <v>4.4000000000000004</v>
      </c>
      <c r="AB44" s="14"/>
      <c r="AC44" s="9">
        <f t="shared" si="1"/>
        <v>-21191.899999999998</v>
      </c>
    </row>
    <row r="45" spans="1:29" s="26" customFormat="1" x14ac:dyDescent="0.25">
      <c r="A45" s="18"/>
      <c r="B45" s="19"/>
      <c r="C45" s="19"/>
      <c r="D45" s="20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2"/>
      <c r="P45" s="22"/>
      <c r="Q45" s="22"/>
      <c r="R45" s="22"/>
      <c r="S45" s="22"/>
      <c r="T45" s="23"/>
      <c r="U45" s="23"/>
      <c r="V45" s="23"/>
      <c r="W45" s="23"/>
      <c r="X45" s="24"/>
      <c r="Y45" s="24"/>
      <c r="Z45" s="25">
        <f t="shared" si="0"/>
        <v>5455.2600000000011</v>
      </c>
      <c r="AA45" s="14"/>
      <c r="AB45" s="14"/>
      <c r="AC45" s="9">
        <f t="shared" si="1"/>
        <v>-21191.899999999998</v>
      </c>
    </row>
    <row r="46" spans="1:29" x14ac:dyDescent="0.25">
      <c r="E46" s="31">
        <f t="shared" ref="E46:K46" si="2">SUM(E3:E45)</f>
        <v>122754.45</v>
      </c>
      <c r="F46" s="31">
        <f t="shared" si="2"/>
        <v>17150</v>
      </c>
      <c r="G46" s="31">
        <f t="shared" si="2"/>
        <v>0</v>
      </c>
      <c r="H46" s="31">
        <f t="shared" si="2"/>
        <v>235066.97999999998</v>
      </c>
      <c r="I46" s="31">
        <f t="shared" si="2"/>
        <v>22070.28</v>
      </c>
      <c r="J46" s="31">
        <f t="shared" si="2"/>
        <v>465</v>
      </c>
      <c r="K46" s="31">
        <f t="shared" si="2"/>
        <v>83233.820000000007</v>
      </c>
      <c r="L46" s="31"/>
      <c r="M46" s="31"/>
      <c r="N46" s="31">
        <f>SUM(N3:N45)</f>
        <v>286328.21999999997</v>
      </c>
      <c r="O46" s="31">
        <f>SUM(O3:O45)</f>
        <v>0</v>
      </c>
      <c r="P46" s="31">
        <f>SUM(P3:P45)</f>
        <v>0</v>
      </c>
      <c r="Q46" s="31">
        <f>SUM(Q3:Q45)</f>
        <v>0</v>
      </c>
      <c r="R46" s="31"/>
      <c r="S46" s="31">
        <f t="shared" ref="S46:Y46" si="3">SUM(S3:S45)</f>
        <v>0</v>
      </c>
      <c r="T46" s="32">
        <f t="shared" si="3"/>
        <v>0</v>
      </c>
      <c r="U46" s="32">
        <f t="shared" si="3"/>
        <v>0</v>
      </c>
      <c r="V46" s="32">
        <f t="shared" si="3"/>
        <v>0</v>
      </c>
      <c r="W46" s="32">
        <f t="shared" si="3"/>
        <v>0</v>
      </c>
      <c r="X46" s="31">
        <f t="shared" si="3"/>
        <v>1395.28</v>
      </c>
      <c r="Y46" s="31">
        <f t="shared" si="3"/>
        <v>6850.5400000000009</v>
      </c>
      <c r="Z46" s="33">
        <f>Y46-X46</f>
        <v>5455.2600000000011</v>
      </c>
      <c r="AA46" s="31">
        <f>SUM(AA3:AA45)</f>
        <v>47733.810000000005</v>
      </c>
      <c r="AB46" s="31">
        <f>SUM(AB3:AB45)</f>
        <v>26541.91</v>
      </c>
      <c r="AC46" s="34">
        <f>AB46-AA46</f>
        <v>-21191.900000000005</v>
      </c>
    </row>
    <row r="47" spans="1:29" x14ac:dyDescent="0.25">
      <c r="A47" s="35" t="s">
        <v>85</v>
      </c>
      <c r="C47" s="36"/>
      <c r="O47" s="37"/>
      <c r="P47" s="37"/>
      <c r="Q47" s="37"/>
      <c r="R47" s="37"/>
      <c r="S47" s="37"/>
      <c r="T47" s="38"/>
      <c r="U47" s="38"/>
      <c r="V47" s="38"/>
      <c r="W47" s="38"/>
      <c r="X47" s="39"/>
      <c r="Y47" s="40"/>
      <c r="Z47" s="41"/>
      <c r="AA47" s="42"/>
      <c r="AB47" s="43"/>
      <c r="AC47" s="44"/>
    </row>
    <row r="48" spans="1:29" x14ac:dyDescent="0.25">
      <c r="A48" s="45" t="s">
        <v>5</v>
      </c>
      <c r="B48" s="46" t="s">
        <v>6</v>
      </c>
      <c r="C48" s="46" t="s">
        <v>31</v>
      </c>
      <c r="E48" s="47"/>
      <c r="F48" s="37"/>
      <c r="O48" s="37"/>
      <c r="P48" s="37"/>
      <c r="Q48" s="37"/>
      <c r="R48" s="37"/>
      <c r="S48" s="37"/>
      <c r="T48" s="38"/>
      <c r="U48" s="38"/>
      <c r="V48" s="38"/>
      <c r="W48" s="38"/>
      <c r="X48" s="39"/>
      <c r="Y48" s="40"/>
      <c r="Z48" s="41"/>
      <c r="AA48" s="42"/>
      <c r="AB48" s="43"/>
      <c r="AC48" s="44"/>
    </row>
    <row r="49" spans="1:29" x14ac:dyDescent="0.25">
      <c r="A49" s="28">
        <v>42415</v>
      </c>
      <c r="B49" s="29">
        <v>73</v>
      </c>
      <c r="C49" s="48">
        <v>15201.38</v>
      </c>
      <c r="E49" s="47"/>
      <c r="F49" s="37"/>
      <c r="O49" s="37"/>
      <c r="P49" s="37"/>
      <c r="Q49" s="37"/>
      <c r="R49" s="37"/>
      <c r="S49" s="37"/>
      <c r="T49" s="38"/>
      <c r="U49" s="38"/>
      <c r="V49" s="38"/>
      <c r="W49" s="38"/>
      <c r="X49" s="39"/>
      <c r="Y49" s="40"/>
      <c r="Z49" s="41"/>
      <c r="AA49" s="42"/>
      <c r="AB49" s="43"/>
      <c r="AC49" s="44"/>
    </row>
    <row r="50" spans="1:29" x14ac:dyDescent="0.25">
      <c r="A50" s="28">
        <v>42417</v>
      </c>
      <c r="B50" s="29">
        <v>74</v>
      </c>
      <c r="C50" s="48">
        <v>13016.31</v>
      </c>
      <c r="E50" s="47"/>
      <c r="F50" s="37"/>
      <c r="O50" s="37"/>
      <c r="P50" s="37"/>
      <c r="Q50" s="37"/>
      <c r="R50" s="37"/>
      <c r="S50" s="37"/>
      <c r="T50" s="38"/>
      <c r="U50" s="38"/>
      <c r="V50" s="38"/>
      <c r="W50" s="38"/>
      <c r="X50" s="39"/>
      <c r="Y50" s="40"/>
      <c r="Z50" s="41"/>
      <c r="AA50" s="42"/>
      <c r="AB50" s="43"/>
      <c r="AC50" s="44"/>
    </row>
    <row r="51" spans="1:29" x14ac:dyDescent="0.25">
      <c r="A51" s="28">
        <v>42422</v>
      </c>
      <c r="B51" s="29">
        <v>75</v>
      </c>
      <c r="C51" s="48">
        <v>1523.26</v>
      </c>
      <c r="E51" s="47"/>
      <c r="F51" s="37"/>
      <c r="O51" s="37"/>
      <c r="P51" s="37"/>
      <c r="Q51" s="37"/>
      <c r="R51" s="37"/>
      <c r="S51" s="37"/>
      <c r="T51" s="38"/>
      <c r="U51" s="38"/>
      <c r="V51" s="38"/>
      <c r="W51" s="38"/>
      <c r="X51" s="39"/>
      <c r="Y51" s="40"/>
      <c r="Z51" s="41"/>
      <c r="AA51" s="42"/>
      <c r="AB51" s="43"/>
      <c r="AC51" s="44"/>
    </row>
    <row r="52" spans="1:29" x14ac:dyDescent="0.25">
      <c r="C52" s="48"/>
      <c r="E52" s="47"/>
      <c r="F52" s="37"/>
      <c r="O52" s="37"/>
      <c r="P52" s="37"/>
      <c r="Q52" s="37"/>
      <c r="R52" s="37"/>
      <c r="S52" s="37"/>
      <c r="T52" s="38"/>
      <c r="U52" s="38"/>
      <c r="V52" s="38"/>
      <c r="W52" s="38"/>
      <c r="X52" s="39"/>
      <c r="Y52" s="40"/>
      <c r="Z52" s="41"/>
      <c r="AA52" s="42"/>
      <c r="AB52" s="43"/>
      <c r="AC52" s="44"/>
    </row>
    <row r="53" spans="1:29" x14ac:dyDescent="0.25">
      <c r="C53" s="48"/>
      <c r="E53" s="47"/>
      <c r="F53" s="37"/>
      <c r="O53" s="37"/>
      <c r="P53" s="37"/>
      <c r="Q53" s="37"/>
      <c r="R53" s="37"/>
      <c r="S53" s="37"/>
      <c r="T53" s="38"/>
      <c r="U53" s="38"/>
      <c r="V53" s="38"/>
      <c r="W53" s="38"/>
      <c r="X53" s="39"/>
      <c r="Y53" s="40"/>
      <c r="Z53" s="41"/>
      <c r="AA53" s="42"/>
      <c r="AB53" s="43"/>
      <c r="AC53" s="44"/>
    </row>
    <row r="54" spans="1:29" x14ac:dyDescent="0.25">
      <c r="C54" s="48"/>
      <c r="E54" s="47"/>
      <c r="F54" s="37"/>
      <c r="O54" s="37"/>
      <c r="P54" s="37"/>
      <c r="Q54" s="37"/>
      <c r="R54" s="37"/>
      <c r="S54" s="37"/>
      <c r="T54" s="38"/>
      <c r="U54" s="38"/>
      <c r="V54" s="38"/>
      <c r="W54" s="38"/>
      <c r="X54" s="39"/>
      <c r="Y54" s="40"/>
      <c r="Z54" s="41"/>
      <c r="AA54" s="42"/>
      <c r="AB54" s="43"/>
      <c r="AC54" s="44"/>
    </row>
    <row r="55" spans="1:29" x14ac:dyDescent="0.25">
      <c r="C55" s="48"/>
      <c r="E55" s="47"/>
      <c r="F55" s="37"/>
      <c r="O55" s="37"/>
      <c r="P55" s="37"/>
      <c r="Q55" s="37"/>
      <c r="R55" s="37"/>
      <c r="S55" s="37"/>
      <c r="T55" s="38"/>
      <c r="U55" s="38"/>
      <c r="V55" s="38"/>
      <c r="W55" s="38"/>
      <c r="X55" s="39"/>
      <c r="Y55" s="40"/>
      <c r="Z55" s="41"/>
      <c r="AA55" s="42"/>
      <c r="AB55" s="43"/>
      <c r="AC55" s="44"/>
    </row>
    <row r="56" spans="1:29" x14ac:dyDescent="0.25">
      <c r="C56" s="48"/>
      <c r="E56" s="47"/>
      <c r="F56" s="37"/>
      <c r="O56" s="37"/>
      <c r="P56" s="37"/>
      <c r="Q56" s="37"/>
      <c r="R56" s="37"/>
      <c r="S56" s="37"/>
      <c r="T56" s="38"/>
      <c r="U56" s="38"/>
      <c r="V56" s="38"/>
      <c r="W56" s="38"/>
      <c r="X56" s="39"/>
      <c r="Y56" s="40"/>
      <c r="Z56" s="41"/>
      <c r="AA56" s="42"/>
      <c r="AB56" s="43"/>
      <c r="AC56" s="44"/>
    </row>
    <row r="57" spans="1:29" x14ac:dyDescent="0.25">
      <c r="C57" s="48"/>
      <c r="E57" s="47"/>
      <c r="F57" s="37"/>
      <c r="O57" s="37"/>
      <c r="P57" s="37"/>
      <c r="Q57" s="37"/>
      <c r="R57" s="37"/>
      <c r="S57" s="37"/>
      <c r="T57" s="38"/>
      <c r="U57" s="38"/>
      <c r="V57" s="38"/>
      <c r="W57" s="38"/>
      <c r="X57" s="39"/>
      <c r="Y57" s="40"/>
      <c r="Z57" s="41"/>
      <c r="AA57" s="42"/>
      <c r="AB57" s="43"/>
      <c r="AC57" s="44"/>
    </row>
    <row r="58" spans="1:29" x14ac:dyDescent="0.25">
      <c r="C58" s="48"/>
      <c r="E58" s="47"/>
      <c r="F58" s="37"/>
      <c r="O58" s="37"/>
      <c r="P58" s="37"/>
      <c r="Q58" s="37"/>
      <c r="R58" s="37"/>
      <c r="S58" s="37"/>
      <c r="T58" s="38"/>
      <c r="U58" s="38"/>
      <c r="V58" s="38"/>
      <c r="W58" s="38"/>
      <c r="X58" s="39"/>
      <c r="Y58" s="40"/>
      <c r="Z58" s="41"/>
      <c r="AA58" s="42"/>
      <c r="AB58" s="43"/>
      <c r="AC58" s="44"/>
    </row>
    <row r="59" spans="1:29" x14ac:dyDescent="0.25">
      <c r="C59" s="48"/>
      <c r="E59" s="47"/>
      <c r="F59" s="49"/>
      <c r="O59" s="37"/>
      <c r="P59" s="37"/>
      <c r="Q59" s="37"/>
      <c r="R59" s="37"/>
      <c r="S59" s="37"/>
      <c r="T59" s="38"/>
      <c r="U59" s="38"/>
      <c r="V59" s="38"/>
      <c r="W59" s="38"/>
      <c r="X59" s="39"/>
      <c r="Y59" s="40"/>
      <c r="Z59" s="41"/>
      <c r="AA59" s="42"/>
      <c r="AB59" s="43"/>
      <c r="AC59" s="44"/>
    </row>
    <row r="60" spans="1:29" x14ac:dyDescent="0.25">
      <c r="C60" s="50">
        <f>SUM(C49:C59)</f>
        <v>29740.949999999997</v>
      </c>
      <c r="E60" s="47"/>
      <c r="F60" s="31"/>
      <c r="H60" s="47" t="s">
        <v>32</v>
      </c>
      <c r="I60" s="33">
        <f>F46+G46+H46+I46+O46+P46+T46+U46+C60-X46</f>
        <v>302632.93</v>
      </c>
      <c r="O60" s="37"/>
      <c r="P60" s="37"/>
      <c r="Q60" s="37"/>
      <c r="R60" s="37"/>
      <c r="S60" s="37"/>
      <c r="T60" s="38"/>
      <c r="U60" s="38"/>
      <c r="V60" s="38"/>
      <c r="W60" s="38"/>
      <c r="X60" s="39"/>
      <c r="Y60" s="40"/>
      <c r="Z60" s="41"/>
      <c r="AA60" s="42"/>
      <c r="AB60" s="43"/>
      <c r="AC60" s="44"/>
    </row>
    <row r="61" spans="1:29" ht="15.75" thickBot="1" x14ac:dyDescent="0.3">
      <c r="C61" s="51">
        <v>2.2499999999999999E-2</v>
      </c>
      <c r="E61" s="47"/>
      <c r="F61" s="31"/>
      <c r="O61" s="37"/>
      <c r="P61" s="37"/>
      <c r="Q61" s="37"/>
      <c r="R61" s="37"/>
      <c r="S61" s="37"/>
      <c r="T61" s="38"/>
      <c r="U61" s="38"/>
      <c r="V61" s="38"/>
      <c r="W61" s="38"/>
      <c r="X61" s="39"/>
      <c r="Y61" s="40"/>
      <c r="Z61" s="41"/>
      <c r="AA61" s="42"/>
      <c r="AB61" s="43"/>
      <c r="AC61" s="44"/>
    </row>
    <row r="62" spans="1:29" ht="15.75" thickBot="1" x14ac:dyDescent="0.3">
      <c r="B62" s="52" t="s">
        <v>33</v>
      </c>
      <c r="C62" s="50">
        <f>C60*C61</f>
        <v>669.1713749999999</v>
      </c>
      <c r="F62" s="31"/>
      <c r="H62" s="47" t="s">
        <v>4</v>
      </c>
      <c r="I62" s="47" t="s">
        <v>34</v>
      </c>
      <c r="J62" s="47" t="s">
        <v>3</v>
      </c>
      <c r="O62" s="37"/>
      <c r="P62" s="37"/>
      <c r="Q62" s="37"/>
      <c r="R62" s="37"/>
      <c r="S62" s="37"/>
      <c r="T62" s="38"/>
      <c r="U62" s="38"/>
      <c r="V62" s="38"/>
      <c r="W62" s="38"/>
      <c r="X62" s="39"/>
      <c r="Y62" s="40"/>
      <c r="Z62" s="41"/>
      <c r="AA62" s="42"/>
      <c r="AB62" s="43"/>
      <c r="AC62" s="44"/>
    </row>
    <row r="63" spans="1:29" x14ac:dyDescent="0.25">
      <c r="F63" s="31"/>
      <c r="H63" s="33">
        <f>AC46</f>
        <v>-21191.900000000005</v>
      </c>
      <c r="I63" s="53">
        <f>I60*3.65%</f>
        <v>11046.101944999999</v>
      </c>
      <c r="J63" s="33">
        <f>Z46</f>
        <v>5455.2600000000011</v>
      </c>
      <c r="O63" s="37"/>
      <c r="P63" s="37"/>
      <c r="Q63" s="37"/>
      <c r="R63" s="37"/>
      <c r="S63" s="37"/>
      <c r="T63" s="38"/>
      <c r="U63" s="38"/>
      <c r="V63" s="38"/>
      <c r="W63" s="38"/>
      <c r="X63" s="39"/>
      <c r="Y63" s="40"/>
      <c r="Z63" s="41"/>
      <c r="AA63" s="42"/>
      <c r="AB63" s="43"/>
      <c r="AC63" s="44"/>
    </row>
    <row r="64" spans="1:29" x14ac:dyDescent="0.25">
      <c r="A64" s="54"/>
      <c r="B64" s="55"/>
      <c r="O64" s="37"/>
      <c r="P64" s="37"/>
      <c r="Q64" s="37"/>
      <c r="R64" s="37"/>
      <c r="S64" s="37"/>
      <c r="T64" s="38"/>
      <c r="U64" s="38"/>
      <c r="V64" s="38"/>
      <c r="W64" s="38"/>
      <c r="X64" s="39"/>
      <c r="Y64" s="40"/>
      <c r="Z64" s="41"/>
      <c r="AA64" s="42"/>
      <c r="AB64" s="43"/>
      <c r="AC64" s="44"/>
    </row>
    <row r="65" spans="1:29" x14ac:dyDescent="0.25">
      <c r="A65" s="54"/>
      <c r="B65" s="55"/>
      <c r="H65" s="56" t="s">
        <v>35</v>
      </c>
      <c r="I65" s="33">
        <f>I63*17.8%</f>
        <v>1966.20614621</v>
      </c>
      <c r="O65" s="37"/>
      <c r="P65" s="37"/>
      <c r="Q65" s="37"/>
      <c r="R65" s="37"/>
      <c r="S65" s="37"/>
      <c r="T65" s="38"/>
      <c r="U65" s="38"/>
      <c r="V65" s="38"/>
      <c r="W65" s="38"/>
      <c r="X65" s="39"/>
      <c r="Y65" s="40"/>
      <c r="Z65" s="41"/>
      <c r="AA65" s="42"/>
      <c r="AB65" s="43"/>
      <c r="AC65" s="44"/>
    </row>
    <row r="66" spans="1:29" x14ac:dyDescent="0.25">
      <c r="A66" s="54"/>
      <c r="B66" s="55"/>
      <c r="H66" s="56" t="s">
        <v>36</v>
      </c>
      <c r="I66" s="33">
        <f>I63*82.2%</f>
        <v>9079.8957987899994</v>
      </c>
      <c r="O66" s="37"/>
      <c r="P66" s="37"/>
      <c r="Q66" s="37"/>
      <c r="R66" s="37"/>
      <c r="S66" s="37"/>
      <c r="T66" s="38"/>
      <c r="U66" s="38"/>
      <c r="V66" s="38"/>
      <c r="W66" s="38"/>
      <c r="X66" s="39"/>
      <c r="Y66" s="40"/>
      <c r="Z66" s="41"/>
      <c r="AA66" s="42"/>
      <c r="AB66" s="43"/>
      <c r="AC66" s="44"/>
    </row>
    <row r="67" spans="1:29" x14ac:dyDescent="0.25">
      <c r="H67" s="57"/>
      <c r="I67" s="31"/>
      <c r="O67" s="37"/>
      <c r="P67" s="37"/>
      <c r="Q67" s="37"/>
      <c r="R67" s="37"/>
      <c r="S67" s="37"/>
      <c r="T67" s="58"/>
      <c r="U67" s="58"/>
      <c r="V67" s="58"/>
      <c r="W67" s="58"/>
      <c r="X67" s="40"/>
      <c r="Y67" s="40"/>
      <c r="Z67" s="49"/>
      <c r="AA67" s="43"/>
      <c r="AB67" s="43"/>
      <c r="AC67" s="34"/>
    </row>
    <row r="68" spans="1:29" x14ac:dyDescent="0.25">
      <c r="H68" s="57"/>
      <c r="O68" s="37"/>
      <c r="P68" s="37"/>
      <c r="Q68" s="37"/>
      <c r="R68" s="37"/>
      <c r="S68" s="37"/>
      <c r="T68" s="58"/>
      <c r="U68" s="58"/>
      <c r="V68" s="58"/>
      <c r="W68" s="58"/>
      <c r="X68" s="40"/>
      <c r="Y68" s="40"/>
      <c r="Z68" s="49"/>
      <c r="AA68" s="43"/>
      <c r="AB68" s="43"/>
      <c r="AC68" s="34"/>
    </row>
    <row r="69" spans="1:29" x14ac:dyDescent="0.25">
      <c r="O69" s="37"/>
      <c r="P69" s="37"/>
      <c r="Q69" s="37"/>
      <c r="R69" s="37"/>
      <c r="S69" s="37"/>
      <c r="T69" s="58"/>
      <c r="U69" s="58"/>
      <c r="V69" s="58"/>
      <c r="W69" s="58"/>
      <c r="X69" s="40"/>
      <c r="Y69" s="40"/>
      <c r="Z69" s="49"/>
      <c r="AA69" s="43"/>
      <c r="AB69" s="43"/>
      <c r="AC69" s="34"/>
    </row>
    <row r="70" spans="1:29" x14ac:dyDescent="0.25">
      <c r="O70" s="37"/>
      <c r="P70" s="37"/>
      <c r="Q70" s="37"/>
      <c r="R70" s="37"/>
      <c r="S70" s="37"/>
      <c r="T70" s="58"/>
      <c r="U70" s="58"/>
      <c r="V70" s="58"/>
      <c r="W70" s="58"/>
      <c r="X70" s="40"/>
      <c r="Y70" s="40"/>
      <c r="Z70" s="49"/>
      <c r="AA70" s="43"/>
      <c r="AB70" s="43"/>
      <c r="AC70" s="34"/>
    </row>
    <row r="71" spans="1:29" x14ac:dyDescent="0.25">
      <c r="O71" s="37"/>
      <c r="P71" s="37"/>
      <c r="Q71" s="37"/>
      <c r="R71" s="37"/>
      <c r="S71" s="37"/>
      <c r="T71" s="58"/>
      <c r="U71" s="58"/>
      <c r="V71" s="58"/>
      <c r="W71" s="58"/>
      <c r="X71" s="40"/>
      <c r="Y71" s="40"/>
      <c r="Z71" s="49"/>
      <c r="AA71" s="43"/>
      <c r="AB71" s="43"/>
      <c r="AC71" s="34"/>
    </row>
    <row r="72" spans="1:29" x14ac:dyDescent="0.25">
      <c r="O72" s="37"/>
      <c r="P72" s="37"/>
      <c r="Q72" s="37"/>
      <c r="R72" s="37"/>
      <c r="S72" s="37"/>
      <c r="T72" s="58"/>
      <c r="U72" s="58"/>
      <c r="V72" s="58"/>
      <c r="W72" s="58"/>
      <c r="X72" s="40"/>
      <c r="Y72" s="40"/>
      <c r="Z72" s="49"/>
      <c r="AA72" s="43"/>
      <c r="AB72" s="43"/>
      <c r="AC72" s="34"/>
    </row>
    <row r="73" spans="1:29" x14ac:dyDescent="0.25">
      <c r="O73" s="37"/>
      <c r="P73" s="37"/>
      <c r="Q73" s="37"/>
      <c r="R73" s="37"/>
      <c r="S73" s="37"/>
      <c r="T73" s="58"/>
      <c r="U73" s="58"/>
      <c r="V73" s="58"/>
      <c r="W73" s="58"/>
      <c r="X73" s="40"/>
      <c r="Y73" s="40"/>
      <c r="Z73" s="49"/>
      <c r="AA73" s="43"/>
      <c r="AB73" s="43"/>
      <c r="AC73" s="34"/>
    </row>
    <row r="74" spans="1:29" x14ac:dyDescent="0.25">
      <c r="O74" s="37"/>
      <c r="P74" s="37"/>
      <c r="Q74" s="37"/>
      <c r="R74" s="37"/>
      <c r="S74" s="37"/>
      <c r="T74" s="58"/>
      <c r="U74" s="58"/>
      <c r="V74" s="58"/>
      <c r="W74" s="58"/>
      <c r="X74" s="40"/>
      <c r="Y74" s="40"/>
      <c r="Z74" s="49"/>
      <c r="AA74" s="43"/>
      <c r="AB74" s="43"/>
      <c r="AC74" s="34"/>
    </row>
    <row r="75" spans="1:29" x14ac:dyDescent="0.25">
      <c r="O75" s="37"/>
      <c r="P75" s="37"/>
      <c r="Q75" s="37"/>
      <c r="R75" s="37"/>
      <c r="S75" s="37"/>
      <c r="T75" s="58"/>
      <c r="U75" s="58"/>
      <c r="V75" s="58"/>
      <c r="W75" s="58"/>
      <c r="X75" s="40"/>
      <c r="Y75" s="40"/>
      <c r="Z75" s="49"/>
      <c r="AA75" s="43"/>
      <c r="AB75" s="43"/>
      <c r="AC75" s="34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56"/>
  <sheetViews>
    <sheetView zoomScale="75" workbookViewId="0">
      <pane xSplit="4" ySplit="2" topLeftCell="E3" activePane="bottomRight" state="frozen"/>
      <selection activeCell="A5" sqref="A5"/>
      <selection pane="topRight" activeCell="A5" sqref="A5"/>
      <selection pane="bottomLeft" activeCell="A5" sqref="A5"/>
      <selection pane="bottomRight" activeCell="A6" sqref="A6"/>
    </sheetView>
  </sheetViews>
  <sheetFormatPr defaultRowHeight="15" x14ac:dyDescent="0.25"/>
  <cols>
    <col min="1" max="1" width="7.85546875" style="28" customWidth="1"/>
    <col min="2" max="2" width="10.42578125" style="29" bestFit="1" customWidth="1"/>
    <col min="3" max="3" width="15.5703125" style="29" bestFit="1" customWidth="1"/>
    <col min="4" max="4" width="48.7109375" style="30" bestFit="1" customWidth="1"/>
    <col min="5" max="13" width="15.7109375" style="30" customWidth="1"/>
    <col min="14" max="14" width="17.28515625" style="30" bestFit="1" customWidth="1"/>
    <col min="15" max="19" width="15.7109375" style="30" hidden="1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108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73" si="0">Z4-X5+Y5</f>
        <v>0</v>
      </c>
      <c r="AA5" s="14"/>
      <c r="AB5" s="14">
        <v>44345.19</v>
      </c>
      <c r="AC5" s="9">
        <f>AC4-AA5+AB5</f>
        <v>44345.19</v>
      </c>
    </row>
    <row r="6" spans="1:29" s="26" customFormat="1" x14ac:dyDescent="0.25">
      <c r="A6" s="18">
        <v>42430</v>
      </c>
      <c r="B6" s="19">
        <v>4538</v>
      </c>
      <c r="C6" s="19">
        <v>6102</v>
      </c>
      <c r="D6" s="20" t="s">
        <v>110</v>
      </c>
      <c r="E6" s="21"/>
      <c r="F6" s="21"/>
      <c r="G6" s="21"/>
      <c r="H6" s="21"/>
      <c r="I6" s="21">
        <v>425.77</v>
      </c>
      <c r="J6" s="21"/>
      <c r="K6" s="21"/>
      <c r="L6" s="21"/>
      <c r="M6" s="21"/>
      <c r="N6" s="21"/>
      <c r="O6" s="22"/>
      <c r="P6" s="22"/>
      <c r="Q6" s="22"/>
      <c r="R6" s="22"/>
      <c r="S6" s="22"/>
      <c r="T6" s="23"/>
      <c r="U6" s="23"/>
      <c r="V6" s="23"/>
      <c r="W6" s="23"/>
      <c r="X6" s="24">
        <v>36.340000000000003</v>
      </c>
      <c r="Y6" s="24"/>
      <c r="Z6" s="25">
        <f t="shared" si="0"/>
        <v>-36.340000000000003</v>
      </c>
      <c r="AA6" s="14">
        <v>17.03</v>
      </c>
      <c r="AB6" s="14"/>
      <c r="AC6" s="9">
        <f>AC5-AA6+AB6</f>
        <v>44328.160000000003</v>
      </c>
    </row>
    <row r="7" spans="1:29" s="26" customFormat="1" x14ac:dyDescent="0.25">
      <c r="A7" s="18">
        <v>42430</v>
      </c>
      <c r="B7" s="19">
        <v>4539</v>
      </c>
      <c r="C7" s="19">
        <v>6922</v>
      </c>
      <c r="D7" s="20" t="s">
        <v>111</v>
      </c>
      <c r="E7" s="21"/>
      <c r="F7" s="21"/>
      <c r="G7" s="21"/>
      <c r="H7" s="21">
        <v>27900</v>
      </c>
      <c r="I7" s="21"/>
      <c r="J7" s="21"/>
      <c r="K7" s="21"/>
      <c r="L7" s="21"/>
      <c r="M7" s="21"/>
      <c r="N7" s="21"/>
      <c r="O7" s="22"/>
      <c r="P7" s="22"/>
      <c r="Q7" s="22"/>
      <c r="R7" s="22"/>
      <c r="S7" s="22"/>
      <c r="T7" s="23"/>
      <c r="U7" s="23"/>
      <c r="V7" s="23"/>
      <c r="W7" s="23"/>
      <c r="X7" s="24"/>
      <c r="Y7" s="24"/>
      <c r="Z7" s="25">
        <f t="shared" si="0"/>
        <v>-36.340000000000003</v>
      </c>
      <c r="AA7" s="14"/>
      <c r="AB7" s="14"/>
      <c r="AC7" s="9">
        <f t="shared" ref="AC7:AC75" si="1">AC6-AA7+AB7</f>
        <v>44328.160000000003</v>
      </c>
    </row>
    <row r="8" spans="1:29" s="26" customFormat="1" x14ac:dyDescent="0.25">
      <c r="A8" s="18">
        <v>42431</v>
      </c>
      <c r="B8" s="19">
        <v>4540</v>
      </c>
      <c r="C8" s="19">
        <v>6117</v>
      </c>
      <c r="D8" s="20" t="s">
        <v>86</v>
      </c>
      <c r="E8" s="21"/>
      <c r="F8" s="21"/>
      <c r="G8" s="21"/>
      <c r="H8" s="21"/>
      <c r="I8" s="21"/>
      <c r="J8" s="21"/>
      <c r="K8" s="21">
        <v>17200</v>
      </c>
      <c r="L8" s="21"/>
      <c r="M8" s="21"/>
      <c r="N8" s="21"/>
      <c r="O8" s="22"/>
      <c r="P8" s="22"/>
      <c r="Q8" s="22"/>
      <c r="R8" s="22"/>
      <c r="S8" s="22"/>
      <c r="T8" s="23"/>
      <c r="U8" s="23"/>
      <c r="V8" s="23"/>
      <c r="W8" s="23"/>
      <c r="X8" s="24"/>
      <c r="Y8" s="24"/>
      <c r="Z8" s="25">
        <f t="shared" si="0"/>
        <v>-36.340000000000003</v>
      </c>
      <c r="AA8" s="14">
        <v>688</v>
      </c>
      <c r="AB8" s="14"/>
      <c r="AC8" s="9">
        <f t="shared" si="1"/>
        <v>43640.160000000003</v>
      </c>
    </row>
    <row r="9" spans="1:29" s="26" customFormat="1" x14ac:dyDescent="0.25">
      <c r="A9" s="18">
        <v>42431</v>
      </c>
      <c r="B9" s="19">
        <v>4541</v>
      </c>
      <c r="C9" s="19">
        <v>6117</v>
      </c>
      <c r="D9" s="20" t="s">
        <v>112</v>
      </c>
      <c r="E9" s="21"/>
      <c r="F9" s="21"/>
      <c r="G9" s="21"/>
      <c r="H9" s="21"/>
      <c r="I9" s="21"/>
      <c r="J9" s="21"/>
      <c r="K9" s="21">
        <v>71160</v>
      </c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/>
      <c r="Y9" s="24"/>
      <c r="Z9" s="25">
        <f t="shared" si="0"/>
        <v>-36.340000000000003</v>
      </c>
      <c r="AA9" s="14">
        <v>2846.4</v>
      </c>
      <c r="AB9" s="14"/>
      <c r="AC9" s="9">
        <f t="shared" si="1"/>
        <v>40793.760000000002</v>
      </c>
    </row>
    <row r="10" spans="1:29" s="26" customFormat="1" x14ac:dyDescent="0.25">
      <c r="A10" s="18">
        <v>42431</v>
      </c>
      <c r="B10" s="19">
        <v>4542</v>
      </c>
      <c r="C10" s="19">
        <v>6117</v>
      </c>
      <c r="D10" s="20" t="s">
        <v>112</v>
      </c>
      <c r="E10" s="21"/>
      <c r="F10" s="21"/>
      <c r="G10" s="21"/>
      <c r="H10" s="21"/>
      <c r="I10" s="21"/>
      <c r="J10" s="21"/>
      <c r="K10" s="21">
        <v>28990</v>
      </c>
      <c r="L10" s="21"/>
      <c r="M10" s="21"/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/>
      <c r="Y10" s="24"/>
      <c r="Z10" s="25">
        <f t="shared" si="0"/>
        <v>-36.340000000000003</v>
      </c>
      <c r="AA10" s="14">
        <v>1159.5999999999999</v>
      </c>
      <c r="AB10" s="14"/>
      <c r="AC10" s="9">
        <f t="shared" si="1"/>
        <v>39634.160000000003</v>
      </c>
    </row>
    <row r="11" spans="1:29" s="26" customFormat="1" x14ac:dyDescent="0.25">
      <c r="A11" s="18">
        <v>42432</v>
      </c>
      <c r="B11" s="19">
        <v>4543</v>
      </c>
      <c r="C11" s="19">
        <v>6922</v>
      </c>
      <c r="D11" s="20" t="s">
        <v>86</v>
      </c>
      <c r="E11" s="21"/>
      <c r="F11" s="21"/>
      <c r="G11" s="21"/>
      <c r="H11" s="21">
        <v>17900</v>
      </c>
      <c r="I11" s="21"/>
      <c r="J11" s="21"/>
      <c r="K11" s="21"/>
      <c r="L11" s="21"/>
      <c r="M11" s="21"/>
      <c r="N11" s="21"/>
      <c r="O11" s="22"/>
      <c r="P11" s="22"/>
      <c r="Q11" s="22"/>
      <c r="R11" s="22"/>
      <c r="S11" s="22"/>
      <c r="T11" s="23"/>
      <c r="U11" s="23"/>
      <c r="V11" s="23"/>
      <c r="W11" s="23"/>
      <c r="X11" s="24"/>
      <c r="Y11" s="24"/>
      <c r="Z11" s="25">
        <f t="shared" si="0"/>
        <v>-36.340000000000003</v>
      </c>
      <c r="AA11" s="14"/>
      <c r="AB11" s="14"/>
      <c r="AC11" s="9">
        <f t="shared" si="1"/>
        <v>39634.160000000003</v>
      </c>
    </row>
    <row r="12" spans="1:29" s="76" customFormat="1" x14ac:dyDescent="0.25">
      <c r="A12" s="69">
        <v>42433</v>
      </c>
      <c r="B12" s="70">
        <v>29635</v>
      </c>
      <c r="C12" s="70">
        <v>2915</v>
      </c>
      <c r="D12" s="71" t="s">
        <v>72</v>
      </c>
      <c r="E12" s="72"/>
      <c r="F12" s="72"/>
      <c r="G12" s="72"/>
      <c r="H12" s="72"/>
      <c r="I12" s="72"/>
      <c r="J12" s="72"/>
      <c r="K12" s="72"/>
      <c r="L12" s="72"/>
      <c r="M12" s="72"/>
      <c r="N12" s="72">
        <v>18200</v>
      </c>
      <c r="O12" s="73"/>
      <c r="P12" s="73"/>
      <c r="Q12" s="73"/>
      <c r="R12" s="73"/>
      <c r="S12" s="73"/>
      <c r="T12" s="74"/>
      <c r="U12" s="74"/>
      <c r="V12" s="74"/>
      <c r="W12" s="74"/>
      <c r="X12" s="75"/>
      <c r="Y12" s="75"/>
      <c r="Z12" s="25">
        <f t="shared" si="0"/>
        <v>-36.340000000000003</v>
      </c>
      <c r="AA12" s="9"/>
      <c r="AB12" s="9"/>
      <c r="AC12" s="9">
        <f t="shared" si="1"/>
        <v>39634.160000000003</v>
      </c>
    </row>
    <row r="13" spans="1:29" s="26" customFormat="1" x14ac:dyDescent="0.25">
      <c r="A13" s="18">
        <v>42433</v>
      </c>
      <c r="B13" s="19">
        <v>4544</v>
      </c>
      <c r="C13" s="19">
        <v>6117</v>
      </c>
      <c r="D13" s="20" t="s">
        <v>113</v>
      </c>
      <c r="E13" s="21"/>
      <c r="F13" s="21"/>
      <c r="G13" s="21"/>
      <c r="H13" s="21"/>
      <c r="I13" s="21"/>
      <c r="J13" s="21"/>
      <c r="K13" s="21">
        <v>18243.82</v>
      </c>
      <c r="L13" s="21"/>
      <c r="M13" s="21"/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-36.340000000000003</v>
      </c>
      <c r="AA13" s="14">
        <v>729.76</v>
      </c>
      <c r="AB13" s="14"/>
      <c r="AC13" s="9">
        <f t="shared" si="1"/>
        <v>38904.400000000001</v>
      </c>
    </row>
    <row r="14" spans="1:29" s="26" customFormat="1" x14ac:dyDescent="0.25">
      <c r="A14" s="18">
        <v>42433</v>
      </c>
      <c r="B14" s="19">
        <v>4545</v>
      </c>
      <c r="C14" s="19">
        <v>6102</v>
      </c>
      <c r="D14" s="20" t="s">
        <v>114</v>
      </c>
      <c r="E14" s="21"/>
      <c r="F14" s="21"/>
      <c r="G14" s="21"/>
      <c r="H14" s="21"/>
      <c r="I14" s="21">
        <v>449.57</v>
      </c>
      <c r="J14" s="21"/>
      <c r="K14" s="21"/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>
        <v>36.340000000000003</v>
      </c>
      <c r="Y14" s="24"/>
      <c r="Z14" s="25">
        <f t="shared" si="0"/>
        <v>-72.680000000000007</v>
      </c>
      <c r="AA14" s="14">
        <v>17.98</v>
      </c>
      <c r="AB14" s="14"/>
      <c r="AC14" s="9">
        <f t="shared" si="1"/>
        <v>38886.42</v>
      </c>
    </row>
    <row r="15" spans="1:29" s="26" customFormat="1" x14ac:dyDescent="0.25">
      <c r="A15" s="18">
        <v>42433</v>
      </c>
      <c r="B15" s="19">
        <v>4546</v>
      </c>
      <c r="C15" s="19">
        <v>6102</v>
      </c>
      <c r="D15" s="20" t="s">
        <v>115</v>
      </c>
      <c r="E15" s="21"/>
      <c r="F15" s="21"/>
      <c r="G15" s="21"/>
      <c r="H15" s="21"/>
      <c r="I15" s="21">
        <v>9360</v>
      </c>
      <c r="J15" s="21"/>
      <c r="K15" s="21"/>
      <c r="L15" s="21"/>
      <c r="M15" s="21"/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>
        <v>857.99</v>
      </c>
      <c r="Y15" s="24"/>
      <c r="Z15" s="25">
        <f t="shared" si="0"/>
        <v>-930.67000000000007</v>
      </c>
      <c r="AA15" s="14">
        <v>374.4</v>
      </c>
      <c r="AB15" s="14"/>
      <c r="AC15" s="9">
        <f t="shared" si="1"/>
        <v>38512.019999999997</v>
      </c>
    </row>
    <row r="16" spans="1:29" s="26" customFormat="1" x14ac:dyDescent="0.25">
      <c r="A16" s="18">
        <v>42433</v>
      </c>
      <c r="B16" s="19">
        <v>4547</v>
      </c>
      <c r="C16" s="19">
        <v>5949</v>
      </c>
      <c r="D16" s="20" t="s">
        <v>59</v>
      </c>
      <c r="E16" s="21"/>
      <c r="F16" s="21"/>
      <c r="G16" s="21"/>
      <c r="H16" s="21"/>
      <c r="I16" s="21"/>
      <c r="J16" s="21"/>
      <c r="K16" s="21"/>
      <c r="L16" s="21"/>
      <c r="M16" s="21">
        <v>4365</v>
      </c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/>
      <c r="Y16" s="24"/>
      <c r="Z16" s="25">
        <f t="shared" si="0"/>
        <v>-930.67000000000007</v>
      </c>
      <c r="AA16" s="14">
        <v>785.7</v>
      </c>
      <c r="AB16" s="14"/>
      <c r="AC16" s="9">
        <f t="shared" si="1"/>
        <v>37726.32</v>
      </c>
    </row>
    <row r="17" spans="1:29" s="26" customFormat="1" x14ac:dyDescent="0.25">
      <c r="A17" s="18">
        <v>42436</v>
      </c>
      <c r="B17" s="19">
        <v>4548</v>
      </c>
      <c r="C17" s="19">
        <v>6102</v>
      </c>
      <c r="D17" s="20" t="s">
        <v>116</v>
      </c>
      <c r="E17" s="21"/>
      <c r="F17" s="21"/>
      <c r="G17" s="21"/>
      <c r="H17" s="21"/>
      <c r="I17" s="21">
        <v>1221.31</v>
      </c>
      <c r="J17" s="21"/>
      <c r="K17" s="21"/>
      <c r="L17" s="21"/>
      <c r="M17" s="21"/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>
        <v>109.03</v>
      </c>
      <c r="Y17" s="24"/>
      <c r="Z17" s="25">
        <f t="shared" si="0"/>
        <v>-1039.7</v>
      </c>
      <c r="AA17" s="14">
        <v>48.45</v>
      </c>
      <c r="AB17" s="14"/>
      <c r="AC17" s="9">
        <f t="shared" si="1"/>
        <v>37677.870000000003</v>
      </c>
    </row>
    <row r="18" spans="1:29" s="26" customFormat="1" x14ac:dyDescent="0.25">
      <c r="A18" s="18">
        <v>42436</v>
      </c>
      <c r="B18" s="19">
        <v>4549</v>
      </c>
      <c r="C18" s="19">
        <v>5102</v>
      </c>
      <c r="D18" s="20" t="s">
        <v>117</v>
      </c>
      <c r="E18" s="21"/>
      <c r="F18" s="21"/>
      <c r="G18" s="21"/>
      <c r="H18" s="21"/>
      <c r="I18" s="21">
        <v>399.77</v>
      </c>
      <c r="J18" s="21"/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>
        <v>36.340000000000003</v>
      </c>
      <c r="Y18" s="24"/>
      <c r="Z18" s="25">
        <f t="shared" si="0"/>
        <v>-1076.04</v>
      </c>
      <c r="AA18" s="14">
        <v>71.959999999999994</v>
      </c>
      <c r="AB18" s="14"/>
      <c r="AC18" s="9">
        <f t="shared" si="1"/>
        <v>37605.910000000003</v>
      </c>
    </row>
    <row r="19" spans="1:29" s="76" customFormat="1" x14ac:dyDescent="0.25">
      <c r="A19" s="69">
        <v>42437</v>
      </c>
      <c r="B19" s="70">
        <v>2000580</v>
      </c>
      <c r="C19" s="70">
        <v>1915</v>
      </c>
      <c r="D19" s="71" t="s">
        <v>150</v>
      </c>
      <c r="E19" s="72"/>
      <c r="F19" s="72"/>
      <c r="G19" s="72"/>
      <c r="H19" s="72"/>
      <c r="I19" s="72"/>
      <c r="J19" s="72"/>
      <c r="K19" s="72"/>
      <c r="L19" s="72"/>
      <c r="M19" s="72"/>
      <c r="N19" s="72">
        <v>5000</v>
      </c>
      <c r="O19" s="73"/>
      <c r="P19" s="73"/>
      <c r="Q19" s="73"/>
      <c r="R19" s="73"/>
      <c r="S19" s="73"/>
      <c r="T19" s="74"/>
      <c r="U19" s="74"/>
      <c r="V19" s="74"/>
      <c r="W19" s="74"/>
      <c r="X19" s="75"/>
      <c r="Y19" s="75"/>
      <c r="Z19" s="25">
        <f t="shared" si="0"/>
        <v>-1076.04</v>
      </c>
      <c r="AA19" s="9"/>
      <c r="AB19" s="9"/>
      <c r="AC19" s="9">
        <f t="shared" si="1"/>
        <v>37605.910000000003</v>
      </c>
    </row>
    <row r="20" spans="1:29" s="76" customFormat="1" x14ac:dyDescent="0.25">
      <c r="A20" s="69">
        <v>42437</v>
      </c>
      <c r="B20" s="70">
        <v>26252</v>
      </c>
      <c r="C20" s="70">
        <v>2102</v>
      </c>
      <c r="D20" s="71" t="s">
        <v>151</v>
      </c>
      <c r="E20" s="72"/>
      <c r="F20" s="72"/>
      <c r="G20" s="72"/>
      <c r="H20" s="72"/>
      <c r="I20" s="72"/>
      <c r="J20" s="72"/>
      <c r="K20" s="72"/>
      <c r="L20" s="72"/>
      <c r="M20" s="72"/>
      <c r="N20" s="72">
        <v>290.17</v>
      </c>
      <c r="O20" s="73"/>
      <c r="P20" s="73"/>
      <c r="Q20" s="73"/>
      <c r="R20" s="73"/>
      <c r="S20" s="73"/>
      <c r="T20" s="74"/>
      <c r="U20" s="74"/>
      <c r="V20" s="74"/>
      <c r="W20" s="74"/>
      <c r="X20" s="75"/>
      <c r="Y20" s="75"/>
      <c r="Z20" s="25">
        <f t="shared" si="0"/>
        <v>-1076.04</v>
      </c>
      <c r="AA20" s="9"/>
      <c r="AB20" s="9">
        <v>11.61</v>
      </c>
      <c r="AC20" s="9">
        <f t="shared" si="1"/>
        <v>37617.520000000004</v>
      </c>
    </row>
    <row r="21" spans="1:29" s="76" customFormat="1" x14ac:dyDescent="0.25">
      <c r="A21" s="69">
        <v>42437</v>
      </c>
      <c r="B21" s="70">
        <v>10608163</v>
      </c>
      <c r="C21" s="70">
        <v>3102</v>
      </c>
      <c r="D21" s="71" t="s">
        <v>83</v>
      </c>
      <c r="E21" s="72"/>
      <c r="F21" s="72"/>
      <c r="G21" s="72"/>
      <c r="H21" s="72"/>
      <c r="I21" s="72"/>
      <c r="J21" s="72"/>
      <c r="K21" s="72"/>
      <c r="L21" s="72"/>
      <c r="M21" s="72"/>
      <c r="N21" s="72">
        <v>313977.21000000002</v>
      </c>
      <c r="O21" s="73"/>
      <c r="P21" s="73"/>
      <c r="Q21" s="73"/>
      <c r="R21" s="73"/>
      <c r="S21" s="73"/>
      <c r="T21" s="74"/>
      <c r="U21" s="74"/>
      <c r="V21" s="74"/>
      <c r="W21" s="74"/>
      <c r="X21" s="75"/>
      <c r="Y21" s="75">
        <v>863.02</v>
      </c>
      <c r="Z21" s="25">
        <f t="shared" si="0"/>
        <v>-213.01999999999998</v>
      </c>
      <c r="AA21" s="9"/>
      <c r="AB21" s="9"/>
      <c r="AC21" s="9">
        <f t="shared" si="1"/>
        <v>37617.520000000004</v>
      </c>
    </row>
    <row r="22" spans="1:29" s="26" customFormat="1" x14ac:dyDescent="0.25">
      <c r="A22" s="18">
        <v>42437</v>
      </c>
      <c r="B22" s="19">
        <v>4550</v>
      </c>
      <c r="C22" s="19">
        <v>5905</v>
      </c>
      <c r="D22" s="20" t="s">
        <v>66</v>
      </c>
      <c r="E22" s="21">
        <v>215305.1</v>
      </c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/>
      <c r="Y22" s="24"/>
      <c r="Z22" s="25">
        <f t="shared" si="0"/>
        <v>-213.01999999999998</v>
      </c>
      <c r="AA22" s="14"/>
      <c r="AB22" s="14"/>
      <c r="AC22" s="9">
        <f t="shared" si="1"/>
        <v>37617.520000000004</v>
      </c>
    </row>
    <row r="23" spans="1:29" s="26" customFormat="1" x14ac:dyDescent="0.25">
      <c r="A23" s="18">
        <v>42437</v>
      </c>
      <c r="B23" s="19">
        <v>4551</v>
      </c>
      <c r="C23" s="19">
        <v>6922</v>
      </c>
      <c r="D23" s="20" t="s">
        <v>86</v>
      </c>
      <c r="E23" s="21"/>
      <c r="F23" s="21"/>
      <c r="G23" s="21"/>
      <c r="H23" s="21">
        <v>17200</v>
      </c>
      <c r="I23" s="21"/>
      <c r="J23" s="21"/>
      <c r="K23" s="21"/>
      <c r="L23" s="21"/>
      <c r="M23" s="21"/>
      <c r="N23" s="21"/>
      <c r="O23" s="22"/>
      <c r="P23" s="22"/>
      <c r="Q23" s="22"/>
      <c r="R23" s="22"/>
      <c r="S23" s="22"/>
      <c r="T23" s="23"/>
      <c r="U23" s="23"/>
      <c r="V23" s="23"/>
      <c r="W23" s="23"/>
      <c r="X23" s="24"/>
      <c r="Y23" s="24"/>
      <c r="Z23" s="25">
        <f t="shared" si="0"/>
        <v>-213.01999999999998</v>
      </c>
      <c r="AA23" s="14"/>
      <c r="AB23" s="14"/>
      <c r="AC23" s="9">
        <f t="shared" si="1"/>
        <v>37617.520000000004</v>
      </c>
    </row>
    <row r="24" spans="1:29" s="26" customFormat="1" x14ac:dyDescent="0.25">
      <c r="A24" s="18">
        <v>42437</v>
      </c>
      <c r="B24" s="19">
        <v>552</v>
      </c>
      <c r="C24" s="19">
        <v>6922</v>
      </c>
      <c r="D24" s="20" t="s">
        <v>118</v>
      </c>
      <c r="E24" s="21"/>
      <c r="F24" s="21"/>
      <c r="G24" s="21"/>
      <c r="H24" s="21">
        <v>21900</v>
      </c>
      <c r="I24" s="21"/>
      <c r="J24" s="21"/>
      <c r="K24" s="21"/>
      <c r="L24" s="21"/>
      <c r="M24" s="21"/>
      <c r="N24" s="21"/>
      <c r="O24" s="22"/>
      <c r="P24" s="22"/>
      <c r="Q24" s="22"/>
      <c r="R24" s="22"/>
      <c r="S24" s="22"/>
      <c r="T24" s="23"/>
      <c r="U24" s="23"/>
      <c r="V24" s="23"/>
      <c r="W24" s="23"/>
      <c r="X24" s="24"/>
      <c r="Y24" s="24"/>
      <c r="Z24" s="25">
        <f t="shared" si="0"/>
        <v>-213.01999999999998</v>
      </c>
      <c r="AA24" s="14"/>
      <c r="AB24" s="14"/>
      <c r="AC24" s="9">
        <f t="shared" si="1"/>
        <v>37617.520000000004</v>
      </c>
    </row>
    <row r="25" spans="1:29" s="26" customFormat="1" x14ac:dyDescent="0.25">
      <c r="A25" s="18">
        <v>42437</v>
      </c>
      <c r="B25" s="19">
        <v>4553</v>
      </c>
      <c r="C25" s="19">
        <v>6912</v>
      </c>
      <c r="D25" s="20" t="s">
        <v>119</v>
      </c>
      <c r="E25" s="21"/>
      <c r="F25" s="21"/>
      <c r="G25" s="21"/>
      <c r="H25" s="21"/>
      <c r="I25" s="21"/>
      <c r="J25" s="21">
        <v>65</v>
      </c>
      <c r="K25" s="21"/>
      <c r="L25" s="21"/>
      <c r="M25" s="21"/>
      <c r="N25" s="21"/>
      <c r="O25" s="22"/>
      <c r="P25" s="22"/>
      <c r="Q25" s="22"/>
      <c r="R25" s="22"/>
      <c r="S25" s="22"/>
      <c r="T25" s="23"/>
      <c r="U25" s="23"/>
      <c r="V25" s="23"/>
      <c r="W25" s="23"/>
      <c r="X25" s="24">
        <v>5</v>
      </c>
      <c r="Y25" s="24"/>
      <c r="Z25" s="25">
        <f t="shared" si="0"/>
        <v>-218.01999999999998</v>
      </c>
      <c r="AA25" s="14">
        <v>2.6</v>
      </c>
      <c r="AB25" s="14"/>
      <c r="AC25" s="9">
        <f t="shared" si="1"/>
        <v>37614.920000000006</v>
      </c>
    </row>
    <row r="26" spans="1:29" s="26" customFormat="1" x14ac:dyDescent="0.25">
      <c r="A26" s="18">
        <v>42437</v>
      </c>
      <c r="B26" s="19">
        <v>4554</v>
      </c>
      <c r="C26" s="19">
        <v>6912</v>
      </c>
      <c r="D26" s="20" t="s">
        <v>120</v>
      </c>
      <c r="E26" s="21"/>
      <c r="F26" s="21"/>
      <c r="G26" s="21"/>
      <c r="H26" s="21"/>
      <c r="I26" s="21"/>
      <c r="J26" s="21">
        <v>65</v>
      </c>
      <c r="K26" s="21"/>
      <c r="L26" s="21"/>
      <c r="M26" s="21"/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>
        <v>5</v>
      </c>
      <c r="Y26" s="24"/>
      <c r="Z26" s="25">
        <f t="shared" si="0"/>
        <v>-223.01999999999998</v>
      </c>
      <c r="AA26" s="14">
        <v>2.6</v>
      </c>
      <c r="AB26" s="14"/>
      <c r="AC26" s="9">
        <f t="shared" si="1"/>
        <v>37612.320000000007</v>
      </c>
    </row>
    <row r="27" spans="1:29" s="26" customFormat="1" x14ac:dyDescent="0.25">
      <c r="A27" s="18">
        <v>42437</v>
      </c>
      <c r="B27" s="19">
        <v>4555</v>
      </c>
      <c r="C27" s="19">
        <v>6922</v>
      </c>
      <c r="D27" s="20" t="s">
        <v>121</v>
      </c>
      <c r="E27" s="21"/>
      <c r="F27" s="21"/>
      <c r="G27" s="21"/>
      <c r="H27" s="21">
        <v>29900</v>
      </c>
      <c r="I27" s="21"/>
      <c r="J27" s="21"/>
      <c r="K27" s="21"/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/>
      <c r="Y27" s="24"/>
      <c r="Z27" s="25">
        <f t="shared" si="0"/>
        <v>-223.01999999999998</v>
      </c>
      <c r="AA27" s="14"/>
      <c r="AB27" s="14"/>
      <c r="AC27" s="9">
        <f t="shared" si="1"/>
        <v>37612.320000000007</v>
      </c>
    </row>
    <row r="28" spans="1:29" s="26" customFormat="1" x14ac:dyDescent="0.25">
      <c r="A28" s="18">
        <v>42437</v>
      </c>
      <c r="B28" s="19">
        <v>4556</v>
      </c>
      <c r="C28" s="19">
        <v>6922</v>
      </c>
      <c r="D28" s="20" t="s">
        <v>121</v>
      </c>
      <c r="E28" s="21"/>
      <c r="F28" s="21"/>
      <c r="G28" s="21"/>
      <c r="H28" s="21">
        <v>46900</v>
      </c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/>
      <c r="Y28" s="24"/>
      <c r="Z28" s="25">
        <f t="shared" si="0"/>
        <v>-223.01999999999998</v>
      </c>
      <c r="AA28" s="14"/>
      <c r="AB28" s="14"/>
      <c r="AC28" s="9">
        <f t="shared" si="1"/>
        <v>37612.320000000007</v>
      </c>
    </row>
    <row r="29" spans="1:29" s="26" customFormat="1" x14ac:dyDescent="0.25">
      <c r="A29" s="18">
        <v>42438</v>
      </c>
      <c r="B29" s="19">
        <v>4557</v>
      </c>
      <c r="C29" s="19">
        <v>5916</v>
      </c>
      <c r="D29" s="20" t="s">
        <v>54</v>
      </c>
      <c r="E29" s="21"/>
      <c r="F29" s="21"/>
      <c r="G29" s="21"/>
      <c r="H29" s="21"/>
      <c r="I29" s="21"/>
      <c r="J29" s="21"/>
      <c r="K29" s="21"/>
      <c r="L29" s="21"/>
      <c r="M29" s="21">
        <v>12000</v>
      </c>
      <c r="N29" s="21"/>
      <c r="O29" s="22"/>
      <c r="P29" s="22"/>
      <c r="Q29" s="22"/>
      <c r="R29" s="22"/>
      <c r="S29" s="22"/>
      <c r="T29" s="23"/>
      <c r="U29" s="23"/>
      <c r="V29" s="23"/>
      <c r="W29" s="23"/>
      <c r="X29" s="24"/>
      <c r="Y29" s="24"/>
      <c r="Z29" s="25">
        <f t="shared" si="0"/>
        <v>-223.01999999999998</v>
      </c>
      <c r="AA29" s="14"/>
      <c r="AB29" s="14"/>
      <c r="AC29" s="9">
        <f t="shared" si="1"/>
        <v>37612.320000000007</v>
      </c>
    </row>
    <row r="30" spans="1:29" s="26" customFormat="1" x14ac:dyDescent="0.25">
      <c r="A30" s="18">
        <v>42438</v>
      </c>
      <c r="B30" s="19">
        <v>4558</v>
      </c>
      <c r="C30" s="19">
        <v>6117</v>
      </c>
      <c r="D30" s="20" t="s">
        <v>122</v>
      </c>
      <c r="E30" s="21"/>
      <c r="F30" s="21"/>
      <c r="G30" s="21"/>
      <c r="H30" s="21"/>
      <c r="I30" s="21"/>
      <c r="J30" s="21"/>
      <c r="K30" s="21">
        <v>31273.16</v>
      </c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/>
      <c r="Y30" s="24"/>
      <c r="Z30" s="25">
        <f t="shared" si="0"/>
        <v>-223.01999999999998</v>
      </c>
      <c r="AA30" s="14">
        <v>1250.93</v>
      </c>
      <c r="AB30" s="14"/>
      <c r="AC30" s="9">
        <f t="shared" si="1"/>
        <v>36361.390000000007</v>
      </c>
    </row>
    <row r="31" spans="1:29" s="26" customFormat="1" x14ac:dyDescent="0.25">
      <c r="A31" s="18">
        <v>42438</v>
      </c>
      <c r="B31" s="19">
        <v>4559</v>
      </c>
      <c r="C31" s="19">
        <v>6949</v>
      </c>
      <c r="D31" s="20" t="s">
        <v>123</v>
      </c>
      <c r="E31" s="21"/>
      <c r="F31" s="21"/>
      <c r="G31" s="21"/>
      <c r="H31" s="21"/>
      <c r="I31" s="21"/>
      <c r="J31" s="21"/>
      <c r="K31" s="21"/>
      <c r="L31" s="21"/>
      <c r="M31" s="21">
        <v>500</v>
      </c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/>
      <c r="Y31" s="24"/>
      <c r="Z31" s="25">
        <f t="shared" si="0"/>
        <v>-223.01999999999998</v>
      </c>
      <c r="AA31" s="14">
        <v>20</v>
      </c>
      <c r="AB31" s="14"/>
      <c r="AC31" s="9">
        <f t="shared" si="1"/>
        <v>36341.390000000007</v>
      </c>
    </row>
    <row r="32" spans="1:29" s="26" customFormat="1" x14ac:dyDescent="0.25">
      <c r="A32" s="18">
        <v>42439</v>
      </c>
      <c r="B32" s="19">
        <v>4560</v>
      </c>
      <c r="C32" s="19">
        <v>6102</v>
      </c>
      <c r="D32" s="20" t="s">
        <v>124</v>
      </c>
      <c r="E32" s="21"/>
      <c r="F32" s="21"/>
      <c r="G32" s="21"/>
      <c r="H32" s="21"/>
      <c r="I32" s="21">
        <v>139.6</v>
      </c>
      <c r="J32" s="21"/>
      <c r="K32" s="21"/>
      <c r="L32" s="21"/>
      <c r="M32" s="21"/>
      <c r="N32" s="21"/>
      <c r="O32" s="22"/>
      <c r="P32" s="22"/>
      <c r="Q32" s="22"/>
      <c r="R32" s="22"/>
      <c r="S32" s="22"/>
      <c r="T32" s="23"/>
      <c r="U32" s="23"/>
      <c r="V32" s="23"/>
      <c r="W32" s="23"/>
      <c r="X32" s="24"/>
      <c r="Y32" s="24"/>
      <c r="Z32" s="25">
        <f t="shared" si="0"/>
        <v>-223.01999999999998</v>
      </c>
      <c r="AA32" s="14">
        <v>5.58</v>
      </c>
      <c r="AB32" s="14"/>
      <c r="AC32" s="9">
        <f t="shared" si="1"/>
        <v>36335.810000000005</v>
      </c>
    </row>
    <row r="33" spans="1:29" s="26" customFormat="1" x14ac:dyDescent="0.25">
      <c r="A33" s="18">
        <v>42439</v>
      </c>
      <c r="B33" s="19">
        <v>4561</v>
      </c>
      <c r="C33" s="19">
        <v>6922</v>
      </c>
      <c r="D33" s="20" t="s">
        <v>125</v>
      </c>
      <c r="E33" s="21"/>
      <c r="F33" s="21"/>
      <c r="G33" s="21"/>
      <c r="H33" s="21">
        <v>19900</v>
      </c>
      <c r="I33" s="21"/>
      <c r="J33" s="21"/>
      <c r="K33" s="21"/>
      <c r="L33" s="21"/>
      <c r="M33" s="21"/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-223.01999999999998</v>
      </c>
      <c r="AA33" s="14"/>
      <c r="AB33" s="14"/>
      <c r="AC33" s="9">
        <f t="shared" si="1"/>
        <v>36335.810000000005</v>
      </c>
    </row>
    <row r="34" spans="1:29" s="26" customFormat="1" x14ac:dyDescent="0.25">
      <c r="A34" s="18">
        <v>42439</v>
      </c>
      <c r="B34" s="19">
        <v>4562</v>
      </c>
      <c r="C34" s="19">
        <v>6102</v>
      </c>
      <c r="D34" s="20" t="s">
        <v>126</v>
      </c>
      <c r="E34" s="21"/>
      <c r="F34" s="21"/>
      <c r="G34" s="21"/>
      <c r="H34" s="21"/>
      <c r="I34" s="21">
        <v>3082.65</v>
      </c>
      <c r="J34" s="21"/>
      <c r="K34" s="21"/>
      <c r="L34" s="21"/>
      <c r="M34" s="21"/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>
        <v>36.340000000000003</v>
      </c>
      <c r="Y34" s="24"/>
      <c r="Z34" s="25">
        <f t="shared" si="0"/>
        <v>-259.36</v>
      </c>
      <c r="AA34" s="14">
        <v>123.3</v>
      </c>
      <c r="AB34" s="14"/>
      <c r="AC34" s="9">
        <f t="shared" si="1"/>
        <v>36212.51</v>
      </c>
    </row>
    <row r="35" spans="1:29" s="68" customFormat="1" x14ac:dyDescent="0.25">
      <c r="A35" s="61">
        <v>42439</v>
      </c>
      <c r="B35" s="62">
        <v>4563</v>
      </c>
      <c r="C35" s="62"/>
      <c r="D35" s="63" t="s">
        <v>46</v>
      </c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5"/>
      <c r="P35" s="65"/>
      <c r="Q35" s="65"/>
      <c r="R35" s="65"/>
      <c r="S35" s="65"/>
      <c r="T35" s="66"/>
      <c r="U35" s="66"/>
      <c r="V35" s="66"/>
      <c r="W35" s="66"/>
      <c r="X35" s="67"/>
      <c r="Y35" s="67"/>
      <c r="Z35" s="59">
        <f t="shared" si="0"/>
        <v>-259.36</v>
      </c>
      <c r="AA35" s="60"/>
      <c r="AB35" s="60"/>
      <c r="AC35" s="60">
        <f t="shared" si="1"/>
        <v>36212.51</v>
      </c>
    </row>
    <row r="36" spans="1:29" s="26" customFormat="1" x14ac:dyDescent="0.25">
      <c r="A36" s="18">
        <v>42439</v>
      </c>
      <c r="B36" s="19">
        <v>4564</v>
      </c>
      <c r="C36" s="19">
        <v>6117</v>
      </c>
      <c r="D36" s="20" t="s">
        <v>86</v>
      </c>
      <c r="E36" s="21"/>
      <c r="F36" s="21"/>
      <c r="G36" s="21"/>
      <c r="H36" s="21"/>
      <c r="I36" s="21"/>
      <c r="J36" s="21"/>
      <c r="K36" s="21">
        <v>17900</v>
      </c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/>
      <c r="Y36" s="24"/>
      <c r="Z36" s="25">
        <f t="shared" si="0"/>
        <v>-259.36</v>
      </c>
      <c r="AA36" s="14">
        <v>716</v>
      </c>
      <c r="AB36" s="14"/>
      <c r="AC36" s="9">
        <f t="shared" si="1"/>
        <v>35496.51</v>
      </c>
    </row>
    <row r="37" spans="1:29" s="26" customFormat="1" x14ac:dyDescent="0.25">
      <c r="A37" s="18">
        <v>42439</v>
      </c>
      <c r="B37" s="19">
        <v>4565</v>
      </c>
      <c r="C37" s="19">
        <v>6117</v>
      </c>
      <c r="D37" s="20" t="s">
        <v>86</v>
      </c>
      <c r="E37" s="21"/>
      <c r="F37" s="21"/>
      <c r="G37" s="21"/>
      <c r="H37" s="21"/>
      <c r="I37" s="21"/>
      <c r="J37" s="21"/>
      <c r="K37" s="21">
        <v>17200</v>
      </c>
      <c r="L37" s="21"/>
      <c r="M37" s="21"/>
      <c r="N37" s="21"/>
      <c r="O37" s="22"/>
      <c r="P37" s="22"/>
      <c r="Q37" s="22"/>
      <c r="R37" s="22"/>
      <c r="S37" s="22"/>
      <c r="T37" s="23"/>
      <c r="U37" s="23"/>
      <c r="V37" s="23"/>
      <c r="W37" s="23"/>
      <c r="X37" s="24"/>
      <c r="Y37" s="24"/>
      <c r="Z37" s="25">
        <f t="shared" si="0"/>
        <v>-259.36</v>
      </c>
      <c r="AA37" s="14">
        <v>688</v>
      </c>
      <c r="AB37" s="14"/>
      <c r="AC37" s="9">
        <f t="shared" si="1"/>
        <v>34808.51</v>
      </c>
    </row>
    <row r="38" spans="1:29" s="26" customFormat="1" x14ac:dyDescent="0.25">
      <c r="A38" s="18">
        <v>42439</v>
      </c>
      <c r="B38" s="19">
        <v>4566</v>
      </c>
      <c r="C38" s="19">
        <v>6117</v>
      </c>
      <c r="D38" s="20" t="s">
        <v>86</v>
      </c>
      <c r="E38" s="21"/>
      <c r="F38" s="21"/>
      <c r="G38" s="21"/>
      <c r="H38" s="21"/>
      <c r="I38" s="21"/>
      <c r="J38" s="21"/>
      <c r="K38" s="21">
        <v>17900</v>
      </c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-259.36</v>
      </c>
      <c r="AA38" s="14">
        <v>716</v>
      </c>
      <c r="AB38" s="14"/>
      <c r="AC38" s="9">
        <f t="shared" si="1"/>
        <v>34092.51</v>
      </c>
    </row>
    <row r="39" spans="1:29" s="26" customFormat="1" x14ac:dyDescent="0.25">
      <c r="A39" s="18">
        <v>42440</v>
      </c>
      <c r="B39" s="19">
        <v>4567</v>
      </c>
      <c r="C39" s="19">
        <v>5102</v>
      </c>
      <c r="D39" s="20" t="s">
        <v>50</v>
      </c>
      <c r="E39" s="21"/>
      <c r="F39" s="21"/>
      <c r="G39" s="21"/>
      <c r="H39" s="21"/>
      <c r="I39" s="21">
        <v>321.54000000000002</v>
      </c>
      <c r="J39" s="21"/>
      <c r="K39" s="21"/>
      <c r="L39" s="21"/>
      <c r="M39" s="21"/>
      <c r="N39" s="21"/>
      <c r="O39" s="22"/>
      <c r="P39" s="22"/>
      <c r="Q39" s="22"/>
      <c r="R39" s="22"/>
      <c r="S39" s="22"/>
      <c r="T39" s="23"/>
      <c r="U39" s="23"/>
      <c r="V39" s="23"/>
      <c r="W39" s="23"/>
      <c r="X39" s="24">
        <v>15.31</v>
      </c>
      <c r="Y39" s="24"/>
      <c r="Z39" s="25">
        <f t="shared" si="0"/>
        <v>-274.67</v>
      </c>
      <c r="AA39" s="14">
        <v>57.88</v>
      </c>
      <c r="AB39" s="14"/>
      <c r="AC39" s="9">
        <f t="shared" si="1"/>
        <v>34034.630000000005</v>
      </c>
    </row>
    <row r="40" spans="1:29" s="26" customFormat="1" x14ac:dyDescent="0.25">
      <c r="A40" s="18">
        <v>42440</v>
      </c>
      <c r="B40" s="19">
        <v>4568</v>
      </c>
      <c r="C40" s="19">
        <v>6117</v>
      </c>
      <c r="D40" s="20" t="s">
        <v>127</v>
      </c>
      <c r="E40" s="21"/>
      <c r="F40" s="21"/>
      <c r="G40" s="21"/>
      <c r="H40" s="21"/>
      <c r="I40" s="21"/>
      <c r="J40" s="21"/>
      <c r="K40" s="21">
        <v>29800</v>
      </c>
      <c r="L40" s="21"/>
      <c r="M40" s="21"/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/>
      <c r="Y40" s="24"/>
      <c r="Z40" s="25">
        <f t="shared" si="0"/>
        <v>-274.67</v>
      </c>
      <c r="AA40" s="14">
        <v>1192</v>
      </c>
      <c r="AB40" s="14"/>
      <c r="AC40" s="9">
        <f t="shared" si="1"/>
        <v>32842.630000000005</v>
      </c>
    </row>
    <row r="41" spans="1:29" s="26" customFormat="1" x14ac:dyDescent="0.25">
      <c r="A41" s="18">
        <v>42444</v>
      </c>
      <c r="B41" s="19">
        <v>4569</v>
      </c>
      <c r="C41" s="19">
        <v>5117</v>
      </c>
      <c r="D41" s="20" t="s">
        <v>111</v>
      </c>
      <c r="E41" s="21"/>
      <c r="F41" s="21"/>
      <c r="G41" s="21"/>
      <c r="H41" s="21"/>
      <c r="I41" s="21"/>
      <c r="J41" s="21"/>
      <c r="K41" s="21">
        <v>27900</v>
      </c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-274.67</v>
      </c>
      <c r="AA41" s="14">
        <v>5022</v>
      </c>
      <c r="AB41" s="14"/>
      <c r="AC41" s="9">
        <f t="shared" si="1"/>
        <v>27820.630000000005</v>
      </c>
    </row>
    <row r="42" spans="1:29" s="26" customFormat="1" x14ac:dyDescent="0.25">
      <c r="A42" s="18">
        <v>42444</v>
      </c>
      <c r="B42" s="19">
        <v>4570</v>
      </c>
      <c r="C42" s="19">
        <v>5102</v>
      </c>
      <c r="D42" s="20" t="s">
        <v>47</v>
      </c>
      <c r="E42" s="21"/>
      <c r="F42" s="21"/>
      <c r="G42" s="21"/>
      <c r="H42" s="21"/>
      <c r="I42" s="21">
        <v>399.77</v>
      </c>
      <c r="J42" s="21"/>
      <c r="K42" s="21"/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>
        <v>36.340000000000003</v>
      </c>
      <c r="Y42" s="24"/>
      <c r="Z42" s="25">
        <f t="shared" si="0"/>
        <v>-311.01</v>
      </c>
      <c r="AA42" s="14">
        <v>71.959999999999994</v>
      </c>
      <c r="AB42" s="14"/>
      <c r="AC42" s="9">
        <f t="shared" si="1"/>
        <v>27748.670000000006</v>
      </c>
    </row>
    <row r="43" spans="1:29" s="26" customFormat="1" x14ac:dyDescent="0.25">
      <c r="A43" s="18">
        <v>42444</v>
      </c>
      <c r="B43" s="19">
        <v>4571</v>
      </c>
      <c r="C43" s="19">
        <v>6949</v>
      </c>
      <c r="D43" s="20" t="s">
        <v>128</v>
      </c>
      <c r="E43" s="21"/>
      <c r="F43" s="21"/>
      <c r="G43" s="21"/>
      <c r="H43" s="21"/>
      <c r="I43" s="21"/>
      <c r="J43" s="21"/>
      <c r="K43" s="21"/>
      <c r="L43" s="21"/>
      <c r="M43" s="21">
        <v>50</v>
      </c>
      <c r="N43" s="21"/>
      <c r="O43" s="22"/>
      <c r="P43" s="22"/>
      <c r="Q43" s="22"/>
      <c r="R43" s="22"/>
      <c r="S43" s="22"/>
      <c r="T43" s="23"/>
      <c r="U43" s="23"/>
      <c r="V43" s="23"/>
      <c r="W43" s="23"/>
      <c r="X43" s="24"/>
      <c r="Y43" s="24"/>
      <c r="Z43" s="25">
        <f t="shared" si="0"/>
        <v>-311.01</v>
      </c>
      <c r="AA43" s="14">
        <v>2</v>
      </c>
      <c r="AB43" s="14"/>
      <c r="AC43" s="9">
        <f t="shared" si="1"/>
        <v>27746.670000000006</v>
      </c>
    </row>
    <row r="44" spans="1:29" s="26" customFormat="1" x14ac:dyDescent="0.25">
      <c r="A44" s="18">
        <v>42445</v>
      </c>
      <c r="B44" s="19">
        <v>4572</v>
      </c>
      <c r="C44" s="19">
        <v>5949</v>
      </c>
      <c r="D44" s="20" t="s">
        <v>129</v>
      </c>
      <c r="E44" s="21"/>
      <c r="F44" s="21"/>
      <c r="G44" s="21"/>
      <c r="H44" s="21"/>
      <c r="I44" s="21"/>
      <c r="J44" s="21"/>
      <c r="K44" s="21"/>
      <c r="L44" s="21"/>
      <c r="M44" s="21">
        <v>50</v>
      </c>
      <c r="N44" s="21"/>
      <c r="O44" s="22"/>
      <c r="P44" s="22"/>
      <c r="Q44" s="22"/>
      <c r="R44" s="22"/>
      <c r="S44" s="22"/>
      <c r="T44" s="23"/>
      <c r="U44" s="23"/>
      <c r="V44" s="23"/>
      <c r="W44" s="23"/>
      <c r="X44" s="24"/>
      <c r="Y44" s="24"/>
      <c r="Z44" s="25">
        <f t="shared" si="0"/>
        <v>-311.01</v>
      </c>
      <c r="AA44" s="14"/>
      <c r="AB44" s="14"/>
      <c r="AC44" s="9">
        <f t="shared" si="1"/>
        <v>27746.670000000006</v>
      </c>
    </row>
    <row r="45" spans="1:29" s="26" customFormat="1" x14ac:dyDescent="0.25">
      <c r="A45" s="18">
        <v>42446</v>
      </c>
      <c r="B45" s="19">
        <v>4573</v>
      </c>
      <c r="C45" s="19">
        <v>6915</v>
      </c>
      <c r="D45" s="20" t="s">
        <v>130</v>
      </c>
      <c r="E45" s="21"/>
      <c r="F45" s="21"/>
      <c r="G45" s="21"/>
      <c r="H45" s="21"/>
      <c r="I45" s="21"/>
      <c r="J45" s="21"/>
      <c r="K45" s="21"/>
      <c r="L45" s="21"/>
      <c r="M45" s="21">
        <v>5000</v>
      </c>
      <c r="N45" s="21"/>
      <c r="O45" s="22"/>
      <c r="P45" s="22"/>
      <c r="Q45" s="22"/>
      <c r="R45" s="22"/>
      <c r="S45" s="22"/>
      <c r="T45" s="23"/>
      <c r="U45" s="23"/>
      <c r="V45" s="23"/>
      <c r="W45" s="23"/>
      <c r="X45" s="24"/>
      <c r="Y45" s="24"/>
      <c r="Z45" s="25">
        <f t="shared" si="0"/>
        <v>-311.01</v>
      </c>
      <c r="AA45" s="14"/>
      <c r="AB45" s="14"/>
      <c r="AC45" s="9">
        <f t="shared" si="1"/>
        <v>27746.670000000006</v>
      </c>
    </row>
    <row r="46" spans="1:29" s="26" customFormat="1" x14ac:dyDescent="0.25">
      <c r="A46" s="18">
        <v>42446</v>
      </c>
      <c r="B46" s="19">
        <v>4574</v>
      </c>
      <c r="C46" s="19">
        <v>6102</v>
      </c>
      <c r="D46" s="20" t="s">
        <v>131</v>
      </c>
      <c r="E46" s="21"/>
      <c r="F46" s="21"/>
      <c r="G46" s="21"/>
      <c r="H46" s="21"/>
      <c r="I46" s="21">
        <v>8317</v>
      </c>
      <c r="J46" s="21"/>
      <c r="K46" s="21"/>
      <c r="L46" s="21"/>
      <c r="M46" s="21"/>
      <c r="N46" s="21"/>
      <c r="O46" s="22"/>
      <c r="P46" s="22"/>
      <c r="Q46" s="22"/>
      <c r="R46" s="22"/>
      <c r="S46" s="22"/>
      <c r="T46" s="23"/>
      <c r="U46" s="23"/>
      <c r="V46" s="23"/>
      <c r="W46" s="23"/>
      <c r="X46" s="24">
        <v>1077</v>
      </c>
      <c r="Y46" s="24"/>
      <c r="Z46" s="25">
        <f t="shared" si="0"/>
        <v>-1388.01</v>
      </c>
      <c r="AA46" s="14">
        <v>332.68</v>
      </c>
      <c r="AB46" s="14"/>
      <c r="AC46" s="9">
        <f t="shared" si="1"/>
        <v>27413.990000000005</v>
      </c>
    </row>
    <row r="47" spans="1:29" s="26" customFormat="1" x14ac:dyDescent="0.25">
      <c r="A47" s="18">
        <v>42446</v>
      </c>
      <c r="B47" s="19">
        <v>4575</v>
      </c>
      <c r="C47" s="19">
        <v>5922</v>
      </c>
      <c r="D47" s="20" t="s">
        <v>132</v>
      </c>
      <c r="E47" s="21"/>
      <c r="F47" s="21"/>
      <c r="G47" s="21"/>
      <c r="H47" s="21">
        <v>34195</v>
      </c>
      <c r="I47" s="21"/>
      <c r="J47" s="21"/>
      <c r="K47" s="21"/>
      <c r="L47" s="21"/>
      <c r="M47" s="21"/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-1388.01</v>
      </c>
      <c r="AA47" s="14"/>
      <c r="AB47" s="14"/>
      <c r="AC47" s="9">
        <f t="shared" si="1"/>
        <v>27413.990000000005</v>
      </c>
    </row>
    <row r="48" spans="1:29" s="26" customFormat="1" x14ac:dyDescent="0.25">
      <c r="A48" s="18">
        <v>42447</v>
      </c>
      <c r="B48" s="19">
        <v>4576</v>
      </c>
      <c r="C48" s="19">
        <v>6117</v>
      </c>
      <c r="D48" s="20" t="s">
        <v>133</v>
      </c>
      <c r="E48" s="21"/>
      <c r="F48" s="21"/>
      <c r="G48" s="21"/>
      <c r="H48" s="21"/>
      <c r="I48" s="21"/>
      <c r="J48" s="21"/>
      <c r="K48" s="21">
        <v>9900</v>
      </c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/>
      <c r="Y48" s="24"/>
      <c r="Z48" s="25">
        <f t="shared" si="0"/>
        <v>-1388.01</v>
      </c>
      <c r="AA48" s="14">
        <v>396</v>
      </c>
      <c r="AB48" s="14"/>
      <c r="AC48" s="9">
        <f t="shared" si="1"/>
        <v>27017.990000000005</v>
      </c>
    </row>
    <row r="49" spans="1:29" s="26" customFormat="1" x14ac:dyDescent="0.25">
      <c r="A49" s="18">
        <v>42447</v>
      </c>
      <c r="B49" s="19">
        <v>4577</v>
      </c>
      <c r="C49" s="19">
        <v>6117</v>
      </c>
      <c r="D49" s="20" t="s">
        <v>118</v>
      </c>
      <c r="E49" s="21"/>
      <c r="F49" s="21"/>
      <c r="G49" s="21"/>
      <c r="H49" s="21"/>
      <c r="I49" s="21"/>
      <c r="J49" s="21"/>
      <c r="K49" s="21">
        <v>21900</v>
      </c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-1388.01</v>
      </c>
      <c r="AA49" s="14">
        <v>876</v>
      </c>
      <c r="AB49" s="14"/>
      <c r="AC49" s="9">
        <f t="shared" si="1"/>
        <v>26141.990000000005</v>
      </c>
    </row>
    <row r="50" spans="1:29" s="76" customFormat="1" x14ac:dyDescent="0.25">
      <c r="A50" s="69">
        <v>42447</v>
      </c>
      <c r="B50" s="70">
        <v>4578</v>
      </c>
      <c r="C50" s="70">
        <v>2202</v>
      </c>
      <c r="D50" s="71" t="s">
        <v>106</v>
      </c>
      <c r="E50" s="72"/>
      <c r="F50" s="72"/>
      <c r="G50" s="72"/>
      <c r="H50" s="72"/>
      <c r="I50" s="72"/>
      <c r="J50" s="72"/>
      <c r="K50" s="72"/>
      <c r="L50" s="72"/>
      <c r="M50" s="72"/>
      <c r="N50" s="72">
        <v>1921.76</v>
      </c>
      <c r="O50" s="73"/>
      <c r="P50" s="73"/>
      <c r="Q50" s="73"/>
      <c r="R50" s="73"/>
      <c r="S50" s="73"/>
      <c r="T50" s="74"/>
      <c r="U50" s="74"/>
      <c r="V50" s="74"/>
      <c r="W50" s="74"/>
      <c r="X50" s="75"/>
      <c r="Y50" s="75">
        <v>250.66</v>
      </c>
      <c r="Z50" s="25">
        <f t="shared" si="0"/>
        <v>-1137.3499999999999</v>
      </c>
      <c r="AA50" s="9"/>
      <c r="AB50" s="9">
        <v>76.87</v>
      </c>
      <c r="AC50" s="9">
        <f t="shared" si="1"/>
        <v>26218.860000000004</v>
      </c>
    </row>
    <row r="51" spans="1:29" s="26" customFormat="1" x14ac:dyDescent="0.25">
      <c r="A51" s="18">
        <v>42447</v>
      </c>
      <c r="B51" s="19">
        <v>4579</v>
      </c>
      <c r="C51" s="19">
        <v>6102</v>
      </c>
      <c r="D51" s="20" t="s">
        <v>106</v>
      </c>
      <c r="E51" s="21"/>
      <c r="F51" s="21"/>
      <c r="G51" s="21"/>
      <c r="H51" s="21"/>
      <c r="I51" s="21">
        <v>1921.77</v>
      </c>
      <c r="J51" s="21"/>
      <c r="K51" s="21"/>
      <c r="L51" s="21"/>
      <c r="M51" s="21"/>
      <c r="N51" s="21"/>
      <c r="O51" s="22"/>
      <c r="P51" s="22"/>
      <c r="Q51" s="22"/>
      <c r="R51" s="22"/>
      <c r="S51" s="22"/>
      <c r="T51" s="23"/>
      <c r="U51" s="23"/>
      <c r="V51" s="23"/>
      <c r="W51" s="23"/>
      <c r="X51" s="24"/>
      <c r="Y51" s="24"/>
      <c r="Z51" s="25">
        <f t="shared" si="0"/>
        <v>-1137.3499999999999</v>
      </c>
      <c r="AA51" s="14">
        <v>76.87</v>
      </c>
      <c r="AB51" s="14"/>
      <c r="AC51" s="9">
        <f t="shared" si="1"/>
        <v>26141.990000000005</v>
      </c>
    </row>
    <row r="52" spans="1:29" s="26" customFormat="1" x14ac:dyDescent="0.25">
      <c r="A52" s="18">
        <v>42447</v>
      </c>
      <c r="B52" s="19">
        <v>4580</v>
      </c>
      <c r="C52" s="19">
        <v>6102</v>
      </c>
      <c r="D52" s="20" t="s">
        <v>134</v>
      </c>
      <c r="E52" s="21"/>
      <c r="F52" s="21"/>
      <c r="G52" s="21"/>
      <c r="H52" s="21"/>
      <c r="I52" s="21">
        <v>1648.98</v>
      </c>
      <c r="J52" s="21"/>
      <c r="K52" s="21"/>
      <c r="L52" s="21"/>
      <c r="M52" s="21"/>
      <c r="N52" s="21"/>
      <c r="O52" s="22"/>
      <c r="P52" s="22"/>
      <c r="Q52" s="22"/>
      <c r="R52" s="22"/>
      <c r="S52" s="22"/>
      <c r="T52" s="23"/>
      <c r="U52" s="23"/>
      <c r="V52" s="23"/>
      <c r="W52" s="23"/>
      <c r="X52" s="24">
        <v>145.37</v>
      </c>
      <c r="Y52" s="24"/>
      <c r="Z52" s="25">
        <f t="shared" si="0"/>
        <v>-1282.7199999999998</v>
      </c>
      <c r="AA52" s="14">
        <v>65.959999999999994</v>
      </c>
      <c r="AB52" s="14"/>
      <c r="AC52" s="9">
        <f t="shared" si="1"/>
        <v>26076.030000000006</v>
      </c>
    </row>
    <row r="53" spans="1:29" s="26" customFormat="1" x14ac:dyDescent="0.25">
      <c r="A53" s="18">
        <v>42447</v>
      </c>
      <c r="B53" s="19">
        <v>4581</v>
      </c>
      <c r="C53" s="19">
        <v>6102</v>
      </c>
      <c r="D53" s="20" t="s">
        <v>126</v>
      </c>
      <c r="E53" s="21"/>
      <c r="F53" s="21"/>
      <c r="G53" s="21"/>
      <c r="H53" s="21"/>
      <c r="I53" s="21">
        <v>449.67</v>
      </c>
      <c r="J53" s="21"/>
      <c r="K53" s="21"/>
      <c r="L53" s="21"/>
      <c r="M53" s="21"/>
      <c r="N53" s="21"/>
      <c r="O53" s="22"/>
      <c r="P53" s="22"/>
      <c r="Q53" s="22"/>
      <c r="R53" s="22"/>
      <c r="S53" s="22"/>
      <c r="T53" s="23"/>
      <c r="U53" s="23"/>
      <c r="V53" s="23"/>
      <c r="W53" s="23"/>
      <c r="X53" s="24">
        <v>36.340000000000003</v>
      </c>
      <c r="Y53" s="24"/>
      <c r="Z53" s="25">
        <f t="shared" si="0"/>
        <v>-1319.0599999999997</v>
      </c>
      <c r="AA53" s="14">
        <v>17.989999999999998</v>
      </c>
      <c r="AB53" s="14"/>
      <c r="AC53" s="9">
        <f t="shared" si="1"/>
        <v>26058.040000000005</v>
      </c>
    </row>
    <row r="54" spans="1:29" s="76" customFormat="1" x14ac:dyDescent="0.25">
      <c r="A54" s="69">
        <v>42447</v>
      </c>
      <c r="B54" s="70">
        <v>4582</v>
      </c>
      <c r="C54" s="70">
        <v>2202</v>
      </c>
      <c r="D54" s="71" t="s">
        <v>126</v>
      </c>
      <c r="E54" s="72"/>
      <c r="F54" s="72"/>
      <c r="G54" s="72"/>
      <c r="H54" s="72"/>
      <c r="I54" s="72"/>
      <c r="J54" s="72"/>
      <c r="K54" s="72"/>
      <c r="L54" s="72"/>
      <c r="M54" s="72"/>
      <c r="N54" s="72">
        <v>3032.75</v>
      </c>
      <c r="O54" s="73"/>
      <c r="P54" s="73"/>
      <c r="Q54" s="73"/>
      <c r="R54" s="73"/>
      <c r="S54" s="73"/>
      <c r="T54" s="74"/>
      <c r="U54" s="74"/>
      <c r="V54" s="74"/>
      <c r="W54" s="74"/>
      <c r="X54" s="75"/>
      <c r="Y54" s="75">
        <v>36.340000000000003</v>
      </c>
      <c r="Z54" s="25">
        <f t="shared" si="0"/>
        <v>-1282.7199999999998</v>
      </c>
      <c r="AA54" s="9"/>
      <c r="AB54" s="9">
        <v>121.31</v>
      </c>
      <c r="AC54" s="9">
        <f t="shared" si="1"/>
        <v>26179.350000000006</v>
      </c>
    </row>
    <row r="55" spans="1:29" s="26" customFormat="1" x14ac:dyDescent="0.25">
      <c r="A55" s="18">
        <v>42450</v>
      </c>
      <c r="B55" s="19">
        <v>4583</v>
      </c>
      <c r="C55" s="19">
        <v>6912</v>
      </c>
      <c r="D55" s="20" t="s">
        <v>135</v>
      </c>
      <c r="E55" s="21"/>
      <c r="F55" s="21"/>
      <c r="G55" s="21"/>
      <c r="H55" s="21"/>
      <c r="I55" s="21"/>
      <c r="J55" s="21">
        <v>110</v>
      </c>
      <c r="K55" s="21"/>
      <c r="L55" s="21"/>
      <c r="M55" s="21"/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>
        <v>10</v>
      </c>
      <c r="Y55" s="24"/>
      <c r="Z55" s="25">
        <f t="shared" si="0"/>
        <v>-1292.7199999999998</v>
      </c>
      <c r="AA55" s="14">
        <v>19.8</v>
      </c>
      <c r="AB55" s="14"/>
      <c r="AC55" s="9">
        <f t="shared" si="1"/>
        <v>26159.550000000007</v>
      </c>
    </row>
    <row r="56" spans="1:29" s="26" customFormat="1" x14ac:dyDescent="0.25">
      <c r="A56" s="18">
        <v>42450</v>
      </c>
      <c r="B56" s="19">
        <v>4584</v>
      </c>
      <c r="C56" s="19">
        <v>6922</v>
      </c>
      <c r="D56" s="20" t="s">
        <v>72</v>
      </c>
      <c r="E56" s="21"/>
      <c r="F56" s="21"/>
      <c r="G56" s="21"/>
      <c r="H56" s="21">
        <v>17200</v>
      </c>
      <c r="I56" s="21"/>
      <c r="J56" s="21"/>
      <c r="K56" s="21"/>
      <c r="L56" s="21"/>
      <c r="M56" s="21"/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/>
      <c r="Y56" s="24"/>
      <c r="Z56" s="25">
        <f t="shared" si="0"/>
        <v>-1292.7199999999998</v>
      </c>
      <c r="AA56" s="14"/>
      <c r="AB56" s="14"/>
      <c r="AC56" s="9">
        <f t="shared" si="1"/>
        <v>26159.550000000007</v>
      </c>
    </row>
    <row r="57" spans="1:29" s="26" customFormat="1" x14ac:dyDescent="0.25">
      <c r="A57" s="18">
        <v>42451</v>
      </c>
      <c r="B57" s="19">
        <v>4585</v>
      </c>
      <c r="C57" s="19">
        <v>6912</v>
      </c>
      <c r="D57" s="20" t="s">
        <v>92</v>
      </c>
      <c r="E57" s="21"/>
      <c r="F57" s="21"/>
      <c r="G57" s="21"/>
      <c r="H57" s="21"/>
      <c r="I57" s="21"/>
      <c r="J57" s="21">
        <v>55</v>
      </c>
      <c r="K57" s="21"/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>
        <v>5</v>
      </c>
      <c r="Y57" s="24"/>
      <c r="Z57" s="25">
        <f t="shared" si="0"/>
        <v>-1297.7199999999998</v>
      </c>
      <c r="AA57" s="14">
        <v>9.9</v>
      </c>
      <c r="AB57" s="14"/>
      <c r="AC57" s="9">
        <f t="shared" si="1"/>
        <v>26149.650000000005</v>
      </c>
    </row>
    <row r="58" spans="1:29" s="26" customFormat="1" x14ac:dyDescent="0.25">
      <c r="A58" s="18">
        <v>42451</v>
      </c>
      <c r="B58" s="19">
        <v>4586</v>
      </c>
      <c r="C58" s="19">
        <v>5102</v>
      </c>
      <c r="D58" s="20" t="s">
        <v>136</v>
      </c>
      <c r="E58" s="21"/>
      <c r="F58" s="21"/>
      <c r="G58" s="21"/>
      <c r="H58" s="21"/>
      <c r="I58" s="21">
        <v>673.99</v>
      </c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-1297.7199999999998</v>
      </c>
      <c r="AA58" s="14">
        <v>121.32</v>
      </c>
      <c r="AB58" s="14"/>
      <c r="AC58" s="9">
        <f t="shared" si="1"/>
        <v>26028.330000000005</v>
      </c>
    </row>
    <row r="59" spans="1:29" s="26" customFormat="1" x14ac:dyDescent="0.25">
      <c r="A59" s="18">
        <v>42451</v>
      </c>
      <c r="B59" s="19">
        <v>4587</v>
      </c>
      <c r="C59" s="19">
        <v>6117</v>
      </c>
      <c r="D59" s="20" t="s">
        <v>86</v>
      </c>
      <c r="E59" s="21"/>
      <c r="F59" s="21"/>
      <c r="G59" s="21"/>
      <c r="H59" s="21"/>
      <c r="I59" s="21"/>
      <c r="J59" s="21"/>
      <c r="K59" s="21">
        <v>28500</v>
      </c>
      <c r="L59" s="21"/>
      <c r="M59" s="21"/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-1297.7199999999998</v>
      </c>
      <c r="AA59" s="14">
        <v>1140</v>
      </c>
      <c r="AB59" s="14"/>
      <c r="AC59" s="9">
        <f t="shared" si="1"/>
        <v>24888.330000000005</v>
      </c>
    </row>
    <row r="60" spans="1:29" s="26" customFormat="1" x14ac:dyDescent="0.25">
      <c r="A60" s="18">
        <v>42451</v>
      </c>
      <c r="B60" s="19">
        <v>4588</v>
      </c>
      <c r="C60" s="19">
        <v>6949</v>
      </c>
      <c r="D60" s="20" t="s">
        <v>72</v>
      </c>
      <c r="E60" s="21"/>
      <c r="F60" s="21"/>
      <c r="G60" s="21"/>
      <c r="H60" s="21"/>
      <c r="I60" s="21"/>
      <c r="J60" s="21"/>
      <c r="K60" s="21"/>
      <c r="L60" s="21"/>
      <c r="M60" s="21">
        <v>200</v>
      </c>
      <c r="N60" s="21"/>
      <c r="O60" s="22"/>
      <c r="P60" s="22"/>
      <c r="Q60" s="22"/>
      <c r="R60" s="22"/>
      <c r="S60" s="22"/>
      <c r="T60" s="23"/>
      <c r="U60" s="23"/>
      <c r="V60" s="23"/>
      <c r="W60" s="23"/>
      <c r="X60" s="24"/>
      <c r="Y60" s="24"/>
      <c r="Z60" s="25">
        <f t="shared" si="0"/>
        <v>-1297.7199999999998</v>
      </c>
      <c r="AA60" s="14">
        <v>8</v>
      </c>
      <c r="AB60" s="14"/>
      <c r="AC60" s="9">
        <f t="shared" si="1"/>
        <v>24880.330000000005</v>
      </c>
    </row>
    <row r="61" spans="1:29" s="26" customFormat="1" x14ac:dyDescent="0.25">
      <c r="A61" s="18">
        <v>42452</v>
      </c>
      <c r="B61" s="19">
        <v>4589</v>
      </c>
      <c r="C61" s="19">
        <v>6102</v>
      </c>
      <c r="D61" s="20" t="s">
        <v>137</v>
      </c>
      <c r="E61" s="21"/>
      <c r="F61" s="21"/>
      <c r="G61" s="21"/>
      <c r="H61" s="21"/>
      <c r="I61" s="21">
        <v>451.67</v>
      </c>
      <c r="J61" s="21"/>
      <c r="K61" s="21"/>
      <c r="L61" s="21"/>
      <c r="M61" s="21"/>
      <c r="N61" s="21"/>
      <c r="O61" s="22"/>
      <c r="P61" s="22"/>
      <c r="Q61" s="22"/>
      <c r="R61" s="22"/>
      <c r="S61" s="22"/>
      <c r="T61" s="23"/>
      <c r="U61" s="23"/>
      <c r="V61" s="23"/>
      <c r="W61" s="23"/>
      <c r="X61" s="24">
        <v>36.340000000000003</v>
      </c>
      <c r="Y61" s="24"/>
      <c r="Z61" s="25">
        <f t="shared" si="0"/>
        <v>-1334.0599999999997</v>
      </c>
      <c r="AA61" s="14">
        <v>18.07</v>
      </c>
      <c r="AB61" s="14"/>
      <c r="AC61" s="9">
        <f t="shared" si="1"/>
        <v>24862.260000000006</v>
      </c>
    </row>
    <row r="62" spans="1:29" s="26" customFormat="1" x14ac:dyDescent="0.25">
      <c r="A62" s="18">
        <v>42452</v>
      </c>
      <c r="B62" s="19">
        <v>4590</v>
      </c>
      <c r="C62" s="19">
        <v>6922</v>
      </c>
      <c r="D62" s="20" t="s">
        <v>138</v>
      </c>
      <c r="E62" s="21"/>
      <c r="F62" s="21"/>
      <c r="G62" s="21"/>
      <c r="H62" s="21">
        <v>18900</v>
      </c>
      <c r="I62" s="21"/>
      <c r="J62" s="21"/>
      <c r="K62" s="21"/>
      <c r="L62" s="21"/>
      <c r="M62" s="21"/>
      <c r="N62" s="21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>
        <f t="shared" si="0"/>
        <v>-1334.0599999999997</v>
      </c>
      <c r="AA62" s="14"/>
      <c r="AB62" s="14"/>
      <c r="AC62" s="9">
        <f t="shared" si="1"/>
        <v>24862.260000000006</v>
      </c>
    </row>
    <row r="63" spans="1:29" s="26" customFormat="1" x14ac:dyDescent="0.25">
      <c r="A63" s="18">
        <v>42453</v>
      </c>
      <c r="B63" s="19">
        <v>4591</v>
      </c>
      <c r="C63" s="19">
        <v>6117</v>
      </c>
      <c r="D63" s="20" t="s">
        <v>72</v>
      </c>
      <c r="E63" s="21"/>
      <c r="F63" s="21"/>
      <c r="G63" s="21"/>
      <c r="H63" s="21"/>
      <c r="I63" s="21"/>
      <c r="J63" s="21"/>
      <c r="K63" s="21">
        <v>17200</v>
      </c>
      <c r="L63" s="21"/>
      <c r="M63" s="21"/>
      <c r="N63" s="21"/>
      <c r="O63" s="22"/>
      <c r="P63" s="22"/>
      <c r="Q63" s="22"/>
      <c r="R63" s="22"/>
      <c r="S63" s="22"/>
      <c r="T63" s="23"/>
      <c r="U63" s="23"/>
      <c r="V63" s="23"/>
      <c r="W63" s="23"/>
      <c r="X63" s="24"/>
      <c r="Y63" s="24"/>
      <c r="Z63" s="25">
        <f t="shared" si="0"/>
        <v>-1334.0599999999997</v>
      </c>
      <c r="AA63" s="14">
        <v>688</v>
      </c>
      <c r="AB63" s="14"/>
      <c r="AC63" s="9">
        <f t="shared" si="1"/>
        <v>24174.260000000006</v>
      </c>
    </row>
    <row r="64" spans="1:29" s="26" customFormat="1" x14ac:dyDescent="0.25">
      <c r="A64" s="18">
        <v>42453</v>
      </c>
      <c r="B64" s="19">
        <v>4592</v>
      </c>
      <c r="C64" s="19">
        <v>6117</v>
      </c>
      <c r="D64" s="20" t="s">
        <v>125</v>
      </c>
      <c r="E64" s="21"/>
      <c r="F64" s="21"/>
      <c r="G64" s="21"/>
      <c r="H64" s="21"/>
      <c r="I64" s="21"/>
      <c r="J64" s="21"/>
      <c r="K64" s="21">
        <v>19900</v>
      </c>
      <c r="L64" s="21"/>
      <c r="M64" s="21"/>
      <c r="N64" s="21"/>
      <c r="O64" s="22"/>
      <c r="P64" s="22"/>
      <c r="Q64" s="22"/>
      <c r="R64" s="22"/>
      <c r="S64" s="22"/>
      <c r="T64" s="23"/>
      <c r="U64" s="23"/>
      <c r="V64" s="23"/>
      <c r="W64" s="23"/>
      <c r="X64" s="24"/>
      <c r="Y64" s="24"/>
      <c r="Z64" s="25">
        <f t="shared" si="0"/>
        <v>-1334.0599999999997</v>
      </c>
      <c r="AA64" s="14">
        <v>796</v>
      </c>
      <c r="AB64" s="14"/>
      <c r="AC64" s="9">
        <f t="shared" si="1"/>
        <v>23378.260000000006</v>
      </c>
    </row>
    <row r="65" spans="1:29" s="26" customFormat="1" x14ac:dyDescent="0.25">
      <c r="A65" s="18">
        <v>42453</v>
      </c>
      <c r="B65" s="19">
        <v>4593</v>
      </c>
      <c r="C65" s="19">
        <v>6912</v>
      </c>
      <c r="D65" s="20" t="s">
        <v>135</v>
      </c>
      <c r="E65" s="21"/>
      <c r="F65" s="21"/>
      <c r="G65" s="21"/>
      <c r="H65" s="21"/>
      <c r="I65" s="21"/>
      <c r="J65" s="21">
        <v>1745</v>
      </c>
      <c r="K65" s="21"/>
      <c r="L65" s="21"/>
      <c r="M65" s="21"/>
      <c r="N65" s="21"/>
      <c r="O65" s="22"/>
      <c r="P65" s="22"/>
      <c r="Q65" s="22"/>
      <c r="R65" s="22"/>
      <c r="S65" s="22"/>
      <c r="T65" s="23"/>
      <c r="U65" s="23"/>
      <c r="V65" s="23"/>
      <c r="W65" s="23"/>
      <c r="X65" s="24">
        <v>225</v>
      </c>
      <c r="Y65" s="24"/>
      <c r="Z65" s="25">
        <f t="shared" si="0"/>
        <v>-1559.0599999999997</v>
      </c>
      <c r="AA65" s="14">
        <v>69.8</v>
      </c>
      <c r="AB65" s="14"/>
      <c r="AC65" s="9">
        <f t="shared" si="1"/>
        <v>23308.460000000006</v>
      </c>
    </row>
    <row r="66" spans="1:29" s="26" customFormat="1" x14ac:dyDescent="0.25">
      <c r="A66" s="18">
        <v>42457</v>
      </c>
      <c r="B66" s="19">
        <v>4594</v>
      </c>
      <c r="C66" s="19">
        <v>6949</v>
      </c>
      <c r="D66" s="20" t="s">
        <v>139</v>
      </c>
      <c r="E66" s="21"/>
      <c r="F66" s="21"/>
      <c r="G66" s="21"/>
      <c r="H66" s="21"/>
      <c r="I66" s="21"/>
      <c r="J66" s="21"/>
      <c r="K66" s="21"/>
      <c r="L66" s="21"/>
      <c r="M66" s="21">
        <v>50</v>
      </c>
      <c r="N66" s="21"/>
      <c r="O66" s="22"/>
      <c r="P66" s="22"/>
      <c r="Q66" s="22"/>
      <c r="R66" s="22"/>
      <c r="S66" s="22"/>
      <c r="T66" s="23"/>
      <c r="U66" s="23"/>
      <c r="V66" s="23"/>
      <c r="W66" s="23"/>
      <c r="X66" s="24"/>
      <c r="Y66" s="24"/>
      <c r="Z66" s="25">
        <f t="shared" si="0"/>
        <v>-1559.0599999999997</v>
      </c>
      <c r="AA66" s="14">
        <v>2</v>
      </c>
      <c r="AB66" s="14"/>
      <c r="AC66" s="9">
        <f t="shared" si="1"/>
        <v>23306.460000000006</v>
      </c>
    </row>
    <row r="67" spans="1:29" s="26" customFormat="1" x14ac:dyDescent="0.25">
      <c r="A67" s="18">
        <v>42457</v>
      </c>
      <c r="B67" s="19">
        <v>4595</v>
      </c>
      <c r="C67" s="19">
        <v>6102</v>
      </c>
      <c r="D67" s="20" t="s">
        <v>140</v>
      </c>
      <c r="E67" s="21"/>
      <c r="F67" s="21"/>
      <c r="G67" s="21"/>
      <c r="H67" s="21"/>
      <c r="I67" s="21">
        <v>2058.75</v>
      </c>
      <c r="J67" s="21"/>
      <c r="K67" s="21"/>
      <c r="L67" s="21"/>
      <c r="M67" s="21"/>
      <c r="N67" s="21"/>
      <c r="O67" s="22"/>
      <c r="P67" s="22"/>
      <c r="Q67" s="22"/>
      <c r="R67" s="22"/>
      <c r="S67" s="22"/>
      <c r="T67" s="23"/>
      <c r="U67" s="23"/>
      <c r="V67" s="23"/>
      <c r="W67" s="23"/>
      <c r="X67" s="24">
        <v>181.71</v>
      </c>
      <c r="Y67" s="24"/>
      <c r="Z67" s="25">
        <f t="shared" si="0"/>
        <v>-1740.7699999999998</v>
      </c>
      <c r="AA67" s="14">
        <v>82.35</v>
      </c>
      <c r="AB67" s="14"/>
      <c r="AC67" s="9">
        <f t="shared" si="1"/>
        <v>23224.110000000008</v>
      </c>
    </row>
    <row r="68" spans="1:29" s="26" customFormat="1" x14ac:dyDescent="0.25">
      <c r="A68" s="18">
        <v>42457</v>
      </c>
      <c r="B68" s="19">
        <v>4596</v>
      </c>
      <c r="C68" s="19">
        <v>6912</v>
      </c>
      <c r="D68" s="20" t="s">
        <v>135</v>
      </c>
      <c r="E68" s="21"/>
      <c r="F68" s="21"/>
      <c r="G68" s="21"/>
      <c r="H68" s="21"/>
      <c r="I68" s="21"/>
      <c r="J68" s="21">
        <v>1075</v>
      </c>
      <c r="K68" s="21"/>
      <c r="L68" s="21"/>
      <c r="M68" s="21"/>
      <c r="N68" s="21"/>
      <c r="O68" s="22"/>
      <c r="P68" s="22"/>
      <c r="Q68" s="22"/>
      <c r="R68" s="22"/>
      <c r="S68" s="22"/>
      <c r="T68" s="23"/>
      <c r="U68" s="23"/>
      <c r="V68" s="23"/>
      <c r="W68" s="23"/>
      <c r="X68" s="24">
        <v>75</v>
      </c>
      <c r="Y68" s="24"/>
      <c r="Z68" s="25">
        <f t="shared" si="0"/>
        <v>-1815.7699999999998</v>
      </c>
      <c r="AA68" s="14">
        <v>43</v>
      </c>
      <c r="AB68" s="14"/>
      <c r="AC68" s="9">
        <f t="shared" si="1"/>
        <v>23181.110000000008</v>
      </c>
    </row>
    <row r="69" spans="1:29" s="76" customFormat="1" x14ac:dyDescent="0.25">
      <c r="A69" s="69">
        <v>42458</v>
      </c>
      <c r="B69" s="70">
        <v>10813320</v>
      </c>
      <c r="C69" s="70">
        <v>3102</v>
      </c>
      <c r="D69" s="71" t="s">
        <v>83</v>
      </c>
      <c r="E69" s="72"/>
      <c r="F69" s="72"/>
      <c r="G69" s="72"/>
      <c r="H69" s="72"/>
      <c r="I69" s="72"/>
      <c r="J69" s="72"/>
      <c r="K69" s="72"/>
      <c r="L69" s="72"/>
      <c r="M69" s="72"/>
      <c r="N69" s="72">
        <v>337263.62</v>
      </c>
      <c r="O69" s="73"/>
      <c r="P69" s="73"/>
      <c r="Q69" s="73"/>
      <c r="R69" s="73"/>
      <c r="S69" s="73"/>
      <c r="T69" s="74"/>
      <c r="U69" s="74"/>
      <c r="V69" s="74"/>
      <c r="W69" s="74"/>
      <c r="X69" s="75"/>
      <c r="Y69" s="75"/>
      <c r="Z69" s="25">
        <f t="shared" si="0"/>
        <v>-1815.7699999999998</v>
      </c>
      <c r="AA69" s="9"/>
      <c r="AB69" s="9"/>
      <c r="AC69" s="9">
        <f t="shared" si="1"/>
        <v>23181.110000000008</v>
      </c>
    </row>
    <row r="70" spans="1:29" s="26" customFormat="1" x14ac:dyDescent="0.25">
      <c r="A70" s="18">
        <v>42458</v>
      </c>
      <c r="B70" s="19">
        <v>4597</v>
      </c>
      <c r="C70" s="19">
        <v>6922</v>
      </c>
      <c r="D70" s="20" t="s">
        <v>141</v>
      </c>
      <c r="E70" s="21"/>
      <c r="F70" s="21"/>
      <c r="G70" s="21"/>
      <c r="H70" s="21">
        <v>20252</v>
      </c>
      <c r="I70" s="21"/>
      <c r="J70" s="21"/>
      <c r="K70" s="21"/>
      <c r="L70" s="21"/>
      <c r="M70" s="21"/>
      <c r="N70" s="21"/>
      <c r="O70" s="22"/>
      <c r="P70" s="22"/>
      <c r="Q70" s="22"/>
      <c r="R70" s="22"/>
      <c r="S70" s="22"/>
      <c r="T70" s="23"/>
      <c r="U70" s="23"/>
      <c r="V70" s="23"/>
      <c r="W70" s="23"/>
      <c r="X70" s="24"/>
      <c r="Y70" s="24"/>
      <c r="Z70" s="25">
        <f t="shared" si="0"/>
        <v>-1815.7699999999998</v>
      </c>
      <c r="AA70" s="14"/>
      <c r="AB70" s="14"/>
      <c r="AC70" s="9">
        <f t="shared" si="1"/>
        <v>23181.110000000008</v>
      </c>
    </row>
    <row r="71" spans="1:29" s="26" customFormat="1" x14ac:dyDescent="0.25">
      <c r="A71" s="18">
        <v>42458</v>
      </c>
      <c r="B71" s="19">
        <v>4598</v>
      </c>
      <c r="C71" s="19">
        <v>6102</v>
      </c>
      <c r="D71" s="20" t="s">
        <v>142</v>
      </c>
      <c r="E71" s="21"/>
      <c r="F71" s="21"/>
      <c r="G71" s="21"/>
      <c r="H71" s="21"/>
      <c r="I71" s="21">
        <v>408</v>
      </c>
      <c r="J71" s="21"/>
      <c r="K71" s="21"/>
      <c r="L71" s="21"/>
      <c r="M71" s="21"/>
      <c r="N71" s="21"/>
      <c r="O71" s="22"/>
      <c r="P71" s="22"/>
      <c r="Q71" s="22"/>
      <c r="R71" s="22"/>
      <c r="S71" s="22"/>
      <c r="T71" s="23"/>
      <c r="U71" s="23"/>
      <c r="V71" s="23"/>
      <c r="W71" s="23"/>
      <c r="X71" s="24">
        <v>46.17</v>
      </c>
      <c r="Y71" s="24"/>
      <c r="Z71" s="25">
        <f t="shared" si="0"/>
        <v>-1861.9399999999998</v>
      </c>
      <c r="AA71" s="14">
        <v>28.56</v>
      </c>
      <c r="AB71" s="14"/>
      <c r="AC71" s="9">
        <f t="shared" si="1"/>
        <v>23152.550000000007</v>
      </c>
    </row>
    <row r="72" spans="1:29" s="26" customFormat="1" x14ac:dyDescent="0.25">
      <c r="A72" s="18">
        <v>42458</v>
      </c>
      <c r="B72" s="19">
        <v>4599</v>
      </c>
      <c r="C72" s="19">
        <v>5905</v>
      </c>
      <c r="D72" s="20" t="s">
        <v>66</v>
      </c>
      <c r="E72" s="21">
        <v>233696.4</v>
      </c>
      <c r="F72" s="21"/>
      <c r="G72" s="21"/>
      <c r="H72" s="21"/>
      <c r="I72" s="21"/>
      <c r="J72" s="21"/>
      <c r="K72" s="21"/>
      <c r="L72" s="21"/>
      <c r="M72" s="21"/>
      <c r="N72" s="21"/>
      <c r="O72" s="22"/>
      <c r="P72" s="22"/>
      <c r="Q72" s="22"/>
      <c r="R72" s="22"/>
      <c r="S72" s="22"/>
      <c r="T72" s="23"/>
      <c r="U72" s="23"/>
      <c r="V72" s="23"/>
      <c r="W72" s="23"/>
      <c r="X72" s="24"/>
      <c r="Y72" s="24"/>
      <c r="Z72" s="25">
        <f t="shared" si="0"/>
        <v>-1861.9399999999998</v>
      </c>
      <c r="AA72" s="14"/>
      <c r="AB72" s="14"/>
      <c r="AC72" s="9">
        <f t="shared" si="1"/>
        <v>23152.550000000007</v>
      </c>
    </row>
    <row r="73" spans="1:29" s="26" customFormat="1" x14ac:dyDescent="0.25">
      <c r="A73" s="18">
        <v>42458</v>
      </c>
      <c r="B73" s="19">
        <v>4600</v>
      </c>
      <c r="C73" s="19">
        <v>5905</v>
      </c>
      <c r="D73" s="20" t="s">
        <v>66</v>
      </c>
      <c r="E73" s="21">
        <v>233696.4</v>
      </c>
      <c r="F73" s="21"/>
      <c r="G73" s="21"/>
      <c r="H73" s="21"/>
      <c r="I73" s="21"/>
      <c r="J73" s="21"/>
      <c r="K73" s="21"/>
      <c r="L73" s="21"/>
      <c r="M73" s="21"/>
      <c r="N73" s="21"/>
      <c r="O73" s="22"/>
      <c r="P73" s="22"/>
      <c r="Q73" s="22"/>
      <c r="R73" s="22"/>
      <c r="S73" s="22"/>
      <c r="T73" s="23"/>
      <c r="U73" s="23"/>
      <c r="V73" s="23"/>
      <c r="W73" s="23"/>
      <c r="X73" s="24"/>
      <c r="Y73" s="24"/>
      <c r="Z73" s="25">
        <f t="shared" si="0"/>
        <v>-1861.9399999999998</v>
      </c>
      <c r="AA73" s="14"/>
      <c r="AB73" s="14"/>
      <c r="AC73" s="9">
        <f t="shared" si="1"/>
        <v>23152.550000000007</v>
      </c>
    </row>
    <row r="74" spans="1:29" s="26" customFormat="1" x14ac:dyDescent="0.25">
      <c r="A74" s="18">
        <v>42458</v>
      </c>
      <c r="B74" s="19">
        <v>4601</v>
      </c>
      <c r="C74" s="19">
        <v>5905</v>
      </c>
      <c r="D74" s="20" t="s">
        <v>66</v>
      </c>
      <c r="E74" s="21">
        <v>233696.4</v>
      </c>
      <c r="F74" s="21"/>
      <c r="G74" s="21"/>
      <c r="H74" s="21"/>
      <c r="I74" s="21"/>
      <c r="J74" s="21"/>
      <c r="K74" s="21"/>
      <c r="L74" s="21"/>
      <c r="M74" s="21"/>
      <c r="N74" s="21"/>
      <c r="O74" s="22"/>
      <c r="P74" s="22"/>
      <c r="Q74" s="22"/>
      <c r="R74" s="22"/>
      <c r="S74" s="22"/>
      <c r="T74" s="23"/>
      <c r="U74" s="23"/>
      <c r="V74" s="23"/>
      <c r="W74" s="23"/>
      <c r="X74" s="24"/>
      <c r="Y74" s="24"/>
      <c r="Z74" s="25">
        <f t="shared" ref="Z74:Z85" si="2">Z73-X74+Y74</f>
        <v>-1861.9399999999998</v>
      </c>
      <c r="AA74" s="14"/>
      <c r="AB74" s="14"/>
      <c r="AC74" s="9">
        <f t="shared" si="1"/>
        <v>23152.550000000007</v>
      </c>
    </row>
    <row r="75" spans="1:29" s="26" customFormat="1" x14ac:dyDescent="0.25">
      <c r="A75" s="18">
        <v>42458</v>
      </c>
      <c r="B75" s="19">
        <v>4602</v>
      </c>
      <c r="C75" s="19">
        <v>6949</v>
      </c>
      <c r="D75" s="20" t="s">
        <v>120</v>
      </c>
      <c r="E75" s="21"/>
      <c r="F75" s="21"/>
      <c r="G75" s="21"/>
      <c r="H75" s="21"/>
      <c r="I75" s="21"/>
      <c r="J75" s="21"/>
      <c r="K75" s="21"/>
      <c r="L75" s="21"/>
      <c r="M75" s="21">
        <v>4210</v>
      </c>
      <c r="N75" s="21"/>
      <c r="O75" s="22"/>
      <c r="P75" s="22"/>
      <c r="Q75" s="22"/>
      <c r="R75" s="22"/>
      <c r="S75" s="22"/>
      <c r="T75" s="23"/>
      <c r="U75" s="23"/>
      <c r="V75" s="23"/>
      <c r="W75" s="23"/>
      <c r="X75" s="24"/>
      <c r="Y75" s="24"/>
      <c r="Z75" s="25">
        <f t="shared" si="2"/>
        <v>-1861.9399999999998</v>
      </c>
      <c r="AA75" s="14">
        <v>168.4</v>
      </c>
      <c r="AB75" s="14"/>
      <c r="AC75" s="9">
        <f t="shared" si="1"/>
        <v>22984.150000000005</v>
      </c>
    </row>
    <row r="76" spans="1:29" s="26" customFormat="1" x14ac:dyDescent="0.25">
      <c r="A76" s="18">
        <v>42459</v>
      </c>
      <c r="B76" s="19">
        <v>4603</v>
      </c>
      <c r="C76" s="19">
        <v>6102</v>
      </c>
      <c r="D76" s="20" t="s">
        <v>143</v>
      </c>
      <c r="E76" s="21"/>
      <c r="F76" s="21"/>
      <c r="G76" s="21"/>
      <c r="H76" s="21"/>
      <c r="I76" s="21">
        <v>737.62</v>
      </c>
      <c r="J76" s="21"/>
      <c r="K76" s="21"/>
      <c r="L76" s="21"/>
      <c r="M76" s="21"/>
      <c r="N76" s="21"/>
      <c r="O76" s="22"/>
      <c r="P76" s="22"/>
      <c r="Q76" s="22"/>
      <c r="R76" s="22"/>
      <c r="S76" s="22"/>
      <c r="T76" s="23"/>
      <c r="U76" s="23"/>
      <c r="V76" s="23"/>
      <c r="W76" s="23"/>
      <c r="X76" s="24">
        <v>33.14</v>
      </c>
      <c r="Y76" s="24"/>
      <c r="Z76" s="25">
        <f t="shared" si="2"/>
        <v>-1895.08</v>
      </c>
      <c r="AA76" s="14">
        <v>88.51</v>
      </c>
      <c r="AB76" s="14"/>
      <c r="AC76" s="9">
        <f t="shared" ref="AC76:AC85" si="3">AC75-AA76+AB76</f>
        <v>22895.640000000007</v>
      </c>
    </row>
    <row r="77" spans="1:29" s="26" customFormat="1" x14ac:dyDescent="0.25">
      <c r="A77" s="18">
        <v>42459</v>
      </c>
      <c r="B77" s="19">
        <v>4604</v>
      </c>
      <c r="C77" s="19">
        <v>6922</v>
      </c>
      <c r="D77" s="20" t="s">
        <v>144</v>
      </c>
      <c r="E77" s="21"/>
      <c r="F77" s="21"/>
      <c r="G77" s="21"/>
      <c r="H77" s="21">
        <v>27800</v>
      </c>
      <c r="I77" s="21"/>
      <c r="J77" s="21"/>
      <c r="K77" s="21"/>
      <c r="L77" s="21"/>
      <c r="M77" s="21"/>
      <c r="N77" s="21"/>
      <c r="O77" s="22"/>
      <c r="P77" s="22"/>
      <c r="Q77" s="22"/>
      <c r="R77" s="22"/>
      <c r="S77" s="22"/>
      <c r="T77" s="23"/>
      <c r="U77" s="23"/>
      <c r="V77" s="23"/>
      <c r="W77" s="23"/>
      <c r="X77" s="24"/>
      <c r="Y77" s="24"/>
      <c r="Z77" s="25">
        <f t="shared" si="2"/>
        <v>-1895.08</v>
      </c>
      <c r="AA77" s="14"/>
      <c r="AB77" s="14"/>
      <c r="AC77" s="9">
        <f t="shared" si="3"/>
        <v>22895.640000000007</v>
      </c>
    </row>
    <row r="78" spans="1:29" s="26" customFormat="1" x14ac:dyDescent="0.25">
      <c r="A78" s="18">
        <v>42459</v>
      </c>
      <c r="B78" s="19">
        <v>4605</v>
      </c>
      <c r="C78" s="19">
        <v>6922</v>
      </c>
      <c r="D78" s="20" t="s">
        <v>145</v>
      </c>
      <c r="E78" s="21"/>
      <c r="F78" s="21"/>
      <c r="G78" s="21"/>
      <c r="H78" s="21">
        <v>21900</v>
      </c>
      <c r="I78" s="21"/>
      <c r="J78" s="21"/>
      <c r="K78" s="21"/>
      <c r="L78" s="21"/>
      <c r="M78" s="21"/>
      <c r="N78" s="21"/>
      <c r="O78" s="22"/>
      <c r="P78" s="22"/>
      <c r="Q78" s="22"/>
      <c r="R78" s="22"/>
      <c r="S78" s="22"/>
      <c r="T78" s="23"/>
      <c r="U78" s="23"/>
      <c r="V78" s="23"/>
      <c r="W78" s="23"/>
      <c r="X78" s="24"/>
      <c r="Y78" s="24"/>
      <c r="Z78" s="25">
        <f t="shared" si="2"/>
        <v>-1895.08</v>
      </c>
      <c r="AA78" s="14"/>
      <c r="AB78" s="14"/>
      <c r="AC78" s="9">
        <f t="shared" si="3"/>
        <v>22895.640000000007</v>
      </c>
    </row>
    <row r="79" spans="1:29" s="26" customFormat="1" x14ac:dyDescent="0.25">
      <c r="A79" s="18">
        <v>42459</v>
      </c>
      <c r="B79" s="19">
        <v>4606</v>
      </c>
      <c r="C79" s="19">
        <v>6102</v>
      </c>
      <c r="D79" s="20" t="s">
        <v>146</v>
      </c>
      <c r="E79" s="21"/>
      <c r="F79" s="21"/>
      <c r="G79" s="21"/>
      <c r="H79" s="21"/>
      <c r="I79" s="21">
        <v>101.8</v>
      </c>
      <c r="J79" s="21"/>
      <c r="K79" s="21"/>
      <c r="L79" s="21"/>
      <c r="M79" s="21"/>
      <c r="N79" s="21"/>
      <c r="O79" s="22"/>
      <c r="P79" s="22"/>
      <c r="Q79" s="22"/>
      <c r="R79" s="22"/>
      <c r="S79" s="22"/>
      <c r="T79" s="23"/>
      <c r="U79" s="23"/>
      <c r="V79" s="23"/>
      <c r="W79" s="23"/>
      <c r="X79" s="24"/>
      <c r="Y79" s="24"/>
      <c r="Z79" s="25">
        <f t="shared" si="2"/>
        <v>-1895.08</v>
      </c>
      <c r="AA79" s="14">
        <v>4.07</v>
      </c>
      <c r="AB79" s="14"/>
      <c r="AC79" s="9">
        <f t="shared" si="3"/>
        <v>22891.570000000007</v>
      </c>
    </row>
    <row r="80" spans="1:29" s="26" customFormat="1" x14ac:dyDescent="0.25">
      <c r="A80" s="18">
        <v>42459</v>
      </c>
      <c r="B80" s="19">
        <v>4607</v>
      </c>
      <c r="C80" s="19">
        <v>1949</v>
      </c>
      <c r="D80" s="20" t="s">
        <v>66</v>
      </c>
      <c r="E80" s="21"/>
      <c r="F80" s="21"/>
      <c r="G80" s="21"/>
      <c r="H80" s="21"/>
      <c r="I80" s="21"/>
      <c r="J80" s="21"/>
      <c r="K80" s="21"/>
      <c r="L80" s="21"/>
      <c r="M80" s="21"/>
      <c r="N80" s="21">
        <v>233696.4</v>
      </c>
      <c r="O80" s="22"/>
      <c r="P80" s="22"/>
      <c r="Q80" s="22"/>
      <c r="R80" s="22"/>
      <c r="S80" s="22"/>
      <c r="T80" s="23"/>
      <c r="U80" s="23"/>
      <c r="V80" s="23"/>
      <c r="W80" s="23"/>
      <c r="X80" s="24"/>
      <c r="Y80" s="24"/>
      <c r="Z80" s="25">
        <f t="shared" si="2"/>
        <v>-1895.08</v>
      </c>
      <c r="AA80" s="14"/>
      <c r="AB80" s="14"/>
      <c r="AC80" s="9">
        <f t="shared" si="3"/>
        <v>22891.570000000007</v>
      </c>
    </row>
    <row r="81" spans="1:29" s="26" customFormat="1" ht="14.25" customHeight="1" x14ac:dyDescent="0.25">
      <c r="A81" s="18">
        <v>42459</v>
      </c>
      <c r="B81" s="19">
        <v>4608</v>
      </c>
      <c r="C81" s="19">
        <v>1949</v>
      </c>
      <c r="D81" s="20" t="s">
        <v>66</v>
      </c>
      <c r="E81" s="21"/>
      <c r="F81" s="21"/>
      <c r="G81" s="21"/>
      <c r="H81" s="21"/>
      <c r="I81" s="21"/>
      <c r="J81" s="21"/>
      <c r="K81" s="21"/>
      <c r="L81" s="21"/>
      <c r="M81" s="21"/>
      <c r="N81" s="21">
        <v>233696.4</v>
      </c>
      <c r="O81" s="22"/>
      <c r="P81" s="22"/>
      <c r="Q81" s="22"/>
      <c r="R81" s="22"/>
      <c r="S81" s="22"/>
      <c r="T81" s="23"/>
      <c r="U81" s="23"/>
      <c r="V81" s="23"/>
      <c r="W81" s="23"/>
      <c r="X81" s="24"/>
      <c r="Y81" s="24"/>
      <c r="Z81" s="25">
        <f t="shared" si="2"/>
        <v>-1895.08</v>
      </c>
      <c r="AA81" s="14"/>
      <c r="AB81" s="14"/>
      <c r="AC81" s="9">
        <f t="shared" si="3"/>
        <v>22891.570000000007</v>
      </c>
    </row>
    <row r="82" spans="1:29" s="26" customFormat="1" x14ac:dyDescent="0.25">
      <c r="A82" s="18">
        <v>42460</v>
      </c>
      <c r="B82" s="19">
        <v>4609</v>
      </c>
      <c r="C82" s="19">
        <v>6102</v>
      </c>
      <c r="D82" s="20" t="s">
        <v>147</v>
      </c>
      <c r="E82" s="21"/>
      <c r="F82" s="21"/>
      <c r="G82" s="21"/>
      <c r="H82" s="21"/>
      <c r="I82" s="21">
        <v>449.67</v>
      </c>
      <c r="J82" s="21"/>
      <c r="K82" s="21"/>
      <c r="L82" s="21"/>
      <c r="M82" s="21"/>
      <c r="N82" s="21"/>
      <c r="O82" s="22"/>
      <c r="P82" s="22"/>
      <c r="Q82" s="22"/>
      <c r="R82" s="22"/>
      <c r="S82" s="22"/>
      <c r="T82" s="23"/>
      <c r="U82" s="23"/>
      <c r="V82" s="23"/>
      <c r="W82" s="23"/>
      <c r="X82" s="24">
        <v>36.340000000000003</v>
      </c>
      <c r="Y82" s="24"/>
      <c r="Z82" s="25">
        <f t="shared" si="2"/>
        <v>-1931.4199999999998</v>
      </c>
      <c r="AA82" s="14">
        <v>17.989999999999998</v>
      </c>
      <c r="AB82" s="14"/>
      <c r="AC82" s="9">
        <f t="shared" si="3"/>
        <v>22873.580000000005</v>
      </c>
    </row>
    <row r="83" spans="1:29" s="26" customFormat="1" x14ac:dyDescent="0.25">
      <c r="A83" s="18">
        <v>42460</v>
      </c>
      <c r="B83" s="19">
        <v>4610</v>
      </c>
      <c r="C83" s="19">
        <v>6949</v>
      </c>
      <c r="D83" s="20" t="s">
        <v>148</v>
      </c>
      <c r="E83" s="21"/>
      <c r="F83" s="21"/>
      <c r="G83" s="21"/>
      <c r="H83" s="21"/>
      <c r="I83" s="21"/>
      <c r="J83" s="21"/>
      <c r="K83" s="21"/>
      <c r="L83" s="21"/>
      <c r="M83" s="21">
        <v>200</v>
      </c>
      <c r="N83" s="21"/>
      <c r="O83" s="22"/>
      <c r="P83" s="22"/>
      <c r="Q83" s="22"/>
      <c r="R83" s="22"/>
      <c r="S83" s="22"/>
      <c r="T83" s="23"/>
      <c r="U83" s="23"/>
      <c r="V83" s="23"/>
      <c r="W83" s="23"/>
      <c r="X83" s="24"/>
      <c r="Y83" s="24"/>
      <c r="Z83" s="25">
        <f t="shared" si="2"/>
        <v>-1931.4199999999998</v>
      </c>
      <c r="AA83" s="14">
        <v>8</v>
      </c>
      <c r="AB83" s="14"/>
      <c r="AC83" s="9">
        <f t="shared" si="3"/>
        <v>22865.580000000005</v>
      </c>
    </row>
    <row r="84" spans="1:29" s="26" customFormat="1" x14ac:dyDescent="0.25">
      <c r="A84" s="18">
        <v>42460</v>
      </c>
      <c r="B84" s="19">
        <v>4611</v>
      </c>
      <c r="C84" s="19">
        <v>6922</v>
      </c>
      <c r="D84" s="20" t="s">
        <v>149</v>
      </c>
      <c r="E84" s="21"/>
      <c r="F84" s="21"/>
      <c r="G84" s="21"/>
      <c r="H84" s="21">
        <v>19900</v>
      </c>
      <c r="I84" s="21"/>
      <c r="J84" s="21"/>
      <c r="K84" s="21"/>
      <c r="L84" s="21"/>
      <c r="M84" s="21"/>
      <c r="N84" s="21"/>
      <c r="O84" s="22"/>
      <c r="P84" s="22"/>
      <c r="Q84" s="22"/>
      <c r="R84" s="22"/>
      <c r="S84" s="22"/>
      <c r="T84" s="23"/>
      <c r="U84" s="23"/>
      <c r="V84" s="23"/>
      <c r="W84" s="23"/>
      <c r="X84" s="24"/>
      <c r="Y84" s="24"/>
      <c r="Z84" s="25">
        <f t="shared" si="2"/>
        <v>-1931.4199999999998</v>
      </c>
      <c r="AA84" s="14"/>
      <c r="AB84" s="14"/>
      <c r="AC84" s="9">
        <f t="shared" si="3"/>
        <v>22865.580000000005</v>
      </c>
    </row>
    <row r="85" spans="1:29" s="26" customFormat="1" x14ac:dyDescent="0.25">
      <c r="A85" s="18"/>
      <c r="B85" s="19"/>
      <c r="C85" s="19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2"/>
      <c r="P85" s="22"/>
      <c r="Q85" s="22"/>
      <c r="R85" s="22"/>
      <c r="S85" s="22"/>
      <c r="T85" s="23"/>
      <c r="U85" s="23"/>
      <c r="V85" s="23"/>
      <c r="W85" s="23"/>
      <c r="X85" s="24"/>
      <c r="Y85" s="24"/>
      <c r="Z85" s="25">
        <f t="shared" si="2"/>
        <v>-1931.4199999999998</v>
      </c>
      <c r="AA85" s="14"/>
      <c r="AB85" s="14"/>
      <c r="AC85" s="9">
        <f t="shared" si="3"/>
        <v>22865.580000000005</v>
      </c>
    </row>
    <row r="86" spans="1:29" s="26" customFormat="1" x14ac:dyDescent="0.25">
      <c r="A86" s="18"/>
      <c r="B86" s="19"/>
      <c r="C86" s="19"/>
      <c r="D86" s="20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2"/>
      <c r="P86" s="22"/>
      <c r="Q86" s="22"/>
      <c r="R86" s="22"/>
      <c r="S86" s="22"/>
      <c r="T86" s="23"/>
      <c r="U86" s="23"/>
      <c r="V86" s="23"/>
      <c r="W86" s="23"/>
      <c r="X86" s="24"/>
      <c r="Y86" s="24"/>
      <c r="Z86" s="25" t="e">
        <f>#REF!-X86+Y86</f>
        <v>#REF!</v>
      </c>
      <c r="AA86" s="14"/>
      <c r="AB86" s="14"/>
      <c r="AC86" s="9" t="e">
        <f>#REF!-AA86+AB86</f>
        <v>#REF!</v>
      </c>
    </row>
    <row r="87" spans="1:29" x14ac:dyDescent="0.25">
      <c r="E87" s="31">
        <f t="shared" ref="E87:K87" si="4">SUM(E3:E86)</f>
        <v>916394.3</v>
      </c>
      <c r="F87" s="31">
        <f t="shared" si="4"/>
        <v>0</v>
      </c>
      <c r="G87" s="31">
        <f t="shared" si="4"/>
        <v>0</v>
      </c>
      <c r="H87" s="31">
        <f t="shared" si="4"/>
        <v>341747</v>
      </c>
      <c r="I87" s="31">
        <f t="shared" si="4"/>
        <v>33018.9</v>
      </c>
      <c r="J87" s="31">
        <f t="shared" si="4"/>
        <v>3115</v>
      </c>
      <c r="K87" s="31">
        <f t="shared" si="4"/>
        <v>374966.98</v>
      </c>
      <c r="L87" s="31"/>
      <c r="M87" s="31"/>
      <c r="N87" s="31">
        <f>SUM(N3:N86)</f>
        <v>1147078.31</v>
      </c>
      <c r="O87" s="31">
        <f>SUM(O3:O86)</f>
        <v>0</v>
      </c>
      <c r="P87" s="31">
        <f>SUM(P3:P86)</f>
        <v>0</v>
      </c>
      <c r="Q87" s="31">
        <f>SUM(Q3:Q86)</f>
        <v>0</v>
      </c>
      <c r="R87" s="31"/>
      <c r="S87" s="31">
        <f t="shared" ref="S87:Y87" si="5">SUM(S3:S86)</f>
        <v>0</v>
      </c>
      <c r="T87" s="32">
        <f t="shared" si="5"/>
        <v>0</v>
      </c>
      <c r="U87" s="32">
        <f t="shared" si="5"/>
        <v>0</v>
      </c>
      <c r="V87" s="32">
        <f t="shared" si="5"/>
        <v>0</v>
      </c>
      <c r="W87" s="32">
        <f t="shared" si="5"/>
        <v>0</v>
      </c>
      <c r="X87" s="31">
        <f t="shared" si="5"/>
        <v>3081.44</v>
      </c>
      <c r="Y87" s="31">
        <f t="shared" si="5"/>
        <v>1150.02</v>
      </c>
      <c r="Z87" s="33">
        <f>Y87-X87</f>
        <v>-1931.42</v>
      </c>
      <c r="AA87" s="31">
        <f>SUM(AA3:AA86)</f>
        <v>21689.399999999998</v>
      </c>
      <c r="AB87" s="31">
        <f>SUM(AB3:AB86)</f>
        <v>44554.98</v>
      </c>
      <c r="AC87" s="34">
        <f>AB87-AA87</f>
        <v>22865.580000000005</v>
      </c>
    </row>
    <row r="88" spans="1:29" x14ac:dyDescent="0.25">
      <c r="A88" s="35" t="s">
        <v>109</v>
      </c>
      <c r="C88" s="36"/>
      <c r="O88" s="37"/>
      <c r="P88" s="37"/>
      <c r="Q88" s="37"/>
      <c r="R88" s="37"/>
      <c r="S88" s="37"/>
      <c r="T88" s="38"/>
      <c r="U88" s="38"/>
      <c r="V88" s="38"/>
      <c r="W88" s="38"/>
      <c r="X88" s="39"/>
      <c r="Y88" s="40"/>
      <c r="Z88" s="41"/>
      <c r="AA88" s="42"/>
      <c r="AB88" s="43"/>
      <c r="AC88" s="44"/>
    </row>
    <row r="89" spans="1:29" x14ac:dyDescent="0.25">
      <c r="A89" s="45" t="s">
        <v>5</v>
      </c>
      <c r="B89" s="46" t="s">
        <v>6</v>
      </c>
      <c r="C89" s="46" t="s">
        <v>31</v>
      </c>
      <c r="E89" s="47"/>
      <c r="F89" s="37"/>
      <c r="O89" s="37"/>
      <c r="P89" s="37"/>
      <c r="Q89" s="37"/>
      <c r="R89" s="37"/>
      <c r="S89" s="37"/>
      <c r="T89" s="38"/>
      <c r="U89" s="38"/>
      <c r="V89" s="38"/>
      <c r="W89" s="38"/>
      <c r="X89" s="39"/>
      <c r="Y89" s="40"/>
      <c r="Z89" s="41"/>
      <c r="AA89" s="42"/>
      <c r="AB89" s="43"/>
      <c r="AC89" s="44"/>
    </row>
    <row r="90" spans="1:29" x14ac:dyDescent="0.25">
      <c r="A90" s="28">
        <v>42430</v>
      </c>
      <c r="B90" s="29">
        <v>76</v>
      </c>
      <c r="C90" s="48">
        <v>290</v>
      </c>
      <c r="E90" s="47"/>
      <c r="F90" s="37"/>
      <c r="O90" s="37"/>
      <c r="P90" s="37"/>
      <c r="Q90" s="37"/>
      <c r="R90" s="37"/>
      <c r="S90" s="37"/>
      <c r="T90" s="38"/>
      <c r="U90" s="38"/>
      <c r="V90" s="38"/>
      <c r="W90" s="38"/>
      <c r="X90" s="39"/>
      <c r="Y90" s="40"/>
      <c r="Z90" s="41"/>
      <c r="AA90" s="42"/>
      <c r="AB90" s="43"/>
      <c r="AC90" s="44"/>
    </row>
    <row r="91" spans="1:29" x14ac:dyDescent="0.25">
      <c r="A91" s="28">
        <v>42433</v>
      </c>
      <c r="B91" s="29">
        <v>77</v>
      </c>
      <c r="C91" s="48">
        <v>1200</v>
      </c>
      <c r="E91" s="47"/>
      <c r="F91" s="37"/>
      <c r="O91" s="37"/>
      <c r="P91" s="37"/>
      <c r="Q91" s="37"/>
      <c r="R91" s="37"/>
      <c r="S91" s="37"/>
      <c r="T91" s="38"/>
      <c r="U91" s="38"/>
      <c r="V91" s="38"/>
      <c r="W91" s="38"/>
      <c r="X91" s="39"/>
      <c r="Y91" s="40"/>
      <c r="Z91" s="41"/>
      <c r="AA91" s="42"/>
      <c r="AB91" s="43"/>
      <c r="AC91" s="44"/>
    </row>
    <row r="92" spans="1:29" x14ac:dyDescent="0.25">
      <c r="A92" s="28">
        <v>42433</v>
      </c>
      <c r="B92" s="29">
        <v>78</v>
      </c>
      <c r="C92" s="48">
        <v>462.9</v>
      </c>
      <c r="E92" s="47"/>
      <c r="F92" s="37"/>
      <c r="O92" s="37"/>
      <c r="P92" s="37"/>
      <c r="Q92" s="37"/>
      <c r="R92" s="37"/>
      <c r="S92" s="37"/>
      <c r="T92" s="38"/>
      <c r="U92" s="38"/>
      <c r="V92" s="38"/>
      <c r="W92" s="38"/>
      <c r="X92" s="39"/>
      <c r="Y92" s="40"/>
      <c r="Z92" s="41"/>
      <c r="AA92" s="42"/>
      <c r="AB92" s="43"/>
      <c r="AC92" s="44"/>
    </row>
    <row r="93" spans="1:29" x14ac:dyDescent="0.25">
      <c r="A93" s="28">
        <v>42433</v>
      </c>
      <c r="B93" s="29">
        <v>79</v>
      </c>
      <c r="C93" s="48">
        <v>550</v>
      </c>
      <c r="E93" s="47"/>
      <c r="F93" s="37"/>
      <c r="O93" s="37"/>
      <c r="P93" s="37"/>
      <c r="Q93" s="37"/>
      <c r="R93" s="37"/>
      <c r="S93" s="37"/>
      <c r="T93" s="38"/>
      <c r="U93" s="38"/>
      <c r="V93" s="38"/>
      <c r="W93" s="38"/>
      <c r="X93" s="39"/>
      <c r="Y93" s="40"/>
      <c r="Z93" s="41"/>
      <c r="AA93" s="42"/>
      <c r="AB93" s="43"/>
      <c r="AC93" s="44"/>
    </row>
    <row r="94" spans="1:29" x14ac:dyDescent="0.25">
      <c r="A94" s="28">
        <v>42433</v>
      </c>
      <c r="B94" s="29">
        <v>80</v>
      </c>
      <c r="C94" s="48">
        <v>3580</v>
      </c>
      <c r="E94" s="47"/>
      <c r="F94" s="37"/>
      <c r="O94" s="37"/>
      <c r="P94" s="37"/>
      <c r="Q94" s="37"/>
      <c r="R94" s="37"/>
      <c r="S94" s="37"/>
      <c r="T94" s="38"/>
      <c r="U94" s="38"/>
      <c r="V94" s="38"/>
      <c r="W94" s="38"/>
      <c r="X94" s="39"/>
      <c r="Y94" s="40"/>
      <c r="Z94" s="41"/>
      <c r="AA94" s="42"/>
      <c r="AB94" s="43"/>
      <c r="AC94" s="44"/>
    </row>
    <row r="95" spans="1:29" x14ac:dyDescent="0.25">
      <c r="A95" s="28">
        <v>42433</v>
      </c>
      <c r="B95" s="29">
        <v>81</v>
      </c>
      <c r="C95" s="48">
        <v>220</v>
      </c>
      <c r="E95" s="47"/>
      <c r="F95" s="37"/>
      <c r="O95" s="37"/>
      <c r="P95" s="37"/>
      <c r="Q95" s="37"/>
      <c r="R95" s="37"/>
      <c r="S95" s="37"/>
      <c r="T95" s="38"/>
      <c r="U95" s="38"/>
      <c r="V95" s="38"/>
      <c r="W95" s="38"/>
      <c r="X95" s="39"/>
      <c r="Y95" s="40"/>
      <c r="Z95" s="41"/>
      <c r="AA95" s="42"/>
      <c r="AB95" s="43"/>
      <c r="AC95" s="44"/>
    </row>
    <row r="96" spans="1:29" x14ac:dyDescent="0.25">
      <c r="A96" s="28">
        <v>42433</v>
      </c>
      <c r="B96" s="29">
        <v>82</v>
      </c>
      <c r="C96" s="48">
        <v>690</v>
      </c>
      <c r="E96" s="47"/>
      <c r="F96" s="37"/>
      <c r="O96" s="37"/>
      <c r="P96" s="37"/>
      <c r="Q96" s="37"/>
      <c r="R96" s="37"/>
      <c r="S96" s="37"/>
      <c r="T96" s="38"/>
      <c r="U96" s="38"/>
      <c r="V96" s="38"/>
      <c r="W96" s="38"/>
      <c r="X96" s="39"/>
      <c r="Y96" s="40"/>
      <c r="Z96" s="41"/>
      <c r="AA96" s="42"/>
      <c r="AB96" s="43"/>
      <c r="AC96" s="44"/>
    </row>
    <row r="97" spans="1:29" x14ac:dyDescent="0.25">
      <c r="A97" s="28">
        <v>42436</v>
      </c>
      <c r="B97" s="29">
        <v>83</v>
      </c>
      <c r="C97" s="48">
        <v>430</v>
      </c>
      <c r="E97" s="47"/>
      <c r="F97" s="37"/>
      <c r="O97" s="37"/>
      <c r="P97" s="37"/>
      <c r="Q97" s="37"/>
      <c r="R97" s="37"/>
      <c r="S97" s="37"/>
      <c r="T97" s="38"/>
      <c r="U97" s="38"/>
      <c r="V97" s="38"/>
      <c r="W97" s="38"/>
      <c r="X97" s="39"/>
      <c r="Y97" s="40"/>
      <c r="Z97" s="41"/>
      <c r="AA97" s="42"/>
      <c r="AB97" s="43"/>
      <c r="AC97" s="44"/>
    </row>
    <row r="98" spans="1:29" x14ac:dyDescent="0.25">
      <c r="A98" s="28">
        <v>42438</v>
      </c>
      <c r="B98" s="29">
        <v>84</v>
      </c>
      <c r="C98" s="48">
        <v>28922.28</v>
      </c>
      <c r="E98" s="47"/>
      <c r="F98" s="37"/>
      <c r="O98" s="37"/>
      <c r="P98" s="37"/>
      <c r="Q98" s="37"/>
      <c r="R98" s="37"/>
      <c r="S98" s="37"/>
      <c r="T98" s="38"/>
      <c r="U98" s="38"/>
      <c r="V98" s="38"/>
      <c r="W98" s="38"/>
      <c r="X98" s="39"/>
      <c r="Y98" s="40"/>
      <c r="Z98" s="41"/>
      <c r="AA98" s="42"/>
      <c r="AB98" s="43"/>
      <c r="AC98" s="44"/>
    </row>
    <row r="99" spans="1:29" x14ac:dyDescent="0.25">
      <c r="A99" s="28">
        <v>42439</v>
      </c>
      <c r="B99" s="29">
        <v>85</v>
      </c>
      <c r="C99" s="48">
        <v>550</v>
      </c>
      <c r="E99" s="47"/>
      <c r="F99" s="37"/>
      <c r="O99" s="37"/>
      <c r="P99" s="37"/>
      <c r="Q99" s="37"/>
      <c r="R99" s="37"/>
      <c r="S99" s="37"/>
      <c r="T99" s="38"/>
      <c r="U99" s="38"/>
      <c r="V99" s="38"/>
      <c r="W99" s="38"/>
      <c r="X99" s="39"/>
      <c r="Y99" s="40"/>
      <c r="Z99" s="41"/>
      <c r="AA99" s="42"/>
      <c r="AB99" s="43"/>
      <c r="AC99" s="44"/>
    </row>
    <row r="100" spans="1:29" x14ac:dyDescent="0.25">
      <c r="A100" s="28">
        <v>42439</v>
      </c>
      <c r="B100" s="29">
        <v>86</v>
      </c>
      <c r="C100" s="48">
        <v>990</v>
      </c>
      <c r="E100" s="47"/>
      <c r="F100" s="37"/>
      <c r="O100" s="37"/>
      <c r="P100" s="37"/>
      <c r="Q100" s="37"/>
      <c r="R100" s="37"/>
      <c r="S100" s="37"/>
      <c r="T100" s="38"/>
      <c r="U100" s="38"/>
      <c r="V100" s="38"/>
      <c r="W100" s="38"/>
      <c r="X100" s="39"/>
      <c r="Y100" s="40"/>
      <c r="Z100" s="41"/>
      <c r="AA100" s="42"/>
      <c r="AB100" s="43"/>
      <c r="AC100" s="44"/>
    </row>
    <row r="101" spans="1:29" x14ac:dyDescent="0.25">
      <c r="A101" s="28">
        <v>42439</v>
      </c>
      <c r="B101" s="29">
        <v>87</v>
      </c>
      <c r="C101" s="48">
        <v>652.9</v>
      </c>
      <c r="E101" s="47"/>
      <c r="F101" s="37"/>
      <c r="O101" s="37"/>
      <c r="P101" s="37"/>
      <c r="Q101" s="37"/>
      <c r="R101" s="37"/>
      <c r="S101" s="37"/>
      <c r="T101" s="38"/>
      <c r="U101" s="38"/>
      <c r="V101" s="38"/>
      <c r="W101" s="38"/>
      <c r="X101" s="39"/>
      <c r="Y101" s="40"/>
      <c r="Z101" s="41"/>
      <c r="AA101" s="42"/>
      <c r="AB101" s="43"/>
      <c r="AC101" s="44"/>
    </row>
    <row r="102" spans="1:29" x14ac:dyDescent="0.25">
      <c r="A102" s="28">
        <v>42439</v>
      </c>
      <c r="B102" s="29">
        <v>88</v>
      </c>
      <c r="C102" s="48">
        <v>290</v>
      </c>
      <c r="E102" s="47"/>
      <c r="F102" s="37"/>
      <c r="O102" s="37"/>
      <c r="P102" s="37"/>
      <c r="Q102" s="37"/>
      <c r="R102" s="37"/>
      <c r="S102" s="37"/>
      <c r="T102" s="38"/>
      <c r="U102" s="38"/>
      <c r="V102" s="38"/>
      <c r="W102" s="38"/>
      <c r="X102" s="39"/>
      <c r="Y102" s="40"/>
      <c r="Z102" s="41"/>
      <c r="AA102" s="42"/>
      <c r="AB102" s="43"/>
      <c r="AC102" s="44"/>
    </row>
    <row r="103" spans="1:29" x14ac:dyDescent="0.25">
      <c r="A103" s="28">
        <v>42439</v>
      </c>
      <c r="B103" s="29">
        <v>89</v>
      </c>
      <c r="C103" s="48">
        <v>590</v>
      </c>
      <c r="E103" s="47"/>
      <c r="F103" s="37"/>
      <c r="O103" s="37"/>
      <c r="P103" s="37"/>
      <c r="Q103" s="37"/>
      <c r="R103" s="37"/>
      <c r="S103" s="37"/>
      <c r="T103" s="38"/>
      <c r="U103" s="38"/>
      <c r="V103" s="38"/>
      <c r="W103" s="38"/>
      <c r="X103" s="39"/>
      <c r="Y103" s="40"/>
      <c r="Z103" s="41"/>
      <c r="AA103" s="42"/>
      <c r="AB103" s="43"/>
      <c r="AC103" s="44"/>
    </row>
    <row r="104" spans="1:29" x14ac:dyDescent="0.25">
      <c r="A104" s="28">
        <v>42440</v>
      </c>
      <c r="B104" s="29">
        <v>90</v>
      </c>
      <c r="C104" s="48">
        <v>430</v>
      </c>
      <c r="E104" s="47"/>
      <c r="F104" s="37"/>
      <c r="O104" s="37"/>
      <c r="P104" s="37"/>
      <c r="Q104" s="37"/>
      <c r="R104" s="37"/>
      <c r="S104" s="37"/>
      <c r="T104" s="38"/>
      <c r="U104" s="38"/>
      <c r="V104" s="38"/>
      <c r="W104" s="38"/>
      <c r="X104" s="39"/>
      <c r="Y104" s="40"/>
      <c r="Z104" s="41"/>
      <c r="AA104" s="42"/>
      <c r="AB104" s="43"/>
      <c r="AC104" s="44"/>
    </row>
    <row r="105" spans="1:29" x14ac:dyDescent="0.25">
      <c r="A105" s="28">
        <v>42440</v>
      </c>
      <c r="B105" s="29">
        <v>91</v>
      </c>
      <c r="C105" s="48">
        <v>558.4</v>
      </c>
      <c r="E105" s="47"/>
      <c r="F105" s="37"/>
      <c r="O105" s="37"/>
      <c r="P105" s="37"/>
      <c r="Q105" s="37"/>
      <c r="R105" s="37"/>
      <c r="S105" s="37"/>
      <c r="T105" s="38"/>
      <c r="U105" s="38"/>
      <c r="V105" s="38"/>
      <c r="W105" s="38"/>
      <c r="X105" s="39"/>
      <c r="Y105" s="40"/>
      <c r="Z105" s="41"/>
      <c r="AA105" s="42"/>
      <c r="AB105" s="43"/>
      <c r="AC105" s="44"/>
    </row>
    <row r="106" spans="1:29" x14ac:dyDescent="0.25">
      <c r="A106" s="28">
        <v>42440</v>
      </c>
      <c r="B106" s="29">
        <v>92</v>
      </c>
      <c r="C106" s="48">
        <v>615</v>
      </c>
      <c r="E106" s="47"/>
      <c r="F106" s="37"/>
      <c r="O106" s="37"/>
      <c r="P106" s="37"/>
      <c r="Q106" s="37"/>
      <c r="R106" s="37"/>
      <c r="S106" s="37"/>
      <c r="T106" s="38"/>
      <c r="U106" s="38"/>
      <c r="V106" s="38"/>
      <c r="W106" s="38"/>
      <c r="X106" s="39"/>
      <c r="Y106" s="40"/>
      <c r="Z106" s="41"/>
      <c r="AA106" s="42"/>
      <c r="AB106" s="43"/>
      <c r="AC106" s="44"/>
    </row>
    <row r="107" spans="1:29" x14ac:dyDescent="0.25">
      <c r="A107" s="28">
        <v>42440</v>
      </c>
      <c r="B107" s="29">
        <v>93</v>
      </c>
      <c r="C107" s="48">
        <v>290</v>
      </c>
      <c r="E107" s="47"/>
      <c r="F107" s="37"/>
      <c r="O107" s="37"/>
      <c r="P107" s="37"/>
      <c r="Q107" s="37"/>
      <c r="R107" s="37"/>
      <c r="S107" s="37"/>
      <c r="T107" s="38"/>
      <c r="U107" s="38"/>
      <c r="V107" s="38"/>
      <c r="W107" s="38"/>
      <c r="X107" s="39"/>
      <c r="Y107" s="40"/>
      <c r="Z107" s="41"/>
      <c r="AA107" s="42"/>
      <c r="AB107" s="43"/>
      <c r="AC107" s="44"/>
    </row>
    <row r="108" spans="1:29" x14ac:dyDescent="0.25">
      <c r="A108" s="28">
        <v>42440</v>
      </c>
      <c r="B108" s="29">
        <v>94</v>
      </c>
      <c r="C108" s="48">
        <v>790</v>
      </c>
      <c r="E108" s="47"/>
      <c r="F108" s="37"/>
      <c r="O108" s="37"/>
      <c r="P108" s="37"/>
      <c r="Q108" s="37"/>
      <c r="R108" s="37"/>
      <c r="S108" s="37"/>
      <c r="T108" s="38"/>
      <c r="U108" s="38"/>
      <c r="V108" s="38"/>
      <c r="W108" s="38"/>
      <c r="X108" s="39"/>
      <c r="Y108" s="40"/>
      <c r="Z108" s="41"/>
      <c r="AA108" s="42"/>
      <c r="AB108" s="43"/>
      <c r="AC108" s="44"/>
    </row>
    <row r="109" spans="1:29" x14ac:dyDescent="0.25">
      <c r="A109" s="28">
        <v>42440</v>
      </c>
      <c r="B109" s="29">
        <v>95</v>
      </c>
      <c r="C109" s="48">
        <v>952.2</v>
      </c>
      <c r="E109" s="47"/>
      <c r="F109" s="37"/>
      <c r="O109" s="37"/>
      <c r="P109" s="37"/>
      <c r="Q109" s="37"/>
      <c r="R109" s="37"/>
      <c r="S109" s="37"/>
      <c r="T109" s="38"/>
      <c r="U109" s="38"/>
      <c r="V109" s="38"/>
      <c r="W109" s="38"/>
      <c r="X109" s="39"/>
      <c r="Y109" s="40"/>
      <c r="Z109" s="41"/>
      <c r="AA109" s="42"/>
      <c r="AB109" s="43"/>
      <c r="AC109" s="44"/>
    </row>
    <row r="110" spans="1:29" x14ac:dyDescent="0.25">
      <c r="A110" s="28">
        <v>42440</v>
      </c>
      <c r="B110" s="29">
        <v>96</v>
      </c>
      <c r="C110" s="48">
        <v>730</v>
      </c>
      <c r="E110" s="47"/>
      <c r="F110" s="37"/>
      <c r="O110" s="37"/>
      <c r="P110" s="37"/>
      <c r="Q110" s="37"/>
      <c r="R110" s="37"/>
      <c r="S110" s="37"/>
      <c r="T110" s="38"/>
      <c r="U110" s="38"/>
      <c r="V110" s="38"/>
      <c r="W110" s="38"/>
      <c r="X110" s="39"/>
      <c r="Y110" s="40"/>
      <c r="Z110" s="41"/>
      <c r="AA110" s="42"/>
      <c r="AB110" s="43"/>
      <c r="AC110" s="44"/>
    </row>
    <row r="111" spans="1:29" x14ac:dyDescent="0.25">
      <c r="A111" s="28">
        <v>42444</v>
      </c>
      <c r="B111" s="29">
        <v>97</v>
      </c>
      <c r="C111" s="48">
        <v>290</v>
      </c>
      <c r="E111" s="47"/>
      <c r="F111" s="37"/>
      <c r="O111" s="37"/>
      <c r="P111" s="37"/>
      <c r="Q111" s="37"/>
      <c r="R111" s="37"/>
      <c r="S111" s="37"/>
      <c r="T111" s="38"/>
      <c r="U111" s="38"/>
      <c r="V111" s="38"/>
      <c r="W111" s="38"/>
      <c r="X111" s="39"/>
      <c r="Y111" s="40"/>
      <c r="Z111" s="41"/>
      <c r="AA111" s="42"/>
      <c r="AB111" s="43"/>
      <c r="AC111" s="44"/>
    </row>
    <row r="112" spans="1:29" x14ac:dyDescent="0.25">
      <c r="A112" s="28">
        <v>42444</v>
      </c>
      <c r="B112" s="29">
        <v>98</v>
      </c>
      <c r="C112" s="48">
        <v>710</v>
      </c>
      <c r="E112" s="47"/>
      <c r="F112" s="37"/>
      <c r="O112" s="37"/>
      <c r="P112" s="37"/>
      <c r="Q112" s="37"/>
      <c r="R112" s="37"/>
      <c r="S112" s="37"/>
      <c r="T112" s="38"/>
      <c r="U112" s="38"/>
      <c r="V112" s="38"/>
      <c r="W112" s="38"/>
      <c r="X112" s="39"/>
      <c r="Y112" s="40"/>
      <c r="Z112" s="41"/>
      <c r="AA112" s="42"/>
      <c r="AB112" s="43"/>
      <c r="AC112" s="44"/>
    </row>
    <row r="113" spans="1:29" x14ac:dyDescent="0.25">
      <c r="A113" s="28">
        <v>42444</v>
      </c>
      <c r="B113" s="29">
        <v>99</v>
      </c>
      <c r="C113" s="48">
        <v>550</v>
      </c>
      <c r="E113" s="47"/>
      <c r="F113" s="37"/>
      <c r="O113" s="37"/>
      <c r="P113" s="37"/>
      <c r="Q113" s="37"/>
      <c r="R113" s="37"/>
      <c r="S113" s="37"/>
      <c r="T113" s="38"/>
      <c r="U113" s="38"/>
      <c r="V113" s="38"/>
      <c r="W113" s="38"/>
      <c r="X113" s="39"/>
      <c r="Y113" s="40"/>
      <c r="Z113" s="41"/>
      <c r="AA113" s="42"/>
      <c r="AB113" s="43"/>
      <c r="AC113" s="44"/>
    </row>
    <row r="114" spans="1:29" x14ac:dyDescent="0.25">
      <c r="A114" s="28">
        <v>42444</v>
      </c>
      <c r="B114" s="29">
        <v>100</v>
      </c>
      <c r="C114" s="48">
        <v>290</v>
      </c>
      <c r="E114" s="47"/>
      <c r="F114" s="37"/>
      <c r="O114" s="37"/>
      <c r="P114" s="37"/>
      <c r="Q114" s="37"/>
      <c r="R114" s="37"/>
      <c r="S114" s="37"/>
      <c r="T114" s="38"/>
      <c r="U114" s="38"/>
      <c r="V114" s="38"/>
      <c r="W114" s="38"/>
      <c r="X114" s="39"/>
      <c r="Y114" s="40"/>
      <c r="Z114" s="41"/>
      <c r="AA114" s="42"/>
      <c r="AB114" s="43"/>
      <c r="AC114" s="44"/>
    </row>
    <row r="115" spans="1:29" x14ac:dyDescent="0.25">
      <c r="A115" s="28">
        <v>42444</v>
      </c>
      <c r="B115" s="29">
        <v>101</v>
      </c>
      <c r="C115" s="48">
        <v>990</v>
      </c>
      <c r="E115" s="47"/>
      <c r="F115" s="37"/>
      <c r="O115" s="37"/>
      <c r="P115" s="37"/>
      <c r="Q115" s="37"/>
      <c r="R115" s="37"/>
      <c r="S115" s="37"/>
      <c r="T115" s="38"/>
      <c r="U115" s="38"/>
      <c r="V115" s="38"/>
      <c r="W115" s="38"/>
      <c r="X115" s="39"/>
      <c r="Y115" s="40"/>
      <c r="Z115" s="41"/>
      <c r="AA115" s="42"/>
      <c r="AB115" s="43"/>
      <c r="AC115" s="44"/>
    </row>
    <row r="116" spans="1:29" x14ac:dyDescent="0.25">
      <c r="A116" s="28">
        <v>42445</v>
      </c>
      <c r="B116" s="29">
        <v>102</v>
      </c>
      <c r="C116" s="48">
        <v>47065.2</v>
      </c>
      <c r="E116" s="47"/>
      <c r="F116" s="37"/>
      <c r="O116" s="37"/>
      <c r="P116" s="37"/>
      <c r="Q116" s="37"/>
      <c r="R116" s="37"/>
      <c r="S116" s="37"/>
      <c r="T116" s="38"/>
      <c r="U116" s="38"/>
      <c r="V116" s="38"/>
      <c r="W116" s="38"/>
      <c r="X116" s="39"/>
      <c r="Y116" s="40"/>
      <c r="Z116" s="41"/>
      <c r="AA116" s="42"/>
      <c r="AB116" s="43"/>
      <c r="AC116" s="44"/>
    </row>
    <row r="117" spans="1:29" x14ac:dyDescent="0.25">
      <c r="A117" s="28">
        <v>42447</v>
      </c>
      <c r="B117" s="29">
        <v>103</v>
      </c>
      <c r="C117" s="48">
        <v>590</v>
      </c>
      <c r="E117" s="47"/>
      <c r="F117" s="37"/>
      <c r="O117" s="37"/>
      <c r="P117" s="37"/>
      <c r="Q117" s="37"/>
      <c r="R117" s="37"/>
      <c r="S117" s="37"/>
      <c r="T117" s="38"/>
      <c r="U117" s="38"/>
      <c r="V117" s="38"/>
      <c r="W117" s="38"/>
      <c r="X117" s="39"/>
      <c r="Y117" s="40"/>
      <c r="Z117" s="41"/>
      <c r="AA117" s="42"/>
      <c r="AB117" s="43"/>
      <c r="AC117" s="44"/>
    </row>
    <row r="118" spans="1:29" x14ac:dyDescent="0.25">
      <c r="A118" s="28">
        <v>42447</v>
      </c>
      <c r="B118" s="29">
        <v>104</v>
      </c>
      <c r="C118" s="48">
        <v>290</v>
      </c>
      <c r="E118" s="47"/>
      <c r="F118" s="37"/>
      <c r="O118" s="37"/>
      <c r="P118" s="37"/>
      <c r="Q118" s="37"/>
      <c r="R118" s="37"/>
      <c r="S118" s="37"/>
      <c r="T118" s="38"/>
      <c r="U118" s="38"/>
      <c r="V118" s="38"/>
      <c r="W118" s="38"/>
      <c r="X118" s="39"/>
      <c r="Y118" s="40"/>
      <c r="Z118" s="41"/>
      <c r="AA118" s="42"/>
      <c r="AB118" s="43"/>
      <c r="AC118" s="44"/>
    </row>
    <row r="119" spans="1:29" x14ac:dyDescent="0.25">
      <c r="A119" s="28">
        <v>42447</v>
      </c>
      <c r="B119" s="29">
        <v>105</v>
      </c>
      <c r="C119" s="48">
        <v>430</v>
      </c>
      <c r="E119" s="47"/>
      <c r="F119" s="37"/>
      <c r="O119" s="37"/>
      <c r="P119" s="37"/>
      <c r="Q119" s="37"/>
      <c r="R119" s="37"/>
      <c r="S119" s="37"/>
      <c r="T119" s="38"/>
      <c r="U119" s="38"/>
      <c r="V119" s="38"/>
      <c r="W119" s="38"/>
      <c r="X119" s="39"/>
      <c r="Y119" s="40"/>
      <c r="Z119" s="41"/>
      <c r="AA119" s="42"/>
      <c r="AB119" s="43"/>
      <c r="AC119" s="44"/>
    </row>
    <row r="120" spans="1:29" x14ac:dyDescent="0.25">
      <c r="A120" s="28">
        <v>42447</v>
      </c>
      <c r="B120" s="29">
        <v>106</v>
      </c>
      <c r="C120" s="48">
        <v>290</v>
      </c>
      <c r="E120" s="47"/>
      <c r="F120" s="37"/>
      <c r="O120" s="37"/>
      <c r="P120" s="37"/>
      <c r="Q120" s="37"/>
      <c r="R120" s="37"/>
      <c r="S120" s="37"/>
      <c r="T120" s="38"/>
      <c r="U120" s="38"/>
      <c r="V120" s="38"/>
      <c r="W120" s="38"/>
      <c r="X120" s="39"/>
      <c r="Y120" s="40"/>
      <c r="Z120" s="41"/>
      <c r="AA120" s="42"/>
      <c r="AB120" s="43"/>
      <c r="AC120" s="44"/>
    </row>
    <row r="121" spans="1:29" x14ac:dyDescent="0.25">
      <c r="A121" s="28">
        <v>42447</v>
      </c>
      <c r="B121" s="29">
        <v>107</v>
      </c>
      <c r="C121" s="48">
        <v>290</v>
      </c>
      <c r="E121" s="47"/>
      <c r="F121" s="37"/>
      <c r="O121" s="37"/>
      <c r="P121" s="37"/>
      <c r="Q121" s="37"/>
      <c r="R121" s="37"/>
      <c r="S121" s="37"/>
      <c r="T121" s="38"/>
      <c r="U121" s="38"/>
      <c r="V121" s="38"/>
      <c r="W121" s="38"/>
      <c r="X121" s="39"/>
      <c r="Y121" s="40"/>
      <c r="Z121" s="41"/>
      <c r="AA121" s="42"/>
      <c r="AB121" s="43"/>
      <c r="AC121" s="44"/>
    </row>
    <row r="122" spans="1:29" x14ac:dyDescent="0.25">
      <c r="A122" s="28">
        <v>42447</v>
      </c>
      <c r="B122" s="29">
        <v>108</v>
      </c>
      <c r="C122" s="48">
        <v>290</v>
      </c>
      <c r="E122" s="47"/>
      <c r="F122" s="37"/>
      <c r="O122" s="37"/>
      <c r="P122" s="37"/>
      <c r="Q122" s="37"/>
      <c r="R122" s="37"/>
      <c r="S122" s="37"/>
      <c r="T122" s="38"/>
      <c r="U122" s="38"/>
      <c r="V122" s="38"/>
      <c r="W122" s="38"/>
      <c r="X122" s="39"/>
      <c r="Y122" s="40"/>
      <c r="Z122" s="41"/>
      <c r="AA122" s="42"/>
      <c r="AB122" s="43"/>
      <c r="AC122" s="44"/>
    </row>
    <row r="123" spans="1:29" x14ac:dyDescent="0.25">
      <c r="A123" s="28">
        <v>42451</v>
      </c>
      <c r="B123" s="29">
        <v>109</v>
      </c>
      <c r="C123" s="48">
        <v>490</v>
      </c>
      <c r="E123" s="47"/>
      <c r="F123" s="37"/>
      <c r="O123" s="37"/>
      <c r="P123" s="37"/>
      <c r="Q123" s="37"/>
      <c r="R123" s="37"/>
      <c r="S123" s="37"/>
      <c r="T123" s="38"/>
      <c r="U123" s="38"/>
      <c r="V123" s="38"/>
      <c r="W123" s="38"/>
      <c r="X123" s="39"/>
      <c r="Y123" s="40"/>
      <c r="Z123" s="41"/>
      <c r="AA123" s="42"/>
      <c r="AB123" s="43"/>
      <c r="AC123" s="44"/>
    </row>
    <row r="124" spans="1:29" x14ac:dyDescent="0.25">
      <c r="A124" s="28">
        <v>42451</v>
      </c>
      <c r="B124" s="29">
        <v>110</v>
      </c>
      <c r="C124" s="48">
        <v>430</v>
      </c>
      <c r="E124" s="47"/>
      <c r="F124" s="37"/>
      <c r="O124" s="37"/>
      <c r="P124" s="37"/>
      <c r="Q124" s="37"/>
      <c r="R124" s="37"/>
      <c r="S124" s="37"/>
      <c r="T124" s="38"/>
      <c r="U124" s="38"/>
      <c r="V124" s="38"/>
      <c r="W124" s="38"/>
      <c r="X124" s="39"/>
      <c r="Y124" s="40"/>
      <c r="Z124" s="41"/>
      <c r="AA124" s="42"/>
      <c r="AB124" s="43"/>
      <c r="AC124" s="44"/>
    </row>
    <row r="125" spans="1:29" x14ac:dyDescent="0.25">
      <c r="A125" s="28">
        <v>42451</v>
      </c>
      <c r="B125" s="29">
        <v>111</v>
      </c>
      <c r="C125" s="48">
        <v>290</v>
      </c>
      <c r="E125" s="47"/>
      <c r="F125" s="37"/>
      <c r="O125" s="37"/>
      <c r="P125" s="37"/>
      <c r="Q125" s="37"/>
      <c r="R125" s="37"/>
      <c r="S125" s="37"/>
      <c r="T125" s="38"/>
      <c r="U125" s="38"/>
      <c r="V125" s="38"/>
      <c r="W125" s="38"/>
      <c r="X125" s="39"/>
      <c r="Y125" s="40"/>
      <c r="Z125" s="41"/>
      <c r="AA125" s="42"/>
      <c r="AB125" s="43"/>
      <c r="AC125" s="44"/>
    </row>
    <row r="126" spans="1:29" x14ac:dyDescent="0.25">
      <c r="A126" s="28">
        <v>42451</v>
      </c>
      <c r="B126" s="29">
        <v>112</v>
      </c>
      <c r="C126" s="48">
        <v>1000</v>
      </c>
      <c r="E126" s="47"/>
      <c r="F126" s="37"/>
      <c r="O126" s="37"/>
      <c r="P126" s="37"/>
      <c r="Q126" s="37"/>
      <c r="R126" s="37"/>
      <c r="S126" s="37"/>
      <c r="T126" s="38"/>
      <c r="U126" s="38"/>
      <c r="V126" s="38"/>
      <c r="W126" s="38"/>
      <c r="X126" s="39"/>
      <c r="Y126" s="40"/>
      <c r="Z126" s="41"/>
      <c r="AA126" s="42"/>
      <c r="AB126" s="43"/>
      <c r="AC126" s="44"/>
    </row>
    <row r="127" spans="1:29" x14ac:dyDescent="0.25">
      <c r="A127" s="28">
        <v>42451</v>
      </c>
      <c r="B127" s="29">
        <v>113</v>
      </c>
      <c r="C127" s="48">
        <v>569.9</v>
      </c>
      <c r="E127" s="47"/>
      <c r="F127" s="37"/>
      <c r="O127" s="37"/>
      <c r="P127" s="37"/>
      <c r="Q127" s="37"/>
      <c r="R127" s="37"/>
      <c r="S127" s="37"/>
      <c r="T127" s="38"/>
      <c r="U127" s="38"/>
      <c r="V127" s="38"/>
      <c r="W127" s="38"/>
      <c r="X127" s="39"/>
      <c r="Y127" s="40"/>
      <c r="Z127" s="41"/>
      <c r="AA127" s="42"/>
      <c r="AB127" s="43"/>
      <c r="AC127" s="44"/>
    </row>
    <row r="128" spans="1:29" x14ac:dyDescent="0.25">
      <c r="A128" s="28">
        <v>42451</v>
      </c>
      <c r="B128" s="29">
        <v>114</v>
      </c>
      <c r="C128" s="48">
        <v>1190</v>
      </c>
      <c r="E128" s="47"/>
      <c r="F128" s="37"/>
      <c r="O128" s="37"/>
      <c r="P128" s="37"/>
      <c r="Q128" s="37"/>
      <c r="R128" s="37"/>
      <c r="S128" s="37"/>
      <c r="T128" s="38"/>
      <c r="U128" s="38"/>
      <c r="V128" s="38"/>
      <c r="W128" s="38"/>
      <c r="X128" s="39"/>
      <c r="Y128" s="40"/>
      <c r="Z128" s="41"/>
      <c r="AA128" s="42"/>
      <c r="AB128" s="43"/>
      <c r="AC128" s="44"/>
    </row>
    <row r="129" spans="1:29" x14ac:dyDescent="0.25">
      <c r="A129" s="28">
        <v>42452</v>
      </c>
      <c r="B129" s="29">
        <v>115</v>
      </c>
      <c r="C129" s="48">
        <v>730</v>
      </c>
      <c r="E129" s="47"/>
      <c r="F129" s="37"/>
      <c r="O129" s="37"/>
      <c r="P129" s="37"/>
      <c r="Q129" s="37"/>
      <c r="R129" s="37"/>
      <c r="S129" s="37"/>
      <c r="T129" s="38"/>
      <c r="U129" s="38"/>
      <c r="V129" s="38"/>
      <c r="W129" s="38"/>
      <c r="X129" s="39"/>
      <c r="Y129" s="40"/>
      <c r="Z129" s="41"/>
      <c r="AA129" s="42"/>
      <c r="AB129" s="43"/>
      <c r="AC129" s="44"/>
    </row>
    <row r="130" spans="1:29" x14ac:dyDescent="0.25">
      <c r="A130" s="28">
        <v>42452</v>
      </c>
      <c r="B130" s="29">
        <v>116</v>
      </c>
      <c r="C130" s="48">
        <v>160</v>
      </c>
      <c r="E130" s="47"/>
      <c r="F130" s="37"/>
      <c r="O130" s="37"/>
      <c r="P130" s="37"/>
      <c r="Q130" s="37"/>
      <c r="R130" s="37"/>
      <c r="S130" s="37"/>
      <c r="T130" s="38"/>
      <c r="U130" s="38"/>
      <c r="V130" s="38"/>
      <c r="W130" s="38"/>
      <c r="X130" s="39"/>
      <c r="Y130" s="40"/>
      <c r="Z130" s="41"/>
      <c r="AA130" s="42"/>
      <c r="AB130" s="43"/>
      <c r="AC130" s="44"/>
    </row>
    <row r="131" spans="1:29" x14ac:dyDescent="0.25">
      <c r="A131" s="28">
        <v>42452</v>
      </c>
      <c r="B131" s="29">
        <v>117</v>
      </c>
      <c r="C131" s="48">
        <v>650</v>
      </c>
      <c r="E131" s="47"/>
      <c r="F131" s="37"/>
      <c r="O131" s="37"/>
      <c r="P131" s="37"/>
      <c r="Q131" s="37"/>
      <c r="R131" s="37"/>
      <c r="S131" s="37"/>
      <c r="T131" s="38"/>
      <c r="U131" s="38"/>
      <c r="V131" s="38"/>
      <c r="W131" s="38"/>
      <c r="X131" s="39"/>
      <c r="Y131" s="40"/>
      <c r="Z131" s="41"/>
      <c r="AA131" s="42"/>
      <c r="AB131" s="43"/>
      <c r="AC131" s="44"/>
    </row>
    <row r="132" spans="1:29" x14ac:dyDescent="0.25">
      <c r="A132" s="28">
        <v>42457</v>
      </c>
      <c r="B132" s="29">
        <v>118</v>
      </c>
      <c r="C132" s="48">
        <v>3600</v>
      </c>
      <c r="E132" s="47"/>
      <c r="F132" s="37"/>
      <c r="O132" s="37"/>
      <c r="P132" s="37"/>
      <c r="Q132" s="37"/>
      <c r="R132" s="37"/>
      <c r="S132" s="37"/>
      <c r="T132" s="38"/>
      <c r="U132" s="38"/>
      <c r="V132" s="38"/>
      <c r="W132" s="38"/>
      <c r="X132" s="39"/>
      <c r="Y132" s="40"/>
      <c r="Z132" s="41"/>
      <c r="AA132" s="42"/>
      <c r="AB132" s="43"/>
      <c r="AC132" s="44"/>
    </row>
    <row r="133" spans="1:29" x14ac:dyDescent="0.25">
      <c r="A133" s="28">
        <v>42457</v>
      </c>
      <c r="B133" s="29">
        <v>119</v>
      </c>
      <c r="C133" s="48">
        <v>842.9</v>
      </c>
      <c r="E133" s="47"/>
      <c r="F133" s="37"/>
      <c r="O133" s="37"/>
      <c r="P133" s="37"/>
      <c r="Q133" s="37"/>
      <c r="R133" s="37"/>
      <c r="S133" s="37"/>
      <c r="T133" s="38"/>
      <c r="U133" s="38"/>
      <c r="V133" s="38"/>
      <c r="W133" s="38"/>
      <c r="X133" s="39"/>
      <c r="Y133" s="40"/>
      <c r="Z133" s="41"/>
      <c r="AA133" s="42"/>
      <c r="AB133" s="43"/>
      <c r="AC133" s="44"/>
    </row>
    <row r="134" spans="1:29" x14ac:dyDescent="0.25">
      <c r="A134" s="28">
        <v>42457</v>
      </c>
      <c r="B134" s="29">
        <v>120</v>
      </c>
      <c r="C134" s="48">
        <v>430</v>
      </c>
      <c r="E134" s="47"/>
      <c r="F134" s="37"/>
      <c r="O134" s="37"/>
      <c r="P134" s="37"/>
      <c r="Q134" s="37"/>
      <c r="R134" s="37"/>
      <c r="S134" s="37"/>
      <c r="T134" s="38"/>
      <c r="U134" s="38"/>
      <c r="V134" s="38"/>
      <c r="W134" s="38"/>
      <c r="X134" s="39"/>
      <c r="Y134" s="40"/>
      <c r="Z134" s="41"/>
      <c r="AA134" s="42"/>
      <c r="AB134" s="43"/>
      <c r="AC134" s="44"/>
    </row>
    <row r="135" spans="1:29" x14ac:dyDescent="0.25">
      <c r="A135" s="28">
        <v>42457</v>
      </c>
      <c r="B135" s="29">
        <v>121</v>
      </c>
      <c r="C135" s="48">
        <v>980</v>
      </c>
      <c r="E135" s="47"/>
      <c r="F135" s="37"/>
      <c r="O135" s="37"/>
      <c r="P135" s="37"/>
      <c r="Q135" s="37"/>
      <c r="R135" s="37"/>
      <c r="S135" s="37"/>
      <c r="T135" s="38"/>
      <c r="U135" s="38"/>
      <c r="V135" s="38"/>
      <c r="W135" s="38"/>
      <c r="X135" s="39"/>
      <c r="Y135" s="40"/>
      <c r="Z135" s="41"/>
      <c r="AA135" s="42"/>
      <c r="AB135" s="43"/>
      <c r="AC135" s="44"/>
    </row>
    <row r="136" spans="1:29" x14ac:dyDescent="0.25">
      <c r="A136" s="28">
        <v>42459</v>
      </c>
      <c r="B136" s="29">
        <v>122</v>
      </c>
      <c r="C136" s="48">
        <v>550</v>
      </c>
      <c r="E136" s="47"/>
      <c r="F136" s="37"/>
      <c r="O136" s="37"/>
      <c r="P136" s="37"/>
      <c r="Q136" s="37"/>
      <c r="R136" s="37"/>
      <c r="S136" s="37"/>
      <c r="T136" s="38"/>
      <c r="U136" s="38"/>
      <c r="V136" s="38"/>
      <c r="W136" s="38"/>
      <c r="X136" s="39"/>
      <c r="Y136" s="40"/>
      <c r="Z136" s="41"/>
      <c r="AA136" s="42"/>
      <c r="AB136" s="43"/>
      <c r="AC136" s="44"/>
    </row>
    <row r="137" spans="1:29" x14ac:dyDescent="0.25">
      <c r="A137" s="28">
        <v>42459</v>
      </c>
      <c r="B137" s="29">
        <v>123</v>
      </c>
      <c r="C137" s="48">
        <v>550</v>
      </c>
      <c r="E137" s="47"/>
      <c r="F137" s="37"/>
      <c r="O137" s="37"/>
      <c r="P137" s="37"/>
      <c r="Q137" s="37"/>
      <c r="R137" s="37"/>
      <c r="S137" s="37"/>
      <c r="T137" s="38"/>
      <c r="U137" s="38"/>
      <c r="V137" s="38"/>
      <c r="W137" s="38"/>
      <c r="X137" s="39"/>
      <c r="Y137" s="40"/>
      <c r="Z137" s="41"/>
      <c r="AA137" s="42"/>
      <c r="AB137" s="43"/>
      <c r="AC137" s="44"/>
    </row>
    <row r="138" spans="1:29" x14ac:dyDescent="0.25">
      <c r="A138" s="28">
        <v>42459</v>
      </c>
      <c r="B138" s="29">
        <v>124</v>
      </c>
      <c r="C138" s="48">
        <v>430</v>
      </c>
      <c r="E138" s="47"/>
      <c r="F138" s="37"/>
      <c r="O138" s="37"/>
      <c r="P138" s="37"/>
      <c r="Q138" s="37"/>
      <c r="R138" s="37"/>
      <c r="S138" s="37"/>
      <c r="T138" s="38"/>
      <c r="U138" s="38"/>
      <c r="V138" s="38"/>
      <c r="W138" s="38"/>
      <c r="X138" s="39"/>
      <c r="Y138" s="40"/>
      <c r="Z138" s="41"/>
      <c r="AA138" s="42"/>
      <c r="AB138" s="43"/>
      <c r="AC138" s="44"/>
    </row>
    <row r="139" spans="1:29" x14ac:dyDescent="0.25">
      <c r="C139" s="48"/>
      <c r="E139" s="47"/>
      <c r="F139" s="37"/>
      <c r="O139" s="37"/>
      <c r="P139" s="37"/>
      <c r="Q139" s="37"/>
      <c r="R139" s="37"/>
      <c r="S139" s="37"/>
      <c r="T139" s="38"/>
      <c r="U139" s="38"/>
      <c r="V139" s="38"/>
      <c r="W139" s="38"/>
      <c r="X139" s="39"/>
      <c r="Y139" s="40"/>
      <c r="Z139" s="41"/>
      <c r="AA139" s="42"/>
      <c r="AB139" s="43"/>
      <c r="AC139" s="44"/>
    </row>
    <row r="140" spans="1:29" x14ac:dyDescent="0.25">
      <c r="C140" s="48"/>
      <c r="E140" s="47"/>
      <c r="F140" s="49"/>
      <c r="O140" s="37"/>
      <c r="P140" s="37"/>
      <c r="Q140" s="37"/>
      <c r="R140" s="37"/>
      <c r="S140" s="37"/>
      <c r="T140" s="38"/>
      <c r="U140" s="38"/>
      <c r="V140" s="38"/>
      <c r="W140" s="38"/>
      <c r="X140" s="39"/>
      <c r="Y140" s="40"/>
      <c r="Z140" s="41"/>
      <c r="AA140" s="42"/>
      <c r="AB140" s="43"/>
      <c r="AC140" s="44"/>
    </row>
    <row r="141" spans="1:29" x14ac:dyDescent="0.25">
      <c r="C141" s="50">
        <f>SUM(C90:C140)</f>
        <v>108751.67999999999</v>
      </c>
      <c r="E141" s="47"/>
      <c r="F141" s="31"/>
      <c r="H141" s="47" t="s">
        <v>32</v>
      </c>
      <c r="I141" s="33">
        <f>F87+G87+H87+I87+O87+P87+T87+U87+C141-X87</f>
        <v>480436.14</v>
      </c>
      <c r="O141" s="37"/>
      <c r="P141" s="37"/>
      <c r="Q141" s="37"/>
      <c r="R141" s="37"/>
      <c r="S141" s="37"/>
      <c r="T141" s="38"/>
      <c r="U141" s="38"/>
      <c r="V141" s="38"/>
      <c r="W141" s="38"/>
      <c r="X141" s="39"/>
      <c r="Y141" s="40"/>
      <c r="Z141" s="41"/>
      <c r="AA141" s="42"/>
      <c r="AB141" s="43"/>
      <c r="AC141" s="44"/>
    </row>
    <row r="142" spans="1:29" ht="15.75" thickBot="1" x14ac:dyDescent="0.3">
      <c r="C142" s="51">
        <v>0.02</v>
      </c>
      <c r="E142" s="47"/>
      <c r="F142" s="31"/>
      <c r="O142" s="37"/>
      <c r="P142" s="37"/>
      <c r="Q142" s="37"/>
      <c r="R142" s="37"/>
      <c r="S142" s="37"/>
      <c r="T142" s="38"/>
      <c r="U142" s="38"/>
      <c r="V142" s="38"/>
      <c r="W142" s="38"/>
      <c r="X142" s="39"/>
      <c r="Y142" s="40"/>
      <c r="Z142" s="41"/>
      <c r="AA142" s="42"/>
      <c r="AB142" s="43"/>
      <c r="AC142" s="44"/>
    </row>
    <row r="143" spans="1:29" ht="15.75" thickBot="1" x14ac:dyDescent="0.3">
      <c r="B143" s="52" t="s">
        <v>33</v>
      </c>
      <c r="C143" s="50">
        <f>C141*C142</f>
        <v>2175.0335999999998</v>
      </c>
      <c r="F143" s="31"/>
      <c r="H143" s="47" t="s">
        <v>4</v>
      </c>
      <c r="I143" s="47" t="s">
        <v>34</v>
      </c>
      <c r="J143" s="47" t="s">
        <v>3</v>
      </c>
      <c r="O143" s="37"/>
      <c r="P143" s="37"/>
      <c r="Q143" s="37"/>
      <c r="R143" s="37"/>
      <c r="S143" s="37"/>
      <c r="T143" s="38"/>
      <c r="U143" s="38"/>
      <c r="V143" s="38"/>
      <c r="W143" s="38"/>
      <c r="X143" s="39"/>
      <c r="Y143" s="40"/>
      <c r="Z143" s="41"/>
      <c r="AA143" s="42"/>
      <c r="AB143" s="43"/>
      <c r="AC143" s="44"/>
    </row>
    <row r="144" spans="1:29" x14ac:dyDescent="0.25">
      <c r="F144" s="31"/>
      <c r="H144" s="33">
        <f>AC87</f>
        <v>22865.580000000005</v>
      </c>
      <c r="I144" s="53">
        <f>I141*3.65%</f>
        <v>17535.919109999999</v>
      </c>
      <c r="J144" s="33">
        <f>Z87</f>
        <v>-1931.42</v>
      </c>
      <c r="O144" s="37"/>
      <c r="P144" s="37"/>
      <c r="Q144" s="37"/>
      <c r="R144" s="37"/>
      <c r="S144" s="37"/>
      <c r="T144" s="38"/>
      <c r="U144" s="38"/>
      <c r="V144" s="38"/>
      <c r="W144" s="38"/>
      <c r="X144" s="39"/>
      <c r="Y144" s="40"/>
      <c r="Z144" s="41"/>
      <c r="AA144" s="42"/>
      <c r="AB144" s="43"/>
      <c r="AC144" s="44"/>
    </row>
    <row r="145" spans="1:29" x14ac:dyDescent="0.25">
      <c r="A145" s="54"/>
      <c r="B145" s="55"/>
      <c r="O145" s="37"/>
      <c r="P145" s="37"/>
      <c r="Q145" s="37"/>
      <c r="R145" s="37"/>
      <c r="S145" s="37"/>
      <c r="T145" s="38"/>
      <c r="U145" s="38"/>
      <c r="V145" s="38"/>
      <c r="W145" s="38"/>
      <c r="X145" s="39"/>
      <c r="Y145" s="40"/>
      <c r="Z145" s="41"/>
      <c r="AA145" s="42"/>
      <c r="AB145" s="43"/>
      <c r="AC145" s="44"/>
    </row>
    <row r="146" spans="1:29" x14ac:dyDescent="0.25">
      <c r="A146" s="54"/>
      <c r="B146" s="55"/>
      <c r="H146" s="56" t="s">
        <v>35</v>
      </c>
      <c r="I146" s="33">
        <f>I144*17.8%</f>
        <v>3121.39360158</v>
      </c>
      <c r="O146" s="37"/>
      <c r="P146" s="37"/>
      <c r="Q146" s="37"/>
      <c r="R146" s="37"/>
      <c r="S146" s="37"/>
      <c r="T146" s="38"/>
      <c r="U146" s="38"/>
      <c r="V146" s="38"/>
      <c r="W146" s="38"/>
      <c r="X146" s="39"/>
      <c r="Y146" s="40"/>
      <c r="Z146" s="41"/>
      <c r="AA146" s="42"/>
      <c r="AB146" s="43"/>
      <c r="AC146" s="44"/>
    </row>
    <row r="147" spans="1:29" x14ac:dyDescent="0.25">
      <c r="A147" s="54"/>
      <c r="B147" s="55"/>
      <c r="H147" s="56" t="s">
        <v>36</v>
      </c>
      <c r="I147" s="33">
        <f>I144*82.2%</f>
        <v>14414.52550842</v>
      </c>
      <c r="O147" s="37"/>
      <c r="P147" s="37"/>
      <c r="Q147" s="37"/>
      <c r="R147" s="37"/>
      <c r="S147" s="37"/>
      <c r="T147" s="38"/>
      <c r="U147" s="38"/>
      <c r="V147" s="38"/>
      <c r="W147" s="38"/>
      <c r="X147" s="39"/>
      <c r="Y147" s="40"/>
      <c r="Z147" s="41"/>
      <c r="AA147" s="42"/>
      <c r="AB147" s="43"/>
      <c r="AC147" s="44"/>
    </row>
    <row r="148" spans="1:29" x14ac:dyDescent="0.25">
      <c r="H148" s="57"/>
      <c r="I148" s="31"/>
      <c r="O148" s="37"/>
      <c r="P148" s="37"/>
      <c r="Q148" s="37"/>
      <c r="R148" s="37"/>
      <c r="S148" s="37"/>
      <c r="T148" s="58"/>
      <c r="U148" s="58"/>
      <c r="V148" s="58"/>
      <c r="W148" s="58"/>
      <c r="X148" s="40"/>
      <c r="Y148" s="40"/>
      <c r="Z148" s="49"/>
      <c r="AA148" s="43"/>
      <c r="AB148" s="43"/>
      <c r="AC148" s="34"/>
    </row>
    <row r="149" spans="1:29" x14ac:dyDescent="0.25">
      <c r="H149" s="57"/>
      <c r="O149" s="37"/>
      <c r="P149" s="37"/>
      <c r="Q149" s="37"/>
      <c r="R149" s="37"/>
      <c r="S149" s="37"/>
      <c r="T149" s="58"/>
      <c r="U149" s="58"/>
      <c r="V149" s="58"/>
      <c r="W149" s="58"/>
      <c r="X149" s="40"/>
      <c r="Y149" s="40"/>
      <c r="Z149" s="49"/>
      <c r="AA149" s="43"/>
      <c r="AB149" s="43"/>
      <c r="AC149" s="34"/>
    </row>
    <row r="150" spans="1:29" x14ac:dyDescent="0.25">
      <c r="O150" s="37"/>
      <c r="P150" s="37"/>
      <c r="Q150" s="37"/>
      <c r="R150" s="37"/>
      <c r="S150" s="37"/>
      <c r="T150" s="58"/>
      <c r="U150" s="58"/>
      <c r="V150" s="58"/>
      <c r="W150" s="58"/>
      <c r="X150" s="40"/>
      <c r="Y150" s="40"/>
      <c r="Z150" s="49"/>
      <c r="AA150" s="43"/>
      <c r="AB150" s="43"/>
      <c r="AC150" s="34"/>
    </row>
    <row r="151" spans="1:29" x14ac:dyDescent="0.25">
      <c r="O151" s="37"/>
      <c r="P151" s="37"/>
      <c r="Q151" s="37"/>
      <c r="R151" s="37"/>
      <c r="S151" s="37"/>
      <c r="T151" s="58"/>
      <c r="U151" s="58"/>
      <c r="V151" s="58"/>
      <c r="W151" s="58"/>
      <c r="X151" s="40"/>
      <c r="Y151" s="40"/>
      <c r="Z151" s="49"/>
      <c r="AA151" s="43"/>
      <c r="AB151" s="43"/>
      <c r="AC151" s="34"/>
    </row>
    <row r="152" spans="1:29" x14ac:dyDescent="0.25">
      <c r="O152" s="37"/>
      <c r="P152" s="37"/>
      <c r="Q152" s="37"/>
      <c r="R152" s="37"/>
      <c r="S152" s="37"/>
      <c r="T152" s="58"/>
      <c r="U152" s="58"/>
      <c r="V152" s="58"/>
      <c r="W152" s="58"/>
      <c r="X152" s="40"/>
      <c r="Y152" s="40"/>
      <c r="Z152" s="49"/>
      <c r="AA152" s="43"/>
      <c r="AB152" s="43"/>
      <c r="AC152" s="34"/>
    </row>
    <row r="153" spans="1:29" x14ac:dyDescent="0.25">
      <c r="O153" s="37"/>
      <c r="P153" s="37"/>
      <c r="Q153" s="37"/>
      <c r="R153" s="37"/>
      <c r="S153" s="37"/>
      <c r="T153" s="58"/>
      <c r="U153" s="58"/>
      <c r="V153" s="58"/>
      <c r="W153" s="58"/>
      <c r="X153" s="40"/>
      <c r="Y153" s="40"/>
      <c r="Z153" s="49"/>
      <c r="AA153" s="43"/>
      <c r="AB153" s="43"/>
      <c r="AC153" s="34"/>
    </row>
    <row r="154" spans="1:29" x14ac:dyDescent="0.25">
      <c r="O154" s="37"/>
      <c r="P154" s="37"/>
      <c r="Q154" s="37"/>
      <c r="R154" s="37"/>
      <c r="S154" s="37"/>
      <c r="T154" s="58"/>
      <c r="U154" s="58"/>
      <c r="V154" s="58"/>
      <c r="W154" s="58"/>
      <c r="X154" s="40"/>
      <c r="Y154" s="40"/>
      <c r="Z154" s="49"/>
      <c r="AA154" s="43"/>
      <c r="AB154" s="43"/>
      <c r="AC154" s="34"/>
    </row>
    <row r="155" spans="1:29" x14ac:dyDescent="0.25">
      <c r="O155" s="37"/>
      <c r="P155" s="37"/>
      <c r="Q155" s="37"/>
      <c r="R155" s="37"/>
      <c r="S155" s="37"/>
      <c r="T155" s="58"/>
      <c r="U155" s="58"/>
      <c r="V155" s="58"/>
      <c r="W155" s="58"/>
      <c r="X155" s="40"/>
      <c r="Y155" s="40"/>
      <c r="Z155" s="49"/>
      <c r="AA155" s="43"/>
      <c r="AB155" s="43"/>
      <c r="AC155" s="34"/>
    </row>
    <row r="156" spans="1:29" x14ac:dyDescent="0.25">
      <c r="O156" s="37"/>
      <c r="P156" s="37"/>
      <c r="Q156" s="37"/>
      <c r="R156" s="37"/>
      <c r="S156" s="37"/>
      <c r="T156" s="58"/>
      <c r="U156" s="58"/>
      <c r="V156" s="58"/>
      <c r="W156" s="58"/>
      <c r="X156" s="40"/>
      <c r="Y156" s="40"/>
      <c r="Z156" s="49"/>
      <c r="AA156" s="43"/>
      <c r="AB156" s="43"/>
      <c r="AC156" s="34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scale="36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7"/>
  <sheetViews>
    <sheetView zoomScale="75" workbookViewId="0">
      <pane xSplit="4" ySplit="2" topLeftCell="E3" activePane="bottomRight" state="frozen"/>
      <selection activeCell="A5" sqref="A5"/>
      <selection pane="topRight" activeCell="A5" sqref="A5"/>
      <selection pane="bottomLeft" activeCell="A5" sqref="A5"/>
      <selection pane="bottomRight" activeCell="A6" sqref="A6"/>
    </sheetView>
  </sheetViews>
  <sheetFormatPr defaultRowHeight="15" x14ac:dyDescent="0.25"/>
  <cols>
    <col min="1" max="1" width="7.85546875" style="28" customWidth="1"/>
    <col min="2" max="2" width="9.28515625" style="29" bestFit="1" customWidth="1"/>
    <col min="3" max="3" width="14.7109375" style="29" bestFit="1" customWidth="1"/>
    <col min="4" max="4" width="48.7109375" style="30" bestFit="1" customWidth="1"/>
    <col min="5" max="14" width="15.7109375" style="30" customWidth="1"/>
    <col min="15" max="19" width="15.7109375" style="30" hidden="1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152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72" si="0">Z4-X5+Y5</f>
        <v>0</v>
      </c>
      <c r="AA5" s="14"/>
      <c r="AB5" s="14"/>
      <c r="AC5" s="9">
        <f>AC4-AA5+AB5</f>
        <v>0</v>
      </c>
    </row>
    <row r="6" spans="1:29" s="76" customFormat="1" x14ac:dyDescent="0.25">
      <c r="A6" s="69">
        <v>42461</v>
      </c>
      <c r="B6" s="70">
        <v>4612</v>
      </c>
      <c r="C6" s="70">
        <v>2913</v>
      </c>
      <c r="D6" s="71" t="s">
        <v>135</v>
      </c>
      <c r="E6" s="72"/>
      <c r="F6" s="72"/>
      <c r="G6" s="72"/>
      <c r="H6" s="72"/>
      <c r="I6" s="72"/>
      <c r="J6" s="72"/>
      <c r="K6" s="72"/>
      <c r="L6" s="72"/>
      <c r="M6" s="72"/>
      <c r="N6" s="72">
        <v>1075</v>
      </c>
      <c r="O6" s="73"/>
      <c r="P6" s="73"/>
      <c r="Q6" s="73"/>
      <c r="R6" s="73"/>
      <c r="S6" s="73"/>
      <c r="T6" s="74"/>
      <c r="U6" s="74"/>
      <c r="V6" s="74"/>
      <c r="W6" s="74"/>
      <c r="X6" s="75"/>
      <c r="Y6" s="75">
        <v>75</v>
      </c>
      <c r="Z6" s="25">
        <f t="shared" si="0"/>
        <v>75</v>
      </c>
      <c r="AA6" s="9"/>
      <c r="AB6" s="9">
        <v>43</v>
      </c>
      <c r="AC6" s="9">
        <f>AC5-AA6+AB6</f>
        <v>43</v>
      </c>
    </row>
    <row r="7" spans="1:29" s="76" customFormat="1" x14ac:dyDescent="0.25">
      <c r="A7" s="69">
        <v>42461</v>
      </c>
      <c r="B7" s="70">
        <v>4613</v>
      </c>
      <c r="C7" s="70">
        <v>2949</v>
      </c>
      <c r="D7" s="71" t="s">
        <v>120</v>
      </c>
      <c r="E7" s="72"/>
      <c r="F7" s="72"/>
      <c r="G7" s="72"/>
      <c r="H7" s="72"/>
      <c r="I7" s="72"/>
      <c r="J7" s="72"/>
      <c r="K7" s="72"/>
      <c r="L7" s="72"/>
      <c r="M7" s="72"/>
      <c r="N7" s="72">
        <v>4210</v>
      </c>
      <c r="O7" s="73"/>
      <c r="P7" s="73"/>
      <c r="Q7" s="73"/>
      <c r="R7" s="73"/>
      <c r="S7" s="73"/>
      <c r="T7" s="74"/>
      <c r="U7" s="74"/>
      <c r="V7" s="74"/>
      <c r="W7" s="74"/>
      <c r="X7" s="75"/>
      <c r="Y7" s="75"/>
      <c r="Z7" s="25">
        <f t="shared" si="0"/>
        <v>75</v>
      </c>
      <c r="AA7" s="9"/>
      <c r="AB7" s="9">
        <v>168.4</v>
      </c>
      <c r="AC7" s="9">
        <f t="shared" ref="AC7:AC74" si="1">AC6-AA7+AB7</f>
        <v>211.4</v>
      </c>
    </row>
    <row r="8" spans="1:29" s="76" customFormat="1" x14ac:dyDescent="0.25">
      <c r="A8" s="69">
        <v>42461</v>
      </c>
      <c r="B8" s="70">
        <v>4614</v>
      </c>
      <c r="C8" s="70">
        <v>2913</v>
      </c>
      <c r="D8" s="71" t="s">
        <v>135</v>
      </c>
      <c r="E8" s="72"/>
      <c r="F8" s="72"/>
      <c r="G8" s="72"/>
      <c r="H8" s="72"/>
      <c r="I8" s="72"/>
      <c r="J8" s="72"/>
      <c r="K8" s="72"/>
      <c r="L8" s="72"/>
      <c r="M8" s="72"/>
      <c r="N8" s="72">
        <v>1745</v>
      </c>
      <c r="O8" s="73"/>
      <c r="P8" s="73"/>
      <c r="Q8" s="73"/>
      <c r="R8" s="73"/>
      <c r="S8" s="73"/>
      <c r="T8" s="74"/>
      <c r="U8" s="74"/>
      <c r="V8" s="74"/>
      <c r="W8" s="74"/>
      <c r="X8" s="75"/>
      <c r="Y8" s="75">
        <v>225</v>
      </c>
      <c r="Z8" s="25">
        <f t="shared" si="0"/>
        <v>300</v>
      </c>
      <c r="AA8" s="9"/>
      <c r="AB8" s="9">
        <v>69.8</v>
      </c>
      <c r="AC8" s="9">
        <f t="shared" si="1"/>
        <v>281.2</v>
      </c>
    </row>
    <row r="9" spans="1:29" s="26" customFormat="1" x14ac:dyDescent="0.25">
      <c r="A9" s="18">
        <v>42461</v>
      </c>
      <c r="B9" s="19">
        <v>4615</v>
      </c>
      <c r="C9" s="19">
        <v>6912</v>
      </c>
      <c r="D9" s="20" t="s">
        <v>154</v>
      </c>
      <c r="E9" s="21"/>
      <c r="F9" s="21"/>
      <c r="G9" s="21"/>
      <c r="H9" s="21"/>
      <c r="I9" s="21"/>
      <c r="J9" s="21">
        <v>30000</v>
      </c>
      <c r="K9" s="21"/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/>
      <c r="Y9" s="24"/>
      <c r="Z9" s="25">
        <f t="shared" si="0"/>
        <v>300</v>
      </c>
      <c r="AA9" s="14">
        <v>1200</v>
      </c>
      <c r="AB9" s="14"/>
      <c r="AC9" s="9">
        <f t="shared" si="1"/>
        <v>-918.8</v>
      </c>
    </row>
    <row r="10" spans="1:29" s="26" customFormat="1" x14ac:dyDescent="0.25">
      <c r="A10" s="18">
        <v>42461</v>
      </c>
      <c r="B10" s="19">
        <v>4616</v>
      </c>
      <c r="C10" s="19">
        <v>6912</v>
      </c>
      <c r="D10" s="20" t="s">
        <v>120</v>
      </c>
      <c r="E10" s="21"/>
      <c r="F10" s="21"/>
      <c r="G10" s="21"/>
      <c r="H10" s="21"/>
      <c r="I10" s="21"/>
      <c r="J10" s="21">
        <v>1075</v>
      </c>
      <c r="K10" s="21"/>
      <c r="L10" s="21"/>
      <c r="M10" s="21"/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>
        <v>75</v>
      </c>
      <c r="Y10" s="24"/>
      <c r="Z10" s="25">
        <f t="shared" si="0"/>
        <v>225</v>
      </c>
      <c r="AA10" s="14">
        <v>43</v>
      </c>
      <c r="AB10" s="14"/>
      <c r="AC10" s="9">
        <f t="shared" si="1"/>
        <v>-961.8</v>
      </c>
    </row>
    <row r="11" spans="1:29" s="76" customFormat="1" x14ac:dyDescent="0.25">
      <c r="A11" s="69">
        <v>42465</v>
      </c>
      <c r="B11" s="70">
        <v>4617</v>
      </c>
      <c r="C11" s="70">
        <v>2919</v>
      </c>
      <c r="D11" s="71" t="s">
        <v>155</v>
      </c>
      <c r="E11" s="72"/>
      <c r="F11" s="72"/>
      <c r="G11" s="72"/>
      <c r="H11" s="72"/>
      <c r="I11" s="72"/>
      <c r="J11" s="72"/>
      <c r="K11" s="72"/>
      <c r="L11" s="72"/>
      <c r="M11" s="72"/>
      <c r="N11" s="72">
        <v>17900</v>
      </c>
      <c r="O11" s="73"/>
      <c r="P11" s="73"/>
      <c r="Q11" s="73"/>
      <c r="R11" s="73"/>
      <c r="S11" s="73"/>
      <c r="T11" s="74"/>
      <c r="U11" s="74"/>
      <c r="V11" s="74"/>
      <c r="W11" s="74"/>
      <c r="X11" s="75"/>
      <c r="Y11" s="75"/>
      <c r="Z11" s="25">
        <f t="shared" si="0"/>
        <v>225</v>
      </c>
      <c r="AA11" s="9"/>
      <c r="AB11" s="9">
        <v>716</v>
      </c>
      <c r="AC11" s="9">
        <f t="shared" si="1"/>
        <v>-245.79999999999995</v>
      </c>
    </row>
    <row r="12" spans="1:29" s="76" customFormat="1" x14ac:dyDescent="0.25">
      <c r="A12" s="69">
        <v>42465</v>
      </c>
      <c r="B12" s="70">
        <v>21152</v>
      </c>
      <c r="C12" s="70">
        <v>2102</v>
      </c>
      <c r="D12" s="71" t="s">
        <v>194</v>
      </c>
      <c r="E12" s="72"/>
      <c r="F12" s="72"/>
      <c r="G12" s="72"/>
      <c r="H12" s="72"/>
      <c r="I12" s="72"/>
      <c r="J12" s="72"/>
      <c r="K12" s="72"/>
      <c r="L12" s="72"/>
      <c r="M12" s="72"/>
      <c r="N12" s="72">
        <v>3595.37</v>
      </c>
      <c r="O12" s="73"/>
      <c r="P12" s="73"/>
      <c r="Q12" s="73"/>
      <c r="R12" s="73"/>
      <c r="S12" s="73"/>
      <c r="T12" s="74"/>
      <c r="U12" s="74"/>
      <c r="V12" s="74"/>
      <c r="W12" s="74"/>
      <c r="X12" s="75"/>
      <c r="Y12" s="75">
        <v>171.21</v>
      </c>
      <c r="Z12" s="25">
        <f t="shared" si="0"/>
        <v>396.21000000000004</v>
      </c>
      <c r="AA12" s="9"/>
      <c r="AB12" s="9">
        <v>136.97</v>
      </c>
      <c r="AC12" s="9">
        <f t="shared" si="1"/>
        <v>-108.82999999999996</v>
      </c>
    </row>
    <row r="13" spans="1:29" s="26" customFormat="1" x14ac:dyDescent="0.25">
      <c r="A13" s="18">
        <v>42465</v>
      </c>
      <c r="B13" s="19">
        <v>4618</v>
      </c>
      <c r="C13" s="19">
        <v>5949</v>
      </c>
      <c r="D13" s="20" t="s">
        <v>42</v>
      </c>
      <c r="E13" s="21"/>
      <c r="F13" s="21"/>
      <c r="G13" s="21"/>
      <c r="H13" s="21"/>
      <c r="I13" s="21"/>
      <c r="J13" s="21"/>
      <c r="K13" s="21"/>
      <c r="L13" s="21"/>
      <c r="M13" s="21">
        <v>2000</v>
      </c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396.21000000000004</v>
      </c>
      <c r="AA13" s="14">
        <v>360</v>
      </c>
      <c r="AB13" s="14"/>
      <c r="AC13" s="9">
        <f t="shared" si="1"/>
        <v>-468.82999999999993</v>
      </c>
    </row>
    <row r="14" spans="1:29" s="26" customFormat="1" x14ac:dyDescent="0.25">
      <c r="A14" s="18">
        <v>42466</v>
      </c>
      <c r="B14" s="19">
        <v>4619</v>
      </c>
      <c r="C14" s="19">
        <v>6117</v>
      </c>
      <c r="D14" s="20" t="s">
        <v>156</v>
      </c>
      <c r="E14" s="21"/>
      <c r="F14" s="21"/>
      <c r="G14" s="21"/>
      <c r="H14" s="21"/>
      <c r="I14" s="21"/>
      <c r="J14" s="21"/>
      <c r="K14" s="21">
        <v>27800</v>
      </c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/>
      <c r="Y14" s="24"/>
      <c r="Z14" s="25">
        <f t="shared" si="0"/>
        <v>396.21000000000004</v>
      </c>
      <c r="AA14" s="14"/>
      <c r="AB14" s="14">
        <v>1112</v>
      </c>
      <c r="AC14" s="9">
        <f t="shared" si="1"/>
        <v>643.17000000000007</v>
      </c>
    </row>
    <row r="15" spans="1:29" s="26" customFormat="1" x14ac:dyDescent="0.25">
      <c r="A15" s="18">
        <v>42466</v>
      </c>
      <c r="B15" s="19">
        <v>4620</v>
      </c>
      <c r="C15" s="19">
        <v>6117</v>
      </c>
      <c r="D15" s="20" t="s">
        <v>141</v>
      </c>
      <c r="E15" s="21"/>
      <c r="F15" s="21"/>
      <c r="G15" s="21"/>
      <c r="H15" s="21"/>
      <c r="I15" s="21"/>
      <c r="J15" s="21"/>
      <c r="K15" s="21">
        <v>20252</v>
      </c>
      <c r="L15" s="21"/>
      <c r="M15" s="21"/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/>
      <c r="Y15" s="24"/>
      <c r="Z15" s="25">
        <f t="shared" si="0"/>
        <v>396.21000000000004</v>
      </c>
      <c r="AA15" s="14">
        <v>810.08</v>
      </c>
      <c r="AB15" s="14"/>
      <c r="AC15" s="9">
        <f t="shared" si="1"/>
        <v>-166.90999999999997</v>
      </c>
    </row>
    <row r="16" spans="1:29" s="26" customFormat="1" x14ac:dyDescent="0.25">
      <c r="A16" s="18">
        <v>42466</v>
      </c>
      <c r="B16" s="19">
        <v>4621</v>
      </c>
      <c r="C16" s="19">
        <v>6102</v>
      </c>
      <c r="D16" s="20" t="s">
        <v>157</v>
      </c>
      <c r="E16" s="21"/>
      <c r="F16" s="21"/>
      <c r="G16" s="21"/>
      <c r="H16" s="21"/>
      <c r="I16" s="21">
        <v>15218.51</v>
      </c>
      <c r="J16" s="21"/>
      <c r="K16" s="21"/>
      <c r="L16" s="21"/>
      <c r="M16" s="21"/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>
        <v>1957.57</v>
      </c>
      <c r="Y16" s="24"/>
      <c r="Z16" s="25">
        <f t="shared" si="0"/>
        <v>-1561.36</v>
      </c>
      <c r="AA16" s="14">
        <v>608.74</v>
      </c>
      <c r="AB16" s="14"/>
      <c r="AC16" s="9">
        <f t="shared" si="1"/>
        <v>-775.65</v>
      </c>
    </row>
    <row r="17" spans="1:29" s="26" customFormat="1" x14ac:dyDescent="0.25">
      <c r="A17" s="18">
        <v>42466</v>
      </c>
      <c r="B17" s="19">
        <v>4622</v>
      </c>
      <c r="C17" s="19">
        <v>6949</v>
      </c>
      <c r="D17" s="20" t="s">
        <v>158</v>
      </c>
      <c r="E17" s="21"/>
      <c r="F17" s="21"/>
      <c r="G17" s="21"/>
      <c r="H17" s="21"/>
      <c r="I17" s="21"/>
      <c r="J17" s="21"/>
      <c r="K17" s="21"/>
      <c r="L17" s="21"/>
      <c r="M17" s="21">
        <v>50</v>
      </c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/>
      <c r="Y17" s="24"/>
      <c r="Z17" s="25">
        <f t="shared" si="0"/>
        <v>-1561.36</v>
      </c>
      <c r="AA17" s="14">
        <v>2</v>
      </c>
      <c r="AB17" s="14"/>
      <c r="AC17" s="9">
        <f t="shared" si="1"/>
        <v>-777.65</v>
      </c>
    </row>
    <row r="18" spans="1:29" s="76" customFormat="1" x14ac:dyDescent="0.25">
      <c r="A18" s="69">
        <v>42467</v>
      </c>
      <c r="B18" s="70">
        <v>1144</v>
      </c>
      <c r="C18" s="70">
        <v>2913</v>
      </c>
      <c r="D18" s="71" t="s">
        <v>154</v>
      </c>
      <c r="E18" s="72"/>
      <c r="F18" s="72"/>
      <c r="G18" s="72"/>
      <c r="H18" s="72"/>
      <c r="I18" s="72"/>
      <c r="J18" s="72"/>
      <c r="K18" s="72"/>
      <c r="L18" s="72"/>
      <c r="M18" s="72"/>
      <c r="N18" s="72">
        <v>30000</v>
      </c>
      <c r="O18" s="73"/>
      <c r="P18" s="73"/>
      <c r="Q18" s="73"/>
      <c r="R18" s="73"/>
      <c r="S18" s="73"/>
      <c r="T18" s="74"/>
      <c r="U18" s="74"/>
      <c r="V18" s="74"/>
      <c r="W18" s="74"/>
      <c r="X18" s="75"/>
      <c r="Y18" s="75"/>
      <c r="Z18" s="25">
        <f t="shared" si="0"/>
        <v>-1561.36</v>
      </c>
      <c r="AA18" s="9"/>
      <c r="AB18" s="9">
        <v>1200</v>
      </c>
      <c r="AC18" s="9">
        <f t="shared" si="1"/>
        <v>422.35</v>
      </c>
    </row>
    <row r="19" spans="1:29" s="76" customFormat="1" x14ac:dyDescent="0.25">
      <c r="A19" s="69">
        <v>42467</v>
      </c>
      <c r="B19" s="70">
        <v>61679</v>
      </c>
      <c r="C19" s="70">
        <v>2949</v>
      </c>
      <c r="D19" s="71" t="s">
        <v>159</v>
      </c>
      <c r="E19" s="72"/>
      <c r="F19" s="72"/>
      <c r="G19" s="72"/>
      <c r="H19" s="72"/>
      <c r="I19" s="72"/>
      <c r="J19" s="72"/>
      <c r="K19" s="72"/>
      <c r="L19" s="72"/>
      <c r="M19" s="72"/>
      <c r="N19" s="72">
        <v>16900</v>
      </c>
      <c r="O19" s="73"/>
      <c r="P19" s="73"/>
      <c r="Q19" s="73"/>
      <c r="R19" s="73"/>
      <c r="S19" s="73"/>
      <c r="T19" s="74"/>
      <c r="U19" s="74"/>
      <c r="V19" s="74"/>
      <c r="W19" s="74"/>
      <c r="X19" s="75"/>
      <c r="Y19" s="75"/>
      <c r="Z19" s="25">
        <f t="shared" si="0"/>
        <v>-1561.36</v>
      </c>
      <c r="AA19" s="9"/>
      <c r="AB19" s="9">
        <v>676</v>
      </c>
      <c r="AC19" s="9">
        <f t="shared" si="1"/>
        <v>1098.3499999999999</v>
      </c>
    </row>
    <row r="20" spans="1:29" s="26" customFormat="1" x14ac:dyDescent="0.25">
      <c r="A20" s="18">
        <v>42467</v>
      </c>
      <c r="B20" s="19">
        <v>4623</v>
      </c>
      <c r="C20" s="19">
        <v>6912</v>
      </c>
      <c r="D20" s="20" t="s">
        <v>159</v>
      </c>
      <c r="E20" s="21"/>
      <c r="F20" s="21"/>
      <c r="G20" s="21"/>
      <c r="H20" s="21"/>
      <c r="I20" s="21"/>
      <c r="J20" s="21">
        <v>16900</v>
      </c>
      <c r="K20" s="21"/>
      <c r="L20" s="21"/>
      <c r="M20" s="21"/>
      <c r="N20" s="21"/>
      <c r="O20" s="22"/>
      <c r="P20" s="22"/>
      <c r="Q20" s="22"/>
      <c r="R20" s="22"/>
      <c r="S20" s="22"/>
      <c r="T20" s="23"/>
      <c r="U20" s="23"/>
      <c r="V20" s="23"/>
      <c r="W20" s="23"/>
      <c r="X20" s="24"/>
      <c r="Y20" s="24"/>
      <c r="Z20" s="25">
        <f t="shared" si="0"/>
        <v>-1561.36</v>
      </c>
      <c r="AA20" s="14">
        <v>676</v>
      </c>
      <c r="AB20" s="14"/>
      <c r="AC20" s="9">
        <f t="shared" si="1"/>
        <v>422.34999999999991</v>
      </c>
    </row>
    <row r="21" spans="1:29" s="26" customFormat="1" x14ac:dyDescent="0.25">
      <c r="A21" s="18">
        <v>42468</v>
      </c>
      <c r="B21" s="19">
        <v>4624</v>
      </c>
      <c r="C21" s="19">
        <v>6102</v>
      </c>
      <c r="D21" s="20" t="s">
        <v>160</v>
      </c>
      <c r="E21" s="21"/>
      <c r="F21" s="21"/>
      <c r="G21" s="21"/>
      <c r="H21" s="21"/>
      <c r="I21" s="21">
        <v>8598.52</v>
      </c>
      <c r="J21" s="21"/>
      <c r="K21" s="21"/>
      <c r="L21" s="21"/>
      <c r="M21" s="21"/>
      <c r="N21" s="21"/>
      <c r="O21" s="22"/>
      <c r="P21" s="22"/>
      <c r="Q21" s="22"/>
      <c r="R21" s="22"/>
      <c r="S21" s="22"/>
      <c r="T21" s="23"/>
      <c r="U21" s="23"/>
      <c r="V21" s="23"/>
      <c r="W21" s="23"/>
      <c r="X21" s="24"/>
      <c r="Y21" s="24"/>
      <c r="Z21" s="25">
        <f t="shared" si="0"/>
        <v>-1561.36</v>
      </c>
      <c r="AA21" s="14">
        <v>343.94</v>
      </c>
      <c r="AB21" s="14"/>
      <c r="AC21" s="9">
        <f t="shared" si="1"/>
        <v>78.409999999999911</v>
      </c>
    </row>
    <row r="22" spans="1:29" s="26" customFormat="1" x14ac:dyDescent="0.25">
      <c r="A22" s="18">
        <v>42471</v>
      </c>
      <c r="B22" s="19">
        <v>4625</v>
      </c>
      <c r="C22" s="19">
        <v>6102</v>
      </c>
      <c r="D22" s="20" t="s">
        <v>161</v>
      </c>
      <c r="E22" s="21"/>
      <c r="F22" s="21"/>
      <c r="G22" s="21"/>
      <c r="H22" s="21"/>
      <c r="I22" s="21">
        <v>423.47</v>
      </c>
      <c r="J22" s="21"/>
      <c r="K22" s="21"/>
      <c r="L22" s="21"/>
      <c r="M22" s="21"/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>
        <v>36.340000000000003</v>
      </c>
      <c r="Y22" s="24"/>
      <c r="Z22" s="25">
        <f t="shared" si="0"/>
        <v>-1597.6999999999998</v>
      </c>
      <c r="AA22" s="14">
        <v>16.940000000000001</v>
      </c>
      <c r="AB22" s="14"/>
      <c r="AC22" s="9">
        <f t="shared" si="1"/>
        <v>61.469999999999914</v>
      </c>
    </row>
    <row r="23" spans="1:29" s="26" customFormat="1" x14ac:dyDescent="0.25">
      <c r="A23" s="18">
        <v>42471</v>
      </c>
      <c r="B23" s="19">
        <v>4626</v>
      </c>
      <c r="C23" s="19">
        <v>6922</v>
      </c>
      <c r="D23" s="20" t="s">
        <v>162</v>
      </c>
      <c r="E23" s="21"/>
      <c r="F23" s="21"/>
      <c r="G23" s="21"/>
      <c r="H23" s="21">
        <v>29100</v>
      </c>
      <c r="I23" s="21"/>
      <c r="J23" s="21"/>
      <c r="K23" s="21"/>
      <c r="L23" s="21"/>
      <c r="M23" s="21"/>
      <c r="N23" s="21"/>
      <c r="O23" s="22"/>
      <c r="P23" s="22"/>
      <c r="Q23" s="22"/>
      <c r="R23" s="22"/>
      <c r="S23" s="22"/>
      <c r="T23" s="23"/>
      <c r="U23" s="23"/>
      <c r="V23" s="23"/>
      <c r="W23" s="23"/>
      <c r="X23" s="24"/>
      <c r="Y23" s="24"/>
      <c r="Z23" s="25">
        <f t="shared" si="0"/>
        <v>-1597.6999999999998</v>
      </c>
      <c r="AA23" s="14"/>
      <c r="AB23" s="14"/>
      <c r="AC23" s="9">
        <f t="shared" si="1"/>
        <v>61.469999999999914</v>
      </c>
    </row>
    <row r="24" spans="1:29" s="26" customFormat="1" x14ac:dyDescent="0.25">
      <c r="A24" s="18">
        <v>42471</v>
      </c>
      <c r="B24" s="19">
        <v>4627</v>
      </c>
      <c r="C24" s="19">
        <v>6117</v>
      </c>
      <c r="D24" s="20" t="s">
        <v>121</v>
      </c>
      <c r="E24" s="21"/>
      <c r="F24" s="21"/>
      <c r="G24" s="21"/>
      <c r="H24" s="21"/>
      <c r="I24" s="21"/>
      <c r="J24" s="21"/>
      <c r="K24" s="21">
        <v>46900</v>
      </c>
      <c r="L24" s="21"/>
      <c r="M24" s="21"/>
      <c r="N24" s="21"/>
      <c r="O24" s="22"/>
      <c r="P24" s="22"/>
      <c r="Q24" s="22"/>
      <c r="R24" s="22"/>
      <c r="S24" s="22"/>
      <c r="T24" s="23"/>
      <c r="U24" s="23"/>
      <c r="V24" s="23"/>
      <c r="W24" s="23"/>
      <c r="X24" s="24"/>
      <c r="Y24" s="24"/>
      <c r="Z24" s="25">
        <f t="shared" si="0"/>
        <v>-1597.6999999999998</v>
      </c>
      <c r="AA24" s="14">
        <v>1876</v>
      </c>
      <c r="AB24" s="14"/>
      <c r="AC24" s="9">
        <f t="shared" si="1"/>
        <v>-1814.5300000000002</v>
      </c>
    </row>
    <row r="25" spans="1:29" s="68" customFormat="1" x14ac:dyDescent="0.25">
      <c r="A25" s="61">
        <v>42471</v>
      </c>
      <c r="B25" s="62">
        <v>4628</v>
      </c>
      <c r="C25" s="62"/>
      <c r="D25" s="63" t="s">
        <v>46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5"/>
      <c r="Q25" s="65"/>
      <c r="R25" s="65"/>
      <c r="S25" s="65"/>
      <c r="T25" s="66"/>
      <c r="U25" s="66"/>
      <c r="V25" s="66"/>
      <c r="W25" s="66"/>
      <c r="X25" s="67"/>
      <c r="Y25" s="67"/>
      <c r="Z25" s="59">
        <f t="shared" si="0"/>
        <v>-1597.6999999999998</v>
      </c>
      <c r="AA25" s="60"/>
      <c r="AB25" s="60"/>
      <c r="AC25" s="60">
        <f t="shared" si="1"/>
        <v>-1814.5300000000002</v>
      </c>
    </row>
    <row r="26" spans="1:29" s="26" customFormat="1" x14ac:dyDescent="0.25">
      <c r="A26" s="18">
        <v>42471</v>
      </c>
      <c r="B26" s="19">
        <v>4629</v>
      </c>
      <c r="C26" s="19">
        <v>6117</v>
      </c>
      <c r="D26" s="20" t="s">
        <v>121</v>
      </c>
      <c r="E26" s="21"/>
      <c r="F26" s="21"/>
      <c r="G26" s="21"/>
      <c r="H26" s="21"/>
      <c r="I26" s="21"/>
      <c r="J26" s="21"/>
      <c r="K26" s="21">
        <v>29900</v>
      </c>
      <c r="L26" s="21"/>
      <c r="M26" s="21"/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/>
      <c r="Y26" s="24"/>
      <c r="Z26" s="25">
        <f t="shared" si="0"/>
        <v>-1597.6999999999998</v>
      </c>
      <c r="AA26" s="14">
        <v>1196</v>
      </c>
      <c r="AB26" s="14"/>
      <c r="AC26" s="9">
        <f t="shared" si="1"/>
        <v>-3010.53</v>
      </c>
    </row>
    <row r="27" spans="1:29" s="26" customFormat="1" x14ac:dyDescent="0.25">
      <c r="A27" s="18">
        <v>42472</v>
      </c>
      <c r="B27" s="19">
        <v>4630</v>
      </c>
      <c r="C27" s="19">
        <v>6102</v>
      </c>
      <c r="D27" s="20" t="s">
        <v>163</v>
      </c>
      <c r="E27" s="21"/>
      <c r="F27" s="21"/>
      <c r="G27" s="21"/>
      <c r="H27" s="21"/>
      <c r="I27" s="21">
        <v>1794</v>
      </c>
      <c r="J27" s="21"/>
      <c r="K27" s="21"/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>
        <v>85.43</v>
      </c>
      <c r="Y27" s="24"/>
      <c r="Z27" s="25">
        <f t="shared" si="0"/>
        <v>-1683.1299999999999</v>
      </c>
      <c r="AA27" s="14">
        <v>215.28</v>
      </c>
      <c r="AB27" s="14"/>
      <c r="AC27" s="9">
        <f t="shared" si="1"/>
        <v>-3225.8100000000004</v>
      </c>
    </row>
    <row r="28" spans="1:29" s="26" customFormat="1" x14ac:dyDescent="0.25">
      <c r="A28" s="18">
        <v>42474</v>
      </c>
      <c r="B28" s="19">
        <v>4631</v>
      </c>
      <c r="C28" s="19">
        <v>6922</v>
      </c>
      <c r="D28" s="20" t="s">
        <v>164</v>
      </c>
      <c r="E28" s="21"/>
      <c r="F28" s="21"/>
      <c r="G28" s="21"/>
      <c r="H28" s="21">
        <v>18900</v>
      </c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/>
      <c r="Y28" s="24"/>
      <c r="Z28" s="25">
        <f t="shared" si="0"/>
        <v>-1683.1299999999999</v>
      </c>
      <c r="AA28" s="14"/>
      <c r="AB28" s="14"/>
      <c r="AC28" s="9">
        <f t="shared" si="1"/>
        <v>-3225.8100000000004</v>
      </c>
    </row>
    <row r="29" spans="1:29" s="26" customFormat="1" x14ac:dyDescent="0.25">
      <c r="A29" s="18">
        <v>42474</v>
      </c>
      <c r="B29" s="19">
        <v>4632</v>
      </c>
      <c r="C29" s="19">
        <v>6912</v>
      </c>
      <c r="D29" s="20" t="s">
        <v>165</v>
      </c>
      <c r="E29" s="21"/>
      <c r="F29" s="21"/>
      <c r="G29" s="21"/>
      <c r="H29" s="21"/>
      <c r="I29" s="21"/>
      <c r="J29" s="21">
        <v>1400</v>
      </c>
      <c r="K29" s="21"/>
      <c r="L29" s="21"/>
      <c r="M29" s="21"/>
      <c r="N29" s="21"/>
      <c r="O29" s="22"/>
      <c r="P29" s="22"/>
      <c r="Q29" s="22"/>
      <c r="R29" s="22"/>
      <c r="S29" s="22"/>
      <c r="T29" s="23"/>
      <c r="U29" s="23"/>
      <c r="V29" s="23"/>
      <c r="W29" s="23"/>
      <c r="X29" s="24">
        <v>180</v>
      </c>
      <c r="Y29" s="24"/>
      <c r="Z29" s="25">
        <f t="shared" si="0"/>
        <v>-1863.1299999999999</v>
      </c>
      <c r="AA29" s="14">
        <v>56</v>
      </c>
      <c r="AB29" s="14"/>
      <c r="AC29" s="9">
        <f t="shared" si="1"/>
        <v>-3281.8100000000004</v>
      </c>
    </row>
    <row r="30" spans="1:29" s="26" customFormat="1" x14ac:dyDescent="0.25">
      <c r="A30" s="18">
        <v>42474</v>
      </c>
      <c r="B30" s="19">
        <v>4633</v>
      </c>
      <c r="C30" s="19">
        <v>5922</v>
      </c>
      <c r="D30" s="20" t="s">
        <v>166</v>
      </c>
      <c r="E30" s="21"/>
      <c r="F30" s="21"/>
      <c r="G30" s="21"/>
      <c r="H30" s="21">
        <v>34000</v>
      </c>
      <c r="I30" s="21"/>
      <c r="J30" s="21"/>
      <c r="K30" s="21"/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/>
      <c r="Y30" s="24"/>
      <c r="Z30" s="25">
        <f t="shared" si="0"/>
        <v>-1863.1299999999999</v>
      </c>
      <c r="AA30" s="14"/>
      <c r="AB30" s="14"/>
      <c r="AC30" s="9">
        <f t="shared" si="1"/>
        <v>-3281.8100000000004</v>
      </c>
    </row>
    <row r="31" spans="1:29" s="26" customFormat="1" x14ac:dyDescent="0.25">
      <c r="A31" s="18">
        <v>42475</v>
      </c>
      <c r="B31" s="19">
        <v>4634</v>
      </c>
      <c r="C31" s="19">
        <v>6922</v>
      </c>
      <c r="D31" s="20" t="s">
        <v>167</v>
      </c>
      <c r="E31" s="21"/>
      <c r="F31" s="21"/>
      <c r="G31" s="21"/>
      <c r="H31" s="21">
        <v>27800</v>
      </c>
      <c r="I31" s="21"/>
      <c r="J31" s="21"/>
      <c r="K31" s="21"/>
      <c r="L31" s="21"/>
      <c r="M31" s="21"/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/>
      <c r="Y31" s="24"/>
      <c r="Z31" s="25">
        <f t="shared" si="0"/>
        <v>-1863.1299999999999</v>
      </c>
      <c r="AA31" s="14"/>
      <c r="AB31" s="14"/>
      <c r="AC31" s="9">
        <f t="shared" si="1"/>
        <v>-3281.8100000000004</v>
      </c>
    </row>
    <row r="32" spans="1:29" s="68" customFormat="1" x14ac:dyDescent="0.25">
      <c r="A32" s="61">
        <v>42475</v>
      </c>
      <c r="B32" s="62">
        <v>4635</v>
      </c>
      <c r="C32" s="62"/>
      <c r="D32" s="63" t="s">
        <v>46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5"/>
      <c r="P32" s="65"/>
      <c r="Q32" s="65"/>
      <c r="R32" s="65"/>
      <c r="S32" s="65"/>
      <c r="T32" s="66"/>
      <c r="U32" s="66"/>
      <c r="V32" s="66"/>
      <c r="W32" s="66"/>
      <c r="X32" s="67"/>
      <c r="Y32" s="67"/>
      <c r="Z32" s="59">
        <f t="shared" si="0"/>
        <v>-1863.1299999999999</v>
      </c>
      <c r="AA32" s="60"/>
      <c r="AB32" s="60"/>
      <c r="AC32" s="60">
        <f t="shared" si="1"/>
        <v>-3281.8100000000004</v>
      </c>
    </row>
    <row r="33" spans="1:29" s="26" customFormat="1" x14ac:dyDescent="0.25">
      <c r="A33" s="18">
        <v>42475</v>
      </c>
      <c r="B33" s="19">
        <v>4636</v>
      </c>
      <c r="C33" s="19">
        <v>6916</v>
      </c>
      <c r="D33" s="20" t="s">
        <v>72</v>
      </c>
      <c r="E33" s="21"/>
      <c r="F33" s="21"/>
      <c r="G33" s="21"/>
      <c r="H33" s="21"/>
      <c r="I33" s="21"/>
      <c r="J33" s="21"/>
      <c r="K33" s="21"/>
      <c r="L33" s="21"/>
      <c r="M33" s="21">
        <v>18200</v>
      </c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-1863.1299999999999</v>
      </c>
      <c r="AA33" s="14"/>
      <c r="AB33" s="14"/>
      <c r="AC33" s="9">
        <f t="shared" si="1"/>
        <v>-3281.8100000000004</v>
      </c>
    </row>
    <row r="34" spans="1:29" s="26" customFormat="1" x14ac:dyDescent="0.25">
      <c r="A34" s="18">
        <v>42475</v>
      </c>
      <c r="B34" s="19">
        <v>4637</v>
      </c>
      <c r="C34" s="19">
        <v>5117</v>
      </c>
      <c r="D34" s="20" t="s">
        <v>168</v>
      </c>
      <c r="E34" s="21"/>
      <c r="F34" s="21"/>
      <c r="G34" s="21"/>
      <c r="H34" s="21"/>
      <c r="I34" s="21"/>
      <c r="J34" s="21"/>
      <c r="K34" s="21">
        <v>34195</v>
      </c>
      <c r="L34" s="21"/>
      <c r="M34" s="21"/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-1863.1299999999999</v>
      </c>
      <c r="AA34" s="14">
        <v>6155.1</v>
      </c>
      <c r="AB34" s="14"/>
      <c r="AC34" s="9">
        <f t="shared" si="1"/>
        <v>-9436.91</v>
      </c>
    </row>
    <row r="35" spans="1:29" s="26" customFormat="1" x14ac:dyDescent="0.25">
      <c r="A35" s="18">
        <v>42475</v>
      </c>
      <c r="B35" s="19">
        <v>4638</v>
      </c>
      <c r="C35" s="19">
        <v>5117</v>
      </c>
      <c r="D35" s="20" t="s">
        <v>166</v>
      </c>
      <c r="E35" s="21"/>
      <c r="F35" s="21"/>
      <c r="G35" s="21"/>
      <c r="H35" s="21"/>
      <c r="I35" s="21"/>
      <c r="J35" s="21"/>
      <c r="K35" s="21">
        <v>34000</v>
      </c>
      <c r="L35" s="21"/>
      <c r="M35" s="21"/>
      <c r="N35" s="21"/>
      <c r="O35" s="22"/>
      <c r="P35" s="22"/>
      <c r="Q35" s="22"/>
      <c r="R35" s="22"/>
      <c r="S35" s="22"/>
      <c r="T35" s="23"/>
      <c r="U35" s="23"/>
      <c r="V35" s="23"/>
      <c r="W35" s="23"/>
      <c r="X35" s="24"/>
      <c r="Y35" s="24"/>
      <c r="Z35" s="25">
        <f t="shared" si="0"/>
        <v>-1863.1299999999999</v>
      </c>
      <c r="AA35" s="14">
        <v>6120</v>
      </c>
      <c r="AB35" s="14"/>
      <c r="AC35" s="9">
        <f t="shared" si="1"/>
        <v>-15556.91</v>
      </c>
    </row>
    <row r="36" spans="1:29" s="26" customFormat="1" x14ac:dyDescent="0.25">
      <c r="A36" s="18">
        <v>42475</v>
      </c>
      <c r="B36" s="19">
        <v>4639</v>
      </c>
      <c r="C36" s="19">
        <v>6102</v>
      </c>
      <c r="D36" s="20" t="s">
        <v>169</v>
      </c>
      <c r="E36" s="21"/>
      <c r="F36" s="21">
        <v>7900</v>
      </c>
      <c r="G36" s="21"/>
      <c r="H36" s="21"/>
      <c r="I36" s="21"/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/>
      <c r="Y36" s="24"/>
      <c r="Z36" s="25">
        <f t="shared" si="0"/>
        <v>-1863.1299999999999</v>
      </c>
      <c r="AA36" s="14">
        <v>316</v>
      </c>
      <c r="AB36" s="14"/>
      <c r="AC36" s="9">
        <f t="shared" si="1"/>
        <v>-15872.91</v>
      </c>
    </row>
    <row r="37" spans="1:29" s="26" customFormat="1" x14ac:dyDescent="0.25">
      <c r="A37" s="18">
        <v>42478</v>
      </c>
      <c r="B37" s="19">
        <v>4640</v>
      </c>
      <c r="C37" s="19">
        <v>6102</v>
      </c>
      <c r="D37" s="20" t="s">
        <v>77</v>
      </c>
      <c r="E37" s="21"/>
      <c r="F37" s="21"/>
      <c r="G37" s="21"/>
      <c r="H37" s="21"/>
      <c r="I37" s="21">
        <v>950</v>
      </c>
      <c r="J37" s="21"/>
      <c r="K37" s="21"/>
      <c r="L37" s="21"/>
      <c r="M37" s="21"/>
      <c r="N37" s="21"/>
      <c r="O37" s="22"/>
      <c r="P37" s="22"/>
      <c r="Q37" s="22"/>
      <c r="R37" s="22"/>
      <c r="S37" s="22"/>
      <c r="T37" s="23"/>
      <c r="U37" s="23"/>
      <c r="V37" s="23"/>
      <c r="W37" s="23"/>
      <c r="X37" s="24">
        <v>72.680000000000007</v>
      </c>
      <c r="Y37" s="24"/>
      <c r="Z37" s="25">
        <f t="shared" si="0"/>
        <v>-1935.81</v>
      </c>
      <c r="AA37" s="14">
        <v>38</v>
      </c>
      <c r="AB37" s="14"/>
      <c r="AC37" s="9">
        <f t="shared" si="1"/>
        <v>-15910.91</v>
      </c>
    </row>
    <row r="38" spans="1:29" s="26" customFormat="1" x14ac:dyDescent="0.25">
      <c r="A38" s="18">
        <v>42478</v>
      </c>
      <c r="B38" s="19">
        <v>4641</v>
      </c>
      <c r="C38" s="19">
        <v>6202</v>
      </c>
      <c r="D38" s="20" t="s">
        <v>170</v>
      </c>
      <c r="E38" s="21"/>
      <c r="F38" s="21"/>
      <c r="G38" s="21"/>
      <c r="H38" s="21"/>
      <c r="I38" s="21"/>
      <c r="J38" s="21"/>
      <c r="K38" s="21"/>
      <c r="L38" s="21"/>
      <c r="M38" s="21">
        <v>3000</v>
      </c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-1935.81</v>
      </c>
      <c r="AA38" s="14">
        <v>360</v>
      </c>
      <c r="AB38" s="14"/>
      <c r="AC38" s="9">
        <f t="shared" si="1"/>
        <v>-16270.91</v>
      </c>
    </row>
    <row r="39" spans="1:29" s="26" customFormat="1" x14ac:dyDescent="0.25">
      <c r="A39" s="18">
        <v>42478</v>
      </c>
      <c r="B39" s="19">
        <v>4642</v>
      </c>
      <c r="C39" s="19">
        <v>6102</v>
      </c>
      <c r="D39" s="20" t="s">
        <v>171</v>
      </c>
      <c r="E39" s="21"/>
      <c r="F39" s="21">
        <v>23195</v>
      </c>
      <c r="G39" s="21"/>
      <c r="H39" s="21"/>
      <c r="I39" s="21"/>
      <c r="J39" s="21"/>
      <c r="K39" s="21"/>
      <c r="L39" s="21"/>
      <c r="M39" s="21"/>
      <c r="N39" s="21"/>
      <c r="O39" s="22"/>
      <c r="P39" s="22"/>
      <c r="Q39" s="22"/>
      <c r="R39" s="22"/>
      <c r="S39" s="22"/>
      <c r="T39" s="23"/>
      <c r="U39" s="23"/>
      <c r="V39" s="23"/>
      <c r="W39" s="23"/>
      <c r="X39" s="24"/>
      <c r="Y39" s="24"/>
      <c r="Z39" s="25">
        <f t="shared" si="0"/>
        <v>-1935.81</v>
      </c>
      <c r="AA39" s="14">
        <v>927.8</v>
      </c>
      <c r="AB39" s="14"/>
      <c r="AC39" s="9">
        <f t="shared" si="1"/>
        <v>-17198.71</v>
      </c>
    </row>
    <row r="40" spans="1:29" s="26" customFormat="1" x14ac:dyDescent="0.25">
      <c r="A40" s="18">
        <v>42478</v>
      </c>
      <c r="B40" s="19">
        <v>4643</v>
      </c>
      <c r="C40" s="19">
        <v>6949</v>
      </c>
      <c r="D40" s="20" t="s">
        <v>172</v>
      </c>
      <c r="E40" s="21"/>
      <c r="F40" s="21"/>
      <c r="G40" s="21"/>
      <c r="H40" s="21"/>
      <c r="I40" s="21"/>
      <c r="J40" s="21"/>
      <c r="K40" s="21"/>
      <c r="L40" s="21"/>
      <c r="M40" s="21">
        <v>150</v>
      </c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/>
      <c r="Y40" s="24"/>
      <c r="Z40" s="25">
        <f t="shared" si="0"/>
        <v>-1935.81</v>
      </c>
      <c r="AA40" s="14">
        <v>6</v>
      </c>
      <c r="AB40" s="14"/>
      <c r="AC40" s="9">
        <f t="shared" si="1"/>
        <v>-17204.71</v>
      </c>
    </row>
    <row r="41" spans="1:29" s="26" customFormat="1" x14ac:dyDescent="0.25">
      <c r="A41" s="18">
        <v>42478</v>
      </c>
      <c r="B41" s="19">
        <v>4644</v>
      </c>
      <c r="C41" s="19">
        <v>6102</v>
      </c>
      <c r="D41" s="20" t="s">
        <v>173</v>
      </c>
      <c r="E41" s="21"/>
      <c r="F41" s="21"/>
      <c r="G41" s="21"/>
      <c r="H41" s="21"/>
      <c r="I41" s="21">
        <v>1658.98</v>
      </c>
      <c r="J41" s="21"/>
      <c r="K41" s="21"/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>
        <v>145.37</v>
      </c>
      <c r="Y41" s="24"/>
      <c r="Z41" s="25">
        <f t="shared" si="0"/>
        <v>-2081.1799999999998</v>
      </c>
      <c r="AA41" s="14">
        <v>66.36</v>
      </c>
      <c r="AB41" s="14"/>
      <c r="AC41" s="9">
        <f t="shared" si="1"/>
        <v>-17271.07</v>
      </c>
    </row>
    <row r="42" spans="1:29" s="26" customFormat="1" x14ac:dyDescent="0.25">
      <c r="A42" s="18">
        <v>42478</v>
      </c>
      <c r="B42" s="19">
        <v>4645</v>
      </c>
      <c r="C42" s="19">
        <v>6949</v>
      </c>
      <c r="D42" s="20" t="s">
        <v>174</v>
      </c>
      <c r="E42" s="21"/>
      <c r="F42" s="21"/>
      <c r="G42" s="21"/>
      <c r="H42" s="21"/>
      <c r="I42" s="21"/>
      <c r="J42" s="21"/>
      <c r="K42" s="21"/>
      <c r="L42" s="21"/>
      <c r="M42" s="21">
        <v>50</v>
      </c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/>
      <c r="Y42" s="24"/>
      <c r="Z42" s="25">
        <f t="shared" si="0"/>
        <v>-2081.1799999999998</v>
      </c>
      <c r="AA42" s="14">
        <v>2</v>
      </c>
      <c r="AB42" s="14"/>
      <c r="AC42" s="9">
        <f t="shared" si="1"/>
        <v>-17273.07</v>
      </c>
    </row>
    <row r="43" spans="1:29" s="26" customFormat="1" x14ac:dyDescent="0.25">
      <c r="A43" s="18">
        <v>42478</v>
      </c>
      <c r="B43" s="19">
        <v>4646</v>
      </c>
      <c r="C43" s="19">
        <v>6117</v>
      </c>
      <c r="D43" s="20" t="s">
        <v>162</v>
      </c>
      <c r="E43" s="21"/>
      <c r="F43" s="21"/>
      <c r="G43" s="21"/>
      <c r="H43" s="21"/>
      <c r="I43" s="21"/>
      <c r="J43" s="21"/>
      <c r="K43" s="21">
        <v>29100</v>
      </c>
      <c r="L43" s="21"/>
      <c r="M43" s="21"/>
      <c r="N43" s="21"/>
      <c r="O43" s="22"/>
      <c r="P43" s="22"/>
      <c r="Q43" s="22"/>
      <c r="R43" s="22"/>
      <c r="S43" s="22"/>
      <c r="T43" s="23"/>
      <c r="U43" s="23"/>
      <c r="V43" s="23"/>
      <c r="W43" s="23"/>
      <c r="X43" s="24"/>
      <c r="Y43" s="24"/>
      <c r="Z43" s="25">
        <f t="shared" si="0"/>
        <v>-2081.1799999999998</v>
      </c>
      <c r="AA43" s="14">
        <v>1164</v>
      </c>
      <c r="AB43" s="14"/>
      <c r="AC43" s="9">
        <f t="shared" si="1"/>
        <v>-18437.07</v>
      </c>
    </row>
    <row r="44" spans="1:29" s="26" customFormat="1" x14ac:dyDescent="0.25">
      <c r="A44" s="18">
        <v>42478</v>
      </c>
      <c r="B44" s="19">
        <v>4647</v>
      </c>
      <c r="C44" s="19">
        <v>6117</v>
      </c>
      <c r="D44" s="20" t="s">
        <v>175</v>
      </c>
      <c r="E44" s="21"/>
      <c r="F44" s="21"/>
      <c r="G44" s="21"/>
      <c r="H44" s="21"/>
      <c r="I44" s="21"/>
      <c r="J44" s="21"/>
      <c r="K44" s="21">
        <v>19900</v>
      </c>
      <c r="L44" s="21"/>
      <c r="M44" s="21"/>
      <c r="N44" s="21"/>
      <c r="O44" s="22"/>
      <c r="P44" s="22"/>
      <c r="Q44" s="22"/>
      <c r="R44" s="22"/>
      <c r="S44" s="22"/>
      <c r="T44" s="23"/>
      <c r="U44" s="23"/>
      <c r="V44" s="23"/>
      <c r="W44" s="23"/>
      <c r="X44" s="24"/>
      <c r="Y44" s="24"/>
      <c r="Z44" s="25">
        <f t="shared" si="0"/>
        <v>-2081.1799999999998</v>
      </c>
      <c r="AA44" s="14">
        <v>796</v>
      </c>
      <c r="AB44" s="14"/>
      <c r="AC44" s="9">
        <f t="shared" si="1"/>
        <v>-19233.07</v>
      </c>
    </row>
    <row r="45" spans="1:29" s="26" customFormat="1" x14ac:dyDescent="0.25">
      <c r="A45" s="18">
        <v>42478</v>
      </c>
      <c r="B45" s="19">
        <v>4648</v>
      </c>
      <c r="C45" s="19">
        <v>5102</v>
      </c>
      <c r="D45" s="20" t="s">
        <v>176</v>
      </c>
      <c r="E45" s="21"/>
      <c r="F45" s="21"/>
      <c r="G45" s="21"/>
      <c r="H45" s="21"/>
      <c r="I45" s="21">
        <v>448.67</v>
      </c>
      <c r="J45" s="21"/>
      <c r="K45" s="21"/>
      <c r="L45" s="21"/>
      <c r="M45" s="21"/>
      <c r="N45" s="21"/>
      <c r="O45" s="22"/>
      <c r="P45" s="22"/>
      <c r="Q45" s="22"/>
      <c r="R45" s="22"/>
      <c r="S45" s="22"/>
      <c r="T45" s="23"/>
      <c r="U45" s="23"/>
      <c r="V45" s="23"/>
      <c r="W45" s="23"/>
      <c r="X45" s="24">
        <v>36.340000000000003</v>
      </c>
      <c r="Y45" s="24"/>
      <c r="Z45" s="25">
        <f t="shared" si="0"/>
        <v>-2117.52</v>
      </c>
      <c r="AA45" s="14">
        <v>80.760000000000005</v>
      </c>
      <c r="AB45" s="14"/>
      <c r="AC45" s="9">
        <f t="shared" si="1"/>
        <v>-19313.829999999998</v>
      </c>
    </row>
    <row r="46" spans="1:29" s="68" customFormat="1" x14ac:dyDescent="0.25">
      <c r="A46" s="61">
        <v>42479</v>
      </c>
      <c r="B46" s="62">
        <v>4649</v>
      </c>
      <c r="C46" s="62"/>
      <c r="D46" s="63" t="s">
        <v>46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5"/>
      <c r="P46" s="65"/>
      <c r="Q46" s="65"/>
      <c r="R46" s="65"/>
      <c r="S46" s="65"/>
      <c r="T46" s="66"/>
      <c r="U46" s="66"/>
      <c r="V46" s="66"/>
      <c r="W46" s="66"/>
      <c r="X46" s="67"/>
      <c r="Y46" s="67"/>
      <c r="Z46" s="59">
        <f t="shared" si="0"/>
        <v>-2117.52</v>
      </c>
      <c r="AA46" s="60"/>
      <c r="AB46" s="60"/>
      <c r="AC46" s="60">
        <f t="shared" si="1"/>
        <v>-19313.829999999998</v>
      </c>
    </row>
    <row r="47" spans="1:29" s="26" customFormat="1" x14ac:dyDescent="0.25">
      <c r="A47" s="18">
        <v>42479</v>
      </c>
      <c r="B47" s="19">
        <v>4650</v>
      </c>
      <c r="C47" s="19">
        <v>6102</v>
      </c>
      <c r="D47" s="20" t="s">
        <v>157</v>
      </c>
      <c r="E47" s="21"/>
      <c r="F47" s="21"/>
      <c r="G47" s="21"/>
      <c r="H47" s="21"/>
      <c r="I47" s="21">
        <v>11292.32</v>
      </c>
      <c r="J47" s="21"/>
      <c r="K47" s="21"/>
      <c r="L47" s="21"/>
      <c r="M47" s="21"/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-2117.52</v>
      </c>
      <c r="AA47" s="14">
        <v>1028.68</v>
      </c>
      <c r="AB47" s="14"/>
      <c r="AC47" s="9">
        <f t="shared" si="1"/>
        <v>-20342.509999999998</v>
      </c>
    </row>
    <row r="48" spans="1:29" s="26" customFormat="1" x14ac:dyDescent="0.25">
      <c r="A48" s="18">
        <v>42480</v>
      </c>
      <c r="B48" s="19">
        <v>4651</v>
      </c>
      <c r="C48" s="19">
        <v>6922</v>
      </c>
      <c r="D48" s="20" t="s">
        <v>177</v>
      </c>
      <c r="E48" s="21"/>
      <c r="F48" s="21"/>
      <c r="G48" s="21"/>
      <c r="H48" s="21">
        <v>27990</v>
      </c>
      <c r="I48" s="21"/>
      <c r="J48" s="21"/>
      <c r="K48" s="21"/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/>
      <c r="Y48" s="24"/>
      <c r="Z48" s="25">
        <f t="shared" si="0"/>
        <v>-2117.52</v>
      </c>
      <c r="AA48" s="14"/>
      <c r="AB48" s="14"/>
      <c r="AC48" s="9">
        <f t="shared" si="1"/>
        <v>-20342.509999999998</v>
      </c>
    </row>
    <row r="49" spans="1:29" s="26" customFormat="1" x14ac:dyDescent="0.25">
      <c r="A49" s="18">
        <v>42480</v>
      </c>
      <c r="B49" s="19">
        <v>4652</v>
      </c>
      <c r="C49" s="19">
        <v>6922</v>
      </c>
      <c r="D49" s="20" t="s">
        <v>177</v>
      </c>
      <c r="E49" s="21"/>
      <c r="F49" s="21"/>
      <c r="G49" s="21"/>
      <c r="H49" s="21">
        <v>27990</v>
      </c>
      <c r="I49" s="21"/>
      <c r="J49" s="21"/>
      <c r="K49" s="21"/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-2117.52</v>
      </c>
      <c r="AA49" s="14"/>
      <c r="AB49" s="14"/>
      <c r="AC49" s="9">
        <f t="shared" si="1"/>
        <v>-20342.509999999998</v>
      </c>
    </row>
    <row r="50" spans="1:29" s="26" customFormat="1" x14ac:dyDescent="0.25">
      <c r="A50" s="18">
        <v>42480</v>
      </c>
      <c r="B50" s="19">
        <v>4653</v>
      </c>
      <c r="C50" s="19">
        <v>6922</v>
      </c>
      <c r="D50" s="20" t="s">
        <v>177</v>
      </c>
      <c r="E50" s="21"/>
      <c r="F50" s="21"/>
      <c r="G50" s="21"/>
      <c r="H50" s="21">
        <v>27990</v>
      </c>
      <c r="I50" s="21"/>
      <c r="J50" s="21"/>
      <c r="K50" s="21"/>
      <c r="L50" s="21"/>
      <c r="M50" s="21"/>
      <c r="N50" s="21"/>
      <c r="O50" s="22"/>
      <c r="P50" s="22"/>
      <c r="Q50" s="22"/>
      <c r="R50" s="22"/>
      <c r="S50" s="22"/>
      <c r="T50" s="23"/>
      <c r="U50" s="23"/>
      <c r="V50" s="23"/>
      <c r="W50" s="23"/>
      <c r="X50" s="24"/>
      <c r="Y50" s="24"/>
      <c r="Z50" s="25">
        <f t="shared" si="0"/>
        <v>-2117.52</v>
      </c>
      <c r="AA50" s="14"/>
      <c r="AB50" s="14"/>
      <c r="AC50" s="9">
        <f t="shared" si="1"/>
        <v>-20342.509999999998</v>
      </c>
    </row>
    <row r="51" spans="1:29" s="26" customFormat="1" x14ac:dyDescent="0.25">
      <c r="A51" s="18">
        <v>42480</v>
      </c>
      <c r="B51" s="19">
        <v>4654</v>
      </c>
      <c r="C51" s="19">
        <v>6922</v>
      </c>
      <c r="D51" s="20" t="s">
        <v>178</v>
      </c>
      <c r="E51" s="21"/>
      <c r="F51" s="21"/>
      <c r="G51" s="21"/>
      <c r="H51" s="21">
        <v>27990</v>
      </c>
      <c r="I51" s="21"/>
      <c r="J51" s="21"/>
      <c r="K51" s="21"/>
      <c r="L51" s="21"/>
      <c r="M51" s="21"/>
      <c r="N51" s="21"/>
      <c r="O51" s="22"/>
      <c r="P51" s="22"/>
      <c r="Q51" s="22"/>
      <c r="R51" s="22"/>
      <c r="S51" s="22"/>
      <c r="T51" s="23"/>
      <c r="U51" s="23"/>
      <c r="V51" s="23"/>
      <c r="W51" s="23"/>
      <c r="X51" s="24"/>
      <c r="Y51" s="24"/>
      <c r="Z51" s="25">
        <f t="shared" si="0"/>
        <v>-2117.52</v>
      </c>
      <c r="AA51" s="14"/>
      <c r="AB51" s="14"/>
      <c r="AC51" s="9">
        <f t="shared" si="1"/>
        <v>-20342.509999999998</v>
      </c>
    </row>
    <row r="52" spans="1:29" s="26" customFormat="1" x14ac:dyDescent="0.25">
      <c r="A52" s="18">
        <v>42480</v>
      </c>
      <c r="B52" s="19">
        <v>4655</v>
      </c>
      <c r="C52" s="19">
        <v>5102</v>
      </c>
      <c r="D52" s="20" t="s">
        <v>179</v>
      </c>
      <c r="E52" s="21"/>
      <c r="F52" s="21"/>
      <c r="G52" s="21"/>
      <c r="H52" s="21"/>
      <c r="I52" s="21">
        <v>1998.85</v>
      </c>
      <c r="J52" s="21"/>
      <c r="K52" s="21"/>
      <c r="L52" s="21"/>
      <c r="M52" s="21"/>
      <c r="N52" s="21"/>
      <c r="O52" s="22"/>
      <c r="P52" s="22"/>
      <c r="Q52" s="22"/>
      <c r="R52" s="22"/>
      <c r="S52" s="22"/>
      <c r="T52" s="23"/>
      <c r="U52" s="23"/>
      <c r="V52" s="23"/>
      <c r="W52" s="23"/>
      <c r="X52" s="24">
        <v>181.71</v>
      </c>
      <c r="Y52" s="24"/>
      <c r="Z52" s="25">
        <f t="shared" si="0"/>
        <v>-2299.23</v>
      </c>
      <c r="AA52" s="14">
        <v>359.79</v>
      </c>
      <c r="AB52" s="14"/>
      <c r="AC52" s="9">
        <f t="shared" si="1"/>
        <v>-20702.3</v>
      </c>
    </row>
    <row r="53" spans="1:29" s="26" customFormat="1" x14ac:dyDescent="0.25">
      <c r="A53" s="18">
        <v>42480</v>
      </c>
      <c r="B53" s="19">
        <v>4656</v>
      </c>
      <c r="C53" s="19">
        <v>6912</v>
      </c>
      <c r="D53" s="20" t="s">
        <v>180</v>
      </c>
      <c r="E53" s="21"/>
      <c r="F53" s="21"/>
      <c r="G53" s="21"/>
      <c r="H53" s="21"/>
      <c r="I53" s="21"/>
      <c r="J53" s="21">
        <v>1000</v>
      </c>
      <c r="K53" s="21"/>
      <c r="L53" s="21"/>
      <c r="M53" s="21"/>
      <c r="N53" s="21"/>
      <c r="O53" s="22"/>
      <c r="P53" s="22"/>
      <c r="Q53" s="22"/>
      <c r="R53" s="22"/>
      <c r="S53" s="22"/>
      <c r="T53" s="23"/>
      <c r="U53" s="23"/>
      <c r="V53" s="23"/>
      <c r="W53" s="23"/>
      <c r="X53" s="24"/>
      <c r="Y53" s="24"/>
      <c r="Z53" s="25">
        <f t="shared" si="0"/>
        <v>-2299.23</v>
      </c>
      <c r="AA53" s="14">
        <v>40</v>
      </c>
      <c r="AB53" s="14"/>
      <c r="AC53" s="9">
        <f t="shared" si="1"/>
        <v>-20742.3</v>
      </c>
    </row>
    <row r="54" spans="1:29" s="26" customFormat="1" x14ac:dyDescent="0.25">
      <c r="A54" s="18">
        <v>42480</v>
      </c>
      <c r="B54" s="19">
        <v>4657</v>
      </c>
      <c r="C54" s="19">
        <v>6922</v>
      </c>
      <c r="D54" s="20" t="s">
        <v>181</v>
      </c>
      <c r="E54" s="21"/>
      <c r="F54" s="21"/>
      <c r="G54" s="21"/>
      <c r="H54" s="21">
        <v>18900</v>
      </c>
      <c r="I54" s="21"/>
      <c r="J54" s="21"/>
      <c r="K54" s="21"/>
      <c r="L54" s="21"/>
      <c r="M54" s="21"/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/>
      <c r="Y54" s="24"/>
      <c r="Z54" s="25">
        <f t="shared" si="0"/>
        <v>-2299.23</v>
      </c>
      <c r="AA54" s="14"/>
      <c r="AB54" s="14"/>
      <c r="AC54" s="9">
        <f t="shared" si="1"/>
        <v>-20742.3</v>
      </c>
    </row>
    <row r="55" spans="1:29" s="26" customFormat="1" x14ac:dyDescent="0.25">
      <c r="A55" s="18">
        <v>42482</v>
      </c>
      <c r="B55" s="19">
        <v>4658</v>
      </c>
      <c r="C55" s="19">
        <v>6117</v>
      </c>
      <c r="D55" s="20" t="s">
        <v>164</v>
      </c>
      <c r="E55" s="21"/>
      <c r="F55" s="21"/>
      <c r="G55" s="21"/>
      <c r="H55" s="21"/>
      <c r="I55" s="21"/>
      <c r="J55" s="21"/>
      <c r="K55" s="21">
        <v>18990</v>
      </c>
      <c r="L55" s="21"/>
      <c r="M55" s="21"/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/>
      <c r="Y55" s="24"/>
      <c r="Z55" s="25">
        <f t="shared" si="0"/>
        <v>-2299.23</v>
      </c>
      <c r="AA55" s="14">
        <v>756</v>
      </c>
      <c r="AB55" s="14"/>
      <c r="AC55" s="9">
        <f t="shared" si="1"/>
        <v>-21498.3</v>
      </c>
    </row>
    <row r="56" spans="1:29" s="26" customFormat="1" x14ac:dyDescent="0.25">
      <c r="A56" s="18">
        <v>42482</v>
      </c>
      <c r="B56" s="19">
        <v>4659</v>
      </c>
      <c r="C56" s="19">
        <v>6922</v>
      </c>
      <c r="D56" s="20" t="s">
        <v>182</v>
      </c>
      <c r="E56" s="21"/>
      <c r="F56" s="21"/>
      <c r="G56" s="21"/>
      <c r="H56" s="21">
        <v>136000</v>
      </c>
      <c r="I56" s="21"/>
      <c r="J56" s="21"/>
      <c r="K56" s="21"/>
      <c r="L56" s="21"/>
      <c r="M56" s="21"/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/>
      <c r="Y56" s="24"/>
      <c r="Z56" s="25">
        <f t="shared" si="0"/>
        <v>-2299.23</v>
      </c>
      <c r="AA56" s="14"/>
      <c r="AB56" s="14"/>
      <c r="AC56" s="9">
        <f t="shared" si="1"/>
        <v>-21498.3</v>
      </c>
    </row>
    <row r="57" spans="1:29" s="26" customFormat="1" x14ac:dyDescent="0.25">
      <c r="A57" s="18">
        <v>42485</v>
      </c>
      <c r="B57" s="19">
        <v>4660</v>
      </c>
      <c r="C57" s="19">
        <v>6102</v>
      </c>
      <c r="D57" s="20" t="s">
        <v>183</v>
      </c>
      <c r="E57" s="21"/>
      <c r="F57" s="21">
        <v>7900</v>
      </c>
      <c r="G57" s="21"/>
      <c r="H57" s="21"/>
      <c r="I57" s="21"/>
      <c r="J57" s="21"/>
      <c r="K57" s="21"/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/>
      <c r="Y57" s="24"/>
      <c r="Z57" s="25">
        <f t="shared" si="0"/>
        <v>-2299.23</v>
      </c>
      <c r="AA57" s="14"/>
      <c r="AB57" s="14"/>
      <c r="AC57" s="9">
        <f t="shared" si="1"/>
        <v>-21498.3</v>
      </c>
    </row>
    <row r="58" spans="1:29" s="26" customFormat="1" x14ac:dyDescent="0.25">
      <c r="A58" s="18">
        <v>42485</v>
      </c>
      <c r="B58" s="19">
        <v>4661</v>
      </c>
      <c r="C58" s="19">
        <v>6102</v>
      </c>
      <c r="D58" s="20" t="s">
        <v>183</v>
      </c>
      <c r="E58" s="21"/>
      <c r="F58" s="21">
        <v>7900</v>
      </c>
      <c r="G58" s="21"/>
      <c r="H58" s="21"/>
      <c r="I58" s="21"/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-2299.23</v>
      </c>
      <c r="AA58" s="14">
        <v>316</v>
      </c>
      <c r="AB58" s="14"/>
      <c r="AC58" s="9">
        <f t="shared" si="1"/>
        <v>-21814.3</v>
      </c>
    </row>
    <row r="59" spans="1:29" s="26" customFormat="1" x14ac:dyDescent="0.25">
      <c r="A59" s="18">
        <v>42485</v>
      </c>
      <c r="B59" s="19">
        <v>4662</v>
      </c>
      <c r="C59" s="19">
        <v>6922</v>
      </c>
      <c r="D59" s="20" t="s">
        <v>184</v>
      </c>
      <c r="E59" s="21"/>
      <c r="F59" s="21"/>
      <c r="G59" s="21"/>
      <c r="H59" s="21">
        <v>35745</v>
      </c>
      <c r="I59" s="21"/>
      <c r="J59" s="21"/>
      <c r="K59" s="21"/>
      <c r="L59" s="21"/>
      <c r="M59" s="21"/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-2299.23</v>
      </c>
      <c r="AA59" s="14"/>
      <c r="AB59" s="14"/>
      <c r="AC59" s="9">
        <f t="shared" si="1"/>
        <v>-21814.3</v>
      </c>
    </row>
    <row r="60" spans="1:29" s="26" customFormat="1" x14ac:dyDescent="0.25">
      <c r="A60" s="18">
        <v>42485</v>
      </c>
      <c r="B60" s="19">
        <v>4663</v>
      </c>
      <c r="C60" s="19">
        <v>6102</v>
      </c>
      <c r="D60" s="20" t="s">
        <v>185</v>
      </c>
      <c r="E60" s="21"/>
      <c r="F60" s="21"/>
      <c r="G60" s="21"/>
      <c r="H60" s="21"/>
      <c r="I60" s="21">
        <v>2047.85</v>
      </c>
      <c r="J60" s="21"/>
      <c r="K60" s="21"/>
      <c r="L60" s="21"/>
      <c r="M60" s="21"/>
      <c r="N60" s="21"/>
      <c r="O60" s="22"/>
      <c r="P60" s="22"/>
      <c r="Q60" s="22"/>
      <c r="R60" s="22"/>
      <c r="S60" s="22"/>
      <c r="T60" s="23"/>
      <c r="U60" s="23"/>
      <c r="V60" s="23"/>
      <c r="W60" s="23"/>
      <c r="X60" s="24">
        <v>181.71</v>
      </c>
      <c r="Y60" s="24"/>
      <c r="Z60" s="25">
        <f t="shared" si="0"/>
        <v>-2480.94</v>
      </c>
      <c r="AA60" s="14">
        <v>81.91</v>
      </c>
      <c r="AB60" s="14"/>
      <c r="AC60" s="9">
        <f t="shared" si="1"/>
        <v>-21896.21</v>
      </c>
    </row>
    <row r="61" spans="1:29" s="26" customFormat="1" x14ac:dyDescent="0.25">
      <c r="A61" s="18">
        <v>42486</v>
      </c>
      <c r="B61" s="19">
        <v>4664</v>
      </c>
      <c r="C61" s="19">
        <v>6102</v>
      </c>
      <c r="D61" s="20" t="s">
        <v>186</v>
      </c>
      <c r="E61" s="21"/>
      <c r="F61" s="21"/>
      <c r="G61" s="21"/>
      <c r="H61" s="21"/>
      <c r="I61" s="21">
        <v>602.21</v>
      </c>
      <c r="J61" s="21"/>
      <c r="K61" s="21"/>
      <c r="L61" s="21"/>
      <c r="M61" s="21"/>
      <c r="N61" s="21"/>
      <c r="O61" s="22"/>
      <c r="P61" s="22"/>
      <c r="Q61" s="22"/>
      <c r="R61" s="22"/>
      <c r="S61" s="22"/>
      <c r="T61" s="23"/>
      <c r="U61" s="23"/>
      <c r="V61" s="23"/>
      <c r="W61" s="23"/>
      <c r="X61" s="24"/>
      <c r="Y61" s="24"/>
      <c r="Z61" s="25">
        <f t="shared" si="0"/>
        <v>-2480.94</v>
      </c>
      <c r="AA61" s="14">
        <v>21.13</v>
      </c>
      <c r="AB61" s="14"/>
      <c r="AC61" s="9">
        <f t="shared" si="1"/>
        <v>-21917.34</v>
      </c>
    </row>
    <row r="62" spans="1:29" s="26" customFormat="1" x14ac:dyDescent="0.25">
      <c r="A62" s="18">
        <v>42486</v>
      </c>
      <c r="B62" s="19">
        <v>4665</v>
      </c>
      <c r="C62" s="19">
        <v>6922</v>
      </c>
      <c r="D62" s="20" t="s">
        <v>187</v>
      </c>
      <c r="E62" s="21"/>
      <c r="F62" s="21"/>
      <c r="G62" s="21"/>
      <c r="H62" s="21">
        <v>29990</v>
      </c>
      <c r="I62" s="21"/>
      <c r="J62" s="21"/>
      <c r="K62" s="21"/>
      <c r="L62" s="21"/>
      <c r="M62" s="21"/>
      <c r="N62" s="21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>
        <f t="shared" si="0"/>
        <v>-2480.94</v>
      </c>
      <c r="AA62" s="14"/>
      <c r="AB62" s="14"/>
      <c r="AC62" s="9">
        <f t="shared" si="1"/>
        <v>-21917.34</v>
      </c>
    </row>
    <row r="63" spans="1:29" s="26" customFormat="1" x14ac:dyDescent="0.25">
      <c r="A63" s="18">
        <v>42486</v>
      </c>
      <c r="B63" s="19">
        <v>4666</v>
      </c>
      <c r="C63" s="19">
        <v>6922</v>
      </c>
      <c r="D63" s="20" t="s">
        <v>187</v>
      </c>
      <c r="E63" s="21"/>
      <c r="F63" s="21"/>
      <c r="G63" s="21"/>
      <c r="H63" s="21">
        <v>38247.68</v>
      </c>
      <c r="I63" s="21"/>
      <c r="J63" s="21"/>
      <c r="K63" s="21"/>
      <c r="L63" s="21"/>
      <c r="M63" s="21"/>
      <c r="N63" s="21"/>
      <c r="O63" s="22"/>
      <c r="P63" s="22"/>
      <c r="Q63" s="22"/>
      <c r="R63" s="22"/>
      <c r="S63" s="22"/>
      <c r="T63" s="23"/>
      <c r="U63" s="23"/>
      <c r="V63" s="23"/>
      <c r="W63" s="23"/>
      <c r="X63" s="24"/>
      <c r="Y63" s="24"/>
      <c r="Z63" s="25">
        <f t="shared" si="0"/>
        <v>-2480.94</v>
      </c>
      <c r="AA63" s="14"/>
      <c r="AB63" s="14"/>
      <c r="AC63" s="9">
        <f t="shared" si="1"/>
        <v>-21917.34</v>
      </c>
    </row>
    <row r="64" spans="1:29" s="68" customFormat="1" x14ac:dyDescent="0.25">
      <c r="A64" s="61">
        <v>42486</v>
      </c>
      <c r="B64" s="62">
        <v>4667</v>
      </c>
      <c r="C64" s="62"/>
      <c r="D64" s="63" t="s">
        <v>46</v>
      </c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5"/>
      <c r="P64" s="65"/>
      <c r="Q64" s="65"/>
      <c r="R64" s="65"/>
      <c r="S64" s="65"/>
      <c r="T64" s="66"/>
      <c r="U64" s="66"/>
      <c r="V64" s="66"/>
      <c r="W64" s="66"/>
      <c r="X64" s="67"/>
      <c r="Y64" s="67"/>
      <c r="Z64" s="59">
        <f t="shared" si="0"/>
        <v>-2480.94</v>
      </c>
      <c r="AA64" s="60"/>
      <c r="AB64" s="60"/>
      <c r="AC64" s="60">
        <f t="shared" si="1"/>
        <v>-21917.34</v>
      </c>
    </row>
    <row r="65" spans="1:29" s="26" customFormat="1" x14ac:dyDescent="0.25">
      <c r="A65" s="18">
        <v>42486</v>
      </c>
      <c r="B65" s="19">
        <v>4668</v>
      </c>
      <c r="C65" s="19">
        <v>6949</v>
      </c>
      <c r="D65" s="20" t="s">
        <v>188</v>
      </c>
      <c r="E65" s="21"/>
      <c r="F65" s="21"/>
      <c r="G65" s="21"/>
      <c r="H65" s="21"/>
      <c r="I65" s="21"/>
      <c r="J65" s="21"/>
      <c r="K65" s="21"/>
      <c r="L65" s="21"/>
      <c r="M65" s="21">
        <v>1500</v>
      </c>
      <c r="N65" s="21"/>
      <c r="O65" s="22"/>
      <c r="P65" s="22"/>
      <c r="Q65" s="22"/>
      <c r="R65" s="22"/>
      <c r="S65" s="22"/>
      <c r="T65" s="23"/>
      <c r="U65" s="23"/>
      <c r="V65" s="23"/>
      <c r="W65" s="23"/>
      <c r="X65" s="24"/>
      <c r="Y65" s="24"/>
      <c r="Z65" s="25">
        <f t="shared" si="0"/>
        <v>-2480.94</v>
      </c>
      <c r="AA65" s="14">
        <v>60</v>
      </c>
      <c r="AB65" s="14"/>
      <c r="AC65" s="9">
        <f t="shared" si="1"/>
        <v>-21977.34</v>
      </c>
    </row>
    <row r="66" spans="1:29" s="26" customFormat="1" x14ac:dyDescent="0.25">
      <c r="A66" s="18">
        <v>42486</v>
      </c>
      <c r="B66" s="19">
        <v>4669</v>
      </c>
      <c r="C66" s="19">
        <v>6922</v>
      </c>
      <c r="D66" s="20" t="s">
        <v>189</v>
      </c>
      <c r="E66" s="21"/>
      <c r="F66" s="21"/>
      <c r="G66" s="21"/>
      <c r="H66" s="21">
        <v>16800</v>
      </c>
      <c r="I66" s="21"/>
      <c r="J66" s="21"/>
      <c r="K66" s="21"/>
      <c r="L66" s="21"/>
      <c r="M66" s="21"/>
      <c r="N66" s="21"/>
      <c r="O66" s="22"/>
      <c r="P66" s="22"/>
      <c r="Q66" s="22"/>
      <c r="R66" s="22"/>
      <c r="S66" s="22"/>
      <c r="T66" s="23"/>
      <c r="U66" s="23"/>
      <c r="V66" s="23"/>
      <c r="W66" s="23"/>
      <c r="X66" s="24"/>
      <c r="Y66" s="24"/>
      <c r="Z66" s="25">
        <f t="shared" si="0"/>
        <v>-2480.94</v>
      </c>
      <c r="AA66" s="14"/>
      <c r="AB66" s="14"/>
      <c r="AC66" s="9">
        <f t="shared" si="1"/>
        <v>-21977.34</v>
      </c>
    </row>
    <row r="67" spans="1:29" s="26" customFormat="1" x14ac:dyDescent="0.25">
      <c r="A67" s="18">
        <v>42487</v>
      </c>
      <c r="B67" s="19">
        <v>4670</v>
      </c>
      <c r="C67" s="19">
        <v>6949</v>
      </c>
      <c r="D67" s="20" t="s">
        <v>190</v>
      </c>
      <c r="E67" s="21"/>
      <c r="F67" s="21"/>
      <c r="G67" s="21"/>
      <c r="H67" s="21"/>
      <c r="I67" s="21"/>
      <c r="J67" s="21"/>
      <c r="K67" s="21"/>
      <c r="L67" s="21"/>
      <c r="M67" s="21">
        <v>50</v>
      </c>
      <c r="N67" s="21"/>
      <c r="O67" s="22"/>
      <c r="P67" s="22"/>
      <c r="Q67" s="22"/>
      <c r="R67" s="22"/>
      <c r="S67" s="22"/>
      <c r="T67" s="23"/>
      <c r="U67" s="23"/>
      <c r="V67" s="23"/>
      <c r="W67" s="23"/>
      <c r="X67" s="24"/>
      <c r="Y67" s="24"/>
      <c r="Z67" s="25">
        <f t="shared" si="0"/>
        <v>-2480.94</v>
      </c>
      <c r="AA67" s="14">
        <v>2</v>
      </c>
      <c r="AB67" s="14"/>
      <c r="AC67" s="9">
        <f t="shared" si="1"/>
        <v>-21979.34</v>
      </c>
    </row>
    <row r="68" spans="1:29" s="26" customFormat="1" x14ac:dyDescent="0.25">
      <c r="A68" s="18">
        <v>42487</v>
      </c>
      <c r="B68" s="19">
        <v>4671</v>
      </c>
      <c r="C68" s="19">
        <v>6117</v>
      </c>
      <c r="D68" s="20" t="s">
        <v>138</v>
      </c>
      <c r="E68" s="21"/>
      <c r="F68" s="21"/>
      <c r="G68" s="21"/>
      <c r="H68" s="21"/>
      <c r="I68" s="21"/>
      <c r="J68" s="21"/>
      <c r="K68" s="21">
        <v>18900</v>
      </c>
      <c r="L68" s="21"/>
      <c r="M68" s="21"/>
      <c r="N68" s="21"/>
      <c r="O68" s="22"/>
      <c r="P68" s="22"/>
      <c r="Q68" s="22"/>
      <c r="R68" s="22"/>
      <c r="S68" s="22"/>
      <c r="T68" s="23"/>
      <c r="U68" s="23"/>
      <c r="V68" s="23"/>
      <c r="W68" s="23"/>
      <c r="X68" s="24"/>
      <c r="Y68" s="24"/>
      <c r="Z68" s="25">
        <f t="shared" si="0"/>
        <v>-2480.94</v>
      </c>
      <c r="AA68" s="14">
        <v>756</v>
      </c>
      <c r="AB68" s="14"/>
      <c r="AC68" s="9">
        <f t="shared" si="1"/>
        <v>-22735.34</v>
      </c>
    </row>
    <row r="69" spans="1:29" s="76" customFormat="1" x14ac:dyDescent="0.25">
      <c r="A69" s="69">
        <v>42488</v>
      </c>
      <c r="B69" s="70">
        <v>21384</v>
      </c>
      <c r="C69" s="70">
        <v>2102</v>
      </c>
      <c r="D69" s="71" t="s">
        <v>194</v>
      </c>
      <c r="E69" s="72"/>
      <c r="F69" s="72"/>
      <c r="G69" s="72"/>
      <c r="H69" s="72"/>
      <c r="I69" s="72"/>
      <c r="J69" s="72"/>
      <c r="K69" s="72"/>
      <c r="L69" s="72"/>
      <c r="M69" s="72"/>
      <c r="N69" s="72">
        <v>1362.27</v>
      </c>
      <c r="O69" s="73"/>
      <c r="P69" s="73"/>
      <c r="Q69" s="73"/>
      <c r="R69" s="73"/>
      <c r="S69" s="73"/>
      <c r="T69" s="74"/>
      <c r="U69" s="74"/>
      <c r="V69" s="74"/>
      <c r="W69" s="74"/>
      <c r="X69" s="75"/>
      <c r="Y69" s="75">
        <v>64.88</v>
      </c>
      <c r="Z69" s="25">
        <f t="shared" si="0"/>
        <v>-2416.06</v>
      </c>
      <c r="AA69" s="9"/>
      <c r="AB69" s="9">
        <v>51.9</v>
      </c>
      <c r="AC69" s="9">
        <f t="shared" si="1"/>
        <v>-22683.439999999999</v>
      </c>
    </row>
    <row r="70" spans="1:29" s="26" customFormat="1" x14ac:dyDescent="0.25">
      <c r="A70" s="18">
        <v>42488</v>
      </c>
      <c r="B70" s="19">
        <v>4672</v>
      </c>
      <c r="C70" s="19">
        <v>6117</v>
      </c>
      <c r="D70" s="20" t="s">
        <v>178</v>
      </c>
      <c r="E70" s="21"/>
      <c r="F70" s="21"/>
      <c r="G70" s="21"/>
      <c r="H70" s="21"/>
      <c r="I70" s="21"/>
      <c r="J70" s="21"/>
      <c r="K70" s="21">
        <v>27990</v>
      </c>
      <c r="L70" s="21"/>
      <c r="M70" s="21"/>
      <c r="N70" s="21"/>
      <c r="O70" s="22"/>
      <c r="P70" s="22"/>
      <c r="Q70" s="22"/>
      <c r="R70" s="22"/>
      <c r="S70" s="22"/>
      <c r="T70" s="23"/>
      <c r="U70" s="23"/>
      <c r="V70" s="23"/>
      <c r="W70" s="23"/>
      <c r="X70" s="24"/>
      <c r="Y70" s="24"/>
      <c r="Z70" s="25">
        <f t="shared" si="0"/>
        <v>-2416.06</v>
      </c>
      <c r="AA70" s="14">
        <v>1119.5999999999999</v>
      </c>
      <c r="AB70" s="14"/>
      <c r="AC70" s="9">
        <f t="shared" si="1"/>
        <v>-23803.039999999997</v>
      </c>
    </row>
    <row r="71" spans="1:29" s="26" customFormat="1" x14ac:dyDescent="0.25">
      <c r="A71" s="18">
        <v>42488</v>
      </c>
      <c r="B71" s="19">
        <v>4673</v>
      </c>
      <c r="C71" s="19">
        <v>6117</v>
      </c>
      <c r="D71" s="20" t="s">
        <v>177</v>
      </c>
      <c r="E71" s="21"/>
      <c r="F71" s="21"/>
      <c r="G71" s="21"/>
      <c r="H71" s="21"/>
      <c r="I71" s="21"/>
      <c r="J71" s="21"/>
      <c r="K71" s="21">
        <v>27990</v>
      </c>
      <c r="L71" s="21"/>
      <c r="M71" s="21"/>
      <c r="N71" s="21"/>
      <c r="O71" s="22"/>
      <c r="P71" s="22"/>
      <c r="Q71" s="22"/>
      <c r="R71" s="22"/>
      <c r="S71" s="22"/>
      <c r="T71" s="23"/>
      <c r="U71" s="23"/>
      <c r="V71" s="23"/>
      <c r="W71" s="23"/>
      <c r="X71" s="24"/>
      <c r="Y71" s="24"/>
      <c r="Z71" s="25">
        <f t="shared" si="0"/>
        <v>-2416.06</v>
      </c>
      <c r="AA71" s="14">
        <v>1119.5999999999999</v>
      </c>
      <c r="AB71" s="14"/>
      <c r="AC71" s="9">
        <f t="shared" si="1"/>
        <v>-24922.639999999996</v>
      </c>
    </row>
    <row r="72" spans="1:29" s="26" customFormat="1" x14ac:dyDescent="0.25">
      <c r="A72" s="18">
        <v>42489</v>
      </c>
      <c r="B72" s="19">
        <v>4674</v>
      </c>
      <c r="C72" s="19">
        <v>6922</v>
      </c>
      <c r="D72" s="20" t="s">
        <v>191</v>
      </c>
      <c r="E72" s="21"/>
      <c r="F72" s="21"/>
      <c r="G72" s="21"/>
      <c r="H72" s="21">
        <v>19500</v>
      </c>
      <c r="I72" s="21"/>
      <c r="J72" s="21"/>
      <c r="K72" s="21"/>
      <c r="L72" s="21"/>
      <c r="M72" s="21"/>
      <c r="N72" s="21"/>
      <c r="O72" s="22"/>
      <c r="P72" s="22"/>
      <c r="Q72" s="22"/>
      <c r="R72" s="22"/>
      <c r="S72" s="22"/>
      <c r="T72" s="23"/>
      <c r="U72" s="23"/>
      <c r="V72" s="23"/>
      <c r="W72" s="23"/>
      <c r="X72" s="24"/>
      <c r="Y72" s="24"/>
      <c r="Z72" s="25">
        <f t="shared" si="0"/>
        <v>-2416.06</v>
      </c>
      <c r="AA72" s="14"/>
      <c r="AB72" s="14"/>
      <c r="AC72" s="9">
        <f t="shared" si="1"/>
        <v>-24922.639999999996</v>
      </c>
    </row>
    <row r="73" spans="1:29" s="26" customFormat="1" x14ac:dyDescent="0.25">
      <c r="A73" s="18">
        <v>42489</v>
      </c>
      <c r="B73" s="19">
        <v>4675</v>
      </c>
      <c r="C73" s="19">
        <v>6117</v>
      </c>
      <c r="D73" s="20" t="s">
        <v>187</v>
      </c>
      <c r="E73" s="21"/>
      <c r="F73" s="21"/>
      <c r="G73" s="21"/>
      <c r="H73" s="21"/>
      <c r="I73" s="21"/>
      <c r="J73" s="21"/>
      <c r="K73" s="21">
        <v>29990</v>
      </c>
      <c r="L73" s="21"/>
      <c r="M73" s="21"/>
      <c r="N73" s="21"/>
      <c r="O73" s="22"/>
      <c r="P73" s="22"/>
      <c r="Q73" s="22"/>
      <c r="R73" s="22"/>
      <c r="S73" s="22"/>
      <c r="T73" s="23"/>
      <c r="U73" s="23"/>
      <c r="V73" s="23"/>
      <c r="W73" s="23"/>
      <c r="X73" s="24"/>
      <c r="Y73" s="24"/>
      <c r="Z73" s="25">
        <f t="shared" ref="Z73:Z77" si="2">Z72-X73+Y73</f>
        <v>-2416.06</v>
      </c>
      <c r="AA73" s="14">
        <v>1199.5999999999999</v>
      </c>
      <c r="AB73" s="14"/>
      <c r="AC73" s="9">
        <f t="shared" si="1"/>
        <v>-26122.239999999994</v>
      </c>
    </row>
    <row r="74" spans="1:29" s="26" customFormat="1" x14ac:dyDescent="0.25">
      <c r="A74" s="18">
        <v>42489</v>
      </c>
      <c r="B74" s="19">
        <v>4676</v>
      </c>
      <c r="C74" s="19">
        <v>6102</v>
      </c>
      <c r="D74" s="20" t="s">
        <v>192</v>
      </c>
      <c r="E74" s="21"/>
      <c r="F74" s="21"/>
      <c r="G74" s="21"/>
      <c r="H74" s="21"/>
      <c r="I74" s="21">
        <v>1780</v>
      </c>
      <c r="J74" s="21"/>
      <c r="K74" s="21"/>
      <c r="L74" s="21"/>
      <c r="M74" s="21"/>
      <c r="N74" s="21"/>
      <c r="O74" s="22"/>
      <c r="P74" s="22"/>
      <c r="Q74" s="22"/>
      <c r="R74" s="22"/>
      <c r="S74" s="22"/>
      <c r="T74" s="23"/>
      <c r="U74" s="23"/>
      <c r="V74" s="23"/>
      <c r="W74" s="23"/>
      <c r="X74" s="24">
        <v>190.71</v>
      </c>
      <c r="Y74" s="24"/>
      <c r="Z74" s="25">
        <f t="shared" si="2"/>
        <v>-2606.77</v>
      </c>
      <c r="AA74" s="14">
        <v>71.2</v>
      </c>
      <c r="AB74" s="14"/>
      <c r="AC74" s="9">
        <f t="shared" si="1"/>
        <v>-26193.439999999995</v>
      </c>
    </row>
    <row r="75" spans="1:29" s="26" customFormat="1" x14ac:dyDescent="0.25">
      <c r="A75" s="18">
        <v>42489</v>
      </c>
      <c r="B75" s="19">
        <v>4677</v>
      </c>
      <c r="C75" s="19">
        <v>6102</v>
      </c>
      <c r="D75" s="20" t="s">
        <v>155</v>
      </c>
      <c r="E75" s="21"/>
      <c r="F75" s="21">
        <v>18400</v>
      </c>
      <c r="G75" s="21"/>
      <c r="H75" s="21"/>
      <c r="I75" s="21"/>
      <c r="J75" s="21"/>
      <c r="K75" s="21"/>
      <c r="L75" s="21"/>
      <c r="M75" s="21"/>
      <c r="N75" s="21"/>
      <c r="O75" s="22"/>
      <c r="P75" s="22"/>
      <c r="Q75" s="22"/>
      <c r="R75" s="22"/>
      <c r="S75" s="22"/>
      <c r="T75" s="23"/>
      <c r="U75" s="23"/>
      <c r="V75" s="23"/>
      <c r="W75" s="23"/>
      <c r="X75" s="24">
        <v>736</v>
      </c>
      <c r="Y75" s="24"/>
      <c r="Z75" s="25">
        <f t="shared" si="2"/>
        <v>-3342.77</v>
      </c>
      <c r="AA75" s="14"/>
      <c r="AB75" s="14"/>
      <c r="AC75" s="9">
        <f t="shared" ref="AC75:AC77" si="3">AC74-AA75+AB75</f>
        <v>-26193.439999999995</v>
      </c>
    </row>
    <row r="76" spans="1:29" s="26" customFormat="1" x14ac:dyDescent="0.25">
      <c r="A76" s="18">
        <v>42489</v>
      </c>
      <c r="B76" s="19">
        <v>4678</v>
      </c>
      <c r="C76" s="19">
        <v>5102</v>
      </c>
      <c r="D76" s="20" t="s">
        <v>193</v>
      </c>
      <c r="E76" s="21"/>
      <c r="F76" s="21"/>
      <c r="G76" s="21"/>
      <c r="H76" s="21"/>
      <c r="I76" s="21">
        <v>390.01</v>
      </c>
      <c r="J76" s="21"/>
      <c r="K76" s="21"/>
      <c r="L76" s="21"/>
      <c r="M76" s="21"/>
      <c r="N76" s="21"/>
      <c r="O76" s="22"/>
      <c r="P76" s="22"/>
      <c r="Q76" s="22"/>
      <c r="R76" s="22"/>
      <c r="S76" s="22"/>
      <c r="T76" s="23"/>
      <c r="U76" s="23"/>
      <c r="V76" s="23"/>
      <c r="W76" s="23"/>
      <c r="X76" s="24">
        <v>35.46</v>
      </c>
      <c r="Y76" s="24"/>
      <c r="Z76" s="25">
        <f t="shared" si="2"/>
        <v>-3378.23</v>
      </c>
      <c r="AA76" s="14">
        <v>70.2</v>
      </c>
      <c r="AB76" s="14"/>
      <c r="AC76" s="9">
        <f t="shared" si="3"/>
        <v>-26263.639999999996</v>
      </c>
    </row>
    <row r="77" spans="1:29" s="26" customFormat="1" x14ac:dyDescent="0.25">
      <c r="A77" s="18"/>
      <c r="B77" s="19"/>
      <c r="C77" s="19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2"/>
      <c r="R77" s="22"/>
      <c r="S77" s="22"/>
      <c r="T77" s="23"/>
      <c r="U77" s="23"/>
      <c r="V77" s="23"/>
      <c r="W77" s="23"/>
      <c r="X77" s="24"/>
      <c r="Y77" s="24"/>
      <c r="Z77" s="25">
        <f t="shared" si="2"/>
        <v>-3378.23</v>
      </c>
      <c r="AA77" s="14"/>
      <c r="AB77" s="14"/>
      <c r="AC77" s="9">
        <f t="shared" si="3"/>
        <v>-26263.639999999996</v>
      </c>
    </row>
    <row r="78" spans="1:29" s="26" customFormat="1" x14ac:dyDescent="0.25">
      <c r="A78" s="18"/>
      <c r="B78" s="19"/>
      <c r="C78" s="19"/>
      <c r="D78" s="20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2"/>
      <c r="P78" s="22"/>
      <c r="Q78" s="22"/>
      <c r="R78" s="22"/>
      <c r="S78" s="22"/>
      <c r="T78" s="23"/>
      <c r="U78" s="23"/>
      <c r="V78" s="23"/>
      <c r="W78" s="23"/>
      <c r="X78" s="24"/>
      <c r="Y78" s="24"/>
      <c r="Z78" s="25" t="e">
        <f>#REF!-X78+Y78</f>
        <v>#REF!</v>
      </c>
      <c r="AA78" s="14"/>
      <c r="AB78" s="14"/>
      <c r="AC78" s="9" t="e">
        <f>#REF!-AA78+AB78</f>
        <v>#REF!</v>
      </c>
    </row>
    <row r="79" spans="1:29" x14ac:dyDescent="0.25">
      <c r="E79" s="31">
        <f t="shared" ref="E79:K79" si="4">SUM(E3:E78)</f>
        <v>0</v>
      </c>
      <c r="F79" s="31">
        <f t="shared" si="4"/>
        <v>65295</v>
      </c>
      <c r="G79" s="31">
        <f t="shared" si="4"/>
        <v>0</v>
      </c>
      <c r="H79" s="31">
        <f t="shared" si="4"/>
        <v>516942.68</v>
      </c>
      <c r="I79" s="31">
        <f t="shared" si="4"/>
        <v>47203.39</v>
      </c>
      <c r="J79" s="31">
        <f t="shared" si="4"/>
        <v>50375</v>
      </c>
      <c r="K79" s="31">
        <f t="shared" si="4"/>
        <v>365907</v>
      </c>
      <c r="L79" s="31"/>
      <c r="M79" s="31"/>
      <c r="N79" s="31">
        <f>SUM(N3:N78)</f>
        <v>76787.64</v>
      </c>
      <c r="O79" s="31">
        <f>SUM(O3:O78)</f>
        <v>0</v>
      </c>
      <c r="P79" s="31">
        <f>SUM(P3:P78)</f>
        <v>0</v>
      </c>
      <c r="Q79" s="31">
        <f>SUM(Q3:Q78)</f>
        <v>0</v>
      </c>
      <c r="R79" s="31"/>
      <c r="S79" s="31">
        <f t="shared" ref="S79:Y79" si="5">SUM(S3:S78)</f>
        <v>0</v>
      </c>
      <c r="T79" s="32">
        <f t="shared" si="5"/>
        <v>0</v>
      </c>
      <c r="U79" s="32">
        <f t="shared" si="5"/>
        <v>0</v>
      </c>
      <c r="V79" s="32">
        <f t="shared" si="5"/>
        <v>0</v>
      </c>
      <c r="W79" s="32">
        <f t="shared" si="5"/>
        <v>0</v>
      </c>
      <c r="X79" s="31">
        <f t="shared" si="5"/>
        <v>3914.3199999999997</v>
      </c>
      <c r="Y79" s="31">
        <f t="shared" si="5"/>
        <v>536.09</v>
      </c>
      <c r="Z79" s="33">
        <f>Y79-X79</f>
        <v>-3378.2299999999996</v>
      </c>
      <c r="AA79" s="31">
        <f>SUM(AA3:AA78)</f>
        <v>30437.71</v>
      </c>
      <c r="AB79" s="31">
        <f>SUM(AB3:AB78)</f>
        <v>4174.07</v>
      </c>
      <c r="AC79" s="34">
        <f>AB79-AA79</f>
        <v>-26263.64</v>
      </c>
    </row>
    <row r="80" spans="1:29" x14ac:dyDescent="0.25">
      <c r="A80" s="35" t="s">
        <v>153</v>
      </c>
      <c r="C80" s="36"/>
      <c r="O80" s="37"/>
      <c r="P80" s="37"/>
      <c r="Q80" s="37"/>
      <c r="R80" s="37"/>
      <c r="S80" s="37"/>
      <c r="T80" s="38"/>
      <c r="U80" s="38"/>
      <c r="V80" s="38"/>
      <c r="W80" s="38"/>
      <c r="X80" s="39"/>
      <c r="Y80" s="40"/>
      <c r="Z80" s="41"/>
      <c r="AA80" s="42"/>
      <c r="AB80" s="43"/>
      <c r="AC80" s="44"/>
    </row>
    <row r="81" spans="1:29" x14ac:dyDescent="0.25">
      <c r="A81" s="45" t="s">
        <v>5</v>
      </c>
      <c r="B81" s="46" t="s">
        <v>6</v>
      </c>
      <c r="C81" s="46" t="s">
        <v>31</v>
      </c>
      <c r="E81" s="47"/>
      <c r="F81" s="37"/>
      <c r="O81" s="37"/>
      <c r="P81" s="37"/>
      <c r="Q81" s="37"/>
      <c r="R81" s="37"/>
      <c r="S81" s="37"/>
      <c r="T81" s="38"/>
      <c r="U81" s="38"/>
      <c r="V81" s="38"/>
      <c r="W81" s="38"/>
      <c r="X81" s="39"/>
      <c r="Y81" s="40"/>
      <c r="Z81" s="41"/>
      <c r="AA81" s="42"/>
      <c r="AB81" s="43"/>
      <c r="AC81" s="44"/>
    </row>
    <row r="82" spans="1:29" x14ac:dyDescent="0.25">
      <c r="A82" s="28">
        <v>42466</v>
      </c>
      <c r="B82" s="29">
        <v>125</v>
      </c>
      <c r="C82" s="48">
        <v>15065.94</v>
      </c>
      <c r="E82" s="47"/>
      <c r="F82" s="37"/>
      <c r="O82" s="37"/>
      <c r="P82" s="37"/>
      <c r="Q82" s="37"/>
      <c r="R82" s="37"/>
      <c r="S82" s="37"/>
      <c r="T82" s="38"/>
      <c r="U82" s="38"/>
      <c r="V82" s="38"/>
      <c r="W82" s="38"/>
      <c r="X82" s="39"/>
      <c r="Y82" s="40"/>
      <c r="Z82" s="41"/>
      <c r="AA82" s="42"/>
      <c r="AB82" s="43"/>
      <c r="AC82" s="44"/>
    </row>
    <row r="83" spans="1:29" x14ac:dyDescent="0.25">
      <c r="A83" s="77">
        <v>42466</v>
      </c>
      <c r="B83" s="78">
        <v>126</v>
      </c>
      <c r="C83" s="79" t="s">
        <v>46</v>
      </c>
      <c r="E83" s="47"/>
      <c r="F83" s="37"/>
      <c r="O83" s="37"/>
      <c r="P83" s="37"/>
      <c r="Q83" s="37"/>
      <c r="R83" s="37"/>
      <c r="S83" s="37"/>
      <c r="T83" s="38"/>
      <c r="U83" s="38"/>
      <c r="V83" s="38"/>
      <c r="W83" s="38"/>
      <c r="X83" s="39"/>
      <c r="Y83" s="40"/>
      <c r="Z83" s="41"/>
      <c r="AA83" s="42"/>
      <c r="AB83" s="43"/>
      <c r="AC83" s="44"/>
    </row>
    <row r="84" spans="1:29" x14ac:dyDescent="0.25">
      <c r="A84" s="28">
        <v>42467</v>
      </c>
      <c r="B84" s="29">
        <v>127</v>
      </c>
      <c r="C84" s="48">
        <v>690</v>
      </c>
      <c r="E84" s="47"/>
      <c r="F84" s="37"/>
      <c r="O84" s="37"/>
      <c r="P84" s="37"/>
      <c r="Q84" s="37"/>
      <c r="R84" s="37"/>
      <c r="S84" s="37"/>
      <c r="T84" s="38"/>
      <c r="U84" s="38"/>
      <c r="V84" s="38"/>
      <c r="W84" s="38"/>
      <c r="X84" s="39"/>
      <c r="Y84" s="40"/>
      <c r="Z84" s="41"/>
      <c r="AA84" s="42"/>
      <c r="AB84" s="43"/>
      <c r="AC84" s="44"/>
    </row>
    <row r="85" spans="1:29" x14ac:dyDescent="0.25">
      <c r="A85" s="28">
        <v>42467</v>
      </c>
      <c r="B85" s="29">
        <v>128</v>
      </c>
      <c r="C85" s="48">
        <v>3029.9</v>
      </c>
      <c r="E85" s="47"/>
      <c r="F85" s="37"/>
      <c r="O85" s="37"/>
      <c r="P85" s="37"/>
      <c r="Q85" s="37"/>
      <c r="R85" s="37"/>
      <c r="S85" s="37"/>
      <c r="T85" s="38"/>
      <c r="U85" s="38"/>
      <c r="V85" s="38"/>
      <c r="W85" s="38"/>
      <c r="X85" s="39"/>
      <c r="Y85" s="40"/>
      <c r="Z85" s="41"/>
      <c r="AA85" s="42"/>
      <c r="AB85" s="43"/>
      <c r="AC85" s="44"/>
    </row>
    <row r="86" spans="1:29" x14ac:dyDescent="0.25">
      <c r="A86" s="28">
        <v>42468</v>
      </c>
      <c r="B86" s="29">
        <v>129</v>
      </c>
      <c r="C86" s="48">
        <v>990</v>
      </c>
      <c r="E86" s="47"/>
      <c r="F86" s="37"/>
      <c r="O86" s="37"/>
      <c r="P86" s="37"/>
      <c r="Q86" s="37"/>
      <c r="R86" s="37"/>
      <c r="S86" s="37"/>
      <c r="T86" s="38"/>
      <c r="U86" s="38"/>
      <c r="V86" s="38"/>
      <c r="W86" s="38"/>
      <c r="X86" s="39"/>
      <c r="Y86" s="40"/>
      <c r="Z86" s="41"/>
      <c r="AA86" s="42"/>
      <c r="AB86" s="43"/>
      <c r="AC86" s="44"/>
    </row>
    <row r="87" spans="1:29" x14ac:dyDescent="0.25">
      <c r="A87" s="28">
        <v>42468</v>
      </c>
      <c r="B87" s="29">
        <v>130</v>
      </c>
      <c r="C87" s="48">
        <v>702.98</v>
      </c>
      <c r="E87" s="47"/>
      <c r="F87" s="37"/>
      <c r="O87" s="37"/>
      <c r="P87" s="37"/>
      <c r="Q87" s="37"/>
      <c r="R87" s="37"/>
      <c r="S87" s="37"/>
      <c r="T87" s="38"/>
      <c r="U87" s="38"/>
      <c r="V87" s="38"/>
      <c r="W87" s="38"/>
      <c r="X87" s="39"/>
      <c r="Y87" s="40"/>
      <c r="Z87" s="41"/>
      <c r="AA87" s="42"/>
      <c r="AB87" s="43"/>
      <c r="AC87" s="44"/>
    </row>
    <row r="88" spans="1:29" x14ac:dyDescent="0.25">
      <c r="A88" s="28">
        <v>42468</v>
      </c>
      <c r="B88" s="29">
        <v>131</v>
      </c>
      <c r="C88" s="48">
        <v>290</v>
      </c>
      <c r="E88" s="47"/>
      <c r="F88" s="37"/>
      <c r="O88" s="37"/>
      <c r="P88" s="37"/>
      <c r="Q88" s="37"/>
      <c r="R88" s="37"/>
      <c r="S88" s="37"/>
      <c r="T88" s="38"/>
      <c r="U88" s="38"/>
      <c r="V88" s="38"/>
      <c r="W88" s="38"/>
      <c r="X88" s="39"/>
      <c r="Y88" s="40"/>
      <c r="Z88" s="41"/>
      <c r="AA88" s="42"/>
      <c r="AB88" s="43"/>
      <c r="AC88" s="44"/>
    </row>
    <row r="89" spans="1:29" x14ac:dyDescent="0.25">
      <c r="A89" s="28">
        <v>42468</v>
      </c>
      <c r="B89" s="29">
        <v>132</v>
      </c>
      <c r="C89" s="48">
        <v>550</v>
      </c>
      <c r="E89" s="47"/>
      <c r="F89" s="37"/>
      <c r="O89" s="37"/>
      <c r="P89" s="37"/>
      <c r="Q89" s="37"/>
      <c r="R89" s="37"/>
      <c r="S89" s="37"/>
      <c r="T89" s="38"/>
      <c r="U89" s="38"/>
      <c r="V89" s="38"/>
      <c r="W89" s="38"/>
      <c r="X89" s="39"/>
      <c r="Y89" s="40"/>
      <c r="Z89" s="41"/>
      <c r="AA89" s="42"/>
      <c r="AB89" s="43"/>
      <c r="AC89" s="44"/>
    </row>
    <row r="90" spans="1:29" x14ac:dyDescent="0.25">
      <c r="A90" s="28">
        <v>42468</v>
      </c>
      <c r="B90" s="29">
        <v>133</v>
      </c>
      <c r="C90" s="48">
        <v>990</v>
      </c>
      <c r="E90" s="47"/>
      <c r="F90" s="37"/>
      <c r="O90" s="37"/>
      <c r="P90" s="37"/>
      <c r="Q90" s="37"/>
      <c r="R90" s="37"/>
      <c r="S90" s="37"/>
      <c r="T90" s="38"/>
      <c r="U90" s="38"/>
      <c r="V90" s="38"/>
      <c r="W90" s="38"/>
      <c r="X90" s="39"/>
      <c r="Y90" s="40"/>
      <c r="Z90" s="41"/>
      <c r="AA90" s="42"/>
      <c r="AB90" s="43"/>
      <c r="AC90" s="44"/>
    </row>
    <row r="91" spans="1:29" x14ac:dyDescent="0.25">
      <c r="A91" s="28">
        <v>42468</v>
      </c>
      <c r="B91" s="29">
        <v>134</v>
      </c>
      <c r="C91" s="48">
        <v>550</v>
      </c>
      <c r="E91" s="47"/>
      <c r="F91" s="37"/>
      <c r="O91" s="37"/>
      <c r="P91" s="37"/>
      <c r="Q91" s="37"/>
      <c r="R91" s="37"/>
      <c r="S91" s="37"/>
      <c r="T91" s="38"/>
      <c r="U91" s="38"/>
      <c r="V91" s="38"/>
      <c r="W91" s="38"/>
      <c r="X91" s="39"/>
      <c r="Y91" s="40"/>
      <c r="Z91" s="41"/>
      <c r="AA91" s="42"/>
      <c r="AB91" s="43"/>
      <c r="AC91" s="44"/>
    </row>
    <row r="92" spans="1:29" x14ac:dyDescent="0.25">
      <c r="A92" s="28">
        <v>42468</v>
      </c>
      <c r="B92" s="29">
        <v>135</v>
      </c>
      <c r="C92" s="48">
        <v>484</v>
      </c>
      <c r="E92" s="47"/>
      <c r="F92" s="37"/>
      <c r="O92" s="37"/>
      <c r="P92" s="37"/>
      <c r="Q92" s="37"/>
      <c r="R92" s="37"/>
      <c r="S92" s="37"/>
      <c r="T92" s="38"/>
      <c r="U92" s="38"/>
      <c r="V92" s="38"/>
      <c r="W92" s="38"/>
      <c r="X92" s="39"/>
      <c r="Y92" s="40"/>
      <c r="Z92" s="41"/>
      <c r="AA92" s="42"/>
      <c r="AB92" s="43"/>
      <c r="AC92" s="44"/>
    </row>
    <row r="93" spans="1:29" x14ac:dyDescent="0.25">
      <c r="A93" s="28">
        <v>42471</v>
      </c>
      <c r="B93" s="29">
        <v>136</v>
      </c>
      <c r="C93" s="48">
        <v>473.61</v>
      </c>
      <c r="E93" s="47"/>
      <c r="F93" s="37"/>
      <c r="O93" s="37"/>
      <c r="P93" s="37"/>
      <c r="Q93" s="37"/>
      <c r="R93" s="37"/>
      <c r="S93" s="37"/>
      <c r="T93" s="38"/>
      <c r="U93" s="38"/>
      <c r="V93" s="38"/>
      <c r="W93" s="38"/>
      <c r="X93" s="39"/>
      <c r="Y93" s="40"/>
      <c r="Z93" s="41"/>
      <c r="AA93" s="42"/>
      <c r="AB93" s="43"/>
      <c r="AC93" s="44"/>
    </row>
    <row r="94" spans="1:29" x14ac:dyDescent="0.25">
      <c r="A94" s="28">
        <v>42471</v>
      </c>
      <c r="B94" s="29">
        <v>137</v>
      </c>
      <c r="C94" s="48">
        <v>430</v>
      </c>
      <c r="E94" s="47"/>
      <c r="F94" s="37"/>
      <c r="O94" s="37"/>
      <c r="P94" s="37"/>
      <c r="Q94" s="37"/>
      <c r="R94" s="37"/>
      <c r="S94" s="37"/>
      <c r="T94" s="38"/>
      <c r="U94" s="38"/>
      <c r="V94" s="38"/>
      <c r="W94" s="38"/>
      <c r="X94" s="39"/>
      <c r="Y94" s="40"/>
      <c r="Z94" s="41"/>
      <c r="AA94" s="42"/>
      <c r="AB94" s="43"/>
      <c r="AC94" s="44"/>
    </row>
    <row r="95" spans="1:29" x14ac:dyDescent="0.25">
      <c r="A95" s="28">
        <v>42471</v>
      </c>
      <c r="B95" s="29">
        <v>138</v>
      </c>
      <c r="C95" s="48">
        <v>1500</v>
      </c>
      <c r="E95" s="47"/>
      <c r="F95" s="37"/>
      <c r="O95" s="37"/>
      <c r="P95" s="37"/>
      <c r="Q95" s="37"/>
      <c r="R95" s="37"/>
      <c r="S95" s="37"/>
      <c r="T95" s="38"/>
      <c r="U95" s="38"/>
      <c r="V95" s="38"/>
      <c r="W95" s="38"/>
      <c r="X95" s="39"/>
      <c r="Y95" s="40"/>
      <c r="Z95" s="41"/>
      <c r="AA95" s="42"/>
      <c r="AB95" s="43"/>
      <c r="AC95" s="44"/>
    </row>
    <row r="96" spans="1:29" x14ac:dyDescent="0.25">
      <c r="A96" s="28">
        <v>42478</v>
      </c>
      <c r="B96" s="29">
        <v>139</v>
      </c>
      <c r="C96" s="48">
        <v>650</v>
      </c>
      <c r="E96" s="47"/>
      <c r="F96" s="37"/>
      <c r="O96" s="37"/>
      <c r="P96" s="37"/>
      <c r="Q96" s="37"/>
      <c r="R96" s="37"/>
      <c r="S96" s="37"/>
      <c r="T96" s="38"/>
      <c r="U96" s="38"/>
      <c r="V96" s="38"/>
      <c r="W96" s="38"/>
      <c r="X96" s="39"/>
      <c r="Y96" s="40"/>
      <c r="Z96" s="41"/>
      <c r="AA96" s="42"/>
      <c r="AB96" s="43"/>
      <c r="AC96" s="44"/>
    </row>
    <row r="97" spans="1:29" x14ac:dyDescent="0.25">
      <c r="A97" s="28">
        <v>42478</v>
      </c>
      <c r="B97" s="29">
        <v>140</v>
      </c>
      <c r="C97" s="48">
        <v>990</v>
      </c>
      <c r="E97" s="47"/>
      <c r="F97" s="37"/>
      <c r="O97" s="37"/>
      <c r="P97" s="37"/>
      <c r="Q97" s="37"/>
      <c r="R97" s="37"/>
      <c r="S97" s="37"/>
      <c r="T97" s="38"/>
      <c r="U97" s="38"/>
      <c r="V97" s="38"/>
      <c r="W97" s="38"/>
      <c r="X97" s="39"/>
      <c r="Y97" s="40"/>
      <c r="Z97" s="41"/>
      <c r="AA97" s="42"/>
      <c r="AB97" s="43"/>
      <c r="AC97" s="44"/>
    </row>
    <row r="98" spans="1:29" x14ac:dyDescent="0.25">
      <c r="A98" s="28">
        <v>42478</v>
      </c>
      <c r="B98" s="29">
        <v>141</v>
      </c>
      <c r="C98" s="48">
        <v>550</v>
      </c>
      <c r="E98" s="47"/>
      <c r="F98" s="37"/>
      <c r="O98" s="37"/>
      <c r="P98" s="37"/>
      <c r="Q98" s="37"/>
      <c r="R98" s="37"/>
      <c r="S98" s="37"/>
      <c r="T98" s="38"/>
      <c r="U98" s="38"/>
      <c r="V98" s="38"/>
      <c r="W98" s="38"/>
      <c r="X98" s="39"/>
      <c r="Y98" s="40"/>
      <c r="Z98" s="41"/>
      <c r="AA98" s="42"/>
      <c r="AB98" s="43"/>
      <c r="AC98" s="44"/>
    </row>
    <row r="99" spans="1:29" x14ac:dyDescent="0.25">
      <c r="A99" s="77">
        <v>42478</v>
      </c>
      <c r="B99" s="78">
        <v>142</v>
      </c>
      <c r="C99" s="79" t="s">
        <v>46</v>
      </c>
      <c r="E99" s="47"/>
      <c r="F99" s="37"/>
      <c r="O99" s="37"/>
      <c r="P99" s="37"/>
      <c r="Q99" s="37"/>
      <c r="R99" s="37"/>
      <c r="S99" s="37"/>
      <c r="T99" s="38"/>
      <c r="U99" s="38"/>
      <c r="V99" s="38"/>
      <c r="W99" s="38"/>
      <c r="X99" s="39"/>
      <c r="Y99" s="40"/>
      <c r="Z99" s="41"/>
      <c r="AA99" s="42"/>
      <c r="AB99" s="43"/>
      <c r="AC99" s="44"/>
    </row>
    <row r="100" spans="1:29" x14ac:dyDescent="0.25">
      <c r="A100" s="28">
        <v>42479</v>
      </c>
      <c r="B100" s="29">
        <v>143</v>
      </c>
      <c r="C100" s="48">
        <v>11909.88</v>
      </c>
      <c r="E100" s="47"/>
      <c r="F100" s="37"/>
      <c r="O100" s="37"/>
      <c r="P100" s="37"/>
      <c r="Q100" s="37"/>
      <c r="R100" s="37"/>
      <c r="S100" s="37"/>
      <c r="T100" s="38"/>
      <c r="U100" s="38"/>
      <c r="V100" s="38"/>
      <c r="W100" s="38"/>
      <c r="X100" s="39"/>
      <c r="Y100" s="40"/>
      <c r="Z100" s="41"/>
      <c r="AA100" s="42"/>
      <c r="AB100" s="43"/>
      <c r="AC100" s="44"/>
    </row>
    <row r="101" spans="1:29" x14ac:dyDescent="0.25">
      <c r="A101" s="28">
        <v>42480</v>
      </c>
      <c r="B101" s="29">
        <v>144</v>
      </c>
      <c r="C101" s="48">
        <v>430</v>
      </c>
      <c r="E101" s="47"/>
      <c r="F101" s="37"/>
      <c r="O101" s="37"/>
      <c r="P101" s="37"/>
      <c r="Q101" s="37"/>
      <c r="R101" s="37"/>
      <c r="S101" s="37"/>
      <c r="T101" s="38"/>
      <c r="U101" s="38"/>
      <c r="V101" s="38"/>
      <c r="W101" s="38"/>
      <c r="X101" s="39"/>
      <c r="Y101" s="40"/>
      <c r="Z101" s="41"/>
      <c r="AA101" s="42"/>
      <c r="AB101" s="43"/>
      <c r="AC101" s="44"/>
    </row>
    <row r="102" spans="1:29" x14ac:dyDescent="0.25">
      <c r="A102" s="28">
        <v>42480</v>
      </c>
      <c r="B102" s="29">
        <v>145</v>
      </c>
      <c r="C102" s="48">
        <v>517.79999999999995</v>
      </c>
      <c r="E102" s="47"/>
      <c r="F102" s="37"/>
      <c r="O102" s="37"/>
      <c r="P102" s="37"/>
      <c r="Q102" s="37"/>
      <c r="R102" s="37"/>
      <c r="S102" s="37"/>
      <c r="T102" s="38"/>
      <c r="U102" s="38"/>
      <c r="V102" s="38"/>
      <c r="W102" s="38"/>
      <c r="X102" s="39"/>
      <c r="Y102" s="40"/>
      <c r="Z102" s="41"/>
      <c r="AA102" s="42"/>
      <c r="AB102" s="43"/>
      <c r="AC102" s="44"/>
    </row>
    <row r="103" spans="1:29" x14ac:dyDescent="0.25">
      <c r="A103" s="77">
        <v>42480</v>
      </c>
      <c r="B103" s="78">
        <v>146</v>
      </c>
      <c r="C103" s="79" t="s">
        <v>46</v>
      </c>
      <c r="E103" s="47"/>
      <c r="F103" s="37"/>
      <c r="O103" s="37"/>
      <c r="P103" s="37"/>
      <c r="Q103" s="37"/>
      <c r="R103" s="37"/>
      <c r="S103" s="37"/>
      <c r="T103" s="38"/>
      <c r="U103" s="38"/>
      <c r="V103" s="38"/>
      <c r="W103" s="38"/>
      <c r="X103" s="39"/>
      <c r="Y103" s="40"/>
      <c r="Z103" s="41"/>
      <c r="AA103" s="42"/>
      <c r="AB103" s="43"/>
      <c r="AC103" s="44"/>
    </row>
    <row r="104" spans="1:29" x14ac:dyDescent="0.25">
      <c r="A104" s="28">
        <v>42480</v>
      </c>
      <c r="B104" s="29">
        <v>147</v>
      </c>
      <c r="C104" s="48">
        <v>549.9</v>
      </c>
      <c r="E104" s="47"/>
      <c r="F104" s="37"/>
      <c r="O104" s="37"/>
      <c r="P104" s="37"/>
      <c r="Q104" s="37"/>
      <c r="R104" s="37"/>
      <c r="S104" s="37"/>
      <c r="T104" s="38"/>
      <c r="U104" s="38"/>
      <c r="V104" s="38"/>
      <c r="W104" s="38"/>
      <c r="X104" s="39"/>
      <c r="Y104" s="40"/>
      <c r="Z104" s="41"/>
      <c r="AA104" s="42"/>
      <c r="AB104" s="43"/>
      <c r="AC104" s="44"/>
    </row>
    <row r="105" spans="1:29" x14ac:dyDescent="0.25">
      <c r="A105" s="28">
        <v>42480</v>
      </c>
      <c r="B105" s="29">
        <v>148</v>
      </c>
      <c r="C105" s="48">
        <v>290</v>
      </c>
      <c r="E105" s="47"/>
      <c r="F105" s="37"/>
      <c r="O105" s="37"/>
      <c r="P105" s="37"/>
      <c r="Q105" s="37"/>
      <c r="R105" s="37"/>
      <c r="S105" s="37"/>
      <c r="T105" s="38"/>
      <c r="U105" s="38"/>
      <c r="V105" s="38"/>
      <c r="W105" s="38"/>
      <c r="X105" s="39"/>
      <c r="Y105" s="40"/>
      <c r="Z105" s="41"/>
      <c r="AA105" s="42"/>
      <c r="AB105" s="43"/>
      <c r="AC105" s="44"/>
    </row>
    <row r="106" spans="1:29" x14ac:dyDescent="0.25">
      <c r="A106" s="28">
        <v>42480</v>
      </c>
      <c r="B106" s="29">
        <v>149</v>
      </c>
      <c r="C106" s="48">
        <v>472.9</v>
      </c>
      <c r="E106" s="47"/>
      <c r="F106" s="37"/>
      <c r="O106" s="37"/>
      <c r="P106" s="37"/>
      <c r="Q106" s="37"/>
      <c r="R106" s="37"/>
      <c r="S106" s="37"/>
      <c r="T106" s="38"/>
      <c r="U106" s="38"/>
      <c r="V106" s="38"/>
      <c r="W106" s="38"/>
      <c r="X106" s="39"/>
      <c r="Y106" s="40"/>
      <c r="Z106" s="41"/>
      <c r="AA106" s="42"/>
      <c r="AB106" s="43"/>
      <c r="AC106" s="44"/>
    </row>
    <row r="107" spans="1:29" x14ac:dyDescent="0.25">
      <c r="A107" s="28">
        <v>42480</v>
      </c>
      <c r="B107" s="29">
        <v>150</v>
      </c>
      <c r="C107" s="48">
        <v>730</v>
      </c>
      <c r="E107" s="47"/>
      <c r="F107" s="37"/>
      <c r="O107" s="37"/>
      <c r="P107" s="37"/>
      <c r="Q107" s="37"/>
      <c r="R107" s="37"/>
      <c r="S107" s="37"/>
      <c r="T107" s="38"/>
      <c r="U107" s="38"/>
      <c r="V107" s="38"/>
      <c r="W107" s="38"/>
      <c r="X107" s="39"/>
      <c r="Y107" s="40"/>
      <c r="Z107" s="41"/>
      <c r="AA107" s="42"/>
      <c r="AB107" s="43"/>
      <c r="AC107" s="44"/>
    </row>
    <row r="108" spans="1:29" x14ac:dyDescent="0.25">
      <c r="A108" s="28">
        <v>42480</v>
      </c>
      <c r="B108" s="29">
        <v>151</v>
      </c>
      <c r="C108" s="48">
        <v>550</v>
      </c>
      <c r="E108" s="47"/>
      <c r="F108" s="37"/>
      <c r="O108" s="37"/>
      <c r="P108" s="37"/>
      <c r="Q108" s="37"/>
      <c r="R108" s="37"/>
      <c r="S108" s="37"/>
      <c r="T108" s="38"/>
      <c r="U108" s="38"/>
      <c r="V108" s="38"/>
      <c r="W108" s="38"/>
      <c r="X108" s="39"/>
      <c r="Y108" s="40"/>
      <c r="Z108" s="41"/>
      <c r="AA108" s="42"/>
      <c r="AB108" s="43"/>
      <c r="AC108" s="44"/>
    </row>
    <row r="109" spans="1:29" x14ac:dyDescent="0.25">
      <c r="A109" s="28">
        <v>42480</v>
      </c>
      <c r="B109" s="29">
        <v>152</v>
      </c>
      <c r="C109" s="48">
        <v>590</v>
      </c>
      <c r="E109" s="47"/>
      <c r="F109" s="37"/>
      <c r="O109" s="37"/>
      <c r="P109" s="37"/>
      <c r="Q109" s="37"/>
      <c r="R109" s="37"/>
      <c r="S109" s="37"/>
      <c r="T109" s="38"/>
      <c r="U109" s="38"/>
      <c r="V109" s="38"/>
      <c r="W109" s="38"/>
      <c r="X109" s="39"/>
      <c r="Y109" s="40"/>
      <c r="Z109" s="41"/>
      <c r="AA109" s="42"/>
      <c r="AB109" s="43"/>
      <c r="AC109" s="44"/>
    </row>
    <row r="110" spans="1:29" x14ac:dyDescent="0.25">
      <c r="A110" s="28">
        <v>42482</v>
      </c>
      <c r="B110" s="29">
        <v>153</v>
      </c>
      <c r="C110" s="48">
        <v>1800</v>
      </c>
      <c r="E110" s="47"/>
      <c r="F110" s="37"/>
      <c r="O110" s="37"/>
      <c r="P110" s="37"/>
      <c r="Q110" s="37"/>
      <c r="R110" s="37"/>
      <c r="S110" s="37"/>
      <c r="T110" s="38"/>
      <c r="U110" s="38"/>
      <c r="V110" s="38"/>
      <c r="W110" s="38"/>
      <c r="X110" s="39"/>
      <c r="Y110" s="40"/>
      <c r="Z110" s="41"/>
      <c r="AA110" s="42"/>
      <c r="AB110" s="43"/>
      <c r="AC110" s="44"/>
    </row>
    <row r="111" spans="1:29" x14ac:dyDescent="0.25">
      <c r="A111" s="28">
        <v>42482</v>
      </c>
      <c r="B111" s="29">
        <v>154</v>
      </c>
      <c r="C111" s="48">
        <v>580</v>
      </c>
      <c r="E111" s="47"/>
      <c r="F111" s="37"/>
      <c r="O111" s="37"/>
      <c r="P111" s="37"/>
      <c r="Q111" s="37"/>
      <c r="R111" s="37"/>
      <c r="S111" s="37"/>
      <c r="T111" s="38"/>
      <c r="U111" s="38"/>
      <c r="V111" s="38"/>
      <c r="W111" s="38"/>
      <c r="X111" s="39"/>
      <c r="Y111" s="40"/>
      <c r="Z111" s="41"/>
      <c r="AA111" s="42"/>
      <c r="AB111" s="43"/>
      <c r="AC111" s="44"/>
    </row>
    <row r="112" spans="1:29" x14ac:dyDescent="0.25">
      <c r="A112" s="28">
        <v>42485</v>
      </c>
      <c r="B112" s="29">
        <v>155</v>
      </c>
      <c r="C112" s="48">
        <v>290</v>
      </c>
      <c r="E112" s="47"/>
      <c r="F112" s="37"/>
      <c r="O112" s="37"/>
      <c r="P112" s="37"/>
      <c r="Q112" s="37"/>
      <c r="R112" s="37"/>
      <c r="S112" s="37"/>
      <c r="T112" s="38"/>
      <c r="U112" s="38"/>
      <c r="V112" s="38"/>
      <c r="W112" s="38"/>
      <c r="X112" s="39"/>
      <c r="Y112" s="40"/>
      <c r="Z112" s="41"/>
      <c r="AA112" s="42"/>
      <c r="AB112" s="43"/>
      <c r="AC112" s="44"/>
    </row>
    <row r="113" spans="1:29" x14ac:dyDescent="0.25">
      <c r="A113" s="28">
        <v>42486</v>
      </c>
      <c r="B113" s="29">
        <v>156</v>
      </c>
      <c r="C113" s="48">
        <v>1720</v>
      </c>
      <c r="E113" s="47"/>
      <c r="F113" s="37"/>
      <c r="O113" s="37"/>
      <c r="P113" s="37"/>
      <c r="Q113" s="37"/>
      <c r="R113" s="37"/>
      <c r="S113" s="37"/>
      <c r="T113" s="38"/>
      <c r="U113" s="38"/>
      <c r="V113" s="38"/>
      <c r="W113" s="38"/>
      <c r="X113" s="39"/>
      <c r="Y113" s="40"/>
      <c r="Z113" s="41"/>
      <c r="AA113" s="42"/>
      <c r="AB113" s="43"/>
      <c r="AC113" s="44"/>
    </row>
    <row r="114" spans="1:29" x14ac:dyDescent="0.25">
      <c r="A114" s="28">
        <v>42486</v>
      </c>
      <c r="B114" s="29">
        <v>157</v>
      </c>
      <c r="C114" s="48">
        <v>2600.62</v>
      </c>
      <c r="E114" s="47"/>
      <c r="F114" s="37"/>
      <c r="O114" s="37"/>
      <c r="P114" s="37"/>
      <c r="Q114" s="37"/>
      <c r="R114" s="37"/>
      <c r="S114" s="37"/>
      <c r="T114" s="38"/>
      <c r="U114" s="38"/>
      <c r="V114" s="38"/>
      <c r="W114" s="38"/>
      <c r="X114" s="39"/>
      <c r="Y114" s="40"/>
      <c r="Z114" s="41"/>
      <c r="AA114" s="42"/>
      <c r="AB114" s="43"/>
      <c r="AC114" s="44"/>
    </row>
    <row r="115" spans="1:29" x14ac:dyDescent="0.25">
      <c r="A115" s="28">
        <v>42487</v>
      </c>
      <c r="B115" s="29">
        <v>158</v>
      </c>
      <c r="C115" s="48">
        <v>1980</v>
      </c>
      <c r="E115" s="47"/>
      <c r="F115" s="37"/>
      <c r="O115" s="37"/>
      <c r="P115" s="37"/>
      <c r="Q115" s="37"/>
      <c r="R115" s="37"/>
      <c r="S115" s="37"/>
      <c r="T115" s="38"/>
      <c r="U115" s="38"/>
      <c r="V115" s="38"/>
      <c r="W115" s="38"/>
      <c r="X115" s="39"/>
      <c r="Y115" s="40"/>
      <c r="Z115" s="41"/>
      <c r="AA115" s="42"/>
      <c r="AB115" s="43"/>
      <c r="AC115" s="44"/>
    </row>
    <row r="116" spans="1:29" x14ac:dyDescent="0.25">
      <c r="A116" s="28">
        <v>42488</v>
      </c>
      <c r="B116" s="29">
        <v>159</v>
      </c>
      <c r="C116" s="48">
        <v>459.9</v>
      </c>
      <c r="E116" s="47"/>
      <c r="F116" s="37"/>
      <c r="O116" s="37"/>
      <c r="P116" s="37"/>
      <c r="Q116" s="37"/>
      <c r="R116" s="37"/>
      <c r="S116" s="37"/>
      <c r="T116" s="38"/>
      <c r="U116" s="38"/>
      <c r="V116" s="38"/>
      <c r="W116" s="38"/>
      <c r="X116" s="39"/>
      <c r="Y116" s="40"/>
      <c r="Z116" s="41"/>
      <c r="AA116" s="42"/>
      <c r="AB116" s="43"/>
      <c r="AC116" s="44"/>
    </row>
    <row r="117" spans="1:29" x14ac:dyDescent="0.25">
      <c r="A117" s="28">
        <v>42488</v>
      </c>
      <c r="B117" s="29">
        <v>160</v>
      </c>
      <c r="C117" s="48">
        <v>550</v>
      </c>
      <c r="E117" s="47"/>
      <c r="F117" s="37"/>
      <c r="O117" s="37"/>
      <c r="P117" s="37"/>
      <c r="Q117" s="37"/>
      <c r="R117" s="37"/>
      <c r="S117" s="37"/>
      <c r="T117" s="38"/>
      <c r="U117" s="38"/>
      <c r="V117" s="38"/>
      <c r="W117" s="38"/>
      <c r="X117" s="39"/>
      <c r="Y117" s="40"/>
      <c r="Z117" s="41"/>
      <c r="AA117" s="42"/>
      <c r="AB117" s="43"/>
      <c r="AC117" s="44"/>
    </row>
    <row r="118" spans="1:29" x14ac:dyDescent="0.25">
      <c r="A118" s="28">
        <v>42488</v>
      </c>
      <c r="B118" s="29">
        <v>161</v>
      </c>
      <c r="C118" s="48">
        <v>290</v>
      </c>
      <c r="E118" s="47"/>
      <c r="F118" s="37"/>
      <c r="O118" s="37"/>
      <c r="P118" s="37"/>
      <c r="Q118" s="37"/>
      <c r="R118" s="37"/>
      <c r="S118" s="37"/>
      <c r="T118" s="38"/>
      <c r="U118" s="38"/>
      <c r="V118" s="38"/>
      <c r="W118" s="38"/>
      <c r="X118" s="39"/>
      <c r="Y118" s="40"/>
      <c r="Z118" s="41"/>
      <c r="AA118" s="42"/>
      <c r="AB118" s="43"/>
      <c r="AC118" s="44"/>
    </row>
    <row r="119" spans="1:29" x14ac:dyDescent="0.25">
      <c r="A119" s="28">
        <v>42489</v>
      </c>
      <c r="B119" s="29">
        <v>162</v>
      </c>
      <c r="C119" s="48">
        <v>430</v>
      </c>
      <c r="E119" s="47"/>
      <c r="F119" s="37"/>
      <c r="O119" s="37"/>
      <c r="P119" s="37"/>
      <c r="Q119" s="37"/>
      <c r="R119" s="37"/>
      <c r="S119" s="37"/>
      <c r="T119" s="38"/>
      <c r="U119" s="38"/>
      <c r="V119" s="38"/>
      <c r="W119" s="38"/>
      <c r="X119" s="39"/>
      <c r="Y119" s="40"/>
      <c r="Z119" s="41"/>
      <c r="AA119" s="42"/>
      <c r="AB119" s="43"/>
      <c r="AC119" s="44"/>
    </row>
    <row r="120" spans="1:29" x14ac:dyDescent="0.25">
      <c r="C120" s="48"/>
      <c r="E120" s="47"/>
      <c r="F120" s="37"/>
      <c r="O120" s="37"/>
      <c r="P120" s="37"/>
      <c r="Q120" s="37"/>
      <c r="R120" s="37"/>
      <c r="S120" s="37"/>
      <c r="T120" s="38"/>
      <c r="U120" s="38"/>
      <c r="V120" s="38"/>
      <c r="W120" s="38"/>
      <c r="X120" s="39"/>
      <c r="Y120" s="40"/>
      <c r="Z120" s="41"/>
      <c r="AA120" s="42"/>
      <c r="AB120" s="43"/>
      <c r="AC120" s="44"/>
    </row>
    <row r="121" spans="1:29" x14ac:dyDescent="0.25">
      <c r="C121" s="48"/>
      <c r="E121" s="47"/>
      <c r="F121" s="49"/>
      <c r="O121" s="37"/>
      <c r="P121" s="37"/>
      <c r="Q121" s="37"/>
      <c r="R121" s="37"/>
      <c r="S121" s="37"/>
      <c r="T121" s="38"/>
      <c r="U121" s="38"/>
      <c r="V121" s="38"/>
      <c r="W121" s="38"/>
      <c r="X121" s="39"/>
      <c r="Y121" s="40"/>
      <c r="Z121" s="41"/>
      <c r="AA121" s="42"/>
      <c r="AB121" s="43"/>
      <c r="AC121" s="44"/>
    </row>
    <row r="122" spans="1:29" x14ac:dyDescent="0.25">
      <c r="C122" s="50">
        <f>SUM(C82:C121)</f>
        <v>54677.430000000008</v>
      </c>
      <c r="E122" s="47"/>
      <c r="F122" s="31"/>
      <c r="H122" s="47" t="s">
        <v>32</v>
      </c>
      <c r="I122" s="33">
        <f>F79+G79+H79+I79+O79+P79+T79+U79+C122-X79</f>
        <v>680204.18</v>
      </c>
      <c r="O122" s="37"/>
      <c r="P122" s="37"/>
      <c r="Q122" s="37"/>
      <c r="R122" s="37"/>
      <c r="S122" s="37"/>
      <c r="T122" s="38"/>
      <c r="U122" s="38"/>
      <c r="V122" s="38"/>
      <c r="W122" s="38"/>
      <c r="X122" s="39"/>
      <c r="Y122" s="40"/>
      <c r="Z122" s="41"/>
      <c r="AA122" s="42"/>
      <c r="AB122" s="43"/>
      <c r="AC122" s="44"/>
    </row>
    <row r="123" spans="1:29" ht="15.75" thickBot="1" x14ac:dyDescent="0.3">
      <c r="C123" s="51">
        <v>0.02</v>
      </c>
      <c r="E123" s="47"/>
      <c r="F123" s="31"/>
      <c r="O123" s="37"/>
      <c r="P123" s="37"/>
      <c r="Q123" s="37"/>
      <c r="R123" s="37"/>
      <c r="S123" s="37"/>
      <c r="T123" s="38"/>
      <c r="U123" s="38"/>
      <c r="V123" s="38"/>
      <c r="W123" s="38"/>
      <c r="X123" s="39"/>
      <c r="Y123" s="40"/>
      <c r="Z123" s="41"/>
      <c r="AA123" s="42"/>
      <c r="AB123" s="43"/>
      <c r="AC123" s="44"/>
    </row>
    <row r="124" spans="1:29" ht="15.75" thickBot="1" x14ac:dyDescent="0.3">
      <c r="B124" s="52" t="s">
        <v>33</v>
      </c>
      <c r="C124" s="50">
        <f>C122*C123</f>
        <v>1093.5486000000001</v>
      </c>
      <c r="F124" s="31"/>
      <c r="H124" s="47" t="s">
        <v>4</v>
      </c>
      <c r="I124" s="47" t="s">
        <v>34</v>
      </c>
      <c r="J124" s="47" t="s">
        <v>3</v>
      </c>
      <c r="O124" s="37"/>
      <c r="P124" s="37"/>
      <c r="Q124" s="37"/>
      <c r="R124" s="37"/>
      <c r="S124" s="37"/>
      <c r="T124" s="38"/>
      <c r="U124" s="38"/>
      <c r="V124" s="38"/>
      <c r="W124" s="38"/>
      <c r="X124" s="39"/>
      <c r="Y124" s="40"/>
      <c r="Z124" s="41"/>
      <c r="AA124" s="42"/>
      <c r="AB124" s="43"/>
      <c r="AC124" s="44"/>
    </row>
    <row r="125" spans="1:29" x14ac:dyDescent="0.25">
      <c r="F125" s="31"/>
      <c r="H125" s="33">
        <f>AC79</f>
        <v>-26263.64</v>
      </c>
      <c r="I125" s="53">
        <f>I122*3.65%</f>
        <v>24827.452570000001</v>
      </c>
      <c r="J125" s="33">
        <f>Z79</f>
        <v>-3378.2299999999996</v>
      </c>
      <c r="O125" s="37"/>
      <c r="P125" s="37"/>
      <c r="Q125" s="37"/>
      <c r="R125" s="37"/>
      <c r="S125" s="37"/>
      <c r="T125" s="38"/>
      <c r="U125" s="38"/>
      <c r="V125" s="38"/>
      <c r="W125" s="38"/>
      <c r="X125" s="39"/>
      <c r="Y125" s="40"/>
      <c r="Z125" s="41"/>
      <c r="AA125" s="42"/>
      <c r="AB125" s="43"/>
      <c r="AC125" s="44"/>
    </row>
    <row r="126" spans="1:29" x14ac:dyDescent="0.25">
      <c r="A126" s="54"/>
      <c r="B126" s="55"/>
      <c r="O126" s="37"/>
      <c r="P126" s="37"/>
      <c r="Q126" s="37"/>
      <c r="R126" s="37"/>
      <c r="S126" s="37"/>
      <c r="T126" s="38"/>
      <c r="U126" s="38"/>
      <c r="V126" s="38"/>
      <c r="W126" s="38"/>
      <c r="X126" s="39"/>
      <c r="Y126" s="40"/>
      <c r="Z126" s="41"/>
      <c r="AA126" s="42"/>
      <c r="AB126" s="43"/>
      <c r="AC126" s="44"/>
    </row>
    <row r="127" spans="1:29" x14ac:dyDescent="0.25">
      <c r="A127" s="54"/>
      <c r="B127" s="55"/>
      <c r="H127" s="56" t="s">
        <v>35</v>
      </c>
      <c r="I127" s="33">
        <f>I125*17.8%</f>
        <v>4419.2865574600009</v>
      </c>
      <c r="O127" s="37"/>
      <c r="P127" s="37"/>
      <c r="Q127" s="37"/>
      <c r="R127" s="37"/>
      <c r="S127" s="37"/>
      <c r="T127" s="38"/>
      <c r="U127" s="38"/>
      <c r="V127" s="38"/>
      <c r="W127" s="38"/>
      <c r="X127" s="39"/>
      <c r="Y127" s="40"/>
      <c r="Z127" s="41"/>
      <c r="AA127" s="42"/>
      <c r="AB127" s="43"/>
      <c r="AC127" s="44"/>
    </row>
    <row r="128" spans="1:29" x14ac:dyDescent="0.25">
      <c r="A128" s="54"/>
      <c r="B128" s="55"/>
      <c r="H128" s="56" t="s">
        <v>36</v>
      </c>
      <c r="I128" s="33">
        <f>I125*82.2%</f>
        <v>20408.166012540001</v>
      </c>
      <c r="O128" s="37"/>
      <c r="P128" s="37"/>
      <c r="Q128" s="37"/>
      <c r="R128" s="37"/>
      <c r="S128" s="37"/>
      <c r="T128" s="38"/>
      <c r="U128" s="38"/>
      <c r="V128" s="38"/>
      <c r="W128" s="38"/>
      <c r="X128" s="39"/>
      <c r="Y128" s="40"/>
      <c r="Z128" s="41"/>
      <c r="AA128" s="42"/>
      <c r="AB128" s="43"/>
      <c r="AC128" s="44"/>
    </row>
    <row r="129" spans="8:29" x14ac:dyDescent="0.25">
      <c r="H129" s="57"/>
      <c r="I129" s="31"/>
      <c r="O129" s="37"/>
      <c r="P129" s="37"/>
      <c r="Q129" s="37"/>
      <c r="R129" s="37"/>
      <c r="S129" s="37"/>
      <c r="T129" s="58"/>
      <c r="U129" s="58"/>
      <c r="V129" s="58"/>
      <c r="W129" s="58"/>
      <c r="X129" s="40"/>
      <c r="Y129" s="40"/>
      <c r="Z129" s="49"/>
      <c r="AA129" s="43"/>
      <c r="AB129" s="43"/>
      <c r="AC129" s="34"/>
    </row>
    <row r="130" spans="8:29" x14ac:dyDescent="0.25">
      <c r="H130" s="57"/>
      <c r="O130" s="37"/>
      <c r="P130" s="37"/>
      <c r="Q130" s="37"/>
      <c r="R130" s="37"/>
      <c r="S130" s="37"/>
      <c r="T130" s="58"/>
      <c r="U130" s="58"/>
      <c r="V130" s="58"/>
      <c r="W130" s="58"/>
      <c r="X130" s="40"/>
      <c r="Y130" s="40"/>
      <c r="Z130" s="49"/>
      <c r="AA130" s="43"/>
      <c r="AB130" s="43"/>
      <c r="AC130" s="34"/>
    </row>
    <row r="131" spans="8:29" x14ac:dyDescent="0.25">
      <c r="O131" s="37"/>
      <c r="P131" s="37"/>
      <c r="Q131" s="37"/>
      <c r="R131" s="37"/>
      <c r="S131" s="37"/>
      <c r="T131" s="58"/>
      <c r="U131" s="58"/>
      <c r="V131" s="58"/>
      <c r="W131" s="58"/>
      <c r="X131" s="40"/>
      <c r="Y131" s="40"/>
      <c r="Z131" s="49"/>
      <c r="AA131" s="43"/>
      <c r="AB131" s="43"/>
      <c r="AC131" s="34"/>
    </row>
    <row r="132" spans="8:29" x14ac:dyDescent="0.25">
      <c r="O132" s="37"/>
      <c r="P132" s="37"/>
      <c r="Q132" s="37"/>
      <c r="R132" s="37"/>
      <c r="S132" s="37"/>
      <c r="T132" s="58"/>
      <c r="U132" s="58"/>
      <c r="V132" s="58"/>
      <c r="W132" s="58"/>
      <c r="X132" s="40"/>
      <c r="Y132" s="40"/>
      <c r="Z132" s="49"/>
      <c r="AA132" s="43"/>
      <c r="AB132" s="43"/>
      <c r="AC132" s="34"/>
    </row>
    <row r="133" spans="8:29" x14ac:dyDescent="0.25">
      <c r="O133" s="37"/>
      <c r="P133" s="37"/>
      <c r="Q133" s="37"/>
      <c r="R133" s="37"/>
      <c r="S133" s="37"/>
      <c r="T133" s="58"/>
      <c r="U133" s="58"/>
      <c r="V133" s="58"/>
      <c r="W133" s="58"/>
      <c r="X133" s="40"/>
      <c r="Y133" s="40"/>
      <c r="Z133" s="49"/>
      <c r="AA133" s="43"/>
      <c r="AB133" s="43"/>
      <c r="AC133" s="34"/>
    </row>
    <row r="134" spans="8:29" x14ac:dyDescent="0.25">
      <c r="O134" s="37"/>
      <c r="P134" s="37"/>
      <c r="Q134" s="37"/>
      <c r="R134" s="37"/>
      <c r="S134" s="37"/>
      <c r="T134" s="58"/>
      <c r="U134" s="58"/>
      <c r="V134" s="58"/>
      <c r="W134" s="58"/>
      <c r="X134" s="40"/>
      <c r="Y134" s="40"/>
      <c r="Z134" s="49"/>
      <c r="AA134" s="43"/>
      <c r="AB134" s="43"/>
      <c r="AC134" s="34"/>
    </row>
    <row r="135" spans="8:29" x14ac:dyDescent="0.25">
      <c r="O135" s="37"/>
      <c r="P135" s="37"/>
      <c r="Q135" s="37"/>
      <c r="R135" s="37"/>
      <c r="S135" s="37"/>
      <c r="T135" s="58"/>
      <c r="U135" s="58"/>
      <c r="V135" s="58"/>
      <c r="W135" s="58"/>
      <c r="X135" s="40"/>
      <c r="Y135" s="40"/>
      <c r="Z135" s="49"/>
      <c r="AA135" s="43"/>
      <c r="AB135" s="43"/>
      <c r="AC135" s="34"/>
    </row>
    <row r="136" spans="8:29" x14ac:dyDescent="0.25">
      <c r="O136" s="37"/>
      <c r="P136" s="37"/>
      <c r="Q136" s="37"/>
      <c r="R136" s="37"/>
      <c r="S136" s="37"/>
      <c r="T136" s="58"/>
      <c r="U136" s="58"/>
      <c r="V136" s="58"/>
      <c r="W136" s="58"/>
      <c r="X136" s="40"/>
      <c r="Y136" s="40"/>
      <c r="Z136" s="49"/>
      <c r="AA136" s="43"/>
      <c r="AB136" s="43"/>
      <c r="AC136" s="34"/>
    </row>
    <row r="137" spans="8:29" x14ac:dyDescent="0.25">
      <c r="O137" s="37"/>
      <c r="P137" s="37"/>
      <c r="Q137" s="37"/>
      <c r="R137" s="37"/>
      <c r="S137" s="37"/>
      <c r="T137" s="58"/>
      <c r="U137" s="58"/>
      <c r="V137" s="58"/>
      <c r="W137" s="58"/>
      <c r="X137" s="40"/>
      <c r="Y137" s="40"/>
      <c r="Z137" s="49"/>
      <c r="AA137" s="43"/>
      <c r="AB137" s="43"/>
      <c r="AC137" s="34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scale="3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="75" workbookViewId="0">
      <pane xSplit="4" ySplit="2" topLeftCell="E3" activePane="bottomRight" state="frozen"/>
      <selection activeCell="A5" sqref="A5"/>
      <selection pane="topRight" activeCell="A5" sqref="A5"/>
      <selection pane="bottomLeft" activeCell="A5" sqref="A5"/>
      <selection pane="bottomRight" sqref="A1:D1"/>
    </sheetView>
  </sheetViews>
  <sheetFormatPr defaultRowHeight="15" x14ac:dyDescent="0.25"/>
  <cols>
    <col min="1" max="1" width="7.85546875" style="28" customWidth="1"/>
    <col min="2" max="2" width="9.28515625" style="29" bestFit="1" customWidth="1"/>
    <col min="3" max="3" width="15.5703125" style="29" bestFit="1" customWidth="1"/>
    <col min="4" max="4" width="48.7109375" style="30" bestFit="1" customWidth="1"/>
    <col min="5" max="19" width="15.7109375" style="30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195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60" si="0">Z4-X5+Y5</f>
        <v>0</v>
      </c>
      <c r="AA5" s="14"/>
      <c r="AB5" s="14"/>
      <c r="AC5" s="9">
        <f>AC4-AA5+AB5</f>
        <v>0</v>
      </c>
    </row>
    <row r="6" spans="1:29" s="26" customFormat="1" x14ac:dyDescent="0.25">
      <c r="A6" s="18">
        <v>42493</v>
      </c>
      <c r="B6" s="19">
        <v>4679</v>
      </c>
      <c r="C6" s="19">
        <v>6922</v>
      </c>
      <c r="D6" s="20" t="s">
        <v>197</v>
      </c>
      <c r="E6" s="21"/>
      <c r="F6" s="21"/>
      <c r="G6" s="21"/>
      <c r="H6" s="21">
        <v>54900</v>
      </c>
      <c r="I6" s="21"/>
      <c r="J6" s="21"/>
      <c r="K6" s="21"/>
      <c r="L6" s="21"/>
      <c r="M6" s="21"/>
      <c r="N6" s="21"/>
      <c r="O6" s="22"/>
      <c r="P6" s="22"/>
      <c r="Q6" s="22"/>
      <c r="R6" s="22"/>
      <c r="S6" s="22"/>
      <c r="T6" s="23"/>
      <c r="U6" s="23"/>
      <c r="V6" s="23"/>
      <c r="W6" s="23"/>
      <c r="X6" s="24"/>
      <c r="Y6" s="24"/>
      <c r="Z6" s="25">
        <f t="shared" si="0"/>
        <v>0</v>
      </c>
      <c r="AA6" s="14"/>
      <c r="AB6" s="14"/>
      <c r="AC6" s="9">
        <f>AC5-AA6+AB6</f>
        <v>0</v>
      </c>
    </row>
    <row r="7" spans="1:29" s="26" customFormat="1" x14ac:dyDescent="0.25">
      <c r="A7" s="18">
        <v>42493</v>
      </c>
      <c r="B7" s="19">
        <v>4680</v>
      </c>
      <c r="C7" s="19">
        <v>6949</v>
      </c>
      <c r="D7" s="20" t="s">
        <v>198</v>
      </c>
      <c r="E7" s="21"/>
      <c r="F7" s="21"/>
      <c r="G7" s="21"/>
      <c r="H7" s="21"/>
      <c r="I7" s="21"/>
      <c r="J7" s="21"/>
      <c r="K7" s="21"/>
      <c r="L7" s="21"/>
      <c r="M7" s="21">
        <v>500</v>
      </c>
      <c r="N7" s="21"/>
      <c r="O7" s="22"/>
      <c r="P7" s="22"/>
      <c r="Q7" s="22"/>
      <c r="R7" s="22"/>
      <c r="S7" s="22"/>
      <c r="T7" s="23"/>
      <c r="U7" s="23"/>
      <c r="V7" s="23"/>
      <c r="W7" s="23"/>
      <c r="X7" s="24"/>
      <c r="Y7" s="24"/>
      <c r="Z7" s="25">
        <f t="shared" si="0"/>
        <v>0</v>
      </c>
      <c r="AA7" s="14">
        <v>20</v>
      </c>
      <c r="AB7" s="14"/>
      <c r="AC7" s="9">
        <f t="shared" ref="AC7:AC60" si="1">AC6-AA7+AB7</f>
        <v>-20</v>
      </c>
    </row>
    <row r="8" spans="1:29" s="26" customFormat="1" x14ac:dyDescent="0.25">
      <c r="A8" s="18">
        <v>42493</v>
      </c>
      <c r="B8" s="19">
        <v>4681</v>
      </c>
      <c r="C8" s="19">
        <v>6102</v>
      </c>
      <c r="D8" s="20" t="s">
        <v>86</v>
      </c>
      <c r="E8" s="21"/>
      <c r="F8" s="21">
        <v>18400</v>
      </c>
      <c r="G8" s="21"/>
      <c r="H8" s="21"/>
      <c r="I8" s="21"/>
      <c r="J8" s="21"/>
      <c r="K8" s="21"/>
      <c r="L8" s="21"/>
      <c r="M8" s="21"/>
      <c r="N8" s="21"/>
      <c r="O8" s="22"/>
      <c r="P8" s="22"/>
      <c r="Q8" s="22"/>
      <c r="R8" s="22"/>
      <c r="S8" s="22"/>
      <c r="T8" s="23"/>
      <c r="U8" s="23"/>
      <c r="V8" s="23"/>
      <c r="W8" s="23"/>
      <c r="X8" s="24"/>
      <c r="Y8" s="24"/>
      <c r="Z8" s="25">
        <f t="shared" si="0"/>
        <v>0</v>
      </c>
      <c r="AA8" s="14">
        <v>736</v>
      </c>
      <c r="AB8" s="14"/>
      <c r="AC8" s="9">
        <f t="shared" si="1"/>
        <v>-756</v>
      </c>
    </row>
    <row r="9" spans="1:29" s="76" customFormat="1" x14ac:dyDescent="0.25">
      <c r="A9" s="69">
        <v>42493</v>
      </c>
      <c r="B9" s="70">
        <v>3824</v>
      </c>
      <c r="C9" s="70">
        <v>2913</v>
      </c>
      <c r="D9" s="71" t="s">
        <v>165</v>
      </c>
      <c r="E9" s="72"/>
      <c r="F9" s="72"/>
      <c r="G9" s="72"/>
      <c r="H9" s="72"/>
      <c r="I9" s="72"/>
      <c r="J9" s="72"/>
      <c r="K9" s="72"/>
      <c r="L9" s="72"/>
      <c r="M9" s="72"/>
      <c r="N9" s="72">
        <v>1400</v>
      </c>
      <c r="O9" s="73"/>
      <c r="P9" s="73"/>
      <c r="Q9" s="73"/>
      <c r="R9" s="73"/>
      <c r="S9" s="73"/>
      <c r="T9" s="74"/>
      <c r="U9" s="74"/>
      <c r="V9" s="74"/>
      <c r="W9" s="74"/>
      <c r="X9" s="75"/>
      <c r="Y9" s="75">
        <v>180</v>
      </c>
      <c r="Z9" s="25">
        <f t="shared" si="0"/>
        <v>180</v>
      </c>
      <c r="AA9" s="9"/>
      <c r="AB9" s="9">
        <v>56</v>
      </c>
      <c r="AC9" s="9">
        <f t="shared" si="1"/>
        <v>-700</v>
      </c>
    </row>
    <row r="10" spans="1:29" s="26" customFormat="1" x14ac:dyDescent="0.25">
      <c r="A10" s="18">
        <v>42494</v>
      </c>
      <c r="B10" s="19">
        <v>4682</v>
      </c>
      <c r="C10" s="19">
        <v>6102</v>
      </c>
      <c r="D10" s="20" t="s">
        <v>199</v>
      </c>
      <c r="E10" s="21"/>
      <c r="F10" s="21"/>
      <c r="G10" s="21"/>
      <c r="H10" s="21"/>
      <c r="I10" s="21">
        <v>441.77</v>
      </c>
      <c r="J10" s="21"/>
      <c r="K10" s="21"/>
      <c r="L10" s="21"/>
      <c r="M10" s="21"/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>
        <v>36.340000000000003</v>
      </c>
      <c r="Y10" s="24"/>
      <c r="Z10" s="25">
        <f t="shared" si="0"/>
        <v>143.66</v>
      </c>
      <c r="AA10" s="14">
        <v>19.350000000000001</v>
      </c>
      <c r="AB10" s="14"/>
      <c r="AC10" s="9">
        <f t="shared" si="1"/>
        <v>-719.35</v>
      </c>
    </row>
    <row r="11" spans="1:29" s="26" customFormat="1" x14ac:dyDescent="0.25">
      <c r="A11" s="18">
        <v>42494</v>
      </c>
      <c r="B11" s="19">
        <v>4683</v>
      </c>
      <c r="C11" s="19">
        <v>5912</v>
      </c>
      <c r="D11" s="20" t="s">
        <v>59</v>
      </c>
      <c r="E11" s="21"/>
      <c r="F11" s="21"/>
      <c r="G11" s="21"/>
      <c r="H11" s="21"/>
      <c r="I11" s="21"/>
      <c r="J11" s="21">
        <v>2500</v>
      </c>
      <c r="K11" s="21"/>
      <c r="L11" s="21"/>
      <c r="M11" s="21"/>
      <c r="N11" s="21"/>
      <c r="O11" s="22"/>
      <c r="P11" s="22"/>
      <c r="Q11" s="22"/>
      <c r="R11" s="22"/>
      <c r="S11" s="22"/>
      <c r="T11" s="23"/>
      <c r="U11" s="23"/>
      <c r="V11" s="23"/>
      <c r="W11" s="23"/>
      <c r="X11" s="24"/>
      <c r="Y11" s="24"/>
      <c r="Z11" s="25">
        <f t="shared" si="0"/>
        <v>143.66</v>
      </c>
      <c r="AA11" s="14"/>
      <c r="AB11" s="14"/>
      <c r="AC11" s="9">
        <f t="shared" si="1"/>
        <v>-719.35</v>
      </c>
    </row>
    <row r="12" spans="1:29" s="26" customFormat="1" x14ac:dyDescent="0.25">
      <c r="A12" s="18">
        <v>42495</v>
      </c>
      <c r="B12" s="19">
        <v>4684</v>
      </c>
      <c r="C12" s="19">
        <v>6949</v>
      </c>
      <c r="D12" s="20" t="s">
        <v>200</v>
      </c>
      <c r="E12" s="21"/>
      <c r="F12" s="21"/>
      <c r="G12" s="21"/>
      <c r="H12" s="21"/>
      <c r="I12" s="21"/>
      <c r="J12" s="21"/>
      <c r="K12" s="21"/>
      <c r="L12" s="21"/>
      <c r="M12" s="21">
        <v>50</v>
      </c>
      <c r="N12" s="21"/>
      <c r="O12" s="22"/>
      <c r="P12" s="22"/>
      <c r="Q12" s="22"/>
      <c r="R12" s="22"/>
      <c r="S12" s="22"/>
      <c r="T12" s="23"/>
      <c r="U12" s="23"/>
      <c r="V12" s="23"/>
      <c r="W12" s="23"/>
      <c r="X12" s="24"/>
      <c r="Y12" s="24"/>
      <c r="Z12" s="25">
        <f t="shared" si="0"/>
        <v>143.66</v>
      </c>
      <c r="AA12" s="14">
        <v>2</v>
      </c>
      <c r="AB12" s="14"/>
      <c r="AC12" s="9">
        <f t="shared" si="1"/>
        <v>-721.35</v>
      </c>
    </row>
    <row r="13" spans="1:29" s="26" customFormat="1" x14ac:dyDescent="0.25">
      <c r="A13" s="18">
        <v>42496</v>
      </c>
      <c r="B13" s="19">
        <v>4685</v>
      </c>
      <c r="C13" s="19">
        <v>6117</v>
      </c>
      <c r="D13" s="20" t="s">
        <v>201</v>
      </c>
      <c r="E13" s="21"/>
      <c r="F13" s="21"/>
      <c r="G13" s="21"/>
      <c r="H13" s="21"/>
      <c r="I13" s="21"/>
      <c r="J13" s="21"/>
      <c r="K13" s="21">
        <v>19500</v>
      </c>
      <c r="L13" s="21"/>
      <c r="M13" s="21"/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143.66</v>
      </c>
      <c r="AA13" s="14">
        <v>780</v>
      </c>
      <c r="AB13" s="14"/>
      <c r="AC13" s="9">
        <f t="shared" si="1"/>
        <v>-1501.35</v>
      </c>
    </row>
    <row r="14" spans="1:29" s="26" customFormat="1" x14ac:dyDescent="0.25">
      <c r="A14" s="18">
        <v>42496</v>
      </c>
      <c r="B14" s="19">
        <v>4686</v>
      </c>
      <c r="C14" s="19">
        <v>6922</v>
      </c>
      <c r="D14" s="20" t="s">
        <v>202</v>
      </c>
      <c r="E14" s="21"/>
      <c r="F14" s="21"/>
      <c r="G14" s="21"/>
      <c r="H14" s="21">
        <v>31273.16</v>
      </c>
      <c r="I14" s="21"/>
      <c r="J14" s="21"/>
      <c r="K14" s="21"/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/>
      <c r="Y14" s="24"/>
      <c r="Z14" s="25">
        <f t="shared" si="0"/>
        <v>143.66</v>
      </c>
      <c r="AA14" s="14"/>
      <c r="AB14" s="14"/>
      <c r="AC14" s="9">
        <f t="shared" si="1"/>
        <v>-1501.35</v>
      </c>
    </row>
    <row r="15" spans="1:29" s="76" customFormat="1" x14ac:dyDescent="0.25">
      <c r="A15" s="69">
        <v>42499</v>
      </c>
      <c r="B15" s="70">
        <v>51778</v>
      </c>
      <c r="C15" s="70">
        <v>1102</v>
      </c>
      <c r="D15" s="71" t="s">
        <v>229</v>
      </c>
      <c r="E15" s="72"/>
      <c r="F15" s="72"/>
      <c r="G15" s="72"/>
      <c r="H15" s="72"/>
      <c r="I15" s="72"/>
      <c r="J15" s="72"/>
      <c r="K15" s="72"/>
      <c r="L15" s="72"/>
      <c r="M15" s="72"/>
      <c r="N15" s="72">
        <v>151.19999999999999</v>
      </c>
      <c r="O15" s="73"/>
      <c r="P15" s="73"/>
      <c r="Q15" s="73"/>
      <c r="R15" s="73"/>
      <c r="S15" s="73"/>
      <c r="T15" s="74"/>
      <c r="U15" s="74"/>
      <c r="V15" s="74"/>
      <c r="W15" s="74"/>
      <c r="X15" s="75"/>
      <c r="Y15" s="75"/>
      <c r="Z15" s="25">
        <f t="shared" si="0"/>
        <v>143.66</v>
      </c>
      <c r="AA15" s="9"/>
      <c r="AB15" s="9"/>
      <c r="AC15" s="9">
        <f t="shared" si="1"/>
        <v>-1501.35</v>
      </c>
    </row>
    <row r="16" spans="1:29" s="76" customFormat="1" x14ac:dyDescent="0.25">
      <c r="A16" s="69">
        <v>42500</v>
      </c>
      <c r="B16" s="70">
        <v>11265011</v>
      </c>
      <c r="C16" s="70">
        <v>3949</v>
      </c>
      <c r="D16" s="71" t="s">
        <v>83</v>
      </c>
      <c r="E16" s="72"/>
      <c r="F16" s="72"/>
      <c r="G16" s="72"/>
      <c r="H16" s="72"/>
      <c r="I16" s="72"/>
      <c r="J16" s="72"/>
      <c r="K16" s="72"/>
      <c r="L16" s="72"/>
      <c r="M16" s="72"/>
      <c r="N16" s="72">
        <v>23856.83</v>
      </c>
      <c r="O16" s="73"/>
      <c r="P16" s="73"/>
      <c r="Q16" s="73"/>
      <c r="R16" s="73"/>
      <c r="S16" s="73"/>
      <c r="T16" s="74"/>
      <c r="U16" s="74"/>
      <c r="V16" s="74"/>
      <c r="W16" s="74"/>
      <c r="X16" s="75"/>
      <c r="Y16" s="75">
        <v>555.72</v>
      </c>
      <c r="Z16" s="25">
        <f t="shared" si="0"/>
        <v>699.38</v>
      </c>
      <c r="AA16" s="9"/>
      <c r="AB16" s="9">
        <v>4294.2299999999996</v>
      </c>
      <c r="AC16" s="9">
        <f t="shared" si="1"/>
        <v>2792.8799999999997</v>
      </c>
    </row>
    <row r="17" spans="1:29" s="26" customFormat="1" x14ac:dyDescent="0.25">
      <c r="A17" s="18">
        <v>42500</v>
      </c>
      <c r="B17" s="19">
        <v>4687</v>
      </c>
      <c r="C17" s="19">
        <v>6949</v>
      </c>
      <c r="D17" s="20" t="s">
        <v>203</v>
      </c>
      <c r="E17" s="21"/>
      <c r="F17" s="21"/>
      <c r="G17" s="21"/>
      <c r="H17" s="21"/>
      <c r="I17" s="21"/>
      <c r="J17" s="21"/>
      <c r="K17" s="21"/>
      <c r="L17" s="21"/>
      <c r="M17" s="21">
        <v>1610</v>
      </c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/>
      <c r="Y17" s="24"/>
      <c r="Z17" s="25">
        <f t="shared" si="0"/>
        <v>699.38</v>
      </c>
      <c r="AA17" s="14">
        <v>64.400000000000006</v>
      </c>
      <c r="AB17" s="14"/>
      <c r="AC17" s="9">
        <f t="shared" si="1"/>
        <v>2728.4799999999996</v>
      </c>
    </row>
    <row r="18" spans="1:29" s="26" customFormat="1" x14ac:dyDescent="0.25">
      <c r="A18" s="18">
        <v>42500</v>
      </c>
      <c r="B18" s="19">
        <v>4688</v>
      </c>
      <c r="C18" s="19">
        <v>6102</v>
      </c>
      <c r="D18" s="20" t="s">
        <v>204</v>
      </c>
      <c r="E18" s="21"/>
      <c r="F18" s="21"/>
      <c r="G18" s="21"/>
      <c r="H18" s="21"/>
      <c r="I18" s="21">
        <v>449.67</v>
      </c>
      <c r="J18" s="21"/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>
        <v>36.340000000000003</v>
      </c>
      <c r="Y18" s="24"/>
      <c r="Z18" s="25">
        <f>Z17-X18+Y18</f>
        <v>663.04</v>
      </c>
      <c r="AA18" s="14">
        <v>17.989999999999998</v>
      </c>
      <c r="AB18" s="14"/>
      <c r="AC18" s="9">
        <f>AC17-AA18+AB18</f>
        <v>2710.49</v>
      </c>
    </row>
    <row r="19" spans="1:29" s="76" customFormat="1" x14ac:dyDescent="0.25">
      <c r="A19" s="69">
        <v>42501</v>
      </c>
      <c r="B19" s="70">
        <v>21527</v>
      </c>
      <c r="C19" s="70">
        <v>2102</v>
      </c>
      <c r="D19" s="71" t="s">
        <v>230</v>
      </c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73"/>
      <c r="Q19" s="73"/>
      <c r="R19" s="73"/>
      <c r="S19" s="73">
        <v>266.97000000000003</v>
      </c>
      <c r="T19" s="74"/>
      <c r="U19" s="74"/>
      <c r="V19" s="74"/>
      <c r="W19" s="74"/>
      <c r="X19" s="75"/>
      <c r="Y19" s="75">
        <v>12.17</v>
      </c>
      <c r="Z19" s="25">
        <f t="shared" si="0"/>
        <v>675.20999999999992</v>
      </c>
      <c r="AA19" s="9"/>
      <c r="AB19" s="9">
        <v>10.17</v>
      </c>
      <c r="AC19" s="9">
        <f t="shared" si="1"/>
        <v>2720.66</v>
      </c>
    </row>
    <row r="20" spans="1:29" s="26" customFormat="1" x14ac:dyDescent="0.25">
      <c r="A20" s="18">
        <v>42501</v>
      </c>
      <c r="B20" s="19">
        <v>4689</v>
      </c>
      <c r="C20" s="19">
        <v>6117</v>
      </c>
      <c r="D20" s="20" t="s">
        <v>205</v>
      </c>
      <c r="E20" s="21"/>
      <c r="F20" s="21"/>
      <c r="G20" s="21"/>
      <c r="H20" s="21"/>
      <c r="I20" s="21"/>
      <c r="J20" s="21"/>
      <c r="K20" s="21">
        <v>21900</v>
      </c>
      <c r="L20" s="21"/>
      <c r="M20" s="21"/>
      <c r="N20" s="21"/>
      <c r="O20" s="22"/>
      <c r="P20" s="22"/>
      <c r="Q20" s="22"/>
      <c r="R20" s="22"/>
      <c r="S20" s="22"/>
      <c r="T20" s="23"/>
      <c r="U20" s="23"/>
      <c r="V20" s="23"/>
      <c r="W20" s="23"/>
      <c r="X20" s="24"/>
      <c r="Y20" s="24"/>
      <c r="Z20" s="25">
        <f t="shared" si="0"/>
        <v>675.20999999999992</v>
      </c>
      <c r="AA20" s="14">
        <v>876</v>
      </c>
      <c r="AB20" s="14"/>
      <c r="AC20" s="9">
        <f t="shared" si="1"/>
        <v>1844.6599999999999</v>
      </c>
    </row>
    <row r="21" spans="1:29" s="26" customFormat="1" x14ac:dyDescent="0.25">
      <c r="A21" s="18">
        <v>42501</v>
      </c>
      <c r="B21" s="19">
        <v>4690</v>
      </c>
      <c r="C21" s="19">
        <v>5102</v>
      </c>
      <c r="D21" s="20" t="s">
        <v>206</v>
      </c>
      <c r="E21" s="21"/>
      <c r="F21" s="21"/>
      <c r="G21" s="21"/>
      <c r="H21" s="21"/>
      <c r="I21" s="21">
        <v>2340.2600000000002</v>
      </c>
      <c r="J21" s="21"/>
      <c r="K21" s="21"/>
      <c r="L21" s="21"/>
      <c r="M21" s="21"/>
      <c r="N21" s="21"/>
      <c r="O21" s="22"/>
      <c r="P21" s="22"/>
      <c r="Q21" s="22"/>
      <c r="R21" s="22"/>
      <c r="S21" s="22"/>
      <c r="T21" s="23"/>
      <c r="U21" s="23"/>
      <c r="V21" s="23"/>
      <c r="W21" s="23"/>
      <c r="X21" s="24">
        <v>202.42</v>
      </c>
      <c r="Y21" s="24"/>
      <c r="Z21" s="25">
        <f t="shared" si="0"/>
        <v>472.78999999999996</v>
      </c>
      <c r="AA21" s="14">
        <v>421.24</v>
      </c>
      <c r="AB21" s="14"/>
      <c r="AC21" s="9">
        <f t="shared" si="1"/>
        <v>1423.4199999999998</v>
      </c>
    </row>
    <row r="22" spans="1:29" s="76" customFormat="1" x14ac:dyDescent="0.25">
      <c r="A22" s="69">
        <v>42503</v>
      </c>
      <c r="B22" s="70">
        <v>21562</v>
      </c>
      <c r="C22" s="70">
        <v>2102</v>
      </c>
      <c r="D22" s="71" t="s">
        <v>230</v>
      </c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73"/>
      <c r="Q22" s="73"/>
      <c r="R22" s="73"/>
      <c r="S22" s="73">
        <v>4432.8999999999996</v>
      </c>
      <c r="T22" s="74"/>
      <c r="U22" s="74"/>
      <c r="V22" s="74"/>
      <c r="W22" s="74"/>
      <c r="X22" s="75"/>
      <c r="Y22" s="75">
        <v>211.08</v>
      </c>
      <c r="Z22" s="25">
        <f t="shared" si="0"/>
        <v>683.87</v>
      </c>
      <c r="AA22" s="9"/>
      <c r="AB22" s="9">
        <v>168.87</v>
      </c>
      <c r="AC22" s="9">
        <f t="shared" si="1"/>
        <v>1592.29</v>
      </c>
    </row>
    <row r="23" spans="1:29" s="26" customFormat="1" x14ac:dyDescent="0.25">
      <c r="A23" s="18">
        <v>42503</v>
      </c>
      <c r="B23" s="19">
        <v>4691</v>
      </c>
      <c r="C23" s="19">
        <v>6117</v>
      </c>
      <c r="D23" s="20" t="s">
        <v>207</v>
      </c>
      <c r="E23" s="21"/>
      <c r="F23" s="21"/>
      <c r="G23" s="21"/>
      <c r="H23" s="21"/>
      <c r="I23" s="21"/>
      <c r="J23" s="21"/>
      <c r="K23" s="21">
        <v>27800</v>
      </c>
      <c r="L23" s="21"/>
      <c r="M23" s="21"/>
      <c r="N23" s="21"/>
      <c r="O23" s="22"/>
      <c r="P23" s="22"/>
      <c r="Q23" s="22"/>
      <c r="R23" s="22"/>
      <c r="S23" s="22"/>
      <c r="T23" s="23"/>
      <c r="U23" s="23"/>
      <c r="V23" s="23"/>
      <c r="W23" s="23"/>
      <c r="X23" s="24"/>
      <c r="Y23" s="24"/>
      <c r="Z23" s="25">
        <f t="shared" si="0"/>
        <v>683.87</v>
      </c>
      <c r="AA23" s="14">
        <v>1112</v>
      </c>
      <c r="AB23" s="14"/>
      <c r="AC23" s="9">
        <f t="shared" si="1"/>
        <v>480.28999999999996</v>
      </c>
    </row>
    <row r="24" spans="1:29" s="68" customFormat="1" x14ac:dyDescent="0.25">
      <c r="A24" s="61">
        <v>42503</v>
      </c>
      <c r="B24" s="62">
        <v>4692</v>
      </c>
      <c r="C24" s="62"/>
      <c r="D24" s="63" t="s">
        <v>46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5"/>
      <c r="P24" s="65"/>
      <c r="Q24" s="65"/>
      <c r="R24" s="65"/>
      <c r="S24" s="65"/>
      <c r="T24" s="66"/>
      <c r="U24" s="66"/>
      <c r="V24" s="66"/>
      <c r="W24" s="66"/>
      <c r="X24" s="67"/>
      <c r="Y24" s="67"/>
      <c r="Z24" s="59">
        <f t="shared" si="0"/>
        <v>683.87</v>
      </c>
      <c r="AA24" s="60"/>
      <c r="AB24" s="60"/>
      <c r="AC24" s="60">
        <f t="shared" si="1"/>
        <v>480.28999999999996</v>
      </c>
    </row>
    <row r="25" spans="1:29" s="26" customFormat="1" x14ac:dyDescent="0.25">
      <c r="A25" s="18">
        <v>42503</v>
      </c>
      <c r="B25" s="19">
        <v>4693</v>
      </c>
      <c r="C25" s="19">
        <v>6949</v>
      </c>
      <c r="D25" s="20" t="s">
        <v>208</v>
      </c>
      <c r="E25" s="21"/>
      <c r="F25" s="21"/>
      <c r="G25" s="21"/>
      <c r="H25" s="21"/>
      <c r="I25" s="21"/>
      <c r="J25" s="21"/>
      <c r="K25" s="21"/>
      <c r="L25" s="21"/>
      <c r="M25" s="21">
        <v>50</v>
      </c>
      <c r="N25" s="21"/>
      <c r="O25" s="22"/>
      <c r="P25" s="22"/>
      <c r="Q25" s="22"/>
      <c r="R25" s="22"/>
      <c r="S25" s="22"/>
      <c r="T25" s="23"/>
      <c r="U25" s="23"/>
      <c r="V25" s="23"/>
      <c r="W25" s="23"/>
      <c r="X25" s="24"/>
      <c r="Y25" s="24"/>
      <c r="Z25" s="25">
        <f t="shared" si="0"/>
        <v>683.87</v>
      </c>
      <c r="AA25" s="14">
        <v>2</v>
      </c>
      <c r="AB25" s="14"/>
      <c r="AC25" s="9">
        <f t="shared" si="1"/>
        <v>478.28999999999996</v>
      </c>
    </row>
    <row r="26" spans="1:29" s="26" customFormat="1" x14ac:dyDescent="0.25">
      <c r="A26" s="18">
        <v>42503</v>
      </c>
      <c r="B26" s="19">
        <v>4694</v>
      </c>
      <c r="C26" s="19">
        <v>6949</v>
      </c>
      <c r="D26" s="20" t="s">
        <v>209</v>
      </c>
      <c r="E26" s="21"/>
      <c r="F26" s="21"/>
      <c r="G26" s="21"/>
      <c r="H26" s="21"/>
      <c r="I26" s="21"/>
      <c r="J26" s="21"/>
      <c r="K26" s="21"/>
      <c r="L26" s="21"/>
      <c r="M26" s="21">
        <v>500</v>
      </c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/>
      <c r="Y26" s="24"/>
      <c r="Z26" s="25">
        <f t="shared" si="0"/>
        <v>683.87</v>
      </c>
      <c r="AA26" s="14">
        <v>20</v>
      </c>
      <c r="AB26" s="14"/>
      <c r="AC26" s="9">
        <f t="shared" si="1"/>
        <v>458.28999999999996</v>
      </c>
    </row>
    <row r="27" spans="1:29" s="68" customFormat="1" x14ac:dyDescent="0.25">
      <c r="A27" s="61">
        <v>42503</v>
      </c>
      <c r="B27" s="62">
        <v>4695</v>
      </c>
      <c r="C27" s="62"/>
      <c r="D27" s="63" t="s">
        <v>46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5"/>
      <c r="Q27" s="65"/>
      <c r="R27" s="65"/>
      <c r="S27" s="65"/>
      <c r="T27" s="66"/>
      <c r="U27" s="66"/>
      <c r="V27" s="66"/>
      <c r="W27" s="66"/>
      <c r="X27" s="67"/>
      <c r="Y27" s="67"/>
      <c r="Z27" s="59">
        <f t="shared" si="0"/>
        <v>683.87</v>
      </c>
      <c r="AA27" s="60"/>
      <c r="AB27" s="60"/>
      <c r="AC27" s="60">
        <f t="shared" si="1"/>
        <v>458.28999999999996</v>
      </c>
    </row>
    <row r="28" spans="1:29" s="26" customFormat="1" x14ac:dyDescent="0.25">
      <c r="A28" s="18">
        <v>42506</v>
      </c>
      <c r="B28" s="19">
        <v>4696</v>
      </c>
      <c r="C28" s="19">
        <v>5102</v>
      </c>
      <c r="D28" s="20" t="s">
        <v>210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>
        <v>802.8</v>
      </c>
      <c r="Q28" s="22"/>
      <c r="R28" s="22"/>
      <c r="S28" s="22"/>
      <c r="T28" s="23"/>
      <c r="U28" s="23"/>
      <c r="V28" s="23"/>
      <c r="W28" s="23"/>
      <c r="X28" s="24">
        <v>38.229999999999997</v>
      </c>
      <c r="Y28" s="24"/>
      <c r="Z28" s="25">
        <f t="shared" si="0"/>
        <v>645.64</v>
      </c>
      <c r="AA28" s="14">
        <v>144.5</v>
      </c>
      <c r="AB28" s="14"/>
      <c r="AC28" s="9">
        <f t="shared" si="1"/>
        <v>313.78999999999996</v>
      </c>
    </row>
    <row r="29" spans="1:29" s="26" customFormat="1" x14ac:dyDescent="0.25">
      <c r="A29" s="18">
        <v>42506</v>
      </c>
      <c r="B29" s="19">
        <v>4697</v>
      </c>
      <c r="C29" s="19">
        <v>6117</v>
      </c>
      <c r="D29" s="20" t="s">
        <v>189</v>
      </c>
      <c r="E29" s="21"/>
      <c r="F29" s="21"/>
      <c r="G29" s="21"/>
      <c r="H29" s="21"/>
      <c r="I29" s="21"/>
      <c r="J29" s="21"/>
      <c r="K29" s="21">
        <v>7900</v>
      </c>
      <c r="L29" s="21"/>
      <c r="M29" s="21"/>
      <c r="N29" s="21"/>
      <c r="O29" s="22"/>
      <c r="P29" s="22"/>
      <c r="Q29" s="22"/>
      <c r="R29" s="22"/>
      <c r="S29" s="22"/>
      <c r="T29" s="23"/>
      <c r="U29" s="23"/>
      <c r="V29" s="23"/>
      <c r="W29" s="23"/>
      <c r="X29" s="24"/>
      <c r="Y29" s="24"/>
      <c r="Z29" s="25">
        <f t="shared" si="0"/>
        <v>645.64</v>
      </c>
      <c r="AA29" s="14">
        <v>316</v>
      </c>
      <c r="AB29" s="14"/>
      <c r="AC29" s="9">
        <f t="shared" si="1"/>
        <v>-2.2100000000000364</v>
      </c>
    </row>
    <row r="30" spans="1:29" s="26" customFormat="1" x14ac:dyDescent="0.25">
      <c r="A30" s="18">
        <v>42506</v>
      </c>
      <c r="B30" s="19">
        <v>4698</v>
      </c>
      <c r="C30" s="19">
        <v>6117</v>
      </c>
      <c r="D30" s="20" t="s">
        <v>211</v>
      </c>
      <c r="E30" s="21"/>
      <c r="F30" s="21"/>
      <c r="G30" s="21"/>
      <c r="H30" s="21"/>
      <c r="I30" s="21"/>
      <c r="J30" s="21"/>
      <c r="K30" s="21">
        <v>18900</v>
      </c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/>
      <c r="Y30" s="24"/>
      <c r="Z30" s="25">
        <f t="shared" si="0"/>
        <v>645.64</v>
      </c>
      <c r="AA30" s="14">
        <v>756</v>
      </c>
      <c r="AB30" s="14"/>
      <c r="AC30" s="9">
        <f t="shared" si="1"/>
        <v>-758.21</v>
      </c>
    </row>
    <row r="31" spans="1:29" s="26" customFormat="1" x14ac:dyDescent="0.25">
      <c r="A31" s="18">
        <v>42506</v>
      </c>
      <c r="B31" s="19">
        <v>4699</v>
      </c>
      <c r="C31" s="19">
        <v>6102</v>
      </c>
      <c r="D31" s="20" t="s">
        <v>212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2">
        <v>17750</v>
      </c>
      <c r="Q31" s="22"/>
      <c r="R31" s="22"/>
      <c r="S31" s="22"/>
      <c r="T31" s="23"/>
      <c r="U31" s="23"/>
      <c r="V31" s="23"/>
      <c r="W31" s="23"/>
      <c r="X31" s="24">
        <v>845.24</v>
      </c>
      <c r="Y31" s="24"/>
      <c r="Z31" s="25">
        <f t="shared" si="0"/>
        <v>-199.60000000000002</v>
      </c>
      <c r="AA31" s="14">
        <v>710</v>
      </c>
      <c r="AB31" s="14"/>
      <c r="AC31" s="9">
        <f t="shared" si="1"/>
        <v>-1468.21</v>
      </c>
    </row>
    <row r="32" spans="1:29" s="76" customFormat="1" x14ac:dyDescent="0.25">
      <c r="A32" s="69">
        <v>42506</v>
      </c>
      <c r="B32" s="70">
        <v>38833</v>
      </c>
      <c r="C32" s="70">
        <v>2102</v>
      </c>
      <c r="D32" s="71" t="s">
        <v>231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3"/>
      <c r="P32" s="73"/>
      <c r="Q32" s="73"/>
      <c r="R32" s="73"/>
      <c r="S32" s="73">
        <v>1741.51</v>
      </c>
      <c r="T32" s="74"/>
      <c r="U32" s="74"/>
      <c r="V32" s="74"/>
      <c r="W32" s="74"/>
      <c r="X32" s="75"/>
      <c r="Y32" s="75"/>
      <c r="Z32" s="25">
        <f t="shared" si="0"/>
        <v>-199.60000000000002</v>
      </c>
      <c r="AA32" s="9"/>
      <c r="AB32" s="9">
        <v>69.66</v>
      </c>
      <c r="AC32" s="9">
        <f t="shared" si="1"/>
        <v>-1398.55</v>
      </c>
    </row>
    <row r="33" spans="1:29" s="26" customFormat="1" x14ac:dyDescent="0.25">
      <c r="A33" s="18">
        <v>42507</v>
      </c>
      <c r="B33" s="19">
        <v>4700</v>
      </c>
      <c r="C33" s="19">
        <v>6912</v>
      </c>
      <c r="D33" s="20" t="s">
        <v>213</v>
      </c>
      <c r="E33" s="21"/>
      <c r="F33" s="21"/>
      <c r="G33" s="21"/>
      <c r="H33" s="21"/>
      <c r="I33" s="21"/>
      <c r="J33" s="21">
        <v>1150</v>
      </c>
      <c r="K33" s="21"/>
      <c r="L33" s="21"/>
      <c r="M33" s="21"/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>
        <v>150</v>
      </c>
      <c r="Y33" s="24"/>
      <c r="Z33" s="25">
        <f t="shared" si="0"/>
        <v>-349.6</v>
      </c>
      <c r="AA33" s="14">
        <v>46</v>
      </c>
      <c r="AB33" s="14"/>
      <c r="AC33" s="9">
        <f t="shared" si="1"/>
        <v>-1444.55</v>
      </c>
    </row>
    <row r="34" spans="1:29" s="26" customFormat="1" x14ac:dyDescent="0.25">
      <c r="A34" s="18">
        <v>42507</v>
      </c>
      <c r="B34" s="19">
        <v>4701</v>
      </c>
      <c r="C34" s="19">
        <v>6102</v>
      </c>
      <c r="D34" s="20" t="s">
        <v>214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22">
        <v>2826.88</v>
      </c>
      <c r="Q34" s="22"/>
      <c r="R34" s="22"/>
      <c r="S34" s="22"/>
      <c r="T34" s="23"/>
      <c r="U34" s="23"/>
      <c r="V34" s="23"/>
      <c r="W34" s="23"/>
      <c r="X34" s="24">
        <v>134.61000000000001</v>
      </c>
      <c r="Y34" s="24"/>
      <c r="Z34" s="25">
        <f t="shared" si="0"/>
        <v>-484.21000000000004</v>
      </c>
      <c r="AA34" s="14">
        <v>113.08</v>
      </c>
      <c r="AB34" s="14"/>
      <c r="AC34" s="9">
        <f t="shared" si="1"/>
        <v>-1557.6299999999999</v>
      </c>
    </row>
    <row r="35" spans="1:29" s="26" customFormat="1" x14ac:dyDescent="0.25">
      <c r="A35" s="18">
        <v>42507</v>
      </c>
      <c r="B35" s="19">
        <v>4702</v>
      </c>
      <c r="C35" s="19">
        <v>6117</v>
      </c>
      <c r="D35" s="20" t="s">
        <v>189</v>
      </c>
      <c r="E35" s="21"/>
      <c r="F35" s="21"/>
      <c r="G35" s="21"/>
      <c r="H35" s="21"/>
      <c r="I35" s="21"/>
      <c r="J35" s="21"/>
      <c r="K35" s="21">
        <v>8900</v>
      </c>
      <c r="L35" s="21"/>
      <c r="M35" s="21"/>
      <c r="N35" s="21"/>
      <c r="O35" s="22"/>
      <c r="P35" s="22"/>
      <c r="Q35" s="22"/>
      <c r="R35" s="22"/>
      <c r="S35" s="22"/>
      <c r="T35" s="23"/>
      <c r="U35" s="23"/>
      <c r="V35" s="23"/>
      <c r="W35" s="23"/>
      <c r="X35" s="24"/>
      <c r="Y35" s="24"/>
      <c r="Z35" s="25">
        <f t="shared" si="0"/>
        <v>-484.21000000000004</v>
      </c>
      <c r="AA35" s="14">
        <v>356</v>
      </c>
      <c r="AB35" s="14"/>
      <c r="AC35" s="9">
        <f t="shared" si="1"/>
        <v>-1913.6299999999999</v>
      </c>
    </row>
    <row r="36" spans="1:29" s="26" customFormat="1" x14ac:dyDescent="0.25">
      <c r="A36" s="18">
        <v>42507</v>
      </c>
      <c r="B36" s="19">
        <v>4703</v>
      </c>
      <c r="C36" s="19">
        <v>5102</v>
      </c>
      <c r="D36" s="20" t="s">
        <v>215</v>
      </c>
      <c r="E36" s="21"/>
      <c r="F36" s="21"/>
      <c r="G36" s="21"/>
      <c r="H36" s="21"/>
      <c r="I36" s="21">
        <v>1336.23</v>
      </c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/>
      <c r="Y36" s="24"/>
      <c r="Z36" s="25">
        <f t="shared" si="0"/>
        <v>-484.21000000000004</v>
      </c>
      <c r="AA36" s="14">
        <v>240.52</v>
      </c>
      <c r="AB36" s="14"/>
      <c r="AC36" s="9">
        <f t="shared" si="1"/>
        <v>-2154.15</v>
      </c>
    </row>
    <row r="37" spans="1:29" s="68" customFormat="1" x14ac:dyDescent="0.25">
      <c r="A37" s="61">
        <v>42508</v>
      </c>
      <c r="B37" s="62">
        <v>4704</v>
      </c>
      <c r="C37" s="62"/>
      <c r="D37" s="63" t="s">
        <v>46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5"/>
      <c r="P37" s="65"/>
      <c r="Q37" s="65"/>
      <c r="R37" s="65"/>
      <c r="S37" s="65"/>
      <c r="T37" s="66"/>
      <c r="U37" s="66"/>
      <c r="V37" s="66"/>
      <c r="W37" s="66"/>
      <c r="X37" s="67"/>
      <c r="Y37" s="67"/>
      <c r="Z37" s="59">
        <f t="shared" si="0"/>
        <v>-484.21000000000004</v>
      </c>
      <c r="AA37" s="60"/>
      <c r="AB37" s="60"/>
      <c r="AC37" s="60">
        <f t="shared" si="1"/>
        <v>-2154.15</v>
      </c>
    </row>
    <row r="38" spans="1:29" s="26" customFormat="1" x14ac:dyDescent="0.25">
      <c r="A38" s="18">
        <v>42508</v>
      </c>
      <c r="B38" s="19">
        <v>4705</v>
      </c>
      <c r="C38" s="19">
        <v>5102</v>
      </c>
      <c r="D38" s="20" t="s">
        <v>216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>
        <v>2990</v>
      </c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-484.21000000000004</v>
      </c>
      <c r="AA38" s="14">
        <v>538.20000000000005</v>
      </c>
      <c r="AB38" s="14"/>
      <c r="AC38" s="9">
        <f t="shared" si="1"/>
        <v>-2692.3500000000004</v>
      </c>
    </row>
    <row r="39" spans="1:29" s="26" customFormat="1" x14ac:dyDescent="0.25">
      <c r="A39" s="18">
        <v>42509</v>
      </c>
      <c r="B39" s="19">
        <v>4706</v>
      </c>
      <c r="C39" s="19">
        <v>6102</v>
      </c>
      <c r="D39" s="20" t="s">
        <v>197</v>
      </c>
      <c r="E39" s="21"/>
      <c r="F39" s="21"/>
      <c r="G39" s="21">
        <v>2400</v>
      </c>
      <c r="H39" s="21"/>
      <c r="I39" s="21"/>
      <c r="J39" s="21"/>
      <c r="K39" s="21"/>
      <c r="L39" s="21"/>
      <c r="M39" s="21"/>
      <c r="N39" s="21"/>
      <c r="O39" s="22"/>
      <c r="P39" s="22"/>
      <c r="Q39" s="22"/>
      <c r="R39" s="22"/>
      <c r="S39" s="22"/>
      <c r="T39" s="23"/>
      <c r="U39" s="23"/>
      <c r="V39" s="23"/>
      <c r="W39" s="23"/>
      <c r="X39" s="24"/>
      <c r="Y39" s="24"/>
      <c r="Z39" s="25">
        <f t="shared" si="0"/>
        <v>-484.21000000000004</v>
      </c>
      <c r="AA39" s="14">
        <v>288</v>
      </c>
      <c r="AB39" s="14"/>
      <c r="AC39" s="9">
        <f t="shared" si="1"/>
        <v>-2980.3500000000004</v>
      </c>
    </row>
    <row r="40" spans="1:29" s="26" customFormat="1" x14ac:dyDescent="0.25">
      <c r="A40" s="18">
        <v>42509</v>
      </c>
      <c r="B40" s="19">
        <v>4707</v>
      </c>
      <c r="C40" s="19">
        <v>6102</v>
      </c>
      <c r="D40" s="20" t="s">
        <v>217</v>
      </c>
      <c r="E40" s="21"/>
      <c r="F40" s="21"/>
      <c r="G40" s="21"/>
      <c r="H40" s="21"/>
      <c r="I40" s="21">
        <v>421.77</v>
      </c>
      <c r="J40" s="21"/>
      <c r="K40" s="21"/>
      <c r="L40" s="21"/>
      <c r="M40" s="21"/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>
        <v>36.340000000000003</v>
      </c>
      <c r="Y40" s="24"/>
      <c r="Z40" s="25">
        <f t="shared" si="0"/>
        <v>-520.55000000000007</v>
      </c>
      <c r="AA40" s="14">
        <v>17.75</v>
      </c>
      <c r="AB40" s="14"/>
      <c r="AC40" s="9">
        <f t="shared" si="1"/>
        <v>-2998.1000000000004</v>
      </c>
    </row>
    <row r="41" spans="1:29" s="26" customFormat="1" x14ac:dyDescent="0.25">
      <c r="A41" s="18">
        <v>42510</v>
      </c>
      <c r="B41" s="19">
        <v>4708</v>
      </c>
      <c r="C41" s="19">
        <v>5949</v>
      </c>
      <c r="D41" s="20" t="s">
        <v>59</v>
      </c>
      <c r="E41" s="21"/>
      <c r="F41" s="21"/>
      <c r="G41" s="21"/>
      <c r="H41" s="21"/>
      <c r="I41" s="21"/>
      <c r="J41" s="21"/>
      <c r="K41" s="21"/>
      <c r="L41" s="21"/>
      <c r="M41" s="21">
        <v>4100</v>
      </c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-520.55000000000007</v>
      </c>
      <c r="AA41" s="14">
        <v>738</v>
      </c>
      <c r="AB41" s="14"/>
      <c r="AC41" s="9">
        <f t="shared" si="1"/>
        <v>-3736.1000000000004</v>
      </c>
    </row>
    <row r="42" spans="1:29" s="26" customFormat="1" x14ac:dyDescent="0.25">
      <c r="A42" s="18">
        <v>42513</v>
      </c>
      <c r="B42" s="19">
        <v>4709</v>
      </c>
      <c r="C42" s="19">
        <v>6922</v>
      </c>
      <c r="D42" s="20" t="s">
        <v>218</v>
      </c>
      <c r="E42" s="21"/>
      <c r="F42" s="21"/>
      <c r="G42" s="21"/>
      <c r="H42" s="21">
        <v>31273.16</v>
      </c>
      <c r="I42" s="21"/>
      <c r="J42" s="21"/>
      <c r="K42" s="21"/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/>
      <c r="Y42" s="24"/>
      <c r="Z42" s="25">
        <f t="shared" si="0"/>
        <v>-520.55000000000007</v>
      </c>
      <c r="AA42" s="14"/>
      <c r="AB42" s="14"/>
      <c r="AC42" s="9">
        <f t="shared" si="1"/>
        <v>-3736.1000000000004</v>
      </c>
    </row>
    <row r="43" spans="1:29" s="26" customFormat="1" x14ac:dyDescent="0.25">
      <c r="A43" s="18">
        <v>42513</v>
      </c>
      <c r="B43" s="19">
        <v>4710</v>
      </c>
      <c r="C43" s="19">
        <v>6403</v>
      </c>
      <c r="D43" s="20" t="s">
        <v>218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22"/>
      <c r="Q43" s="22"/>
      <c r="R43" s="22"/>
      <c r="S43" s="22"/>
      <c r="T43" s="23">
        <v>1430</v>
      </c>
      <c r="U43" s="23"/>
      <c r="V43" s="23"/>
      <c r="W43" s="23"/>
      <c r="X43" s="24">
        <v>149.47999999999999</v>
      </c>
      <c r="Y43" s="24"/>
      <c r="Z43" s="25">
        <f t="shared" si="0"/>
        <v>-670.03000000000009</v>
      </c>
      <c r="AA43" s="14">
        <v>62.04</v>
      </c>
      <c r="AB43" s="14"/>
      <c r="AC43" s="9">
        <f t="shared" si="1"/>
        <v>-3798.1400000000003</v>
      </c>
    </row>
    <row r="44" spans="1:29" s="26" customFormat="1" x14ac:dyDescent="0.25">
      <c r="A44" s="18">
        <v>42513</v>
      </c>
      <c r="B44" s="19">
        <v>4711</v>
      </c>
      <c r="C44" s="19">
        <v>6922</v>
      </c>
      <c r="D44" s="20" t="s">
        <v>219</v>
      </c>
      <c r="E44" s="21"/>
      <c r="F44" s="21"/>
      <c r="G44" s="21"/>
      <c r="H44" s="21">
        <v>33780</v>
      </c>
      <c r="I44" s="21"/>
      <c r="J44" s="21"/>
      <c r="K44" s="21"/>
      <c r="L44" s="21"/>
      <c r="M44" s="21"/>
      <c r="N44" s="21"/>
      <c r="O44" s="22"/>
      <c r="P44" s="22"/>
      <c r="Q44" s="22"/>
      <c r="R44" s="22"/>
      <c r="S44" s="22"/>
      <c r="T44" s="23"/>
      <c r="U44" s="23"/>
      <c r="V44" s="23"/>
      <c r="W44" s="23"/>
      <c r="X44" s="24"/>
      <c r="Y44" s="24"/>
      <c r="Z44" s="25">
        <f t="shared" si="0"/>
        <v>-670.03000000000009</v>
      </c>
      <c r="AA44" s="14"/>
      <c r="AB44" s="14"/>
      <c r="AC44" s="9">
        <f t="shared" si="1"/>
        <v>-3798.1400000000003</v>
      </c>
    </row>
    <row r="45" spans="1:29" s="26" customFormat="1" x14ac:dyDescent="0.25">
      <c r="A45" s="18">
        <v>42513</v>
      </c>
      <c r="B45" s="19">
        <v>4712</v>
      </c>
      <c r="C45" s="19">
        <v>6916</v>
      </c>
      <c r="D45" s="20" t="s">
        <v>220</v>
      </c>
      <c r="E45" s="21"/>
      <c r="F45" s="21"/>
      <c r="G45" s="21"/>
      <c r="H45" s="21"/>
      <c r="I45" s="21"/>
      <c r="J45" s="21"/>
      <c r="K45" s="21"/>
      <c r="L45" s="21"/>
      <c r="M45" s="21">
        <v>5000</v>
      </c>
      <c r="N45" s="21"/>
      <c r="O45" s="22"/>
      <c r="P45" s="22"/>
      <c r="Q45" s="22"/>
      <c r="R45" s="22"/>
      <c r="S45" s="22"/>
      <c r="T45" s="23"/>
      <c r="U45" s="23"/>
      <c r="V45" s="23"/>
      <c r="W45" s="23"/>
      <c r="X45" s="24"/>
      <c r="Y45" s="24"/>
      <c r="Z45" s="25">
        <f t="shared" si="0"/>
        <v>-670.03000000000009</v>
      </c>
      <c r="AA45" s="14"/>
      <c r="AB45" s="14"/>
      <c r="AC45" s="9">
        <f t="shared" si="1"/>
        <v>-3798.1400000000003</v>
      </c>
    </row>
    <row r="46" spans="1:29" s="68" customFormat="1" x14ac:dyDescent="0.25">
      <c r="A46" s="61">
        <v>42514</v>
      </c>
      <c r="B46" s="62">
        <v>4713</v>
      </c>
      <c r="C46" s="62"/>
      <c r="D46" s="63" t="s">
        <v>46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5"/>
      <c r="P46" s="65"/>
      <c r="Q46" s="65"/>
      <c r="R46" s="65"/>
      <c r="S46" s="65"/>
      <c r="T46" s="66"/>
      <c r="U46" s="66"/>
      <c r="V46" s="66"/>
      <c r="W46" s="66"/>
      <c r="X46" s="67"/>
      <c r="Y46" s="67"/>
      <c r="Z46" s="59">
        <f t="shared" si="0"/>
        <v>-670.03000000000009</v>
      </c>
      <c r="AA46" s="60"/>
      <c r="AB46" s="60"/>
      <c r="AC46" s="60">
        <f t="shared" si="1"/>
        <v>-3798.1400000000003</v>
      </c>
    </row>
    <row r="47" spans="1:29" s="26" customFormat="1" x14ac:dyDescent="0.25">
      <c r="A47" s="18">
        <v>42514</v>
      </c>
      <c r="B47" s="19">
        <v>4714</v>
      </c>
      <c r="C47" s="19">
        <v>5912</v>
      </c>
      <c r="D47" s="20" t="s">
        <v>59</v>
      </c>
      <c r="E47" s="21"/>
      <c r="F47" s="21"/>
      <c r="G47" s="21"/>
      <c r="H47" s="21"/>
      <c r="I47" s="21"/>
      <c r="J47" s="21">
        <v>2330</v>
      </c>
      <c r="K47" s="21"/>
      <c r="L47" s="21"/>
      <c r="M47" s="21"/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-670.03000000000009</v>
      </c>
      <c r="AA47" s="14"/>
      <c r="AB47" s="14"/>
      <c r="AC47" s="9">
        <f t="shared" si="1"/>
        <v>-3798.1400000000003</v>
      </c>
    </row>
    <row r="48" spans="1:29" s="26" customFormat="1" x14ac:dyDescent="0.25">
      <c r="A48" s="18">
        <v>42514</v>
      </c>
      <c r="B48" s="19">
        <v>4715</v>
      </c>
      <c r="C48" s="19">
        <v>6102</v>
      </c>
      <c r="D48" s="20" t="s">
        <v>148</v>
      </c>
      <c r="E48" s="21"/>
      <c r="F48" s="21">
        <v>15900</v>
      </c>
      <c r="G48" s="21"/>
      <c r="H48" s="21"/>
      <c r="I48" s="21"/>
      <c r="J48" s="21"/>
      <c r="K48" s="21"/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/>
      <c r="Y48" s="24"/>
      <c r="Z48" s="25">
        <f t="shared" si="0"/>
        <v>-670.03000000000009</v>
      </c>
      <c r="AA48" s="14">
        <v>636</v>
      </c>
      <c r="AB48" s="14"/>
      <c r="AC48" s="9">
        <f t="shared" si="1"/>
        <v>-4434.1400000000003</v>
      </c>
    </row>
    <row r="49" spans="1:29" s="26" customFormat="1" x14ac:dyDescent="0.25">
      <c r="A49" s="18">
        <v>42514</v>
      </c>
      <c r="B49" s="19">
        <v>4716</v>
      </c>
      <c r="C49" s="19">
        <v>6102</v>
      </c>
      <c r="D49" s="20" t="s">
        <v>148</v>
      </c>
      <c r="E49" s="21"/>
      <c r="F49" s="21">
        <v>15900</v>
      </c>
      <c r="G49" s="21"/>
      <c r="H49" s="21"/>
      <c r="I49" s="21"/>
      <c r="J49" s="21"/>
      <c r="K49" s="21"/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-670.03000000000009</v>
      </c>
      <c r="AA49" s="14">
        <v>636</v>
      </c>
      <c r="AB49" s="14"/>
      <c r="AC49" s="9">
        <f t="shared" si="1"/>
        <v>-5070.1400000000003</v>
      </c>
    </row>
    <row r="50" spans="1:29" s="26" customFormat="1" x14ac:dyDescent="0.25">
      <c r="A50" s="18">
        <v>42515</v>
      </c>
      <c r="B50" s="19">
        <v>4717</v>
      </c>
      <c r="C50" s="19">
        <v>6922</v>
      </c>
      <c r="D50" s="20" t="s">
        <v>221</v>
      </c>
      <c r="E50" s="21"/>
      <c r="F50" s="21"/>
      <c r="G50" s="21"/>
      <c r="H50" s="21">
        <v>7900</v>
      </c>
      <c r="I50" s="21"/>
      <c r="J50" s="21"/>
      <c r="K50" s="21"/>
      <c r="L50" s="21"/>
      <c r="M50" s="21"/>
      <c r="N50" s="21"/>
      <c r="O50" s="22"/>
      <c r="P50" s="22"/>
      <c r="Q50" s="22"/>
      <c r="R50" s="22"/>
      <c r="S50" s="22"/>
      <c r="T50" s="23"/>
      <c r="U50" s="23"/>
      <c r="V50" s="23"/>
      <c r="W50" s="23"/>
      <c r="X50" s="24"/>
      <c r="Y50" s="24"/>
      <c r="Z50" s="25">
        <f t="shared" si="0"/>
        <v>-670.03000000000009</v>
      </c>
      <c r="AA50" s="14"/>
      <c r="AB50" s="14"/>
      <c r="AC50" s="9">
        <f t="shared" si="1"/>
        <v>-5070.1400000000003</v>
      </c>
    </row>
    <row r="51" spans="1:29" s="26" customFormat="1" x14ac:dyDescent="0.25">
      <c r="A51" s="18">
        <v>42520</v>
      </c>
      <c r="B51" s="19">
        <v>4718</v>
      </c>
      <c r="C51" s="19">
        <v>6102</v>
      </c>
      <c r="D51" s="20" t="s">
        <v>222</v>
      </c>
      <c r="E51" s="21"/>
      <c r="F51" s="21"/>
      <c r="G51" s="21"/>
      <c r="H51" s="21"/>
      <c r="I51" s="21">
        <v>429.77</v>
      </c>
      <c r="J51" s="21"/>
      <c r="K51" s="21"/>
      <c r="L51" s="21"/>
      <c r="M51" s="21"/>
      <c r="N51" s="21"/>
      <c r="O51" s="22"/>
      <c r="P51" s="22"/>
      <c r="Q51" s="22"/>
      <c r="R51" s="22"/>
      <c r="S51" s="22"/>
      <c r="T51" s="23"/>
      <c r="U51" s="23"/>
      <c r="V51" s="23"/>
      <c r="W51" s="23"/>
      <c r="X51" s="24">
        <v>36.340000000000003</v>
      </c>
      <c r="Y51" s="24"/>
      <c r="Z51" s="25">
        <f t="shared" si="0"/>
        <v>-706.37000000000012</v>
      </c>
      <c r="AA51" s="14">
        <v>17.190000000000001</v>
      </c>
      <c r="AB51" s="14"/>
      <c r="AC51" s="9">
        <f t="shared" si="1"/>
        <v>-5087.33</v>
      </c>
    </row>
    <row r="52" spans="1:29" s="26" customFormat="1" x14ac:dyDescent="0.25">
      <c r="A52" s="18">
        <v>42520</v>
      </c>
      <c r="B52" s="19">
        <v>4719</v>
      </c>
      <c r="C52" s="19">
        <v>6949</v>
      </c>
      <c r="D52" s="20" t="s">
        <v>223</v>
      </c>
      <c r="E52" s="21"/>
      <c r="F52" s="21"/>
      <c r="G52" s="21"/>
      <c r="H52" s="21"/>
      <c r="I52" s="21"/>
      <c r="J52" s="21"/>
      <c r="K52" s="21"/>
      <c r="L52" s="21"/>
      <c r="M52" s="21">
        <v>50</v>
      </c>
      <c r="N52" s="21"/>
      <c r="O52" s="22"/>
      <c r="P52" s="22"/>
      <c r="Q52" s="22"/>
      <c r="R52" s="22"/>
      <c r="S52" s="22"/>
      <c r="T52" s="23"/>
      <c r="U52" s="23"/>
      <c r="V52" s="23"/>
      <c r="W52" s="23"/>
      <c r="X52" s="24"/>
      <c r="Y52" s="24"/>
      <c r="Z52" s="25">
        <f t="shared" si="0"/>
        <v>-706.37000000000012</v>
      </c>
      <c r="AA52" s="14">
        <v>2</v>
      </c>
      <c r="AB52" s="14"/>
      <c r="AC52" s="9">
        <f t="shared" si="1"/>
        <v>-5089.33</v>
      </c>
    </row>
    <row r="53" spans="1:29" s="26" customFormat="1" x14ac:dyDescent="0.25">
      <c r="A53" s="18">
        <v>42520</v>
      </c>
      <c r="B53" s="19">
        <v>4720</v>
      </c>
      <c r="C53" s="19">
        <v>6949</v>
      </c>
      <c r="D53" s="20" t="s">
        <v>208</v>
      </c>
      <c r="E53" s="21"/>
      <c r="F53" s="21"/>
      <c r="G53" s="21"/>
      <c r="H53" s="21"/>
      <c r="I53" s="21"/>
      <c r="J53" s="21"/>
      <c r="K53" s="21"/>
      <c r="L53" s="21"/>
      <c r="M53" s="21">
        <v>50</v>
      </c>
      <c r="N53" s="21"/>
      <c r="O53" s="22"/>
      <c r="P53" s="22"/>
      <c r="Q53" s="22"/>
      <c r="R53" s="22"/>
      <c r="S53" s="22"/>
      <c r="T53" s="23"/>
      <c r="U53" s="23"/>
      <c r="V53" s="23"/>
      <c r="W53" s="23"/>
      <c r="X53" s="24"/>
      <c r="Y53" s="24"/>
      <c r="Z53" s="25">
        <f t="shared" si="0"/>
        <v>-706.37000000000012</v>
      </c>
      <c r="AA53" s="14">
        <v>2</v>
      </c>
      <c r="AB53" s="14"/>
      <c r="AC53" s="9">
        <f t="shared" si="1"/>
        <v>-5091.33</v>
      </c>
    </row>
    <row r="54" spans="1:29" s="26" customFormat="1" x14ac:dyDescent="0.25">
      <c r="A54" s="18">
        <v>42521</v>
      </c>
      <c r="B54" s="19">
        <v>4721</v>
      </c>
      <c r="C54" s="19">
        <v>5102</v>
      </c>
      <c r="D54" s="20" t="s">
        <v>224</v>
      </c>
      <c r="E54" s="21"/>
      <c r="F54" s="21"/>
      <c r="G54" s="21"/>
      <c r="H54" s="21"/>
      <c r="I54" s="21">
        <v>399.77</v>
      </c>
      <c r="J54" s="21"/>
      <c r="K54" s="21"/>
      <c r="L54" s="21"/>
      <c r="M54" s="21"/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>
        <v>36.340000000000003</v>
      </c>
      <c r="Y54" s="24"/>
      <c r="Z54" s="25">
        <f t="shared" si="0"/>
        <v>-742.71000000000015</v>
      </c>
      <c r="AA54" s="14">
        <v>71.959999999999994</v>
      </c>
      <c r="AB54" s="14"/>
      <c r="AC54" s="9">
        <f t="shared" si="1"/>
        <v>-5163.29</v>
      </c>
    </row>
    <row r="55" spans="1:29" s="26" customFormat="1" x14ac:dyDescent="0.25">
      <c r="A55" s="18">
        <v>42521</v>
      </c>
      <c r="B55" s="19">
        <v>4722</v>
      </c>
      <c r="C55" s="19">
        <v>6102</v>
      </c>
      <c r="D55" s="20" t="s">
        <v>157</v>
      </c>
      <c r="E55" s="21"/>
      <c r="F55" s="21">
        <v>42900</v>
      </c>
      <c r="G55" s="21"/>
      <c r="H55" s="21"/>
      <c r="I55" s="21"/>
      <c r="J55" s="21"/>
      <c r="K55" s="21"/>
      <c r="L55" s="21"/>
      <c r="M55" s="21"/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/>
      <c r="Y55" s="24"/>
      <c r="Z55" s="25">
        <f t="shared" si="0"/>
        <v>-742.71000000000015</v>
      </c>
      <c r="AA55" s="14">
        <v>1716</v>
      </c>
      <c r="AB55" s="14"/>
      <c r="AC55" s="9">
        <f t="shared" si="1"/>
        <v>-6879.29</v>
      </c>
    </row>
    <row r="56" spans="1:29" s="26" customFormat="1" x14ac:dyDescent="0.25">
      <c r="A56" s="18">
        <v>42521</v>
      </c>
      <c r="B56" s="19">
        <v>4723</v>
      </c>
      <c r="C56" s="19">
        <v>6922</v>
      </c>
      <c r="D56" s="20" t="s">
        <v>225</v>
      </c>
      <c r="E56" s="21"/>
      <c r="F56" s="21"/>
      <c r="G56" s="21"/>
      <c r="H56" s="21">
        <v>30000</v>
      </c>
      <c r="I56" s="21"/>
      <c r="J56" s="21"/>
      <c r="K56" s="21"/>
      <c r="L56" s="21"/>
      <c r="M56" s="21"/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/>
      <c r="Y56" s="24"/>
      <c r="Z56" s="25">
        <f t="shared" si="0"/>
        <v>-742.71000000000015</v>
      </c>
      <c r="AA56" s="14"/>
      <c r="AB56" s="14"/>
      <c r="AC56" s="9">
        <f t="shared" si="1"/>
        <v>-6879.29</v>
      </c>
    </row>
    <row r="57" spans="1:29" s="26" customFormat="1" x14ac:dyDescent="0.25">
      <c r="A57" s="18">
        <v>42521</v>
      </c>
      <c r="B57" s="19">
        <v>4724</v>
      </c>
      <c r="C57" s="19">
        <v>5102</v>
      </c>
      <c r="D57" s="20" t="s">
        <v>226</v>
      </c>
      <c r="E57" s="21"/>
      <c r="F57" s="21"/>
      <c r="G57" s="21"/>
      <c r="H57" s="21"/>
      <c r="I57" s="21">
        <v>108.9</v>
      </c>
      <c r="J57" s="21"/>
      <c r="K57" s="21"/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/>
      <c r="Y57" s="24"/>
      <c r="Z57" s="25">
        <f t="shared" si="0"/>
        <v>-742.71000000000015</v>
      </c>
      <c r="AA57" s="14">
        <v>19.600000000000001</v>
      </c>
      <c r="AB57" s="14"/>
      <c r="AC57" s="9">
        <f t="shared" si="1"/>
        <v>-6898.89</v>
      </c>
    </row>
    <row r="58" spans="1:29" s="26" customFormat="1" x14ac:dyDescent="0.25">
      <c r="A58" s="18">
        <v>42521</v>
      </c>
      <c r="B58" s="19">
        <v>4725</v>
      </c>
      <c r="C58" s="19">
        <v>6922</v>
      </c>
      <c r="D58" s="20" t="s">
        <v>227</v>
      </c>
      <c r="E58" s="21"/>
      <c r="F58" s="21"/>
      <c r="G58" s="21"/>
      <c r="H58" s="21">
        <v>20900</v>
      </c>
      <c r="I58" s="21"/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-742.71000000000015</v>
      </c>
      <c r="AA58" s="14"/>
      <c r="AB58" s="14"/>
      <c r="AC58" s="9">
        <f t="shared" si="1"/>
        <v>-6898.89</v>
      </c>
    </row>
    <row r="59" spans="1:29" s="26" customFormat="1" x14ac:dyDescent="0.25">
      <c r="A59" s="18">
        <v>42521</v>
      </c>
      <c r="B59" s="19">
        <v>4726</v>
      </c>
      <c r="C59" s="19">
        <v>6922</v>
      </c>
      <c r="D59" s="20" t="s">
        <v>228</v>
      </c>
      <c r="E59" s="21"/>
      <c r="F59" s="21"/>
      <c r="G59" s="21"/>
      <c r="H59" s="21">
        <v>19990</v>
      </c>
      <c r="I59" s="21"/>
      <c r="J59" s="21"/>
      <c r="K59" s="21"/>
      <c r="L59" s="21"/>
      <c r="M59" s="21"/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-742.71000000000015</v>
      </c>
      <c r="AA59" s="14"/>
      <c r="AB59" s="14"/>
      <c r="AC59" s="9">
        <f t="shared" si="1"/>
        <v>-6898.89</v>
      </c>
    </row>
    <row r="60" spans="1:29" s="26" customFormat="1" x14ac:dyDescent="0.25">
      <c r="A60" s="18"/>
      <c r="B60" s="19"/>
      <c r="C60" s="19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2"/>
      <c r="P60" s="22"/>
      <c r="Q60" s="22"/>
      <c r="R60" s="22"/>
      <c r="S60" s="22"/>
      <c r="T60" s="23"/>
      <c r="U60" s="23"/>
      <c r="V60" s="23"/>
      <c r="W60" s="23"/>
      <c r="X60" s="24"/>
      <c r="Y60" s="24"/>
      <c r="Z60" s="25">
        <f t="shared" si="0"/>
        <v>-742.71000000000015</v>
      </c>
      <c r="AA60" s="14"/>
      <c r="AB60" s="14"/>
      <c r="AC60" s="9">
        <f t="shared" si="1"/>
        <v>-6898.89</v>
      </c>
    </row>
    <row r="61" spans="1:29" s="26" customFormat="1" x14ac:dyDescent="0.25">
      <c r="A61" s="18"/>
      <c r="B61" s="19"/>
      <c r="C61" s="19"/>
      <c r="D61" s="20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2"/>
      <c r="P61" s="22"/>
      <c r="Q61" s="22"/>
      <c r="R61" s="22"/>
      <c r="S61" s="22"/>
      <c r="T61" s="23"/>
      <c r="U61" s="23"/>
      <c r="V61" s="23"/>
      <c r="W61" s="23"/>
      <c r="X61" s="24"/>
      <c r="Y61" s="24"/>
      <c r="Z61" s="25">
        <f t="shared" ref="Z61" si="2">Z60-X61+Y61</f>
        <v>-742.71000000000015</v>
      </c>
      <c r="AA61" s="14"/>
      <c r="AB61" s="14"/>
      <c r="AC61" s="9">
        <f t="shared" ref="AC61" si="3">AC60-AA61+AB61</f>
        <v>-6898.89</v>
      </c>
    </row>
    <row r="62" spans="1:29" x14ac:dyDescent="0.25">
      <c r="E62" s="31">
        <f>SUM(E3:E61)</f>
        <v>0</v>
      </c>
      <c r="F62" s="31">
        <f>SUM(F3:F61)</f>
        <v>93100</v>
      </c>
      <c r="G62" s="31">
        <f t="shared" ref="G62:Y62" si="4">SUM(G3:G61)</f>
        <v>2400</v>
      </c>
      <c r="H62" s="31">
        <f t="shared" si="4"/>
        <v>230016.32</v>
      </c>
      <c r="I62" s="31">
        <f t="shared" si="4"/>
        <v>5928.1400000000012</v>
      </c>
      <c r="J62" s="31">
        <f t="shared" si="4"/>
        <v>5980</v>
      </c>
      <c r="K62" s="31">
        <f t="shared" si="4"/>
        <v>104900</v>
      </c>
      <c r="L62" s="31"/>
      <c r="M62" s="31"/>
      <c r="N62" s="31">
        <f t="shared" si="4"/>
        <v>25408.030000000002</v>
      </c>
      <c r="O62" s="31">
        <f t="shared" si="4"/>
        <v>2990</v>
      </c>
      <c r="P62" s="31">
        <f t="shared" si="4"/>
        <v>21379.68</v>
      </c>
      <c r="Q62" s="31">
        <f t="shared" si="4"/>
        <v>0</v>
      </c>
      <c r="R62" s="31"/>
      <c r="S62" s="31">
        <f t="shared" si="4"/>
        <v>6441.38</v>
      </c>
      <c r="T62" s="32">
        <f t="shared" si="4"/>
        <v>1430</v>
      </c>
      <c r="U62" s="32">
        <f t="shared" si="4"/>
        <v>0</v>
      </c>
      <c r="V62" s="32">
        <f t="shared" si="4"/>
        <v>0</v>
      </c>
      <c r="W62" s="32">
        <f t="shared" si="4"/>
        <v>0</v>
      </c>
      <c r="X62" s="31">
        <f>SUM(X3:X61)</f>
        <v>1701.68</v>
      </c>
      <c r="Y62" s="31">
        <f t="shared" si="4"/>
        <v>958.97</v>
      </c>
      <c r="Z62" s="33">
        <f>Y62-X62</f>
        <v>-742.71</v>
      </c>
      <c r="AA62" s="31">
        <f>SUM(AA3:AA61)</f>
        <v>11497.82</v>
      </c>
      <c r="AB62" s="31">
        <f>SUM(AB3:AB61)</f>
        <v>4598.9299999999994</v>
      </c>
      <c r="AC62" s="34">
        <f>AB62-AA62</f>
        <v>-6898.89</v>
      </c>
    </row>
    <row r="63" spans="1:29" x14ac:dyDescent="0.25">
      <c r="A63" s="35" t="s">
        <v>196</v>
      </c>
      <c r="C63" s="36"/>
      <c r="O63" s="37"/>
      <c r="P63" s="37"/>
      <c r="Q63" s="37"/>
      <c r="R63" s="37"/>
      <c r="S63" s="37"/>
      <c r="T63" s="38"/>
      <c r="U63" s="38"/>
      <c r="V63" s="38"/>
      <c r="W63" s="38"/>
      <c r="X63" s="39"/>
      <c r="Y63" s="40"/>
      <c r="Z63" s="41"/>
      <c r="AA63" s="42"/>
      <c r="AB63" s="43"/>
      <c r="AC63" s="44"/>
    </row>
    <row r="64" spans="1:29" x14ac:dyDescent="0.25">
      <c r="A64" s="45" t="s">
        <v>5</v>
      </c>
      <c r="B64" s="46" t="s">
        <v>6</v>
      </c>
      <c r="C64" s="46" t="s">
        <v>31</v>
      </c>
      <c r="E64" s="47"/>
      <c r="F64" s="37"/>
      <c r="O64" s="37"/>
      <c r="P64" s="37"/>
      <c r="Q64" s="37"/>
      <c r="R64" s="37"/>
      <c r="S64" s="37"/>
      <c r="T64" s="38"/>
      <c r="U64" s="38"/>
      <c r="V64" s="38"/>
      <c r="W64" s="38"/>
      <c r="X64" s="39"/>
      <c r="Y64" s="40"/>
      <c r="Z64" s="41"/>
      <c r="AA64" s="42"/>
      <c r="AB64" s="43"/>
      <c r="AC64" s="44"/>
    </row>
    <row r="65" spans="1:29" x14ac:dyDescent="0.25">
      <c r="A65" s="28">
        <v>42493</v>
      </c>
      <c r="B65" s="29">
        <v>163</v>
      </c>
      <c r="C65" s="48">
        <v>2030</v>
      </c>
      <c r="E65" s="47"/>
      <c r="F65" s="37"/>
      <c r="O65" s="37"/>
      <c r="P65" s="37"/>
      <c r="Q65" s="37"/>
      <c r="R65" s="37"/>
      <c r="S65" s="37"/>
      <c r="T65" s="38"/>
      <c r="U65" s="38"/>
      <c r="V65" s="38"/>
      <c r="W65" s="38"/>
      <c r="X65" s="39"/>
      <c r="Y65" s="40"/>
      <c r="Z65" s="41"/>
      <c r="AA65" s="42"/>
      <c r="AB65" s="43"/>
      <c r="AC65" s="44"/>
    </row>
    <row r="66" spans="1:29" x14ac:dyDescent="0.25">
      <c r="A66" s="28">
        <v>42493</v>
      </c>
      <c r="B66" s="29">
        <v>164</v>
      </c>
      <c r="C66" s="48">
        <v>290</v>
      </c>
      <c r="E66" s="47"/>
      <c r="F66" s="37"/>
      <c r="O66" s="37"/>
      <c r="P66" s="37"/>
      <c r="Q66" s="37"/>
      <c r="R66" s="37"/>
      <c r="S66" s="37"/>
      <c r="T66" s="38"/>
      <c r="U66" s="38"/>
      <c r="V66" s="38"/>
      <c r="W66" s="38"/>
      <c r="X66" s="39"/>
      <c r="Y66" s="40"/>
      <c r="Z66" s="41"/>
      <c r="AA66" s="42"/>
      <c r="AB66" s="43"/>
      <c r="AC66" s="44"/>
    </row>
    <row r="67" spans="1:29" x14ac:dyDescent="0.25">
      <c r="A67" s="28">
        <v>42493</v>
      </c>
      <c r="B67" s="29">
        <v>165</v>
      </c>
      <c r="C67" s="48">
        <v>290</v>
      </c>
      <c r="E67" s="47"/>
      <c r="F67" s="37"/>
      <c r="O67" s="37"/>
      <c r="P67" s="37"/>
      <c r="Q67" s="37"/>
      <c r="R67" s="37"/>
      <c r="S67" s="37"/>
      <c r="T67" s="38"/>
      <c r="U67" s="38"/>
      <c r="V67" s="38"/>
      <c r="W67" s="38"/>
      <c r="X67" s="39"/>
      <c r="Y67" s="40"/>
      <c r="Z67" s="41"/>
      <c r="AA67" s="42"/>
      <c r="AB67" s="43"/>
      <c r="AC67" s="44"/>
    </row>
    <row r="68" spans="1:29" x14ac:dyDescent="0.25">
      <c r="A68" s="28">
        <v>42494</v>
      </c>
      <c r="B68" s="29">
        <v>166</v>
      </c>
      <c r="C68" s="48">
        <v>1823.43</v>
      </c>
      <c r="E68" s="47"/>
      <c r="F68" s="37"/>
      <c r="O68" s="37"/>
      <c r="P68" s="37"/>
      <c r="Q68" s="37"/>
      <c r="R68" s="37"/>
      <c r="S68" s="37"/>
      <c r="T68" s="38"/>
      <c r="U68" s="38"/>
      <c r="V68" s="38"/>
      <c r="W68" s="38"/>
      <c r="X68" s="39"/>
      <c r="Y68" s="40"/>
      <c r="Z68" s="41"/>
      <c r="AA68" s="42"/>
      <c r="AB68" s="43"/>
      <c r="AC68" s="44"/>
    </row>
    <row r="69" spans="1:29" x14ac:dyDescent="0.25">
      <c r="A69" s="28">
        <v>42494</v>
      </c>
      <c r="B69" s="29">
        <v>167</v>
      </c>
      <c r="C69" s="48">
        <v>1250</v>
      </c>
      <c r="E69" s="47"/>
      <c r="F69" s="37"/>
      <c r="O69" s="37"/>
      <c r="P69" s="37"/>
      <c r="Q69" s="37"/>
      <c r="R69" s="37"/>
      <c r="S69" s="37"/>
      <c r="T69" s="38"/>
      <c r="U69" s="38"/>
      <c r="V69" s="38"/>
      <c r="W69" s="38"/>
      <c r="X69" s="39"/>
      <c r="Y69" s="40"/>
      <c r="Z69" s="41"/>
      <c r="AA69" s="42"/>
      <c r="AB69" s="43"/>
      <c r="AC69" s="44"/>
    </row>
    <row r="70" spans="1:29" x14ac:dyDescent="0.25">
      <c r="A70" s="28">
        <v>42496</v>
      </c>
      <c r="B70" s="29">
        <v>168</v>
      </c>
      <c r="C70" s="48">
        <v>2180</v>
      </c>
      <c r="E70" s="47"/>
      <c r="F70" s="37"/>
      <c r="O70" s="37"/>
      <c r="P70" s="37"/>
      <c r="Q70" s="37"/>
      <c r="R70" s="37"/>
      <c r="S70" s="37"/>
      <c r="T70" s="38"/>
      <c r="U70" s="38"/>
      <c r="V70" s="38"/>
      <c r="W70" s="38"/>
      <c r="X70" s="39"/>
      <c r="Y70" s="40"/>
      <c r="Z70" s="41"/>
      <c r="AA70" s="42"/>
      <c r="AB70" s="43"/>
      <c r="AC70" s="44"/>
    </row>
    <row r="71" spans="1:29" x14ac:dyDescent="0.25">
      <c r="A71" s="28">
        <v>42496</v>
      </c>
      <c r="B71" s="29">
        <v>169</v>
      </c>
      <c r="C71" s="48">
        <v>550</v>
      </c>
      <c r="E71" s="47"/>
      <c r="F71" s="37"/>
      <c r="O71" s="37"/>
      <c r="P71" s="37"/>
      <c r="Q71" s="37"/>
      <c r="R71" s="37"/>
      <c r="S71" s="37"/>
      <c r="T71" s="38"/>
      <c r="U71" s="38"/>
      <c r="V71" s="38"/>
      <c r="W71" s="38"/>
      <c r="X71" s="39"/>
      <c r="Y71" s="40"/>
      <c r="Z71" s="41"/>
      <c r="AA71" s="42"/>
      <c r="AB71" s="43"/>
      <c r="AC71" s="44"/>
    </row>
    <row r="72" spans="1:29" x14ac:dyDescent="0.25">
      <c r="A72" s="28">
        <v>42496</v>
      </c>
      <c r="B72" s="29">
        <v>170</v>
      </c>
      <c r="C72" s="48">
        <v>290</v>
      </c>
      <c r="E72" s="47"/>
      <c r="F72" s="37"/>
      <c r="O72" s="37"/>
      <c r="P72" s="37"/>
      <c r="Q72" s="37"/>
      <c r="R72" s="37"/>
      <c r="S72" s="37"/>
      <c r="T72" s="38"/>
      <c r="U72" s="38"/>
      <c r="V72" s="38"/>
      <c r="W72" s="38"/>
      <c r="X72" s="39"/>
      <c r="Y72" s="40"/>
      <c r="Z72" s="41"/>
      <c r="AA72" s="42"/>
      <c r="AB72" s="43"/>
      <c r="AC72" s="44"/>
    </row>
    <row r="73" spans="1:29" s="68" customFormat="1" x14ac:dyDescent="0.25">
      <c r="A73" s="77">
        <v>42496</v>
      </c>
      <c r="B73" s="78">
        <v>171</v>
      </c>
      <c r="C73" s="79" t="s">
        <v>46</v>
      </c>
      <c r="D73" s="83"/>
      <c r="E73" s="80"/>
      <c r="F73" s="84"/>
      <c r="G73" s="83"/>
      <c r="H73" s="83"/>
      <c r="I73" s="83"/>
      <c r="J73" s="83"/>
      <c r="K73" s="83"/>
      <c r="L73" s="83"/>
      <c r="M73" s="83"/>
      <c r="N73" s="83"/>
      <c r="O73" s="84"/>
      <c r="P73" s="84"/>
      <c r="Q73" s="84"/>
      <c r="R73" s="84"/>
      <c r="S73" s="84"/>
      <c r="T73" s="85"/>
      <c r="U73" s="85"/>
      <c r="V73" s="85"/>
      <c r="W73" s="85"/>
      <c r="X73" s="86"/>
      <c r="Y73" s="87"/>
      <c r="Z73" s="81"/>
      <c r="AA73" s="82"/>
      <c r="AB73" s="88"/>
      <c r="AC73" s="82"/>
    </row>
    <row r="74" spans="1:29" x14ac:dyDescent="0.25">
      <c r="A74" s="28">
        <v>42496</v>
      </c>
      <c r="B74" s="29">
        <v>172</v>
      </c>
      <c r="C74" s="48">
        <v>290</v>
      </c>
      <c r="E74" s="47"/>
      <c r="F74" s="37"/>
      <c r="O74" s="37"/>
      <c r="P74" s="37"/>
      <c r="Q74" s="37"/>
      <c r="R74" s="37"/>
      <c r="S74" s="37"/>
      <c r="T74" s="38"/>
      <c r="U74" s="38"/>
      <c r="V74" s="38"/>
      <c r="W74" s="38"/>
      <c r="X74" s="39"/>
      <c r="Y74" s="40"/>
      <c r="Z74" s="41"/>
      <c r="AA74" s="42"/>
      <c r="AB74" s="43"/>
      <c r="AC74" s="44"/>
    </row>
    <row r="75" spans="1:29" x14ac:dyDescent="0.25">
      <c r="A75" s="28">
        <v>42496</v>
      </c>
      <c r="B75" s="29">
        <v>173</v>
      </c>
      <c r="C75" s="48">
        <v>390</v>
      </c>
      <c r="E75" s="47"/>
      <c r="F75" s="37"/>
      <c r="O75" s="37"/>
      <c r="P75" s="37"/>
      <c r="Q75" s="37"/>
      <c r="R75" s="37"/>
      <c r="S75" s="37"/>
      <c r="T75" s="38"/>
      <c r="U75" s="38"/>
      <c r="V75" s="38"/>
      <c r="W75" s="38"/>
      <c r="X75" s="39"/>
      <c r="Y75" s="40"/>
      <c r="Z75" s="41"/>
      <c r="AA75" s="42"/>
      <c r="AB75" s="43"/>
      <c r="AC75" s="44"/>
    </row>
    <row r="76" spans="1:29" x14ac:dyDescent="0.25">
      <c r="A76" s="28">
        <v>42496</v>
      </c>
      <c r="B76" s="29">
        <v>174</v>
      </c>
      <c r="C76" s="48">
        <v>890</v>
      </c>
      <c r="E76" s="47"/>
      <c r="F76" s="37"/>
      <c r="O76" s="37"/>
      <c r="P76" s="37"/>
      <c r="Q76" s="37"/>
      <c r="R76" s="37"/>
      <c r="S76" s="37"/>
      <c r="T76" s="38"/>
      <c r="U76" s="38"/>
      <c r="V76" s="38"/>
      <c r="W76" s="38"/>
      <c r="X76" s="39"/>
      <c r="Y76" s="40"/>
      <c r="Z76" s="41"/>
      <c r="AA76" s="42"/>
      <c r="AB76" s="43"/>
      <c r="AC76" s="44"/>
    </row>
    <row r="77" spans="1:29" x14ac:dyDescent="0.25">
      <c r="A77" s="28">
        <v>42496</v>
      </c>
      <c r="B77" s="29">
        <v>175</v>
      </c>
      <c r="C77" s="48">
        <v>430</v>
      </c>
      <c r="E77" s="47"/>
      <c r="F77" s="37"/>
      <c r="O77" s="37"/>
      <c r="P77" s="37"/>
      <c r="Q77" s="37"/>
      <c r="R77" s="37"/>
      <c r="S77" s="37"/>
      <c r="T77" s="38"/>
      <c r="U77" s="38"/>
      <c r="V77" s="38"/>
      <c r="W77" s="38"/>
      <c r="X77" s="39"/>
      <c r="Y77" s="40"/>
      <c r="Z77" s="41"/>
      <c r="AA77" s="42"/>
      <c r="AB77" s="43"/>
      <c r="AC77" s="44"/>
    </row>
    <row r="78" spans="1:29" x14ac:dyDescent="0.25">
      <c r="A78" s="28">
        <v>42496</v>
      </c>
      <c r="B78" s="29">
        <v>176</v>
      </c>
      <c r="C78" s="48">
        <v>330</v>
      </c>
      <c r="E78" s="47"/>
      <c r="F78" s="37"/>
      <c r="O78" s="37"/>
      <c r="P78" s="37"/>
      <c r="Q78" s="37"/>
      <c r="R78" s="37"/>
      <c r="S78" s="37"/>
      <c r="T78" s="38"/>
      <c r="U78" s="38"/>
      <c r="V78" s="38"/>
      <c r="W78" s="38"/>
      <c r="X78" s="39"/>
      <c r="Y78" s="40"/>
      <c r="Z78" s="41"/>
      <c r="AA78" s="42"/>
      <c r="AB78" s="43"/>
      <c r="AC78" s="44"/>
    </row>
    <row r="79" spans="1:29" x14ac:dyDescent="0.25">
      <c r="A79" s="28">
        <v>42496</v>
      </c>
      <c r="B79" s="29">
        <v>177</v>
      </c>
      <c r="C79" s="48">
        <v>290</v>
      </c>
      <c r="E79" s="47"/>
      <c r="F79" s="37"/>
      <c r="O79" s="37"/>
      <c r="P79" s="37"/>
      <c r="Q79" s="37"/>
      <c r="R79" s="37"/>
      <c r="S79" s="37"/>
      <c r="T79" s="38"/>
      <c r="U79" s="38"/>
      <c r="V79" s="38"/>
      <c r="W79" s="38"/>
      <c r="X79" s="39"/>
      <c r="Y79" s="40"/>
      <c r="Z79" s="41"/>
      <c r="AA79" s="42"/>
      <c r="AB79" s="43"/>
      <c r="AC79" s="44"/>
    </row>
    <row r="80" spans="1:29" s="68" customFormat="1" x14ac:dyDescent="0.25">
      <c r="A80" s="77">
        <v>42496</v>
      </c>
      <c r="B80" s="78">
        <v>178</v>
      </c>
      <c r="C80" s="79" t="s">
        <v>46</v>
      </c>
      <c r="D80" s="83"/>
      <c r="E80" s="80"/>
      <c r="F80" s="84"/>
      <c r="G80" s="83"/>
      <c r="H80" s="83"/>
      <c r="I80" s="83"/>
      <c r="J80" s="83"/>
      <c r="K80" s="83"/>
      <c r="L80" s="83"/>
      <c r="M80" s="83"/>
      <c r="N80" s="83"/>
      <c r="O80" s="84"/>
      <c r="P80" s="84"/>
      <c r="Q80" s="84"/>
      <c r="R80" s="84"/>
      <c r="S80" s="84"/>
      <c r="T80" s="85"/>
      <c r="U80" s="85"/>
      <c r="V80" s="85"/>
      <c r="W80" s="85"/>
      <c r="X80" s="86"/>
      <c r="Y80" s="87"/>
      <c r="Z80" s="81"/>
      <c r="AA80" s="82"/>
      <c r="AB80" s="88"/>
      <c r="AC80" s="82"/>
    </row>
    <row r="81" spans="1:29" x14ac:dyDescent="0.25">
      <c r="A81" s="28">
        <v>42496</v>
      </c>
      <c r="B81" s="29">
        <v>179</v>
      </c>
      <c r="C81" s="48">
        <v>990</v>
      </c>
      <c r="E81" s="47"/>
      <c r="F81" s="37"/>
      <c r="O81" s="37"/>
      <c r="P81" s="37"/>
      <c r="Q81" s="37"/>
      <c r="R81" s="37"/>
      <c r="S81" s="37"/>
      <c r="T81" s="38"/>
      <c r="U81" s="38"/>
      <c r="V81" s="38"/>
      <c r="W81" s="38"/>
      <c r="X81" s="39"/>
      <c r="Y81" s="40"/>
      <c r="Z81" s="41"/>
      <c r="AA81" s="42"/>
      <c r="AB81" s="43"/>
      <c r="AC81" s="44"/>
    </row>
    <row r="82" spans="1:29" x14ac:dyDescent="0.25">
      <c r="A82" s="28">
        <v>42499</v>
      </c>
      <c r="B82" s="29">
        <v>180</v>
      </c>
      <c r="C82" s="48">
        <v>590</v>
      </c>
      <c r="E82" s="47"/>
      <c r="F82" s="37"/>
      <c r="O82" s="37"/>
      <c r="P82" s="37"/>
      <c r="Q82" s="37"/>
      <c r="R82" s="37"/>
      <c r="S82" s="37"/>
      <c r="T82" s="38"/>
      <c r="U82" s="38"/>
      <c r="V82" s="38"/>
      <c r="W82" s="38"/>
      <c r="X82" s="39"/>
      <c r="Y82" s="40"/>
      <c r="Z82" s="41"/>
      <c r="AA82" s="42"/>
      <c r="AB82" s="43"/>
      <c r="AC82" s="44"/>
    </row>
    <row r="83" spans="1:29" x14ac:dyDescent="0.25">
      <c r="A83" s="28">
        <v>42499</v>
      </c>
      <c r="B83" s="29">
        <v>181</v>
      </c>
      <c r="C83" s="48">
        <v>1690</v>
      </c>
      <c r="E83" s="47"/>
      <c r="F83" s="37"/>
      <c r="O83" s="37"/>
      <c r="P83" s="37"/>
      <c r="Q83" s="37"/>
      <c r="R83" s="37"/>
      <c r="S83" s="37"/>
      <c r="T83" s="38"/>
      <c r="U83" s="38"/>
      <c r="V83" s="38"/>
      <c r="W83" s="38"/>
      <c r="X83" s="39"/>
      <c r="Y83" s="40"/>
      <c r="Z83" s="41"/>
      <c r="AA83" s="42"/>
      <c r="AB83" s="43"/>
      <c r="AC83" s="44"/>
    </row>
    <row r="84" spans="1:29" x14ac:dyDescent="0.25">
      <c r="A84" s="28">
        <v>42501</v>
      </c>
      <c r="B84" s="29">
        <v>182</v>
      </c>
      <c r="C84" s="48">
        <v>7700.09</v>
      </c>
      <c r="E84" s="47"/>
      <c r="F84" s="37"/>
      <c r="O84" s="37"/>
      <c r="P84" s="37"/>
      <c r="Q84" s="37"/>
      <c r="R84" s="37"/>
      <c r="S84" s="37"/>
      <c r="T84" s="38"/>
      <c r="U84" s="38"/>
      <c r="V84" s="38"/>
      <c r="W84" s="38"/>
      <c r="X84" s="39"/>
      <c r="Y84" s="40"/>
      <c r="Z84" s="41"/>
      <c r="AA84" s="42"/>
      <c r="AB84" s="43"/>
      <c r="AC84" s="44"/>
    </row>
    <row r="85" spans="1:29" x14ac:dyDescent="0.25">
      <c r="A85" s="28">
        <v>42501</v>
      </c>
      <c r="B85" s="29">
        <v>183</v>
      </c>
      <c r="C85" s="48">
        <v>990</v>
      </c>
      <c r="E85" s="47"/>
      <c r="F85" s="37"/>
      <c r="O85" s="37"/>
      <c r="P85" s="37"/>
      <c r="Q85" s="37"/>
      <c r="R85" s="37"/>
      <c r="S85" s="37"/>
      <c r="T85" s="38"/>
      <c r="U85" s="38"/>
      <c r="V85" s="38"/>
      <c r="W85" s="38"/>
      <c r="X85" s="39"/>
      <c r="Y85" s="40"/>
      <c r="Z85" s="41"/>
      <c r="AA85" s="42"/>
      <c r="AB85" s="43"/>
      <c r="AC85" s="44"/>
    </row>
    <row r="86" spans="1:29" x14ac:dyDescent="0.25">
      <c r="A86" s="28">
        <v>42501</v>
      </c>
      <c r="B86" s="29">
        <v>184</v>
      </c>
      <c r="C86" s="48">
        <v>630</v>
      </c>
      <c r="E86" s="47"/>
      <c r="F86" s="37"/>
      <c r="O86" s="37"/>
      <c r="P86" s="37"/>
      <c r="Q86" s="37"/>
      <c r="R86" s="37"/>
      <c r="S86" s="37"/>
      <c r="T86" s="38"/>
      <c r="U86" s="38"/>
      <c r="V86" s="38"/>
      <c r="W86" s="38"/>
      <c r="X86" s="39"/>
      <c r="Y86" s="40"/>
      <c r="Z86" s="41"/>
      <c r="AA86" s="42"/>
      <c r="AB86" s="43"/>
      <c r="AC86" s="44"/>
    </row>
    <row r="87" spans="1:29" x14ac:dyDescent="0.25">
      <c r="A87" s="28">
        <v>42501</v>
      </c>
      <c r="B87" s="29">
        <v>185</v>
      </c>
      <c r="C87" s="48">
        <v>539.9</v>
      </c>
      <c r="E87" s="47"/>
      <c r="F87" s="37"/>
      <c r="O87" s="37"/>
      <c r="P87" s="37"/>
      <c r="Q87" s="37"/>
      <c r="R87" s="37"/>
      <c r="S87" s="37"/>
      <c r="T87" s="38"/>
      <c r="U87" s="38"/>
      <c r="V87" s="38"/>
      <c r="W87" s="38"/>
      <c r="X87" s="39"/>
      <c r="Y87" s="40"/>
      <c r="Z87" s="41"/>
      <c r="AA87" s="42"/>
      <c r="AB87" s="43"/>
      <c r="AC87" s="44"/>
    </row>
    <row r="88" spans="1:29" x14ac:dyDescent="0.25">
      <c r="A88" s="28">
        <v>42501</v>
      </c>
      <c r="B88" s="29">
        <v>186</v>
      </c>
      <c r="C88" s="48">
        <v>550</v>
      </c>
      <c r="E88" s="47"/>
      <c r="F88" s="37"/>
      <c r="O88" s="37"/>
      <c r="P88" s="37"/>
      <c r="Q88" s="37"/>
      <c r="R88" s="37"/>
      <c r="S88" s="37"/>
      <c r="T88" s="38"/>
      <c r="U88" s="38"/>
      <c r="V88" s="38"/>
      <c r="W88" s="38"/>
      <c r="X88" s="39"/>
      <c r="Y88" s="40"/>
      <c r="Z88" s="41"/>
      <c r="AA88" s="42"/>
      <c r="AB88" s="43"/>
      <c r="AC88" s="44"/>
    </row>
    <row r="89" spans="1:29" x14ac:dyDescent="0.25">
      <c r="A89" s="28">
        <v>42501</v>
      </c>
      <c r="B89" s="29">
        <v>187</v>
      </c>
      <c r="C89" s="48">
        <v>440</v>
      </c>
      <c r="E89" s="47"/>
      <c r="F89" s="37"/>
      <c r="O89" s="37"/>
      <c r="P89" s="37"/>
      <c r="Q89" s="37"/>
      <c r="R89" s="37"/>
      <c r="S89" s="37"/>
      <c r="T89" s="38"/>
      <c r="U89" s="38"/>
      <c r="V89" s="38"/>
      <c r="W89" s="38"/>
      <c r="X89" s="39"/>
      <c r="Y89" s="40"/>
      <c r="Z89" s="41"/>
      <c r="AA89" s="42"/>
      <c r="AB89" s="43"/>
      <c r="AC89" s="44"/>
    </row>
    <row r="90" spans="1:29" x14ac:dyDescent="0.25">
      <c r="A90" s="28">
        <v>42501</v>
      </c>
      <c r="B90" s="29">
        <v>188</v>
      </c>
      <c r="C90" s="48">
        <v>430</v>
      </c>
      <c r="E90" s="47"/>
      <c r="F90" s="37"/>
      <c r="O90" s="37"/>
      <c r="P90" s="37"/>
      <c r="Q90" s="37"/>
      <c r="R90" s="37"/>
      <c r="S90" s="37"/>
      <c r="T90" s="38"/>
      <c r="U90" s="38"/>
      <c r="V90" s="38"/>
      <c r="W90" s="38"/>
      <c r="X90" s="39"/>
      <c r="Y90" s="40"/>
      <c r="Z90" s="41"/>
      <c r="AA90" s="42"/>
      <c r="AB90" s="43"/>
      <c r="AC90" s="44"/>
    </row>
    <row r="91" spans="1:29" x14ac:dyDescent="0.25">
      <c r="A91" s="28">
        <v>42501</v>
      </c>
      <c r="B91" s="29">
        <v>189</v>
      </c>
      <c r="C91" s="48">
        <v>550</v>
      </c>
      <c r="E91" s="47"/>
      <c r="F91" s="37"/>
      <c r="O91" s="37"/>
      <c r="P91" s="37"/>
      <c r="Q91" s="37"/>
      <c r="R91" s="37"/>
      <c r="S91" s="37"/>
      <c r="T91" s="38"/>
      <c r="U91" s="38"/>
      <c r="V91" s="38"/>
      <c r="W91" s="38"/>
      <c r="X91" s="39"/>
      <c r="Y91" s="40"/>
      <c r="Z91" s="41"/>
      <c r="AA91" s="42"/>
      <c r="AB91" s="43"/>
      <c r="AC91" s="44"/>
    </row>
    <row r="92" spans="1:29" x14ac:dyDescent="0.25">
      <c r="A92" s="28">
        <v>42501</v>
      </c>
      <c r="B92" s="29">
        <v>190</v>
      </c>
      <c r="C92" s="48">
        <v>1100</v>
      </c>
      <c r="E92" s="47"/>
      <c r="F92" s="37"/>
      <c r="O92" s="37"/>
      <c r="P92" s="37"/>
      <c r="Q92" s="37"/>
      <c r="R92" s="37"/>
      <c r="S92" s="37"/>
      <c r="T92" s="38"/>
      <c r="U92" s="38"/>
      <c r="V92" s="38"/>
      <c r="W92" s="38"/>
      <c r="X92" s="39"/>
      <c r="Y92" s="40"/>
      <c r="Z92" s="41"/>
      <c r="AA92" s="42"/>
      <c r="AB92" s="43"/>
      <c r="AC92" s="44"/>
    </row>
    <row r="93" spans="1:29" x14ac:dyDescent="0.25">
      <c r="A93" s="28">
        <v>42501</v>
      </c>
      <c r="B93" s="29">
        <v>191</v>
      </c>
      <c r="C93" s="48">
        <v>550</v>
      </c>
      <c r="E93" s="47"/>
      <c r="F93" s="37"/>
      <c r="O93" s="37"/>
      <c r="P93" s="37"/>
      <c r="Q93" s="37"/>
      <c r="R93" s="37"/>
      <c r="S93" s="37"/>
      <c r="T93" s="38"/>
      <c r="U93" s="38"/>
      <c r="V93" s="38"/>
      <c r="W93" s="38"/>
      <c r="X93" s="39"/>
      <c r="Y93" s="40"/>
      <c r="Z93" s="41"/>
      <c r="AA93" s="42"/>
      <c r="AB93" s="43"/>
      <c r="AC93" s="44"/>
    </row>
    <row r="94" spans="1:29" x14ac:dyDescent="0.25">
      <c r="A94" s="28">
        <v>42501</v>
      </c>
      <c r="B94" s="29">
        <v>192</v>
      </c>
      <c r="C94" s="48">
        <v>520</v>
      </c>
      <c r="E94" s="47"/>
      <c r="F94" s="37"/>
      <c r="O94" s="37"/>
      <c r="P94" s="37"/>
      <c r="Q94" s="37"/>
      <c r="R94" s="37"/>
      <c r="S94" s="37"/>
      <c r="T94" s="38"/>
      <c r="U94" s="38"/>
      <c r="V94" s="38"/>
      <c r="W94" s="38"/>
      <c r="X94" s="39"/>
      <c r="Y94" s="40"/>
      <c r="Z94" s="41"/>
      <c r="AA94" s="42"/>
      <c r="AB94" s="43"/>
      <c r="AC94" s="44"/>
    </row>
    <row r="95" spans="1:29" x14ac:dyDescent="0.25">
      <c r="A95" s="28">
        <v>42501</v>
      </c>
      <c r="B95" s="29">
        <v>193</v>
      </c>
      <c r="C95" s="48">
        <v>590</v>
      </c>
      <c r="E95" s="47"/>
      <c r="F95" s="37"/>
      <c r="O95" s="37"/>
      <c r="P95" s="37"/>
      <c r="Q95" s="37"/>
      <c r="R95" s="37"/>
      <c r="S95" s="37"/>
      <c r="T95" s="38"/>
      <c r="U95" s="38"/>
      <c r="V95" s="38"/>
      <c r="W95" s="38"/>
      <c r="X95" s="39"/>
      <c r="Y95" s="40"/>
      <c r="Z95" s="41"/>
      <c r="AA95" s="42"/>
      <c r="AB95" s="43"/>
      <c r="AC95" s="44"/>
    </row>
    <row r="96" spans="1:29" x14ac:dyDescent="0.25">
      <c r="A96" s="28">
        <v>43596</v>
      </c>
      <c r="B96" s="29">
        <v>194</v>
      </c>
      <c r="C96" s="48">
        <v>1700</v>
      </c>
      <c r="E96" s="47"/>
      <c r="F96" s="37"/>
      <c r="O96" s="37"/>
      <c r="P96" s="37"/>
      <c r="Q96" s="37"/>
      <c r="R96" s="37"/>
      <c r="S96" s="37"/>
      <c r="T96" s="38"/>
      <c r="U96" s="38"/>
      <c r="V96" s="38"/>
      <c r="W96" s="38"/>
      <c r="X96" s="39"/>
      <c r="Y96" s="40"/>
      <c r="Z96" s="41"/>
      <c r="AA96" s="42"/>
      <c r="AB96" s="43"/>
      <c r="AC96" s="44"/>
    </row>
    <row r="97" spans="1:29" x14ac:dyDescent="0.25">
      <c r="A97" s="28">
        <v>42501</v>
      </c>
      <c r="B97" s="29">
        <v>195</v>
      </c>
      <c r="C97" s="48">
        <v>990</v>
      </c>
      <c r="E97" s="47"/>
      <c r="F97" s="37"/>
      <c r="O97" s="37"/>
      <c r="P97" s="37"/>
      <c r="Q97" s="37"/>
      <c r="R97" s="37"/>
      <c r="S97" s="37"/>
      <c r="T97" s="38"/>
      <c r="U97" s="38"/>
      <c r="V97" s="38"/>
      <c r="W97" s="38"/>
      <c r="X97" s="39"/>
      <c r="Y97" s="40"/>
      <c r="Z97" s="41"/>
      <c r="AA97" s="42"/>
      <c r="AB97" s="43"/>
      <c r="AC97" s="44"/>
    </row>
    <row r="98" spans="1:29" x14ac:dyDescent="0.25">
      <c r="A98" s="28">
        <v>42503</v>
      </c>
      <c r="B98" s="29">
        <v>196</v>
      </c>
      <c r="C98" s="48">
        <v>4948.88</v>
      </c>
      <c r="E98" s="47"/>
      <c r="F98" s="37"/>
      <c r="O98" s="37"/>
      <c r="P98" s="37"/>
      <c r="Q98" s="37"/>
      <c r="R98" s="37"/>
      <c r="S98" s="37"/>
      <c r="T98" s="38"/>
      <c r="U98" s="38"/>
      <c r="V98" s="38"/>
      <c r="W98" s="38"/>
      <c r="X98" s="39"/>
      <c r="Y98" s="40"/>
      <c r="Z98" s="41"/>
      <c r="AA98" s="42"/>
      <c r="AB98" s="43"/>
      <c r="AC98" s="44"/>
    </row>
    <row r="99" spans="1:29" x14ac:dyDescent="0.25">
      <c r="A99" s="28">
        <v>42503</v>
      </c>
      <c r="B99" s="29">
        <v>197</v>
      </c>
      <c r="C99" s="48">
        <v>6122.61</v>
      </c>
      <c r="E99" s="47"/>
      <c r="F99" s="37"/>
      <c r="O99" s="37"/>
      <c r="P99" s="37"/>
      <c r="Q99" s="37"/>
      <c r="R99" s="37"/>
      <c r="S99" s="37"/>
      <c r="T99" s="38"/>
      <c r="U99" s="38"/>
      <c r="V99" s="38"/>
      <c r="W99" s="38"/>
      <c r="X99" s="39"/>
      <c r="Y99" s="40"/>
      <c r="Z99" s="41"/>
      <c r="AA99" s="42"/>
      <c r="AB99" s="43"/>
      <c r="AC99" s="44"/>
    </row>
    <row r="100" spans="1:29" x14ac:dyDescent="0.25">
      <c r="A100" s="28">
        <v>42507</v>
      </c>
      <c r="B100" s="29">
        <v>198</v>
      </c>
      <c r="C100" s="48">
        <v>25483.91</v>
      </c>
      <c r="E100" s="47"/>
      <c r="F100" s="37"/>
      <c r="O100" s="37"/>
      <c r="P100" s="37"/>
      <c r="Q100" s="37"/>
      <c r="R100" s="37"/>
      <c r="S100" s="37"/>
      <c r="T100" s="38"/>
      <c r="U100" s="38"/>
      <c r="V100" s="38"/>
      <c r="W100" s="38"/>
      <c r="X100" s="39"/>
      <c r="Y100" s="40"/>
      <c r="Z100" s="41"/>
      <c r="AA100" s="42"/>
      <c r="AB100" s="43"/>
      <c r="AC100" s="44"/>
    </row>
    <row r="101" spans="1:29" x14ac:dyDescent="0.25">
      <c r="A101" s="28">
        <v>42507</v>
      </c>
      <c r="B101" s="29">
        <v>199</v>
      </c>
      <c r="C101" s="48">
        <v>3270</v>
      </c>
      <c r="E101" s="47"/>
      <c r="F101" s="37"/>
      <c r="O101" s="37"/>
      <c r="P101" s="37"/>
      <c r="Q101" s="37"/>
      <c r="R101" s="37"/>
      <c r="S101" s="37"/>
      <c r="T101" s="38"/>
      <c r="U101" s="38"/>
      <c r="V101" s="38"/>
      <c r="W101" s="38"/>
      <c r="X101" s="39"/>
      <c r="Y101" s="40"/>
      <c r="Z101" s="41"/>
      <c r="AA101" s="42"/>
      <c r="AB101" s="43"/>
      <c r="AC101" s="44"/>
    </row>
    <row r="102" spans="1:29" x14ac:dyDescent="0.25">
      <c r="A102" s="28">
        <v>42507</v>
      </c>
      <c r="B102" s="29">
        <v>200</v>
      </c>
      <c r="C102" s="48">
        <v>689.9</v>
      </c>
      <c r="E102" s="47"/>
      <c r="F102" s="37"/>
      <c r="O102" s="37"/>
      <c r="P102" s="37"/>
      <c r="Q102" s="37"/>
      <c r="R102" s="37"/>
      <c r="S102" s="37"/>
      <c r="T102" s="38"/>
      <c r="U102" s="38"/>
      <c r="V102" s="38"/>
      <c r="W102" s="38"/>
      <c r="X102" s="39"/>
      <c r="Y102" s="40"/>
      <c r="Z102" s="41"/>
      <c r="AA102" s="42"/>
      <c r="AB102" s="43"/>
      <c r="AC102" s="44"/>
    </row>
    <row r="103" spans="1:29" x14ac:dyDescent="0.25">
      <c r="A103" s="28">
        <v>42507</v>
      </c>
      <c r="B103" s="29">
        <v>201</v>
      </c>
      <c r="C103" s="48">
        <v>490</v>
      </c>
      <c r="E103" s="47"/>
      <c r="F103" s="37"/>
      <c r="O103" s="37"/>
      <c r="P103" s="37"/>
      <c r="Q103" s="37"/>
      <c r="R103" s="37"/>
      <c r="S103" s="37"/>
      <c r="T103" s="38"/>
      <c r="U103" s="38"/>
      <c r="V103" s="38"/>
      <c r="W103" s="38"/>
      <c r="X103" s="39"/>
      <c r="Y103" s="40"/>
      <c r="Z103" s="41"/>
      <c r="AA103" s="42"/>
      <c r="AB103" s="43"/>
      <c r="AC103" s="44"/>
    </row>
    <row r="104" spans="1:29" x14ac:dyDescent="0.25">
      <c r="A104" s="28">
        <v>42507</v>
      </c>
      <c r="B104" s="29">
        <v>202</v>
      </c>
      <c r="C104" s="48">
        <v>290</v>
      </c>
      <c r="E104" s="47"/>
      <c r="F104" s="37"/>
      <c r="O104" s="37"/>
      <c r="P104" s="37"/>
      <c r="Q104" s="37"/>
      <c r="R104" s="37"/>
      <c r="S104" s="37"/>
      <c r="T104" s="38"/>
      <c r="U104" s="38"/>
      <c r="V104" s="38"/>
      <c r="W104" s="38"/>
      <c r="X104" s="39"/>
      <c r="Y104" s="40"/>
      <c r="Z104" s="41"/>
      <c r="AA104" s="42"/>
      <c r="AB104" s="43"/>
      <c r="AC104" s="44"/>
    </row>
    <row r="105" spans="1:29" x14ac:dyDescent="0.25">
      <c r="A105" s="28">
        <v>42507</v>
      </c>
      <c r="B105" s="29">
        <v>203</v>
      </c>
      <c r="C105" s="48">
        <v>490</v>
      </c>
      <c r="E105" s="47"/>
      <c r="F105" s="37"/>
      <c r="O105" s="37"/>
      <c r="P105" s="37"/>
      <c r="Q105" s="37"/>
      <c r="R105" s="37"/>
      <c r="S105" s="37"/>
      <c r="T105" s="38"/>
      <c r="U105" s="38"/>
      <c r="V105" s="38"/>
      <c r="W105" s="38"/>
      <c r="X105" s="39"/>
      <c r="Y105" s="40"/>
      <c r="Z105" s="41"/>
      <c r="AA105" s="42"/>
      <c r="AB105" s="43"/>
      <c r="AC105" s="44"/>
    </row>
    <row r="106" spans="1:29" x14ac:dyDescent="0.25">
      <c r="A106" s="28">
        <v>42507</v>
      </c>
      <c r="B106" s="29">
        <v>204</v>
      </c>
      <c r="C106" s="48">
        <v>290</v>
      </c>
      <c r="E106" s="47"/>
      <c r="F106" s="37"/>
      <c r="O106" s="37"/>
      <c r="P106" s="37"/>
      <c r="Q106" s="37"/>
      <c r="R106" s="37"/>
      <c r="S106" s="37"/>
      <c r="T106" s="38"/>
      <c r="U106" s="38"/>
      <c r="V106" s="38"/>
      <c r="W106" s="38"/>
      <c r="X106" s="39"/>
      <c r="Y106" s="40"/>
      <c r="Z106" s="41"/>
      <c r="AA106" s="42"/>
      <c r="AB106" s="43"/>
      <c r="AC106" s="44"/>
    </row>
    <row r="107" spans="1:29" x14ac:dyDescent="0.25">
      <c r="A107" s="28">
        <v>42510</v>
      </c>
      <c r="B107" s="29">
        <v>205</v>
      </c>
      <c r="C107" s="48">
        <v>290</v>
      </c>
      <c r="E107" s="47"/>
      <c r="F107" s="37"/>
      <c r="O107" s="37"/>
      <c r="P107" s="37"/>
      <c r="Q107" s="37"/>
      <c r="R107" s="37"/>
      <c r="S107" s="37"/>
      <c r="T107" s="38"/>
      <c r="U107" s="38"/>
      <c r="V107" s="38"/>
      <c r="W107" s="38"/>
      <c r="X107" s="39"/>
      <c r="Y107" s="40"/>
      <c r="Z107" s="41"/>
      <c r="AA107" s="42"/>
      <c r="AB107" s="43"/>
      <c r="AC107" s="44"/>
    </row>
    <row r="108" spans="1:29" x14ac:dyDescent="0.25">
      <c r="A108" s="28">
        <v>42510</v>
      </c>
      <c r="B108" s="29">
        <v>206</v>
      </c>
      <c r="C108" s="48">
        <v>1327.5</v>
      </c>
      <c r="E108" s="47"/>
      <c r="F108" s="37"/>
      <c r="O108" s="37"/>
      <c r="P108" s="37"/>
      <c r="Q108" s="37"/>
      <c r="R108" s="37"/>
      <c r="S108" s="37"/>
      <c r="T108" s="38"/>
      <c r="U108" s="38"/>
      <c r="V108" s="38"/>
      <c r="W108" s="38"/>
      <c r="X108" s="39"/>
      <c r="Y108" s="40"/>
      <c r="Z108" s="41"/>
      <c r="AA108" s="42"/>
      <c r="AB108" s="43"/>
      <c r="AC108" s="44"/>
    </row>
    <row r="109" spans="1:29" x14ac:dyDescent="0.25">
      <c r="A109" s="28">
        <v>42510</v>
      </c>
      <c r="B109" s="29">
        <v>207</v>
      </c>
      <c r="C109" s="48">
        <v>300</v>
      </c>
      <c r="E109" s="47"/>
      <c r="F109" s="37"/>
      <c r="O109" s="37"/>
      <c r="P109" s="37"/>
      <c r="Q109" s="37"/>
      <c r="R109" s="37"/>
      <c r="S109" s="37"/>
      <c r="T109" s="38"/>
      <c r="U109" s="38"/>
      <c r="V109" s="38"/>
      <c r="W109" s="38"/>
      <c r="X109" s="39"/>
      <c r="Y109" s="40"/>
      <c r="Z109" s="41"/>
      <c r="AA109" s="42"/>
      <c r="AB109" s="43"/>
      <c r="AC109" s="44"/>
    </row>
    <row r="110" spans="1:29" x14ac:dyDescent="0.25">
      <c r="A110" s="28">
        <v>42510</v>
      </c>
      <c r="B110" s="29">
        <v>208</v>
      </c>
      <c r="C110" s="48">
        <v>690</v>
      </c>
      <c r="E110" s="47"/>
      <c r="F110" s="37"/>
      <c r="O110" s="37"/>
      <c r="P110" s="37"/>
      <c r="Q110" s="37"/>
      <c r="R110" s="37"/>
      <c r="S110" s="37"/>
      <c r="T110" s="38"/>
      <c r="U110" s="38"/>
      <c r="V110" s="38"/>
      <c r="W110" s="38"/>
      <c r="X110" s="39"/>
      <c r="Y110" s="40"/>
      <c r="Z110" s="41"/>
      <c r="AA110" s="42"/>
      <c r="AB110" s="43"/>
      <c r="AC110" s="44"/>
    </row>
    <row r="111" spans="1:29" x14ac:dyDescent="0.25">
      <c r="A111" s="28">
        <v>42510</v>
      </c>
      <c r="B111" s="29">
        <v>209</v>
      </c>
      <c r="C111" s="48">
        <v>2975</v>
      </c>
      <c r="E111" s="47"/>
      <c r="F111" s="37"/>
      <c r="O111" s="37"/>
      <c r="P111" s="37"/>
      <c r="Q111" s="37"/>
      <c r="R111" s="37"/>
      <c r="S111" s="37"/>
      <c r="T111" s="38"/>
      <c r="U111" s="38"/>
      <c r="V111" s="38"/>
      <c r="W111" s="38"/>
      <c r="X111" s="39"/>
      <c r="Y111" s="40"/>
      <c r="Z111" s="41"/>
      <c r="AA111" s="42"/>
      <c r="AB111" s="43"/>
      <c r="AC111" s="44"/>
    </row>
    <row r="112" spans="1:29" x14ac:dyDescent="0.25">
      <c r="A112" s="28">
        <v>42510</v>
      </c>
      <c r="B112" s="29">
        <v>210</v>
      </c>
      <c r="C112" s="48">
        <v>690</v>
      </c>
      <c r="E112" s="47"/>
      <c r="F112" s="37"/>
      <c r="O112" s="37"/>
      <c r="P112" s="37"/>
      <c r="Q112" s="37"/>
      <c r="R112" s="37"/>
      <c r="S112" s="37"/>
      <c r="T112" s="38"/>
      <c r="U112" s="38"/>
      <c r="V112" s="38"/>
      <c r="W112" s="38"/>
      <c r="X112" s="39"/>
      <c r="Y112" s="40"/>
      <c r="Z112" s="41"/>
      <c r="AA112" s="42"/>
      <c r="AB112" s="43"/>
      <c r="AC112" s="44"/>
    </row>
    <row r="113" spans="1:29" s="68" customFormat="1" x14ac:dyDescent="0.25">
      <c r="A113" s="77">
        <v>42513</v>
      </c>
      <c r="B113" s="78">
        <v>211</v>
      </c>
      <c r="C113" s="79" t="s">
        <v>46</v>
      </c>
      <c r="D113" s="83"/>
      <c r="E113" s="80"/>
      <c r="F113" s="84"/>
      <c r="G113" s="83"/>
      <c r="H113" s="83"/>
      <c r="I113" s="83"/>
      <c r="J113" s="83"/>
      <c r="K113" s="83"/>
      <c r="L113" s="83"/>
      <c r="M113" s="83"/>
      <c r="N113" s="83"/>
      <c r="O113" s="84"/>
      <c r="P113" s="84"/>
      <c r="Q113" s="84"/>
      <c r="R113" s="84"/>
      <c r="S113" s="84"/>
      <c r="T113" s="85"/>
      <c r="U113" s="85"/>
      <c r="V113" s="85"/>
      <c r="W113" s="85"/>
      <c r="X113" s="86"/>
      <c r="Y113" s="87"/>
      <c r="Z113" s="81"/>
      <c r="AA113" s="82"/>
      <c r="AB113" s="88"/>
      <c r="AC113" s="82"/>
    </row>
    <row r="114" spans="1:29" x14ac:dyDescent="0.25">
      <c r="A114" s="28">
        <v>42514</v>
      </c>
      <c r="B114" s="29">
        <v>212</v>
      </c>
      <c r="C114" s="48">
        <v>590</v>
      </c>
      <c r="E114" s="47"/>
      <c r="F114" s="37"/>
      <c r="O114" s="37"/>
      <c r="P114" s="37"/>
      <c r="Q114" s="37"/>
      <c r="R114" s="37"/>
      <c r="S114" s="37"/>
      <c r="T114" s="38"/>
      <c r="U114" s="38"/>
      <c r="V114" s="38"/>
      <c r="W114" s="38"/>
      <c r="X114" s="39"/>
      <c r="Y114" s="40"/>
      <c r="Z114" s="41"/>
      <c r="AA114" s="42"/>
      <c r="AB114" s="43"/>
      <c r="AC114" s="44"/>
    </row>
    <row r="115" spans="1:29" x14ac:dyDescent="0.25">
      <c r="A115" s="28">
        <v>42514</v>
      </c>
      <c r="B115" s="29">
        <v>213</v>
      </c>
      <c r="C115" s="48">
        <v>590</v>
      </c>
      <c r="E115" s="47"/>
      <c r="F115" s="37"/>
      <c r="O115" s="37"/>
      <c r="P115" s="37"/>
      <c r="Q115" s="37"/>
      <c r="R115" s="37"/>
      <c r="S115" s="37"/>
      <c r="T115" s="38"/>
      <c r="U115" s="38"/>
      <c r="V115" s="38"/>
      <c r="W115" s="38"/>
      <c r="X115" s="39"/>
      <c r="Y115" s="40"/>
      <c r="Z115" s="41"/>
      <c r="AA115" s="42"/>
      <c r="AB115" s="43"/>
      <c r="AC115" s="44"/>
    </row>
    <row r="116" spans="1:29" x14ac:dyDescent="0.25">
      <c r="A116" s="28">
        <v>42515</v>
      </c>
      <c r="B116" s="29">
        <v>214</v>
      </c>
      <c r="C116" s="48">
        <v>2725</v>
      </c>
      <c r="E116" s="47"/>
      <c r="F116" s="37"/>
      <c r="O116" s="37"/>
      <c r="P116" s="37"/>
      <c r="Q116" s="37"/>
      <c r="R116" s="37"/>
      <c r="S116" s="37"/>
      <c r="T116" s="38"/>
      <c r="U116" s="38"/>
      <c r="V116" s="38"/>
      <c r="W116" s="38"/>
      <c r="X116" s="39"/>
      <c r="Y116" s="40"/>
      <c r="Z116" s="41"/>
      <c r="AA116" s="42"/>
      <c r="AB116" s="43"/>
      <c r="AC116" s="44"/>
    </row>
    <row r="117" spans="1:29" x14ac:dyDescent="0.25">
      <c r="A117" s="28">
        <v>42515</v>
      </c>
      <c r="B117" s="29">
        <v>215</v>
      </c>
      <c r="C117" s="48">
        <v>4900</v>
      </c>
      <c r="E117" s="47"/>
      <c r="F117" s="37"/>
      <c r="O117" s="37"/>
      <c r="P117" s="37"/>
      <c r="Q117" s="37"/>
      <c r="R117" s="37"/>
      <c r="S117" s="37"/>
      <c r="T117" s="38"/>
      <c r="U117" s="38"/>
      <c r="V117" s="38"/>
      <c r="W117" s="38"/>
      <c r="X117" s="39"/>
      <c r="Y117" s="40"/>
      <c r="Z117" s="41"/>
      <c r="AA117" s="42"/>
      <c r="AB117" s="43"/>
      <c r="AC117" s="44"/>
    </row>
    <row r="118" spans="1:29" x14ac:dyDescent="0.25">
      <c r="A118" s="28">
        <v>42521</v>
      </c>
      <c r="B118" s="29">
        <v>216</v>
      </c>
      <c r="C118" s="48">
        <v>590</v>
      </c>
      <c r="E118" s="47"/>
      <c r="F118" s="37"/>
      <c r="O118" s="37"/>
      <c r="P118" s="37"/>
      <c r="Q118" s="37"/>
      <c r="R118" s="37"/>
      <c r="S118" s="37"/>
      <c r="T118" s="38"/>
      <c r="U118" s="38"/>
      <c r="V118" s="38"/>
      <c r="W118" s="38"/>
      <c r="X118" s="39"/>
      <c r="Y118" s="40"/>
      <c r="Z118" s="41"/>
      <c r="AA118" s="42"/>
      <c r="AB118" s="43"/>
      <c r="AC118" s="44"/>
    </row>
    <row r="119" spans="1:29" x14ac:dyDescent="0.25">
      <c r="A119" s="28">
        <v>42521</v>
      </c>
      <c r="B119" s="29">
        <v>217</v>
      </c>
      <c r="C119" s="48">
        <v>290</v>
      </c>
      <c r="E119" s="47"/>
      <c r="F119" s="37"/>
      <c r="O119" s="37"/>
      <c r="P119" s="37"/>
      <c r="Q119" s="37"/>
      <c r="R119" s="37"/>
      <c r="S119" s="37"/>
      <c r="T119" s="38"/>
      <c r="U119" s="38"/>
      <c r="V119" s="38"/>
      <c r="W119" s="38"/>
      <c r="X119" s="39"/>
      <c r="Y119" s="40"/>
      <c r="Z119" s="41"/>
      <c r="AA119" s="42"/>
      <c r="AB119" s="43"/>
      <c r="AC119" s="44"/>
    </row>
    <row r="120" spans="1:29" x14ac:dyDescent="0.25">
      <c r="A120" s="28">
        <v>42521</v>
      </c>
      <c r="B120" s="29">
        <v>218</v>
      </c>
      <c r="C120" s="48">
        <v>1490</v>
      </c>
      <c r="E120" s="47"/>
      <c r="F120" s="37"/>
      <c r="O120" s="37"/>
      <c r="P120" s="37"/>
      <c r="Q120" s="37"/>
      <c r="R120" s="37"/>
      <c r="S120" s="37"/>
      <c r="T120" s="38"/>
      <c r="U120" s="38"/>
      <c r="V120" s="38"/>
      <c r="W120" s="38"/>
      <c r="X120" s="39"/>
      <c r="Y120" s="40"/>
      <c r="Z120" s="41"/>
      <c r="AA120" s="42"/>
      <c r="AB120" s="43"/>
      <c r="AC120" s="44"/>
    </row>
    <row r="121" spans="1:29" x14ac:dyDescent="0.25">
      <c r="A121" s="28">
        <v>42521</v>
      </c>
      <c r="B121" s="29">
        <v>319</v>
      </c>
      <c r="C121" s="48">
        <v>689.9</v>
      </c>
      <c r="E121" s="47"/>
      <c r="F121" s="37"/>
      <c r="O121" s="37"/>
      <c r="P121" s="37"/>
      <c r="Q121" s="37"/>
      <c r="R121" s="37"/>
      <c r="S121" s="37"/>
      <c r="T121" s="38"/>
      <c r="U121" s="38"/>
      <c r="V121" s="38"/>
      <c r="W121" s="38"/>
      <c r="X121" s="39"/>
      <c r="Y121" s="40"/>
      <c r="Z121" s="41"/>
      <c r="AA121" s="42"/>
      <c r="AB121" s="43"/>
      <c r="AC121" s="44"/>
    </row>
    <row r="122" spans="1:29" x14ac:dyDescent="0.25">
      <c r="A122" s="28">
        <v>42521</v>
      </c>
      <c r="B122" s="29">
        <v>221</v>
      </c>
      <c r="C122" s="48">
        <v>1600</v>
      </c>
      <c r="E122" s="47"/>
      <c r="F122" s="37"/>
      <c r="O122" s="37"/>
      <c r="P122" s="37"/>
      <c r="Q122" s="37"/>
      <c r="R122" s="37"/>
      <c r="S122" s="37"/>
      <c r="T122" s="38"/>
      <c r="U122" s="38"/>
      <c r="V122" s="38"/>
      <c r="W122" s="38"/>
      <c r="X122" s="39"/>
      <c r="Y122" s="40"/>
      <c r="Z122" s="41"/>
      <c r="AA122" s="42"/>
      <c r="AB122" s="43"/>
      <c r="AC122" s="44"/>
    </row>
    <row r="123" spans="1:29" x14ac:dyDescent="0.25">
      <c r="A123" s="28">
        <v>42521</v>
      </c>
      <c r="B123" s="29">
        <v>222</v>
      </c>
      <c r="C123" s="48">
        <v>490</v>
      </c>
      <c r="E123" s="47"/>
      <c r="F123" s="37"/>
      <c r="O123" s="37"/>
      <c r="P123" s="37"/>
      <c r="Q123" s="37"/>
      <c r="R123" s="37"/>
      <c r="S123" s="37"/>
      <c r="T123" s="38"/>
      <c r="U123" s="38"/>
      <c r="V123" s="38"/>
      <c r="W123" s="38"/>
      <c r="X123" s="39"/>
      <c r="Y123" s="40"/>
      <c r="Z123" s="41"/>
      <c r="AA123" s="42"/>
      <c r="AB123" s="43"/>
      <c r="AC123" s="44"/>
    </row>
    <row r="124" spans="1:29" x14ac:dyDescent="0.25">
      <c r="A124" s="28">
        <v>42521</v>
      </c>
      <c r="B124" s="29">
        <v>223</v>
      </c>
      <c r="C124" s="48">
        <v>1150</v>
      </c>
      <c r="E124" s="47"/>
      <c r="F124" s="37"/>
      <c r="O124" s="37"/>
      <c r="P124" s="37"/>
      <c r="Q124" s="37"/>
      <c r="R124" s="37"/>
      <c r="S124" s="37"/>
      <c r="T124" s="38"/>
      <c r="U124" s="38"/>
      <c r="V124" s="38"/>
      <c r="W124" s="38"/>
      <c r="X124" s="39"/>
      <c r="Y124" s="40"/>
      <c r="Z124" s="41"/>
      <c r="AA124" s="42"/>
      <c r="AB124" s="43"/>
      <c r="AC124" s="44"/>
    </row>
    <row r="125" spans="1:29" x14ac:dyDescent="0.25">
      <c r="A125" s="28">
        <v>42521</v>
      </c>
      <c r="B125" s="29">
        <v>224</v>
      </c>
      <c r="C125" s="48">
        <v>283.47000000000003</v>
      </c>
      <c r="E125" s="47"/>
      <c r="F125" s="37"/>
      <c r="O125" s="37"/>
      <c r="P125" s="37"/>
      <c r="Q125" s="37"/>
      <c r="R125" s="37"/>
      <c r="S125" s="37"/>
      <c r="T125" s="38"/>
      <c r="U125" s="38"/>
      <c r="V125" s="38"/>
      <c r="W125" s="38"/>
      <c r="X125" s="39"/>
      <c r="Y125" s="40"/>
      <c r="Z125" s="41"/>
      <c r="AA125" s="42"/>
      <c r="AB125" s="43"/>
      <c r="AC125" s="44"/>
    </row>
    <row r="126" spans="1:29" x14ac:dyDescent="0.25">
      <c r="A126" s="28">
        <v>42521</v>
      </c>
      <c r="B126" s="29">
        <v>225</v>
      </c>
      <c r="C126" s="48">
        <v>3300</v>
      </c>
      <c r="E126" s="47"/>
      <c r="F126" s="37"/>
      <c r="O126" s="37"/>
      <c r="P126" s="37"/>
      <c r="Q126" s="37"/>
      <c r="R126" s="37"/>
      <c r="S126" s="37"/>
      <c r="T126" s="38"/>
      <c r="U126" s="38"/>
      <c r="V126" s="38"/>
      <c r="W126" s="38"/>
      <c r="X126" s="39"/>
      <c r="Y126" s="40"/>
      <c r="Z126" s="41"/>
      <c r="AA126" s="42"/>
      <c r="AB126" s="43"/>
      <c r="AC126" s="44"/>
    </row>
    <row r="127" spans="1:29" x14ac:dyDescent="0.25">
      <c r="A127" s="28">
        <v>42521</v>
      </c>
      <c r="B127" s="29">
        <v>226</v>
      </c>
      <c r="C127" s="48">
        <v>390</v>
      </c>
      <c r="E127" s="47"/>
      <c r="F127" s="37"/>
      <c r="O127" s="37"/>
      <c r="P127" s="37"/>
      <c r="Q127" s="37"/>
      <c r="R127" s="37"/>
      <c r="S127" s="37"/>
      <c r="T127" s="38"/>
      <c r="U127" s="38"/>
      <c r="V127" s="38"/>
      <c r="W127" s="38"/>
      <c r="X127" s="39"/>
      <c r="Y127" s="40"/>
      <c r="Z127" s="41"/>
      <c r="AA127" s="42"/>
      <c r="AB127" s="43"/>
      <c r="AC127" s="44"/>
    </row>
    <row r="128" spans="1:29" x14ac:dyDescent="0.25">
      <c r="A128" s="28">
        <v>42521</v>
      </c>
      <c r="B128" s="29">
        <v>227</v>
      </c>
      <c r="C128" s="48">
        <v>790</v>
      </c>
      <c r="E128" s="47"/>
      <c r="F128" s="37"/>
      <c r="O128" s="37"/>
      <c r="P128" s="37"/>
      <c r="Q128" s="37"/>
      <c r="R128" s="37"/>
      <c r="S128" s="37"/>
      <c r="T128" s="38"/>
      <c r="U128" s="38"/>
      <c r="V128" s="38"/>
      <c r="W128" s="38"/>
      <c r="X128" s="39"/>
      <c r="Y128" s="40"/>
      <c r="Z128" s="41"/>
      <c r="AA128" s="42"/>
      <c r="AB128" s="43"/>
      <c r="AC128" s="44"/>
    </row>
    <row r="129" spans="1:29" x14ac:dyDescent="0.25">
      <c r="A129" s="28">
        <v>42521</v>
      </c>
      <c r="B129" s="29">
        <v>228</v>
      </c>
      <c r="C129" s="48">
        <v>490</v>
      </c>
      <c r="E129" s="47"/>
      <c r="F129" s="37"/>
      <c r="O129" s="37"/>
      <c r="P129" s="37"/>
      <c r="Q129" s="37"/>
      <c r="R129" s="37"/>
      <c r="S129" s="37"/>
      <c r="T129" s="38"/>
      <c r="U129" s="38"/>
      <c r="V129" s="38"/>
      <c r="W129" s="38"/>
      <c r="X129" s="39"/>
      <c r="Y129" s="40"/>
      <c r="Z129" s="41"/>
      <c r="AA129" s="42"/>
      <c r="AB129" s="43"/>
      <c r="AC129" s="44"/>
    </row>
    <row r="130" spans="1:29" x14ac:dyDescent="0.25">
      <c r="A130" s="28">
        <v>42521</v>
      </c>
      <c r="B130" s="29">
        <v>229</v>
      </c>
      <c r="C130" s="48">
        <v>790</v>
      </c>
      <c r="E130" s="47"/>
      <c r="F130" s="37"/>
      <c r="O130" s="37"/>
      <c r="P130" s="37"/>
      <c r="Q130" s="37"/>
      <c r="R130" s="37"/>
      <c r="S130" s="37"/>
      <c r="T130" s="38"/>
      <c r="U130" s="38"/>
      <c r="V130" s="38"/>
      <c r="W130" s="38"/>
      <c r="X130" s="39"/>
      <c r="Y130" s="40"/>
      <c r="Z130" s="41"/>
      <c r="AA130" s="42"/>
      <c r="AB130" s="43"/>
      <c r="AC130" s="44"/>
    </row>
    <row r="131" spans="1:29" x14ac:dyDescent="0.25">
      <c r="A131" s="28">
        <v>42521</v>
      </c>
      <c r="B131" s="29">
        <v>230</v>
      </c>
      <c r="C131" s="48">
        <v>550</v>
      </c>
      <c r="E131" s="47"/>
      <c r="F131" s="37"/>
      <c r="O131" s="37"/>
      <c r="P131" s="37"/>
      <c r="Q131" s="37"/>
      <c r="R131" s="37"/>
      <c r="S131" s="37"/>
      <c r="T131" s="38"/>
      <c r="U131" s="38"/>
      <c r="V131" s="38"/>
      <c r="W131" s="38"/>
      <c r="X131" s="39"/>
      <c r="Y131" s="40"/>
      <c r="Z131" s="41"/>
      <c r="AA131" s="42"/>
      <c r="AB131" s="43"/>
      <c r="AC131" s="44"/>
    </row>
    <row r="132" spans="1:29" x14ac:dyDescent="0.25">
      <c r="C132" s="48"/>
      <c r="E132" s="47"/>
      <c r="F132" s="49"/>
      <c r="O132" s="37"/>
      <c r="P132" s="37"/>
      <c r="Q132" s="37"/>
      <c r="R132" s="37"/>
      <c r="S132" s="37"/>
      <c r="T132" s="38"/>
      <c r="U132" s="38"/>
      <c r="V132" s="38"/>
      <c r="W132" s="38"/>
      <c r="X132" s="39"/>
      <c r="Y132" s="40"/>
      <c r="Z132" s="41"/>
      <c r="AA132" s="42"/>
      <c r="AB132" s="43"/>
      <c r="AC132" s="44"/>
    </row>
    <row r="133" spans="1:29" x14ac:dyDescent="0.25">
      <c r="C133" s="50">
        <f>SUM(C65:C132)</f>
        <v>101919.59</v>
      </c>
      <c r="E133" s="47"/>
      <c r="F133" s="31"/>
      <c r="H133" s="47" t="s">
        <v>32</v>
      </c>
      <c r="I133" s="33">
        <f>F62+G62+H62+I62+O62+P62+T62+U62+C133-X62</f>
        <v>457462.05</v>
      </c>
      <c r="O133" s="37"/>
      <c r="P133" s="37"/>
      <c r="Q133" s="37"/>
      <c r="R133" s="37"/>
      <c r="S133" s="37"/>
      <c r="T133" s="38"/>
      <c r="U133" s="38"/>
      <c r="V133" s="38"/>
      <c r="W133" s="38"/>
      <c r="X133" s="39"/>
      <c r="Y133" s="40"/>
      <c r="Z133" s="41"/>
      <c r="AA133" s="42"/>
      <c r="AB133" s="43"/>
      <c r="AC133" s="44"/>
    </row>
    <row r="134" spans="1:29" ht="15.75" thickBot="1" x14ac:dyDescent="0.3">
      <c r="C134" s="51">
        <v>0.02</v>
      </c>
      <c r="E134" s="47"/>
      <c r="F134" s="31"/>
      <c r="O134" s="37"/>
      <c r="P134" s="37"/>
      <c r="Q134" s="37"/>
      <c r="R134" s="37"/>
      <c r="S134" s="37"/>
      <c r="T134" s="38"/>
      <c r="U134" s="38"/>
      <c r="V134" s="38"/>
      <c r="W134" s="38"/>
      <c r="X134" s="39"/>
      <c r="Y134" s="40"/>
      <c r="Z134" s="41"/>
      <c r="AA134" s="42"/>
      <c r="AB134" s="43"/>
      <c r="AC134" s="44"/>
    </row>
    <row r="135" spans="1:29" ht="15.75" thickBot="1" x14ac:dyDescent="0.3">
      <c r="B135" s="52" t="s">
        <v>33</v>
      </c>
      <c r="C135" s="50">
        <f>C133*C134</f>
        <v>2038.3917999999999</v>
      </c>
      <c r="F135" s="31"/>
      <c r="H135" s="47" t="s">
        <v>4</v>
      </c>
      <c r="I135" s="47" t="s">
        <v>34</v>
      </c>
      <c r="J135" s="47" t="s">
        <v>3</v>
      </c>
      <c r="O135" s="37"/>
      <c r="P135" s="37"/>
      <c r="Q135" s="37"/>
      <c r="R135" s="37"/>
      <c r="S135" s="37"/>
      <c r="T135" s="38"/>
      <c r="U135" s="38"/>
      <c r="V135" s="38"/>
      <c r="W135" s="38"/>
      <c r="X135" s="39"/>
      <c r="Y135" s="40"/>
      <c r="Z135" s="41"/>
      <c r="AA135" s="42"/>
      <c r="AB135" s="43"/>
      <c r="AC135" s="44"/>
    </row>
    <row r="136" spans="1:29" x14ac:dyDescent="0.25">
      <c r="F136" s="31"/>
      <c r="H136" s="33">
        <f>AC62</f>
        <v>-6898.89</v>
      </c>
      <c r="I136" s="53">
        <f>I133*3.65%</f>
        <v>16697.364824999997</v>
      </c>
      <c r="J136" s="33">
        <f>Z62</f>
        <v>-742.71</v>
      </c>
      <c r="O136" s="37"/>
      <c r="P136" s="37"/>
      <c r="Q136" s="37"/>
      <c r="R136" s="37"/>
      <c r="S136" s="37"/>
      <c r="T136" s="38"/>
      <c r="U136" s="38"/>
      <c r="V136" s="38"/>
      <c r="W136" s="38"/>
      <c r="X136" s="39"/>
      <c r="Y136" s="40"/>
      <c r="Z136" s="41"/>
      <c r="AA136" s="42"/>
      <c r="AB136" s="43"/>
      <c r="AC136" s="44"/>
    </row>
    <row r="137" spans="1:29" x14ac:dyDescent="0.25">
      <c r="A137" s="54"/>
      <c r="B137" s="55"/>
      <c r="O137" s="37"/>
      <c r="P137" s="37"/>
      <c r="Q137" s="37"/>
      <c r="R137" s="37"/>
      <c r="S137" s="37"/>
      <c r="T137" s="38"/>
      <c r="U137" s="38"/>
      <c r="V137" s="38"/>
      <c r="W137" s="38"/>
      <c r="X137" s="39"/>
      <c r="Y137" s="40"/>
      <c r="Z137" s="41"/>
      <c r="AA137" s="42"/>
      <c r="AB137" s="43"/>
      <c r="AC137" s="44"/>
    </row>
    <row r="138" spans="1:29" x14ac:dyDescent="0.25">
      <c r="A138" s="54"/>
      <c r="B138" s="55"/>
      <c r="H138" s="56" t="s">
        <v>35</v>
      </c>
      <c r="I138" s="33">
        <f>I136*17.8%</f>
        <v>2972.1309388499999</v>
      </c>
      <c r="O138" s="37"/>
      <c r="P138" s="37"/>
      <c r="Q138" s="37"/>
      <c r="R138" s="37"/>
      <c r="S138" s="37"/>
      <c r="T138" s="38"/>
      <c r="U138" s="38"/>
      <c r="V138" s="38"/>
      <c r="W138" s="38"/>
      <c r="X138" s="39"/>
      <c r="Y138" s="40"/>
      <c r="Z138" s="41"/>
      <c r="AA138" s="42"/>
      <c r="AB138" s="43"/>
      <c r="AC138" s="44"/>
    </row>
    <row r="139" spans="1:29" x14ac:dyDescent="0.25">
      <c r="A139" s="54"/>
      <c r="B139" s="55"/>
      <c r="H139" s="56" t="s">
        <v>36</v>
      </c>
      <c r="I139" s="33">
        <f>I136*82.2%</f>
        <v>13725.233886149999</v>
      </c>
      <c r="O139" s="37"/>
      <c r="P139" s="37"/>
      <c r="Q139" s="37"/>
      <c r="R139" s="37"/>
      <c r="S139" s="37"/>
      <c r="T139" s="38"/>
      <c r="U139" s="38"/>
      <c r="V139" s="38"/>
      <c r="W139" s="38"/>
      <c r="X139" s="39"/>
      <c r="Y139" s="40"/>
      <c r="Z139" s="41"/>
      <c r="AA139" s="42"/>
      <c r="AB139" s="43"/>
      <c r="AC139" s="44"/>
    </row>
    <row r="140" spans="1:29" x14ac:dyDescent="0.25">
      <c r="H140" s="57"/>
      <c r="I140" s="31"/>
      <c r="O140" s="37"/>
      <c r="P140" s="37"/>
      <c r="Q140" s="37"/>
      <c r="R140" s="37"/>
      <c r="S140" s="37"/>
      <c r="T140" s="58"/>
      <c r="U140" s="58"/>
      <c r="V140" s="58"/>
      <c r="W140" s="58"/>
      <c r="X140" s="40"/>
      <c r="Y140" s="40"/>
      <c r="Z140" s="49"/>
      <c r="AA140" s="43"/>
      <c r="AB140" s="43"/>
      <c r="AC140" s="34"/>
    </row>
    <row r="141" spans="1:29" x14ac:dyDescent="0.25">
      <c r="H141" s="57"/>
      <c r="O141" s="37"/>
      <c r="P141" s="37"/>
      <c r="Q141" s="37"/>
      <c r="R141" s="37"/>
      <c r="S141" s="37"/>
      <c r="T141" s="58"/>
      <c r="U141" s="58"/>
      <c r="V141" s="58"/>
      <c r="W141" s="58"/>
      <c r="X141" s="40"/>
      <c r="Y141" s="40"/>
      <c r="Z141" s="49"/>
      <c r="AA141" s="43"/>
      <c r="AB141" s="43"/>
      <c r="AC141" s="34"/>
    </row>
    <row r="142" spans="1:29" x14ac:dyDescent="0.25">
      <c r="O142" s="37"/>
      <c r="P142" s="37"/>
      <c r="Q142" s="37"/>
      <c r="R142" s="37"/>
      <c r="S142" s="37"/>
      <c r="T142" s="58"/>
      <c r="U142" s="58"/>
      <c r="V142" s="58"/>
      <c r="W142" s="58"/>
      <c r="X142" s="40"/>
      <c r="Y142" s="40"/>
      <c r="Z142" s="49"/>
      <c r="AA142" s="43"/>
      <c r="AB142" s="43"/>
      <c r="AC142" s="34"/>
    </row>
    <row r="143" spans="1:29" x14ac:dyDescent="0.25">
      <c r="O143" s="37"/>
      <c r="P143" s="37"/>
      <c r="Q143" s="37"/>
      <c r="R143" s="37"/>
      <c r="S143" s="37"/>
      <c r="T143" s="58"/>
      <c r="U143" s="58"/>
      <c r="V143" s="58"/>
      <c r="W143" s="58"/>
      <c r="X143" s="40"/>
      <c r="Y143" s="40"/>
      <c r="Z143" s="49"/>
      <c r="AA143" s="43"/>
      <c r="AB143" s="43"/>
      <c r="AC143" s="34"/>
    </row>
    <row r="144" spans="1:29" x14ac:dyDescent="0.25">
      <c r="O144" s="37"/>
      <c r="P144" s="37"/>
      <c r="Q144" s="37"/>
      <c r="R144" s="37"/>
      <c r="S144" s="37"/>
      <c r="T144" s="58"/>
      <c r="U144" s="58"/>
      <c r="V144" s="58"/>
      <c r="W144" s="58"/>
      <c r="X144" s="40"/>
      <c r="Y144" s="40"/>
      <c r="Z144" s="49"/>
      <c r="AA144" s="43"/>
      <c r="AB144" s="43"/>
      <c r="AC144" s="34"/>
    </row>
    <row r="145" spans="15:29" x14ac:dyDescent="0.25">
      <c r="O145" s="37"/>
      <c r="P145" s="37"/>
      <c r="Q145" s="37"/>
      <c r="R145" s="37"/>
      <c r="S145" s="37"/>
      <c r="T145" s="58"/>
      <c r="U145" s="58"/>
      <c r="V145" s="58"/>
      <c r="W145" s="58"/>
      <c r="X145" s="40"/>
      <c r="Y145" s="40"/>
      <c r="Z145" s="49"/>
      <c r="AA145" s="43"/>
      <c r="AB145" s="43"/>
      <c r="AC145" s="34"/>
    </row>
    <row r="146" spans="15:29" x14ac:dyDescent="0.25">
      <c r="O146" s="37"/>
      <c r="P146" s="37"/>
      <c r="Q146" s="37"/>
      <c r="R146" s="37"/>
      <c r="S146" s="37"/>
      <c r="T146" s="58"/>
      <c r="U146" s="58"/>
      <c r="V146" s="58"/>
      <c r="W146" s="58"/>
      <c r="X146" s="40"/>
      <c r="Y146" s="40"/>
      <c r="Z146" s="49"/>
      <c r="AA146" s="43"/>
      <c r="AB146" s="43"/>
      <c r="AC146" s="34"/>
    </row>
    <row r="147" spans="15:29" x14ac:dyDescent="0.25">
      <c r="O147" s="37"/>
      <c r="P147" s="37"/>
      <c r="Q147" s="37"/>
      <c r="R147" s="37"/>
      <c r="S147" s="37"/>
      <c r="T147" s="58"/>
      <c r="U147" s="58"/>
      <c r="V147" s="58"/>
      <c r="W147" s="58"/>
      <c r="X147" s="40"/>
      <c r="Y147" s="40"/>
      <c r="Z147" s="49"/>
      <c r="AA147" s="43"/>
      <c r="AB147" s="43"/>
      <c r="AC147" s="34"/>
    </row>
    <row r="148" spans="15:29" x14ac:dyDescent="0.25">
      <c r="O148" s="37"/>
      <c r="P148" s="37"/>
      <c r="Q148" s="37"/>
      <c r="R148" s="37"/>
      <c r="S148" s="37"/>
      <c r="T148" s="58"/>
      <c r="U148" s="58"/>
      <c r="V148" s="58"/>
      <c r="W148" s="58"/>
      <c r="X148" s="40"/>
      <c r="Y148" s="40"/>
      <c r="Z148" s="49"/>
      <c r="AA148" s="43"/>
      <c r="AB148" s="43"/>
      <c r="AC148" s="34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zoomScale="75" workbookViewId="0">
      <pane xSplit="4" ySplit="2" topLeftCell="S3" activePane="bottomRight" state="frozen"/>
      <selection activeCell="A5" sqref="A5"/>
      <selection pane="topRight" activeCell="A5" sqref="A5"/>
      <selection pane="bottomLeft" activeCell="A5" sqref="A5"/>
      <selection pane="bottomRight" activeCell="AC100" sqref="AC100"/>
    </sheetView>
  </sheetViews>
  <sheetFormatPr defaultRowHeight="15" x14ac:dyDescent="0.25"/>
  <cols>
    <col min="1" max="1" width="7.85546875" style="28" customWidth="1"/>
    <col min="2" max="2" width="10.42578125" style="29" bestFit="1" customWidth="1"/>
    <col min="3" max="3" width="15.5703125" style="29" bestFit="1" customWidth="1"/>
    <col min="4" max="4" width="48.7109375" style="30" bestFit="1" customWidth="1"/>
    <col min="5" max="19" width="15.7109375" style="30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232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85" si="0">Z4-X5+Y5</f>
        <v>0</v>
      </c>
      <c r="AA5" s="14"/>
      <c r="AB5" s="14">
        <v>73626.58</v>
      </c>
      <c r="AC5" s="9">
        <f>AC4-AA5+AB5</f>
        <v>73626.58</v>
      </c>
    </row>
    <row r="6" spans="1:29" s="26" customFormat="1" x14ac:dyDescent="0.25">
      <c r="A6" s="18">
        <v>42522</v>
      </c>
      <c r="B6" s="19">
        <v>4727</v>
      </c>
      <c r="C6" s="19">
        <v>6117</v>
      </c>
      <c r="D6" s="20" t="s">
        <v>219</v>
      </c>
      <c r="E6" s="21"/>
      <c r="F6" s="21"/>
      <c r="G6" s="21"/>
      <c r="H6" s="21"/>
      <c r="I6" s="21"/>
      <c r="J6" s="21"/>
      <c r="K6" s="21">
        <v>16890</v>
      </c>
      <c r="L6" s="21"/>
      <c r="M6" s="21"/>
      <c r="N6" s="21"/>
      <c r="O6" s="22"/>
      <c r="P6" s="22"/>
      <c r="Q6" s="22"/>
      <c r="R6" s="22"/>
      <c r="S6" s="22"/>
      <c r="T6" s="23"/>
      <c r="U6" s="23"/>
      <c r="V6" s="23"/>
      <c r="W6" s="23"/>
      <c r="X6" s="24"/>
      <c r="Y6" s="24"/>
      <c r="Z6" s="25">
        <f t="shared" si="0"/>
        <v>0</v>
      </c>
      <c r="AA6" s="14">
        <v>675.6</v>
      </c>
      <c r="AB6" s="14"/>
      <c r="AC6" s="9">
        <f>AC5-AA6+AB6</f>
        <v>72950.98</v>
      </c>
    </row>
    <row r="7" spans="1:29" s="26" customFormat="1" x14ac:dyDescent="0.25">
      <c r="A7" s="18">
        <v>42522</v>
      </c>
      <c r="B7" s="19">
        <v>4728</v>
      </c>
      <c r="C7" s="19">
        <v>6403</v>
      </c>
      <c r="D7" s="20" t="s">
        <v>234</v>
      </c>
      <c r="E7" s="21"/>
      <c r="F7" s="21"/>
      <c r="G7" s="21"/>
      <c r="H7" s="21"/>
      <c r="I7" s="21">
        <v>3932.19</v>
      </c>
      <c r="J7" s="21"/>
      <c r="K7" s="21"/>
      <c r="L7" s="21"/>
      <c r="M7" s="21"/>
      <c r="N7" s="21"/>
      <c r="O7" s="22"/>
      <c r="P7" s="22"/>
      <c r="Q7" s="22"/>
      <c r="R7" s="22"/>
      <c r="S7" s="22"/>
      <c r="T7" s="23"/>
      <c r="U7" s="23"/>
      <c r="V7" s="23"/>
      <c r="W7" s="23"/>
      <c r="X7" s="24">
        <v>286.73</v>
      </c>
      <c r="Y7" s="24"/>
      <c r="Z7" s="25">
        <f t="shared" si="0"/>
        <v>-286.73</v>
      </c>
      <c r="AA7" s="14">
        <v>145.86000000000001</v>
      </c>
      <c r="AB7" s="14"/>
      <c r="AC7" s="9">
        <f t="shared" ref="AC7:AC87" si="1">AC6-AA7+AB7</f>
        <v>72805.119999999995</v>
      </c>
    </row>
    <row r="8" spans="1:29" s="76" customFormat="1" x14ac:dyDescent="0.25">
      <c r="A8" s="69">
        <v>42523</v>
      </c>
      <c r="B8" s="70">
        <v>315</v>
      </c>
      <c r="C8" s="70">
        <v>1551</v>
      </c>
      <c r="D8" s="71" t="s">
        <v>264</v>
      </c>
      <c r="E8" s="72"/>
      <c r="F8" s="72"/>
      <c r="G8" s="72"/>
      <c r="H8" s="72"/>
      <c r="I8" s="72"/>
      <c r="J8" s="72"/>
      <c r="K8" s="72"/>
      <c r="L8" s="72"/>
      <c r="M8" s="72"/>
      <c r="N8" s="72">
        <v>3600</v>
      </c>
      <c r="O8" s="73"/>
      <c r="P8" s="73"/>
      <c r="Q8" s="73"/>
      <c r="R8" s="73"/>
      <c r="S8" s="73"/>
      <c r="T8" s="74"/>
      <c r="U8" s="74"/>
      <c r="V8" s="74"/>
      <c r="W8" s="74"/>
      <c r="X8" s="75"/>
      <c r="Y8" s="75"/>
      <c r="Z8" s="25">
        <f t="shared" si="0"/>
        <v>-286.73</v>
      </c>
      <c r="AA8" s="9"/>
      <c r="AB8" s="9"/>
      <c r="AC8" s="9">
        <f t="shared" si="1"/>
        <v>72805.119999999995</v>
      </c>
    </row>
    <row r="9" spans="1:29" s="26" customFormat="1" x14ac:dyDescent="0.25">
      <c r="A9" s="18">
        <v>42523</v>
      </c>
      <c r="B9" s="19">
        <v>4729</v>
      </c>
      <c r="C9" s="19">
        <v>6102</v>
      </c>
      <c r="D9" s="20" t="s">
        <v>235</v>
      </c>
      <c r="E9" s="21"/>
      <c r="F9" s="21">
        <v>29900</v>
      </c>
      <c r="G9" s="21"/>
      <c r="H9" s="21"/>
      <c r="I9" s="21"/>
      <c r="J9" s="21"/>
      <c r="K9" s="21"/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/>
      <c r="Y9" s="24"/>
      <c r="Z9" s="25">
        <f t="shared" si="0"/>
        <v>-286.73</v>
      </c>
      <c r="AA9" s="14">
        <v>1196</v>
      </c>
      <c r="AB9" s="14"/>
      <c r="AC9" s="9">
        <f t="shared" si="1"/>
        <v>71609.119999999995</v>
      </c>
    </row>
    <row r="10" spans="1:29" s="26" customFormat="1" x14ac:dyDescent="0.25">
      <c r="A10" s="18">
        <v>42523</v>
      </c>
      <c r="B10" s="19">
        <v>4730</v>
      </c>
      <c r="C10" s="19">
        <v>6117</v>
      </c>
      <c r="D10" s="20" t="s">
        <v>219</v>
      </c>
      <c r="E10" s="21"/>
      <c r="F10" s="21"/>
      <c r="G10" s="21"/>
      <c r="H10" s="21"/>
      <c r="I10" s="21"/>
      <c r="J10" s="21"/>
      <c r="K10" s="21">
        <v>16890</v>
      </c>
      <c r="L10" s="21"/>
      <c r="M10" s="21"/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/>
      <c r="Y10" s="24"/>
      <c r="Z10" s="25">
        <f t="shared" si="0"/>
        <v>-286.73</v>
      </c>
      <c r="AA10" s="14">
        <v>675.6</v>
      </c>
      <c r="AB10" s="14"/>
      <c r="AC10" s="9">
        <f t="shared" si="1"/>
        <v>70933.51999999999</v>
      </c>
    </row>
    <row r="11" spans="1:29" s="76" customFormat="1" x14ac:dyDescent="0.25">
      <c r="A11" s="69">
        <v>42524</v>
      </c>
      <c r="B11" s="70">
        <v>21792</v>
      </c>
      <c r="C11" s="70">
        <v>2102</v>
      </c>
      <c r="D11" s="71" t="s">
        <v>230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3"/>
      <c r="P11" s="73"/>
      <c r="Q11" s="73"/>
      <c r="R11" s="73"/>
      <c r="S11" s="73">
        <v>6395.78</v>
      </c>
      <c r="T11" s="74"/>
      <c r="U11" s="74"/>
      <c r="V11" s="74"/>
      <c r="W11" s="74"/>
      <c r="X11" s="75"/>
      <c r="Y11" s="75"/>
      <c r="Z11" s="25">
        <f t="shared" si="0"/>
        <v>-286.73</v>
      </c>
      <c r="AA11" s="9"/>
      <c r="AB11" s="9">
        <v>255.83</v>
      </c>
      <c r="AC11" s="9">
        <f t="shared" si="1"/>
        <v>71189.349999999991</v>
      </c>
    </row>
    <row r="12" spans="1:29" s="76" customFormat="1" x14ac:dyDescent="0.25">
      <c r="A12" s="69">
        <v>42524</v>
      </c>
      <c r="B12" s="70">
        <v>21793</v>
      </c>
      <c r="C12" s="70">
        <v>2102</v>
      </c>
      <c r="D12" s="71" t="s">
        <v>230</v>
      </c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3"/>
      <c r="P12" s="73"/>
      <c r="Q12" s="73"/>
      <c r="R12" s="73"/>
      <c r="S12" s="73">
        <v>182.27</v>
      </c>
      <c r="T12" s="74"/>
      <c r="U12" s="74"/>
      <c r="V12" s="74"/>
      <c r="W12" s="74"/>
      <c r="X12" s="75"/>
      <c r="Y12" s="75"/>
      <c r="Z12" s="25">
        <f t="shared" si="0"/>
        <v>-286.73</v>
      </c>
      <c r="AA12" s="9"/>
      <c r="AB12" s="9">
        <v>6.94</v>
      </c>
      <c r="AC12" s="9">
        <f t="shared" si="1"/>
        <v>71196.289999999994</v>
      </c>
    </row>
    <row r="13" spans="1:29" s="76" customFormat="1" x14ac:dyDescent="0.25">
      <c r="A13" s="69">
        <v>42524</v>
      </c>
      <c r="B13" s="70">
        <v>11524594</v>
      </c>
      <c r="C13" s="70">
        <v>3102</v>
      </c>
      <c r="D13" s="71" t="s">
        <v>83</v>
      </c>
      <c r="E13" s="72"/>
      <c r="F13" s="72"/>
      <c r="G13" s="72"/>
      <c r="H13" s="72"/>
      <c r="I13" s="72"/>
      <c r="J13" s="72"/>
      <c r="K13" s="72"/>
      <c r="L13" s="72"/>
      <c r="M13" s="72"/>
      <c r="N13" s="72">
        <v>510382.73</v>
      </c>
      <c r="O13" s="73"/>
      <c r="P13" s="73"/>
      <c r="Q13" s="73"/>
      <c r="R13" s="73"/>
      <c r="S13" s="73"/>
      <c r="T13" s="74"/>
      <c r="U13" s="74"/>
      <c r="V13" s="74"/>
      <c r="W13" s="74"/>
      <c r="X13" s="75"/>
      <c r="Y13" s="75"/>
      <c r="Z13" s="25">
        <f t="shared" si="0"/>
        <v>-286.73</v>
      </c>
      <c r="AA13" s="9">
        <v>91868.89</v>
      </c>
      <c r="AB13" s="9"/>
      <c r="AC13" s="9">
        <f t="shared" si="1"/>
        <v>-20672.600000000006</v>
      </c>
    </row>
    <row r="14" spans="1:29" s="76" customFormat="1" x14ac:dyDescent="0.25">
      <c r="A14" s="69">
        <v>42524</v>
      </c>
      <c r="B14" s="70">
        <v>11526.781000000001</v>
      </c>
      <c r="C14" s="70">
        <v>3102</v>
      </c>
      <c r="D14" s="71" t="s">
        <v>83</v>
      </c>
      <c r="E14" s="72"/>
      <c r="F14" s="72"/>
      <c r="G14" s="72"/>
      <c r="H14" s="72"/>
      <c r="I14" s="72"/>
      <c r="J14" s="72"/>
      <c r="K14" s="72"/>
      <c r="L14" s="72"/>
      <c r="M14" s="72"/>
      <c r="N14" s="72">
        <v>20968.32</v>
      </c>
      <c r="O14" s="73"/>
      <c r="P14" s="73"/>
      <c r="Q14" s="73"/>
      <c r="R14" s="73"/>
      <c r="S14" s="73"/>
      <c r="T14" s="74"/>
      <c r="U14" s="74"/>
      <c r="V14" s="74"/>
      <c r="W14" s="74"/>
      <c r="X14" s="75"/>
      <c r="Y14" s="75">
        <v>1596.18</v>
      </c>
      <c r="Z14" s="25">
        <f t="shared" si="0"/>
        <v>1309.45</v>
      </c>
      <c r="AA14" s="9">
        <v>3656.08</v>
      </c>
      <c r="AB14" s="9"/>
      <c r="AC14" s="9">
        <f t="shared" si="1"/>
        <v>-24328.680000000008</v>
      </c>
    </row>
    <row r="15" spans="1:29" s="26" customFormat="1" x14ac:dyDescent="0.25">
      <c r="A15" s="18">
        <v>42524</v>
      </c>
      <c r="B15" s="19">
        <v>4731</v>
      </c>
      <c r="C15" s="19">
        <v>6117</v>
      </c>
      <c r="D15" s="20" t="s">
        <v>221</v>
      </c>
      <c r="E15" s="21"/>
      <c r="F15" s="21"/>
      <c r="G15" s="21"/>
      <c r="H15" s="21"/>
      <c r="I15" s="21"/>
      <c r="J15" s="21"/>
      <c r="K15" s="21">
        <v>7900</v>
      </c>
      <c r="L15" s="21"/>
      <c r="M15" s="21"/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/>
      <c r="Y15" s="24"/>
      <c r="Z15" s="25">
        <f t="shared" si="0"/>
        <v>1309.45</v>
      </c>
      <c r="AA15" s="14">
        <v>316</v>
      </c>
      <c r="AB15" s="14"/>
      <c r="AC15" s="9">
        <f t="shared" si="1"/>
        <v>-24644.680000000008</v>
      </c>
    </row>
    <row r="16" spans="1:29" s="26" customFormat="1" x14ac:dyDescent="0.25">
      <c r="A16" s="18">
        <v>42524</v>
      </c>
      <c r="B16" s="19">
        <v>4321</v>
      </c>
      <c r="C16" s="19">
        <v>5905</v>
      </c>
      <c r="D16" s="20" t="s">
        <v>66</v>
      </c>
      <c r="E16" s="21">
        <v>386465.3</v>
      </c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/>
      <c r="Y16" s="24"/>
      <c r="Z16" s="25">
        <f t="shared" si="0"/>
        <v>1309.45</v>
      </c>
      <c r="AA16" s="14"/>
      <c r="AB16" s="14"/>
      <c r="AC16" s="9">
        <f t="shared" si="1"/>
        <v>-24644.680000000008</v>
      </c>
    </row>
    <row r="17" spans="1:29" s="26" customFormat="1" x14ac:dyDescent="0.25">
      <c r="A17" s="18">
        <v>42528</v>
      </c>
      <c r="B17" s="19">
        <v>4733</v>
      </c>
      <c r="C17" s="19">
        <v>6102</v>
      </c>
      <c r="D17" s="20" t="s">
        <v>236</v>
      </c>
      <c r="E17" s="21"/>
      <c r="F17" s="21"/>
      <c r="G17" s="21"/>
      <c r="H17" s="21"/>
      <c r="I17" s="21">
        <v>849.47</v>
      </c>
      <c r="J17" s="21"/>
      <c r="K17" s="21"/>
      <c r="L17" s="21"/>
      <c r="M17" s="21"/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>
        <v>69.05</v>
      </c>
      <c r="Y17" s="24"/>
      <c r="Z17" s="25">
        <f t="shared" si="0"/>
        <v>1240.4000000000001</v>
      </c>
      <c r="AA17" s="14">
        <v>33.979999999999997</v>
      </c>
      <c r="AB17" s="14"/>
      <c r="AC17" s="9">
        <f t="shared" si="1"/>
        <v>-24678.660000000007</v>
      </c>
    </row>
    <row r="18" spans="1:29" s="26" customFormat="1" x14ac:dyDescent="0.25">
      <c r="A18" s="18">
        <v>42528</v>
      </c>
      <c r="B18" s="19">
        <v>4734</v>
      </c>
      <c r="C18" s="19">
        <v>6102</v>
      </c>
      <c r="D18" s="20" t="s">
        <v>237</v>
      </c>
      <c r="E18" s="21"/>
      <c r="F18" s="21"/>
      <c r="G18" s="21"/>
      <c r="H18" s="21"/>
      <c r="I18" s="21">
        <v>849.44</v>
      </c>
      <c r="J18" s="21"/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>
        <v>72.680000000000007</v>
      </c>
      <c r="Y18" s="24"/>
      <c r="Z18" s="25">
        <f t="shared" si="0"/>
        <v>1167.72</v>
      </c>
      <c r="AA18" s="14">
        <v>33.979999999999997</v>
      </c>
      <c r="AB18" s="14"/>
      <c r="AC18" s="9">
        <f t="shared" si="1"/>
        <v>-24712.640000000007</v>
      </c>
    </row>
    <row r="19" spans="1:29" s="26" customFormat="1" x14ac:dyDescent="0.25">
      <c r="A19" s="18">
        <v>42528</v>
      </c>
      <c r="B19" s="19">
        <v>4735</v>
      </c>
      <c r="C19" s="19">
        <v>6922</v>
      </c>
      <c r="D19" s="20" t="s">
        <v>238</v>
      </c>
      <c r="E19" s="21"/>
      <c r="F19" s="21"/>
      <c r="G19" s="21"/>
      <c r="H19" s="21">
        <v>19400</v>
      </c>
      <c r="I19" s="21"/>
      <c r="J19" s="21"/>
      <c r="K19" s="21"/>
      <c r="L19" s="21"/>
      <c r="M19" s="21"/>
      <c r="N19" s="21"/>
      <c r="O19" s="22"/>
      <c r="P19" s="22"/>
      <c r="Q19" s="22"/>
      <c r="R19" s="22"/>
      <c r="S19" s="22"/>
      <c r="T19" s="23"/>
      <c r="U19" s="23"/>
      <c r="V19" s="23"/>
      <c r="W19" s="23"/>
      <c r="X19" s="24"/>
      <c r="Y19" s="24"/>
      <c r="Z19" s="25">
        <f t="shared" si="0"/>
        <v>1167.72</v>
      </c>
      <c r="AA19" s="14"/>
      <c r="AB19" s="14"/>
      <c r="AC19" s="9">
        <f t="shared" si="1"/>
        <v>-24712.640000000007</v>
      </c>
    </row>
    <row r="20" spans="1:29" s="76" customFormat="1" x14ac:dyDescent="0.25">
      <c r="A20" s="69">
        <v>42529</v>
      </c>
      <c r="B20" s="70">
        <v>1701</v>
      </c>
      <c r="C20" s="70">
        <v>1551</v>
      </c>
      <c r="D20" s="71" t="s">
        <v>265</v>
      </c>
      <c r="E20" s="72"/>
      <c r="F20" s="72"/>
      <c r="G20" s="72"/>
      <c r="H20" s="72"/>
      <c r="I20" s="72"/>
      <c r="J20" s="72"/>
      <c r="K20" s="72"/>
      <c r="L20" s="72"/>
      <c r="M20" s="72"/>
      <c r="N20" s="72">
        <v>1258.74</v>
      </c>
      <c r="O20" s="73"/>
      <c r="P20" s="73"/>
      <c r="Q20" s="73"/>
      <c r="R20" s="73"/>
      <c r="S20" s="73"/>
      <c r="T20" s="74"/>
      <c r="U20" s="74"/>
      <c r="V20" s="74"/>
      <c r="W20" s="74"/>
      <c r="X20" s="75"/>
      <c r="Y20" s="75"/>
      <c r="Z20" s="25">
        <f t="shared" si="0"/>
        <v>1167.72</v>
      </c>
      <c r="AA20" s="9"/>
      <c r="AB20" s="9"/>
      <c r="AC20" s="9">
        <f t="shared" si="1"/>
        <v>-24712.640000000007</v>
      </c>
    </row>
    <row r="21" spans="1:29" s="68" customFormat="1" x14ac:dyDescent="0.25">
      <c r="A21" s="61">
        <v>42529</v>
      </c>
      <c r="B21" s="62">
        <v>4736</v>
      </c>
      <c r="C21" s="62"/>
      <c r="D21" s="63" t="s">
        <v>46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5"/>
      <c r="P21" s="65"/>
      <c r="Q21" s="65"/>
      <c r="R21" s="65"/>
      <c r="S21" s="65"/>
      <c r="T21" s="66"/>
      <c r="U21" s="66"/>
      <c r="V21" s="66"/>
      <c r="W21" s="66"/>
      <c r="X21" s="67"/>
      <c r="Y21" s="67"/>
      <c r="Z21" s="59">
        <f t="shared" si="0"/>
        <v>1167.72</v>
      </c>
      <c r="AA21" s="60"/>
      <c r="AB21" s="60"/>
      <c r="AC21" s="60">
        <f t="shared" si="1"/>
        <v>-24712.640000000007</v>
      </c>
    </row>
    <row r="22" spans="1:29" s="26" customFormat="1" x14ac:dyDescent="0.25">
      <c r="A22" s="18">
        <v>42529</v>
      </c>
      <c r="B22" s="19">
        <v>4737</v>
      </c>
      <c r="C22" s="19">
        <v>6922</v>
      </c>
      <c r="D22" s="20" t="s">
        <v>239</v>
      </c>
      <c r="E22" s="21"/>
      <c r="F22" s="21"/>
      <c r="G22" s="21"/>
      <c r="H22" s="21">
        <v>10428.299999999999</v>
      </c>
      <c r="I22" s="21"/>
      <c r="J22" s="21"/>
      <c r="K22" s="21"/>
      <c r="L22" s="21"/>
      <c r="M22" s="21"/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/>
      <c r="Y22" s="24"/>
      <c r="Z22" s="25">
        <f t="shared" si="0"/>
        <v>1167.72</v>
      </c>
      <c r="AA22" s="14"/>
      <c r="AB22" s="14"/>
      <c r="AC22" s="9">
        <f t="shared" si="1"/>
        <v>-24712.640000000007</v>
      </c>
    </row>
    <row r="23" spans="1:29" s="68" customFormat="1" x14ac:dyDescent="0.25">
      <c r="A23" s="61">
        <v>42529</v>
      </c>
      <c r="B23" s="62">
        <v>4738</v>
      </c>
      <c r="C23" s="62"/>
      <c r="D23" s="63" t="s">
        <v>46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5"/>
      <c r="P23" s="65"/>
      <c r="Q23" s="65"/>
      <c r="R23" s="65"/>
      <c r="S23" s="65"/>
      <c r="T23" s="66"/>
      <c r="U23" s="66"/>
      <c r="V23" s="66"/>
      <c r="W23" s="66"/>
      <c r="X23" s="67"/>
      <c r="Y23" s="67"/>
      <c r="Z23" s="59">
        <f t="shared" si="0"/>
        <v>1167.72</v>
      </c>
      <c r="AA23" s="60"/>
      <c r="AB23" s="60"/>
      <c r="AC23" s="60">
        <f t="shared" si="1"/>
        <v>-24712.640000000007</v>
      </c>
    </row>
    <row r="24" spans="1:29" s="26" customFormat="1" x14ac:dyDescent="0.25">
      <c r="A24" s="18">
        <v>42530</v>
      </c>
      <c r="B24" s="19">
        <v>4739</v>
      </c>
      <c r="C24" s="19">
        <v>5102</v>
      </c>
      <c r="D24" s="20" t="s">
        <v>240</v>
      </c>
      <c r="E24" s="21"/>
      <c r="F24" s="21"/>
      <c r="G24" s="21"/>
      <c r="H24" s="21"/>
      <c r="I24" s="21">
        <v>1698.16</v>
      </c>
      <c r="J24" s="21"/>
      <c r="K24" s="21"/>
      <c r="L24" s="21"/>
      <c r="M24" s="21"/>
      <c r="N24" s="21"/>
      <c r="O24" s="22"/>
      <c r="P24" s="22"/>
      <c r="Q24" s="22"/>
      <c r="R24" s="22"/>
      <c r="S24" s="22"/>
      <c r="T24" s="23"/>
      <c r="U24" s="23"/>
      <c r="V24" s="23"/>
      <c r="W24" s="23"/>
      <c r="X24" s="24">
        <v>154.38</v>
      </c>
      <c r="Y24" s="24"/>
      <c r="Z24" s="25">
        <f t="shared" si="0"/>
        <v>1013.34</v>
      </c>
      <c r="AA24" s="14">
        <v>305.66000000000003</v>
      </c>
      <c r="AB24" s="14"/>
      <c r="AC24" s="9">
        <f t="shared" si="1"/>
        <v>-25018.300000000007</v>
      </c>
    </row>
    <row r="25" spans="1:29" s="76" customFormat="1" x14ac:dyDescent="0.25">
      <c r="A25" s="69">
        <v>42530</v>
      </c>
      <c r="B25" s="70">
        <v>44071</v>
      </c>
      <c r="C25" s="70">
        <v>2102</v>
      </c>
      <c r="D25" s="71" t="s">
        <v>266</v>
      </c>
      <c r="E25" s="72"/>
      <c r="F25" s="72"/>
      <c r="G25" s="72"/>
      <c r="H25" s="72"/>
      <c r="I25" s="72"/>
      <c r="J25" s="72"/>
      <c r="K25" s="72"/>
      <c r="L25" s="72"/>
      <c r="M25" s="72"/>
      <c r="N25" s="72">
        <v>340.35</v>
      </c>
      <c r="O25" s="73"/>
      <c r="P25" s="73"/>
      <c r="Q25" s="73"/>
      <c r="R25" s="73"/>
      <c r="S25" s="73"/>
      <c r="T25" s="74"/>
      <c r="U25" s="74"/>
      <c r="V25" s="74"/>
      <c r="W25" s="74"/>
      <c r="X25" s="75"/>
      <c r="Y25" s="75">
        <v>44.39</v>
      </c>
      <c r="Z25" s="25">
        <f t="shared" si="0"/>
        <v>1057.73</v>
      </c>
      <c r="AA25" s="9"/>
      <c r="AB25" s="9">
        <v>35.520000000000003</v>
      </c>
      <c r="AC25" s="9">
        <f t="shared" si="1"/>
        <v>-24982.780000000006</v>
      </c>
    </row>
    <row r="26" spans="1:29" s="76" customFormat="1" x14ac:dyDescent="0.25">
      <c r="A26" s="69">
        <v>42530</v>
      </c>
      <c r="B26" s="70">
        <v>1544223</v>
      </c>
      <c r="C26" s="70">
        <v>1915</v>
      </c>
      <c r="D26" s="71" t="s">
        <v>267</v>
      </c>
      <c r="E26" s="72"/>
      <c r="F26" s="72"/>
      <c r="G26" s="72"/>
      <c r="H26" s="72"/>
      <c r="I26" s="72"/>
      <c r="J26" s="72"/>
      <c r="K26" s="72"/>
      <c r="L26" s="72"/>
      <c r="M26" s="72"/>
      <c r="N26" s="72">
        <v>1320</v>
      </c>
      <c r="O26" s="73"/>
      <c r="P26" s="73"/>
      <c r="Q26" s="73"/>
      <c r="R26" s="73"/>
      <c r="S26" s="73"/>
      <c r="T26" s="74"/>
      <c r="U26" s="74"/>
      <c r="V26" s="74"/>
      <c r="W26" s="74"/>
      <c r="X26" s="75"/>
      <c r="Y26" s="75"/>
      <c r="Z26" s="25">
        <f t="shared" si="0"/>
        <v>1057.73</v>
      </c>
      <c r="AA26" s="9"/>
      <c r="AB26" s="9"/>
      <c r="AC26" s="9">
        <f t="shared" si="1"/>
        <v>-24982.780000000006</v>
      </c>
    </row>
    <row r="27" spans="1:29" s="76" customFormat="1" x14ac:dyDescent="0.25">
      <c r="A27" s="69">
        <v>42530</v>
      </c>
      <c r="B27" s="70">
        <v>11585769</v>
      </c>
      <c r="C27" s="70">
        <v>3102</v>
      </c>
      <c r="D27" s="71" t="s">
        <v>83</v>
      </c>
      <c r="E27" s="72"/>
      <c r="F27" s="72"/>
      <c r="G27" s="72"/>
      <c r="H27" s="72"/>
      <c r="I27" s="72"/>
      <c r="J27" s="72"/>
      <c r="K27" s="72"/>
      <c r="L27" s="72"/>
      <c r="M27" s="72"/>
      <c r="N27" s="72">
        <v>336396.91</v>
      </c>
      <c r="O27" s="73"/>
      <c r="P27" s="73"/>
      <c r="Q27" s="73"/>
      <c r="R27" s="73"/>
      <c r="S27" s="73"/>
      <c r="T27" s="74"/>
      <c r="U27" s="74"/>
      <c r="V27" s="74"/>
      <c r="W27" s="74"/>
      <c r="X27" s="75"/>
      <c r="Y27" s="75"/>
      <c r="Z27" s="25">
        <f t="shared" si="0"/>
        <v>1057.73</v>
      </c>
      <c r="AA27" s="9">
        <v>60551.44</v>
      </c>
      <c r="AB27" s="9"/>
      <c r="AC27" s="9">
        <f t="shared" si="1"/>
        <v>-85534.22</v>
      </c>
    </row>
    <row r="28" spans="1:29" s="26" customFormat="1" x14ac:dyDescent="0.25">
      <c r="A28" s="18">
        <v>42530</v>
      </c>
      <c r="B28" s="19">
        <v>4740</v>
      </c>
      <c r="C28" s="19">
        <v>5102</v>
      </c>
      <c r="D28" s="20" t="s">
        <v>241</v>
      </c>
      <c r="E28" s="21"/>
      <c r="F28" s="21"/>
      <c r="G28" s="21"/>
      <c r="H28" s="21"/>
      <c r="I28" s="21">
        <v>799.53</v>
      </c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>
        <v>72.680000000000007</v>
      </c>
      <c r="Y28" s="24"/>
      <c r="Z28" s="25">
        <f t="shared" si="0"/>
        <v>985.05</v>
      </c>
      <c r="AA28" s="14">
        <v>143.91999999999999</v>
      </c>
      <c r="AB28" s="14"/>
      <c r="AC28" s="9">
        <f t="shared" si="1"/>
        <v>-85678.14</v>
      </c>
    </row>
    <row r="29" spans="1:29" s="68" customFormat="1" x14ac:dyDescent="0.25">
      <c r="A29" s="61">
        <v>42530</v>
      </c>
      <c r="B29" s="62">
        <v>4741</v>
      </c>
      <c r="C29" s="62"/>
      <c r="D29" s="63" t="s">
        <v>46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5"/>
      <c r="P29" s="65"/>
      <c r="Q29" s="65"/>
      <c r="R29" s="65"/>
      <c r="S29" s="65"/>
      <c r="T29" s="66"/>
      <c r="U29" s="66"/>
      <c r="V29" s="66"/>
      <c r="W29" s="66"/>
      <c r="X29" s="67">
        <v>25.05</v>
      </c>
      <c r="Y29" s="67"/>
      <c r="Z29" s="59">
        <f t="shared" si="0"/>
        <v>960</v>
      </c>
      <c r="AA29" s="60">
        <v>94.7</v>
      </c>
      <c r="AB29" s="60"/>
      <c r="AC29" s="60">
        <f t="shared" si="1"/>
        <v>-85772.84</v>
      </c>
    </row>
    <row r="30" spans="1:29" s="26" customFormat="1" x14ac:dyDescent="0.25">
      <c r="A30" s="18">
        <v>42530</v>
      </c>
      <c r="B30" s="19">
        <v>4742</v>
      </c>
      <c r="C30" s="19">
        <v>5102</v>
      </c>
      <c r="D30" s="20" t="s">
        <v>242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2">
        <v>526.12</v>
      </c>
      <c r="Q30" s="22"/>
      <c r="R30" s="22"/>
      <c r="S30" s="22"/>
      <c r="T30" s="23"/>
      <c r="U30" s="23"/>
      <c r="V30" s="23"/>
      <c r="W30" s="23"/>
      <c r="X30" s="24">
        <v>25.05</v>
      </c>
      <c r="Y30" s="24"/>
      <c r="Z30" s="25">
        <f t="shared" si="0"/>
        <v>934.95</v>
      </c>
      <c r="AA30" s="14">
        <v>94.7</v>
      </c>
      <c r="AB30" s="14"/>
      <c r="AC30" s="9">
        <f t="shared" si="1"/>
        <v>-85867.54</v>
      </c>
    </row>
    <row r="31" spans="1:29" s="26" customFormat="1" x14ac:dyDescent="0.25">
      <c r="A31" s="18">
        <v>42530</v>
      </c>
      <c r="B31" s="19">
        <v>4743</v>
      </c>
      <c r="C31" s="19">
        <v>6912</v>
      </c>
      <c r="D31" s="20" t="s">
        <v>120</v>
      </c>
      <c r="E31" s="21"/>
      <c r="F31" s="21"/>
      <c r="G31" s="21"/>
      <c r="H31" s="21"/>
      <c r="I31" s="21"/>
      <c r="J31" s="21">
        <v>1000</v>
      </c>
      <c r="K31" s="21"/>
      <c r="L31" s="21"/>
      <c r="M31" s="21"/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/>
      <c r="Y31" s="24"/>
      <c r="Z31" s="25">
        <f t="shared" si="0"/>
        <v>934.95</v>
      </c>
      <c r="AA31" s="14">
        <v>40</v>
      </c>
      <c r="AB31" s="14"/>
      <c r="AC31" s="9">
        <f t="shared" si="1"/>
        <v>-85907.54</v>
      </c>
    </row>
    <row r="32" spans="1:29" s="26" customFormat="1" x14ac:dyDescent="0.25">
      <c r="A32" s="18">
        <v>42530</v>
      </c>
      <c r="B32" s="19">
        <v>4744</v>
      </c>
      <c r="C32" s="19">
        <v>5905</v>
      </c>
      <c r="D32" s="20" t="s">
        <v>66</v>
      </c>
      <c r="E32" s="21">
        <v>231767.16</v>
      </c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2"/>
      <c r="R32" s="22"/>
      <c r="S32" s="22"/>
      <c r="T32" s="23"/>
      <c r="U32" s="23"/>
      <c r="V32" s="23"/>
      <c r="W32" s="23"/>
      <c r="X32" s="24"/>
      <c r="Y32" s="24"/>
      <c r="Z32" s="25">
        <f t="shared" si="0"/>
        <v>934.95</v>
      </c>
      <c r="AA32" s="14"/>
      <c r="AB32" s="14"/>
      <c r="AC32" s="9">
        <f t="shared" si="1"/>
        <v>-85907.54</v>
      </c>
    </row>
    <row r="33" spans="1:29" s="68" customFormat="1" x14ac:dyDescent="0.25">
      <c r="A33" s="61">
        <v>42531</v>
      </c>
      <c r="B33" s="62">
        <v>4745</v>
      </c>
      <c r="C33" s="62"/>
      <c r="D33" s="63" t="s">
        <v>46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  <c r="P33" s="65"/>
      <c r="Q33" s="65"/>
      <c r="R33" s="65"/>
      <c r="S33" s="65"/>
      <c r="T33" s="66"/>
      <c r="U33" s="66"/>
      <c r="V33" s="66"/>
      <c r="W33" s="66"/>
      <c r="X33" s="67"/>
      <c r="Y33" s="67"/>
      <c r="Z33" s="59">
        <f t="shared" si="0"/>
        <v>934.95</v>
      </c>
      <c r="AA33" s="60"/>
      <c r="AB33" s="60"/>
      <c r="AC33" s="60">
        <f t="shared" si="1"/>
        <v>-85907.54</v>
      </c>
    </row>
    <row r="34" spans="1:29" s="26" customFormat="1" x14ac:dyDescent="0.25">
      <c r="A34" s="18">
        <v>42531</v>
      </c>
      <c r="B34" s="19">
        <v>4746</v>
      </c>
      <c r="C34" s="19">
        <v>6117</v>
      </c>
      <c r="D34" s="20" t="s">
        <v>238</v>
      </c>
      <c r="E34" s="21"/>
      <c r="F34" s="21"/>
      <c r="G34" s="21"/>
      <c r="H34" s="21"/>
      <c r="I34" s="21"/>
      <c r="J34" s="21"/>
      <c r="K34" s="21">
        <v>19400</v>
      </c>
      <c r="L34" s="21"/>
      <c r="M34" s="21"/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934.95</v>
      </c>
      <c r="AA34" s="14">
        <v>776</v>
      </c>
      <c r="AB34" s="14"/>
      <c r="AC34" s="9">
        <f t="shared" si="1"/>
        <v>-86683.54</v>
      </c>
    </row>
    <row r="35" spans="1:29" s="26" customFormat="1" x14ac:dyDescent="0.25">
      <c r="A35" s="18">
        <v>42531</v>
      </c>
      <c r="B35" s="19">
        <v>4747</v>
      </c>
      <c r="C35" s="19">
        <v>6102</v>
      </c>
      <c r="D35" s="20" t="s">
        <v>243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>
        <v>11980</v>
      </c>
      <c r="P35" s="22"/>
      <c r="Q35" s="22"/>
      <c r="R35" s="22"/>
      <c r="S35" s="22"/>
      <c r="T35" s="23"/>
      <c r="U35" s="23"/>
      <c r="V35" s="23"/>
      <c r="W35" s="23"/>
      <c r="X35" s="24"/>
      <c r="Y35" s="24"/>
      <c r="Z35" s="25">
        <f t="shared" si="0"/>
        <v>934.95</v>
      </c>
      <c r="AA35" s="14"/>
      <c r="AB35" s="14"/>
      <c r="AC35" s="9">
        <f t="shared" si="1"/>
        <v>-86683.54</v>
      </c>
    </row>
    <row r="36" spans="1:29" s="76" customFormat="1" x14ac:dyDescent="0.25">
      <c r="A36" s="69">
        <v>42534</v>
      </c>
      <c r="B36" s="70">
        <v>4748</v>
      </c>
      <c r="C36" s="70">
        <v>2913</v>
      </c>
      <c r="D36" s="71" t="s">
        <v>120</v>
      </c>
      <c r="E36" s="72"/>
      <c r="F36" s="72"/>
      <c r="G36" s="72"/>
      <c r="H36" s="72"/>
      <c r="I36" s="72"/>
      <c r="J36" s="72"/>
      <c r="K36" s="72"/>
      <c r="L36" s="72"/>
      <c r="M36" s="72"/>
      <c r="N36" s="72">
        <v>1000</v>
      </c>
      <c r="O36" s="73"/>
      <c r="P36" s="73"/>
      <c r="Q36" s="73"/>
      <c r="R36" s="73"/>
      <c r="S36" s="73"/>
      <c r="T36" s="74"/>
      <c r="U36" s="74"/>
      <c r="V36" s="74"/>
      <c r="W36" s="74"/>
      <c r="X36" s="75"/>
      <c r="Y36" s="75">
        <v>40</v>
      </c>
      <c r="Z36" s="25">
        <f t="shared" si="0"/>
        <v>974.95</v>
      </c>
      <c r="AA36" s="9"/>
      <c r="AB36" s="9"/>
      <c r="AC36" s="9">
        <f t="shared" si="1"/>
        <v>-86683.54</v>
      </c>
    </row>
    <row r="37" spans="1:29" s="76" customFormat="1" x14ac:dyDescent="0.25">
      <c r="A37" s="69">
        <v>42534</v>
      </c>
      <c r="B37" s="70">
        <v>5831</v>
      </c>
      <c r="C37" s="70">
        <v>2913</v>
      </c>
      <c r="D37" s="71" t="s">
        <v>90</v>
      </c>
      <c r="E37" s="72"/>
      <c r="F37" s="72"/>
      <c r="G37" s="72"/>
      <c r="H37" s="72"/>
      <c r="I37" s="72"/>
      <c r="J37" s="72"/>
      <c r="K37" s="72"/>
      <c r="L37" s="72"/>
      <c r="M37" s="72"/>
      <c r="N37" s="72">
        <v>20900</v>
      </c>
      <c r="O37" s="73"/>
      <c r="P37" s="73"/>
      <c r="Q37" s="73"/>
      <c r="R37" s="73"/>
      <c r="S37" s="73"/>
      <c r="T37" s="74"/>
      <c r="U37" s="74"/>
      <c r="V37" s="74"/>
      <c r="W37" s="74"/>
      <c r="X37" s="75"/>
      <c r="Y37" s="75"/>
      <c r="Z37" s="25">
        <f t="shared" si="0"/>
        <v>974.95</v>
      </c>
      <c r="AA37" s="9"/>
      <c r="AB37" s="9">
        <v>836</v>
      </c>
      <c r="AC37" s="9">
        <f t="shared" si="1"/>
        <v>-85847.54</v>
      </c>
    </row>
    <row r="38" spans="1:29" s="26" customFormat="1" x14ac:dyDescent="0.25">
      <c r="A38" s="18">
        <v>42534</v>
      </c>
      <c r="B38" s="19">
        <v>4749</v>
      </c>
      <c r="C38" s="19">
        <v>6102</v>
      </c>
      <c r="D38" s="20" t="s">
        <v>244</v>
      </c>
      <c r="E38" s="21"/>
      <c r="F38" s="21">
        <v>18200</v>
      </c>
      <c r="G38" s="21"/>
      <c r="H38" s="21"/>
      <c r="I38" s="21"/>
      <c r="J38" s="21"/>
      <c r="K38" s="21"/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974.95</v>
      </c>
      <c r="AA38" s="14">
        <v>728</v>
      </c>
      <c r="AB38" s="14"/>
      <c r="AC38" s="9">
        <f t="shared" si="1"/>
        <v>-86575.54</v>
      </c>
    </row>
    <row r="39" spans="1:29" s="76" customFormat="1" x14ac:dyDescent="0.25">
      <c r="A39" s="69">
        <v>42534</v>
      </c>
      <c r="B39" s="70">
        <v>4750</v>
      </c>
      <c r="C39" s="70">
        <v>2202</v>
      </c>
      <c r="D39" s="71" t="s">
        <v>202</v>
      </c>
      <c r="E39" s="72"/>
      <c r="F39" s="72"/>
      <c r="G39" s="72"/>
      <c r="H39" s="72"/>
      <c r="I39" s="72"/>
      <c r="J39" s="72"/>
      <c r="K39" s="72"/>
      <c r="L39" s="72"/>
      <c r="M39" s="72"/>
      <c r="N39" s="72">
        <v>31273.13</v>
      </c>
      <c r="O39" s="73"/>
      <c r="P39" s="73"/>
      <c r="Q39" s="73"/>
      <c r="R39" s="73"/>
      <c r="S39" s="73"/>
      <c r="T39" s="74"/>
      <c r="U39" s="74"/>
      <c r="V39" s="74"/>
      <c r="W39" s="74"/>
      <c r="X39" s="75"/>
      <c r="Y39" s="75"/>
      <c r="Z39" s="25">
        <f t="shared" si="0"/>
        <v>974.95</v>
      </c>
      <c r="AA39" s="9"/>
      <c r="AB39" s="9"/>
      <c r="AC39" s="9">
        <f t="shared" si="1"/>
        <v>-86575.54</v>
      </c>
    </row>
    <row r="40" spans="1:29" s="26" customFormat="1" x14ac:dyDescent="0.25">
      <c r="A40" s="18">
        <v>42534</v>
      </c>
      <c r="B40" s="19">
        <v>4751</v>
      </c>
      <c r="C40" s="19">
        <v>6117</v>
      </c>
      <c r="D40" s="20" t="s">
        <v>187</v>
      </c>
      <c r="E40" s="21"/>
      <c r="F40" s="21"/>
      <c r="G40" s="21"/>
      <c r="H40" s="21"/>
      <c r="I40" s="21"/>
      <c r="J40" s="21"/>
      <c r="K40" s="21">
        <v>38247.68</v>
      </c>
      <c r="L40" s="21"/>
      <c r="M40" s="21"/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/>
      <c r="Y40" s="24"/>
      <c r="Z40" s="25">
        <f t="shared" si="0"/>
        <v>974.95</v>
      </c>
      <c r="AA40" s="14">
        <v>1529.91</v>
      </c>
      <c r="AB40" s="14"/>
      <c r="AC40" s="9">
        <f t="shared" si="1"/>
        <v>-88105.45</v>
      </c>
    </row>
    <row r="41" spans="1:29" s="26" customFormat="1" x14ac:dyDescent="0.25">
      <c r="A41" s="18">
        <v>42535</v>
      </c>
      <c r="B41" s="19">
        <v>4752</v>
      </c>
      <c r="C41" s="19">
        <v>6117</v>
      </c>
      <c r="D41" s="20" t="s">
        <v>245</v>
      </c>
      <c r="E41" s="21"/>
      <c r="F41" s="21"/>
      <c r="G41" s="21"/>
      <c r="H41" s="21"/>
      <c r="I41" s="21"/>
      <c r="J41" s="21"/>
      <c r="K41" s="21">
        <v>27990</v>
      </c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974.95</v>
      </c>
      <c r="AA41" s="14">
        <v>1119.5999999999999</v>
      </c>
      <c r="AB41" s="14"/>
      <c r="AC41" s="9">
        <f t="shared" si="1"/>
        <v>-89225.05</v>
      </c>
    </row>
    <row r="42" spans="1:29" s="26" customFormat="1" x14ac:dyDescent="0.25">
      <c r="A42" s="18">
        <v>42535</v>
      </c>
      <c r="B42" s="19">
        <v>4753</v>
      </c>
      <c r="C42" s="19">
        <v>6117</v>
      </c>
      <c r="D42" s="20" t="s">
        <v>245</v>
      </c>
      <c r="E42" s="21"/>
      <c r="F42" s="21"/>
      <c r="G42" s="21"/>
      <c r="H42" s="21"/>
      <c r="I42" s="21"/>
      <c r="J42" s="21"/>
      <c r="K42" s="21">
        <v>27990</v>
      </c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/>
      <c r="Y42" s="24"/>
      <c r="Z42" s="25">
        <f t="shared" si="0"/>
        <v>974.95</v>
      </c>
      <c r="AA42" s="14">
        <v>1119.5999999999999</v>
      </c>
      <c r="AB42" s="14"/>
      <c r="AC42" s="9">
        <f t="shared" si="1"/>
        <v>-90344.650000000009</v>
      </c>
    </row>
    <row r="43" spans="1:29" s="26" customFormat="1" x14ac:dyDescent="0.25">
      <c r="A43" s="18">
        <v>42535</v>
      </c>
      <c r="B43" s="19">
        <v>4754</v>
      </c>
      <c r="C43" s="19">
        <v>6403</v>
      </c>
      <c r="D43" s="20" t="s">
        <v>63</v>
      </c>
      <c r="E43" s="21"/>
      <c r="F43" s="21"/>
      <c r="G43" s="21">
        <v>2400</v>
      </c>
      <c r="H43" s="21"/>
      <c r="I43" s="21"/>
      <c r="J43" s="21"/>
      <c r="K43" s="21"/>
      <c r="L43" s="21"/>
      <c r="M43" s="21"/>
      <c r="N43" s="21"/>
      <c r="O43" s="22"/>
      <c r="P43" s="22"/>
      <c r="Q43" s="22"/>
      <c r="R43" s="22"/>
      <c r="S43" s="22"/>
      <c r="T43" s="23"/>
      <c r="U43" s="23"/>
      <c r="V43" s="23"/>
      <c r="W43" s="23"/>
      <c r="X43" s="24"/>
      <c r="Y43" s="24"/>
      <c r="Z43" s="25">
        <f t="shared" si="0"/>
        <v>974.95</v>
      </c>
      <c r="AA43" s="14">
        <v>271.7</v>
      </c>
      <c r="AB43" s="14"/>
      <c r="AC43" s="9">
        <f t="shared" si="1"/>
        <v>-90616.35</v>
      </c>
    </row>
    <row r="44" spans="1:29" s="26" customFormat="1" x14ac:dyDescent="0.25">
      <c r="A44" s="18">
        <v>42535</v>
      </c>
      <c r="B44" s="19">
        <v>4755</v>
      </c>
      <c r="C44" s="19">
        <v>6117</v>
      </c>
      <c r="D44" s="20" t="s">
        <v>246</v>
      </c>
      <c r="E44" s="21"/>
      <c r="F44" s="21"/>
      <c r="G44" s="21"/>
      <c r="H44" s="21"/>
      <c r="I44" s="21"/>
      <c r="J44" s="21"/>
      <c r="K44" s="21">
        <v>136000</v>
      </c>
      <c r="L44" s="21"/>
      <c r="M44" s="21"/>
      <c r="N44" s="21"/>
      <c r="O44" s="22"/>
      <c r="P44" s="22"/>
      <c r="Q44" s="22"/>
      <c r="R44" s="22"/>
      <c r="S44" s="22"/>
      <c r="T44" s="23"/>
      <c r="U44" s="23"/>
      <c r="V44" s="23"/>
      <c r="W44" s="23"/>
      <c r="X44" s="24"/>
      <c r="Y44" s="24"/>
      <c r="Z44" s="25">
        <f t="shared" si="0"/>
        <v>974.95</v>
      </c>
      <c r="AA44" s="14">
        <v>5440</v>
      </c>
      <c r="AB44" s="14"/>
      <c r="AC44" s="9">
        <f t="shared" si="1"/>
        <v>-96056.35</v>
      </c>
    </row>
    <row r="45" spans="1:29" s="76" customFormat="1" x14ac:dyDescent="0.25">
      <c r="A45" s="69">
        <v>42536</v>
      </c>
      <c r="B45" s="70">
        <v>21935</v>
      </c>
      <c r="C45" s="70">
        <v>2102</v>
      </c>
      <c r="D45" s="71" t="s">
        <v>230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3"/>
      <c r="P45" s="73"/>
      <c r="Q45" s="73"/>
      <c r="R45" s="73"/>
      <c r="S45" s="73">
        <v>1196.33</v>
      </c>
      <c r="T45" s="74"/>
      <c r="U45" s="74"/>
      <c r="V45" s="74"/>
      <c r="W45" s="74"/>
      <c r="X45" s="75"/>
      <c r="Y45" s="75">
        <v>56.97</v>
      </c>
      <c r="Z45" s="25">
        <f t="shared" si="0"/>
        <v>1031.92</v>
      </c>
      <c r="AA45" s="9"/>
      <c r="AB45" s="9">
        <v>45.57</v>
      </c>
      <c r="AC45" s="9">
        <f t="shared" si="1"/>
        <v>-96010.78</v>
      </c>
    </row>
    <row r="46" spans="1:29" s="76" customFormat="1" x14ac:dyDescent="0.25">
      <c r="A46" s="69">
        <v>42536</v>
      </c>
      <c r="B46" s="70">
        <v>11639934</v>
      </c>
      <c r="C46" s="70">
        <v>3102</v>
      </c>
      <c r="D46" s="71" t="s">
        <v>83</v>
      </c>
      <c r="E46" s="72"/>
      <c r="F46" s="72"/>
      <c r="G46" s="72"/>
      <c r="H46" s="72"/>
      <c r="I46" s="72"/>
      <c r="J46" s="72"/>
      <c r="K46" s="72"/>
      <c r="L46" s="72"/>
      <c r="M46" s="72"/>
      <c r="N46" s="72">
        <v>96164.41</v>
      </c>
      <c r="O46" s="73"/>
      <c r="P46" s="73"/>
      <c r="Q46" s="73"/>
      <c r="R46" s="73"/>
      <c r="S46" s="73"/>
      <c r="T46" s="74"/>
      <c r="U46" s="74"/>
      <c r="V46" s="74"/>
      <c r="W46" s="74"/>
      <c r="X46" s="75"/>
      <c r="Y46" s="75"/>
      <c r="Z46" s="25">
        <f t="shared" si="0"/>
        <v>1031.92</v>
      </c>
      <c r="AA46" s="9">
        <v>17309.59</v>
      </c>
      <c r="AB46" s="9"/>
      <c r="AC46" s="9">
        <f t="shared" si="1"/>
        <v>-113320.37</v>
      </c>
    </row>
    <row r="47" spans="1:29" s="26" customFormat="1" x14ac:dyDescent="0.25">
      <c r="A47" s="18">
        <v>42536</v>
      </c>
      <c r="B47" s="19">
        <v>4756</v>
      </c>
      <c r="C47" s="19">
        <v>6949</v>
      </c>
      <c r="D47" s="20" t="s">
        <v>247</v>
      </c>
      <c r="E47" s="21"/>
      <c r="F47" s="21"/>
      <c r="G47" s="21"/>
      <c r="H47" s="21"/>
      <c r="I47" s="21"/>
      <c r="J47" s="21"/>
      <c r="K47" s="21"/>
      <c r="L47" s="21"/>
      <c r="M47" s="21">
        <v>150</v>
      </c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1031.92</v>
      </c>
      <c r="AA47" s="14">
        <v>6</v>
      </c>
      <c r="AB47" s="14"/>
      <c r="AC47" s="9">
        <f t="shared" si="1"/>
        <v>-113326.37</v>
      </c>
    </row>
    <row r="48" spans="1:29" s="26" customFormat="1" x14ac:dyDescent="0.25">
      <c r="A48" s="18">
        <v>42536</v>
      </c>
      <c r="B48" s="19">
        <v>4757</v>
      </c>
      <c r="C48" s="19">
        <v>6117</v>
      </c>
      <c r="D48" s="20" t="s">
        <v>197</v>
      </c>
      <c r="E48" s="21"/>
      <c r="F48" s="21"/>
      <c r="G48" s="21"/>
      <c r="H48" s="21"/>
      <c r="I48" s="21"/>
      <c r="J48" s="21"/>
      <c r="K48" s="21">
        <v>54900</v>
      </c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/>
      <c r="Y48" s="24"/>
      <c r="Z48" s="25">
        <f t="shared" si="0"/>
        <v>1031.92</v>
      </c>
      <c r="AA48" s="14">
        <v>2196</v>
      </c>
      <c r="AB48" s="14"/>
      <c r="AC48" s="9">
        <f t="shared" si="1"/>
        <v>-115522.37</v>
      </c>
    </row>
    <row r="49" spans="1:29" s="26" customFormat="1" x14ac:dyDescent="0.25">
      <c r="A49" s="18">
        <v>42536</v>
      </c>
      <c r="B49" s="19">
        <v>4758</v>
      </c>
      <c r="C49" s="19">
        <v>6117</v>
      </c>
      <c r="D49" s="20" t="s">
        <v>218</v>
      </c>
      <c r="E49" s="21"/>
      <c r="F49" s="21"/>
      <c r="G49" s="21"/>
      <c r="H49" s="21"/>
      <c r="I49" s="21"/>
      <c r="J49" s="21"/>
      <c r="K49" s="21">
        <v>9900</v>
      </c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1031.92</v>
      </c>
      <c r="AA49" s="14">
        <v>396</v>
      </c>
      <c r="AB49" s="14"/>
      <c r="AC49" s="9">
        <f t="shared" si="1"/>
        <v>-115918.37</v>
      </c>
    </row>
    <row r="50" spans="1:29" s="26" customFormat="1" x14ac:dyDescent="0.25">
      <c r="A50" s="18">
        <v>42536</v>
      </c>
      <c r="B50" s="19">
        <v>4759</v>
      </c>
      <c r="C50" s="19">
        <v>5905</v>
      </c>
      <c r="D50" s="20" t="s">
        <v>66</v>
      </c>
      <c r="E50" s="21">
        <v>66781.73</v>
      </c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  <c r="Q50" s="22"/>
      <c r="R50" s="22"/>
      <c r="S50" s="22"/>
      <c r="T50" s="23"/>
      <c r="U50" s="23"/>
      <c r="V50" s="23"/>
      <c r="W50" s="23"/>
      <c r="X50" s="24"/>
      <c r="Y50" s="24"/>
      <c r="Z50" s="25">
        <f t="shared" si="0"/>
        <v>1031.92</v>
      </c>
      <c r="AA50" s="14"/>
      <c r="AB50" s="14"/>
      <c r="AC50" s="9">
        <f t="shared" si="1"/>
        <v>-115918.37</v>
      </c>
    </row>
    <row r="51" spans="1:29" s="26" customFormat="1" x14ac:dyDescent="0.25">
      <c r="A51" s="18">
        <v>42537</v>
      </c>
      <c r="B51" s="19">
        <v>4760</v>
      </c>
      <c r="C51" s="19">
        <v>6117</v>
      </c>
      <c r="D51" s="20" t="s">
        <v>248</v>
      </c>
      <c r="E51" s="21"/>
      <c r="F51" s="21">
        <v>19990</v>
      </c>
      <c r="G51" s="21"/>
      <c r="H51" s="21"/>
      <c r="I51" s="21"/>
      <c r="J51" s="21"/>
      <c r="K51" s="21"/>
      <c r="L51" s="21"/>
      <c r="M51" s="21"/>
      <c r="N51" s="21"/>
      <c r="O51" s="22"/>
      <c r="P51" s="22"/>
      <c r="Q51" s="22"/>
      <c r="R51" s="22"/>
      <c r="S51" s="22"/>
      <c r="T51" s="23"/>
      <c r="U51" s="23"/>
      <c r="V51" s="23"/>
      <c r="W51" s="23"/>
      <c r="X51" s="24"/>
      <c r="Y51" s="24"/>
      <c r="Z51" s="25">
        <f t="shared" si="0"/>
        <v>1031.92</v>
      </c>
      <c r="AA51" s="14">
        <v>799.6</v>
      </c>
      <c r="AB51" s="14"/>
      <c r="AC51" s="9">
        <f t="shared" si="1"/>
        <v>-116717.97</v>
      </c>
    </row>
    <row r="52" spans="1:29" s="26" customFormat="1" x14ac:dyDescent="0.25">
      <c r="A52" s="18">
        <v>42537</v>
      </c>
      <c r="B52" s="19">
        <v>4761</v>
      </c>
      <c r="C52" s="19">
        <v>6117</v>
      </c>
      <c r="D52" s="20" t="s">
        <v>218</v>
      </c>
      <c r="E52" s="21"/>
      <c r="F52" s="21"/>
      <c r="G52" s="21"/>
      <c r="H52" s="21"/>
      <c r="I52" s="21"/>
      <c r="J52" s="21"/>
      <c r="K52" s="21">
        <v>21373.16</v>
      </c>
      <c r="L52" s="21"/>
      <c r="M52" s="21"/>
      <c r="N52" s="21"/>
      <c r="O52" s="22"/>
      <c r="P52" s="22"/>
      <c r="Q52" s="22"/>
      <c r="R52" s="22"/>
      <c r="S52" s="22"/>
      <c r="T52" s="23"/>
      <c r="U52" s="23"/>
      <c r="V52" s="23"/>
      <c r="W52" s="23"/>
      <c r="X52" s="24"/>
      <c r="Y52" s="24"/>
      <c r="Z52" s="25">
        <f t="shared" si="0"/>
        <v>1031.92</v>
      </c>
      <c r="AA52" s="14">
        <v>854.93</v>
      </c>
      <c r="AB52" s="14"/>
      <c r="AC52" s="9">
        <f t="shared" si="1"/>
        <v>-117572.9</v>
      </c>
    </row>
    <row r="53" spans="1:29" s="26" customFormat="1" x14ac:dyDescent="0.25">
      <c r="A53" s="18">
        <v>42537</v>
      </c>
      <c r="B53" s="19">
        <v>4762</v>
      </c>
      <c r="C53" s="19">
        <v>6117</v>
      </c>
      <c r="D53" s="20" t="s">
        <v>225</v>
      </c>
      <c r="E53" s="21"/>
      <c r="F53" s="21"/>
      <c r="G53" s="21"/>
      <c r="H53" s="21"/>
      <c r="I53" s="21"/>
      <c r="J53" s="21"/>
      <c r="K53" s="21">
        <v>30000</v>
      </c>
      <c r="L53" s="21"/>
      <c r="M53" s="21"/>
      <c r="N53" s="21"/>
      <c r="O53" s="22"/>
      <c r="P53" s="22"/>
      <c r="Q53" s="22"/>
      <c r="R53" s="22"/>
      <c r="S53" s="22"/>
      <c r="T53" s="23"/>
      <c r="U53" s="23"/>
      <c r="V53" s="23"/>
      <c r="W53" s="23"/>
      <c r="X53" s="24"/>
      <c r="Y53" s="24"/>
      <c r="Z53" s="25">
        <f t="shared" si="0"/>
        <v>1031.92</v>
      </c>
      <c r="AA53" s="14">
        <v>1200</v>
      </c>
      <c r="AB53" s="14"/>
      <c r="AC53" s="9">
        <f t="shared" si="1"/>
        <v>-118772.9</v>
      </c>
    </row>
    <row r="54" spans="1:29" s="26" customFormat="1" x14ac:dyDescent="0.25">
      <c r="A54" s="18">
        <v>42537</v>
      </c>
      <c r="B54" s="19">
        <v>4763</v>
      </c>
      <c r="C54" s="19">
        <v>6117</v>
      </c>
      <c r="D54" s="20" t="s">
        <v>227</v>
      </c>
      <c r="E54" s="21"/>
      <c r="F54" s="21"/>
      <c r="G54" s="21"/>
      <c r="H54" s="21"/>
      <c r="I54" s="21"/>
      <c r="J54" s="21"/>
      <c r="K54" s="21">
        <v>20900</v>
      </c>
      <c r="L54" s="21"/>
      <c r="M54" s="21"/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/>
      <c r="Y54" s="24"/>
      <c r="Z54" s="25">
        <f t="shared" si="0"/>
        <v>1031.92</v>
      </c>
      <c r="AA54" s="14">
        <v>836</v>
      </c>
      <c r="AB54" s="14"/>
      <c r="AC54" s="9">
        <f t="shared" si="1"/>
        <v>-119608.9</v>
      </c>
    </row>
    <row r="55" spans="1:29" s="26" customFormat="1" x14ac:dyDescent="0.25">
      <c r="A55" s="18">
        <v>42538</v>
      </c>
      <c r="B55" s="19">
        <v>4764</v>
      </c>
      <c r="C55" s="19">
        <v>5949</v>
      </c>
      <c r="D55" s="20" t="s">
        <v>59</v>
      </c>
      <c r="E55" s="21"/>
      <c r="F55" s="21"/>
      <c r="G55" s="21"/>
      <c r="H55" s="21"/>
      <c r="I55" s="21"/>
      <c r="J55" s="21"/>
      <c r="K55" s="21"/>
      <c r="L55" s="21"/>
      <c r="M55" s="21">
        <v>3130</v>
      </c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/>
      <c r="Y55" s="24"/>
      <c r="Z55" s="25">
        <f t="shared" si="0"/>
        <v>1031.92</v>
      </c>
      <c r="AA55" s="14">
        <v>563.4</v>
      </c>
      <c r="AB55" s="14"/>
      <c r="AC55" s="9">
        <f t="shared" si="1"/>
        <v>-120172.29999999999</v>
      </c>
    </row>
    <row r="56" spans="1:29" s="26" customFormat="1" x14ac:dyDescent="0.25">
      <c r="A56" s="18">
        <v>42538</v>
      </c>
      <c r="B56" s="19">
        <v>4765</v>
      </c>
      <c r="C56" s="19">
        <v>6949</v>
      </c>
      <c r="D56" s="20" t="s">
        <v>249</v>
      </c>
      <c r="E56" s="21"/>
      <c r="F56" s="21"/>
      <c r="G56" s="21"/>
      <c r="H56" s="21"/>
      <c r="I56" s="21"/>
      <c r="J56" s="21"/>
      <c r="K56" s="21"/>
      <c r="L56" s="21"/>
      <c r="M56" s="21">
        <v>50</v>
      </c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/>
      <c r="Y56" s="24"/>
      <c r="Z56" s="25">
        <f t="shared" si="0"/>
        <v>1031.92</v>
      </c>
      <c r="AA56" s="14">
        <v>2</v>
      </c>
      <c r="AB56" s="14"/>
      <c r="AC56" s="9">
        <f t="shared" si="1"/>
        <v>-120174.29999999999</v>
      </c>
    </row>
    <row r="57" spans="1:29" s="26" customFormat="1" x14ac:dyDescent="0.25">
      <c r="A57" s="18">
        <v>42538</v>
      </c>
      <c r="B57" s="19">
        <v>4766</v>
      </c>
      <c r="C57" s="19">
        <v>6102</v>
      </c>
      <c r="D57" s="20" t="s">
        <v>72</v>
      </c>
      <c r="E57" s="21"/>
      <c r="F57" s="21">
        <v>36400</v>
      </c>
      <c r="G57" s="21"/>
      <c r="H57" s="21"/>
      <c r="I57" s="21"/>
      <c r="J57" s="21"/>
      <c r="K57" s="21"/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/>
      <c r="Y57" s="24"/>
      <c r="Z57" s="25">
        <f t="shared" si="0"/>
        <v>1031.92</v>
      </c>
      <c r="AA57" s="14">
        <v>1456</v>
      </c>
      <c r="AB57" s="14"/>
      <c r="AC57" s="9">
        <f t="shared" si="1"/>
        <v>-121630.29999999999</v>
      </c>
    </row>
    <row r="58" spans="1:29" s="26" customFormat="1" x14ac:dyDescent="0.25">
      <c r="A58" s="18">
        <v>42538</v>
      </c>
      <c r="B58" s="19">
        <v>4767</v>
      </c>
      <c r="C58" s="19">
        <v>6102</v>
      </c>
      <c r="D58" s="20" t="s">
        <v>250</v>
      </c>
      <c r="E58" s="21"/>
      <c r="F58" s="21"/>
      <c r="G58" s="21"/>
      <c r="H58" s="21"/>
      <c r="I58" s="21">
        <v>23952.48</v>
      </c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>
        <v>2122.58</v>
      </c>
      <c r="Y58" s="24"/>
      <c r="Z58" s="25">
        <f t="shared" si="0"/>
        <v>-1090.6599999999999</v>
      </c>
      <c r="AA58" s="14">
        <v>958.1</v>
      </c>
      <c r="AB58" s="14"/>
      <c r="AC58" s="9">
        <f t="shared" si="1"/>
        <v>-122588.4</v>
      </c>
    </row>
    <row r="59" spans="1:29" s="26" customFormat="1" x14ac:dyDescent="0.25">
      <c r="A59" s="18">
        <v>42541</v>
      </c>
      <c r="B59" s="19">
        <v>4768</v>
      </c>
      <c r="C59" s="19">
        <v>6102</v>
      </c>
      <c r="D59" s="20" t="s">
        <v>163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2"/>
      <c r="P59" s="22">
        <v>1716.37</v>
      </c>
      <c r="Q59" s="22"/>
      <c r="R59" s="22"/>
      <c r="S59" s="22"/>
      <c r="T59" s="23"/>
      <c r="U59" s="23"/>
      <c r="V59" s="23"/>
      <c r="W59" s="23"/>
      <c r="X59" s="24">
        <v>81.73</v>
      </c>
      <c r="Y59" s="24"/>
      <c r="Z59" s="25">
        <f t="shared" si="0"/>
        <v>-1172.3899999999999</v>
      </c>
      <c r="AA59" s="14">
        <v>68.650000000000006</v>
      </c>
      <c r="AB59" s="14"/>
      <c r="AC59" s="9">
        <f t="shared" si="1"/>
        <v>-122657.04999999999</v>
      </c>
    </row>
    <row r="60" spans="1:29" s="76" customFormat="1" x14ac:dyDescent="0.25">
      <c r="A60" s="69">
        <v>42542</v>
      </c>
      <c r="B60" s="70">
        <v>22001</v>
      </c>
      <c r="C60" s="70">
        <v>2102</v>
      </c>
      <c r="D60" s="71" t="s">
        <v>230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3"/>
      <c r="P60" s="73"/>
      <c r="Q60" s="73"/>
      <c r="R60" s="73"/>
      <c r="S60" s="73">
        <v>598.16</v>
      </c>
      <c r="T60" s="74"/>
      <c r="U60" s="74"/>
      <c r="V60" s="74"/>
      <c r="W60" s="74"/>
      <c r="X60" s="75"/>
      <c r="Y60" s="75">
        <v>28.48</v>
      </c>
      <c r="Z60" s="25">
        <f t="shared" si="0"/>
        <v>-1143.9099999999999</v>
      </c>
      <c r="AA60" s="9"/>
      <c r="AB60" s="9">
        <v>22.79</v>
      </c>
      <c r="AC60" s="9">
        <f t="shared" si="1"/>
        <v>-122634.26</v>
      </c>
    </row>
    <row r="61" spans="1:29" s="76" customFormat="1" x14ac:dyDescent="0.25">
      <c r="A61" s="69">
        <v>42543</v>
      </c>
      <c r="B61" s="70">
        <v>22010</v>
      </c>
      <c r="C61" s="70">
        <v>2102</v>
      </c>
      <c r="D61" s="71" t="s">
        <v>230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3"/>
      <c r="P61" s="73"/>
      <c r="Q61" s="73"/>
      <c r="R61" s="73"/>
      <c r="S61" s="73">
        <v>1745.73</v>
      </c>
      <c r="T61" s="74"/>
      <c r="U61" s="74"/>
      <c r="V61" s="74"/>
      <c r="W61" s="74"/>
      <c r="X61" s="75"/>
      <c r="Y61" s="75">
        <v>83.13</v>
      </c>
      <c r="Z61" s="25">
        <f t="shared" si="0"/>
        <v>-1060.7799999999997</v>
      </c>
      <c r="AA61" s="9"/>
      <c r="AB61" s="9">
        <v>66.5</v>
      </c>
      <c r="AC61" s="9">
        <f t="shared" si="1"/>
        <v>-122567.76</v>
      </c>
    </row>
    <row r="62" spans="1:29" s="26" customFormat="1" x14ac:dyDescent="0.25">
      <c r="A62" s="18">
        <v>42543</v>
      </c>
      <c r="B62" s="19">
        <v>4769</v>
      </c>
      <c r="C62" s="19">
        <v>6912</v>
      </c>
      <c r="D62" s="20" t="s">
        <v>251</v>
      </c>
      <c r="E62" s="21"/>
      <c r="F62" s="21"/>
      <c r="G62" s="21"/>
      <c r="H62" s="21"/>
      <c r="I62" s="21"/>
      <c r="J62" s="21">
        <v>19990</v>
      </c>
      <c r="K62" s="21"/>
      <c r="L62" s="21"/>
      <c r="M62" s="21"/>
      <c r="N62" s="21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>
        <f t="shared" si="0"/>
        <v>-1060.7799999999997</v>
      </c>
      <c r="AA62" s="14">
        <v>799.6</v>
      </c>
      <c r="AB62" s="14"/>
      <c r="AC62" s="9">
        <f t="shared" si="1"/>
        <v>-123367.36</v>
      </c>
    </row>
    <row r="63" spans="1:29" s="26" customFormat="1" x14ac:dyDescent="0.25">
      <c r="A63" s="18">
        <v>42544</v>
      </c>
      <c r="B63" s="19">
        <v>4770</v>
      </c>
      <c r="C63" s="19">
        <v>5102</v>
      </c>
      <c r="D63" s="20" t="s">
        <v>252</v>
      </c>
      <c r="E63" s="21"/>
      <c r="F63" s="21"/>
      <c r="G63" s="21"/>
      <c r="H63" s="21"/>
      <c r="I63" s="21">
        <v>395</v>
      </c>
      <c r="J63" s="21"/>
      <c r="K63" s="21"/>
      <c r="L63" s="21"/>
      <c r="M63" s="21"/>
      <c r="N63" s="21"/>
      <c r="O63" s="22"/>
      <c r="P63" s="22"/>
      <c r="Q63" s="22"/>
      <c r="R63" s="22"/>
      <c r="S63" s="22"/>
      <c r="T63" s="23"/>
      <c r="U63" s="23"/>
      <c r="V63" s="23"/>
      <c r="W63" s="23"/>
      <c r="X63" s="24">
        <v>35.909999999999997</v>
      </c>
      <c r="Y63" s="24"/>
      <c r="Z63" s="25">
        <f t="shared" si="0"/>
        <v>-1096.6899999999998</v>
      </c>
      <c r="AA63" s="14">
        <v>71.099999999999994</v>
      </c>
      <c r="AB63" s="14"/>
      <c r="AC63" s="9">
        <f t="shared" si="1"/>
        <v>-123438.46</v>
      </c>
    </row>
    <row r="64" spans="1:29" s="26" customFormat="1" x14ac:dyDescent="0.25">
      <c r="A64" s="18">
        <v>42544</v>
      </c>
      <c r="B64" s="19">
        <v>4771</v>
      </c>
      <c r="C64" s="19">
        <v>6117</v>
      </c>
      <c r="D64" s="20" t="s">
        <v>184</v>
      </c>
      <c r="E64" s="21"/>
      <c r="F64" s="21"/>
      <c r="G64" s="21"/>
      <c r="H64" s="21"/>
      <c r="I64" s="21"/>
      <c r="J64" s="21"/>
      <c r="K64" s="21">
        <v>7900</v>
      </c>
      <c r="L64" s="21"/>
      <c r="M64" s="21"/>
      <c r="N64" s="21"/>
      <c r="O64" s="22"/>
      <c r="P64" s="22"/>
      <c r="Q64" s="22"/>
      <c r="R64" s="22"/>
      <c r="S64" s="22"/>
      <c r="T64" s="23"/>
      <c r="U64" s="23"/>
      <c r="V64" s="23"/>
      <c r="W64" s="23"/>
      <c r="X64" s="24"/>
      <c r="Y64" s="24"/>
      <c r="Z64" s="25">
        <f t="shared" si="0"/>
        <v>-1096.6899999999998</v>
      </c>
      <c r="AA64" s="14">
        <v>316</v>
      </c>
      <c r="AB64" s="14"/>
      <c r="AC64" s="9">
        <f t="shared" si="1"/>
        <v>-123754.46</v>
      </c>
    </row>
    <row r="65" spans="1:29" s="76" customFormat="1" x14ac:dyDescent="0.25">
      <c r="A65" s="69">
        <v>42545</v>
      </c>
      <c r="B65" s="70">
        <v>11740512</v>
      </c>
      <c r="C65" s="70">
        <v>3949</v>
      </c>
      <c r="D65" s="71" t="s">
        <v>83</v>
      </c>
      <c r="E65" s="72"/>
      <c r="F65" s="72"/>
      <c r="G65" s="72"/>
      <c r="H65" s="72"/>
      <c r="I65" s="72"/>
      <c r="J65" s="72"/>
      <c r="K65" s="72"/>
      <c r="L65" s="72"/>
      <c r="M65" s="72"/>
      <c r="N65" s="72">
        <v>16894.03</v>
      </c>
      <c r="O65" s="73"/>
      <c r="P65" s="73"/>
      <c r="Q65" s="73"/>
      <c r="R65" s="73"/>
      <c r="S65" s="73"/>
      <c r="T65" s="74"/>
      <c r="U65" s="74"/>
      <c r="V65" s="74"/>
      <c r="W65" s="74"/>
      <c r="X65" s="75"/>
      <c r="Y65" s="75">
        <v>813.96</v>
      </c>
      <c r="Z65" s="25">
        <f t="shared" si="0"/>
        <v>-282.72999999999979</v>
      </c>
      <c r="AA65" s="9"/>
      <c r="AB65" s="9">
        <v>3040.92</v>
      </c>
      <c r="AC65" s="9">
        <f t="shared" si="1"/>
        <v>-120713.54000000001</v>
      </c>
    </row>
    <row r="66" spans="1:29" s="26" customFormat="1" x14ac:dyDescent="0.25">
      <c r="A66" s="18">
        <v>42545</v>
      </c>
      <c r="B66" s="19">
        <v>4772</v>
      </c>
      <c r="C66" s="19">
        <v>6102</v>
      </c>
      <c r="D66" s="20" t="s">
        <v>253</v>
      </c>
      <c r="E66" s="21"/>
      <c r="F66" s="21"/>
      <c r="G66" s="21"/>
      <c r="H66" s="21"/>
      <c r="I66" s="21">
        <v>542.85</v>
      </c>
      <c r="J66" s="21"/>
      <c r="K66" s="21"/>
      <c r="L66" s="21"/>
      <c r="M66" s="21"/>
      <c r="N66" s="21"/>
      <c r="O66" s="22"/>
      <c r="P66" s="22"/>
      <c r="Q66" s="22"/>
      <c r="R66" s="22"/>
      <c r="S66" s="22"/>
      <c r="T66" s="23"/>
      <c r="U66" s="23"/>
      <c r="V66" s="23"/>
      <c r="W66" s="23"/>
      <c r="X66" s="24">
        <v>36.340000000000003</v>
      </c>
      <c r="Y66" s="24"/>
      <c r="Z66" s="25">
        <f t="shared" si="0"/>
        <v>-319.06999999999982</v>
      </c>
      <c r="AA66" s="14">
        <v>30.39</v>
      </c>
      <c r="AB66" s="14"/>
      <c r="AC66" s="9">
        <f t="shared" si="1"/>
        <v>-120743.93000000001</v>
      </c>
    </row>
    <row r="67" spans="1:29" s="26" customFormat="1" x14ac:dyDescent="0.25">
      <c r="A67" s="18">
        <v>42545</v>
      </c>
      <c r="B67" s="19">
        <v>4773</v>
      </c>
      <c r="C67" s="19">
        <v>6922</v>
      </c>
      <c r="D67" s="20" t="s">
        <v>254</v>
      </c>
      <c r="E67" s="21"/>
      <c r="F67" s="21"/>
      <c r="G67" s="21"/>
      <c r="H67" s="21">
        <v>29357</v>
      </c>
      <c r="I67" s="21"/>
      <c r="J67" s="21"/>
      <c r="K67" s="21"/>
      <c r="L67" s="21"/>
      <c r="M67" s="21"/>
      <c r="N67" s="21"/>
      <c r="O67" s="22"/>
      <c r="P67" s="22"/>
      <c r="Q67" s="22"/>
      <c r="R67" s="22"/>
      <c r="S67" s="22"/>
      <c r="T67" s="23"/>
      <c r="U67" s="23"/>
      <c r="V67" s="23"/>
      <c r="W67" s="23"/>
      <c r="X67" s="24"/>
      <c r="Y67" s="24"/>
      <c r="Z67" s="25">
        <f t="shared" si="0"/>
        <v>-319.06999999999982</v>
      </c>
      <c r="AA67" s="14"/>
      <c r="AB67" s="14"/>
      <c r="AC67" s="9">
        <f t="shared" si="1"/>
        <v>-120743.93000000001</v>
      </c>
    </row>
    <row r="68" spans="1:29" s="26" customFormat="1" x14ac:dyDescent="0.25">
      <c r="A68" s="18">
        <v>42545</v>
      </c>
      <c r="B68" s="19">
        <v>4774</v>
      </c>
      <c r="C68" s="19">
        <v>6922</v>
      </c>
      <c r="D68" s="20" t="s">
        <v>254</v>
      </c>
      <c r="E68" s="21"/>
      <c r="F68" s="21"/>
      <c r="G68" s="21"/>
      <c r="H68" s="21">
        <v>29357</v>
      </c>
      <c r="I68" s="21"/>
      <c r="J68" s="21"/>
      <c r="K68" s="21"/>
      <c r="L68" s="21"/>
      <c r="M68" s="21"/>
      <c r="N68" s="21"/>
      <c r="O68" s="22"/>
      <c r="P68" s="22"/>
      <c r="Q68" s="22"/>
      <c r="R68" s="22"/>
      <c r="S68" s="22"/>
      <c r="T68" s="23"/>
      <c r="U68" s="23"/>
      <c r="V68" s="23"/>
      <c r="W68" s="23"/>
      <c r="X68" s="24"/>
      <c r="Y68" s="24"/>
      <c r="Z68" s="25">
        <f t="shared" si="0"/>
        <v>-319.06999999999982</v>
      </c>
      <c r="AA68" s="14"/>
      <c r="AB68" s="14"/>
      <c r="AC68" s="9">
        <f t="shared" si="1"/>
        <v>-120743.93000000001</v>
      </c>
    </row>
    <row r="69" spans="1:29" s="26" customFormat="1" x14ac:dyDescent="0.25">
      <c r="A69" s="18">
        <v>42182</v>
      </c>
      <c r="B69" s="19">
        <v>4775</v>
      </c>
      <c r="C69" s="19">
        <v>6117</v>
      </c>
      <c r="D69" s="20" t="s">
        <v>184</v>
      </c>
      <c r="E69" s="21"/>
      <c r="F69" s="21"/>
      <c r="G69" s="21"/>
      <c r="H69" s="21"/>
      <c r="I69" s="21"/>
      <c r="J69" s="21"/>
      <c r="K69" s="21">
        <v>27845</v>
      </c>
      <c r="L69" s="21"/>
      <c r="M69" s="21"/>
      <c r="N69" s="21"/>
      <c r="O69" s="22"/>
      <c r="P69" s="22"/>
      <c r="Q69" s="22"/>
      <c r="R69" s="22"/>
      <c r="S69" s="22"/>
      <c r="T69" s="23"/>
      <c r="U69" s="23"/>
      <c r="V69" s="23"/>
      <c r="W69" s="23"/>
      <c r="X69" s="24"/>
      <c r="Y69" s="24"/>
      <c r="Z69" s="25">
        <f t="shared" si="0"/>
        <v>-319.06999999999982</v>
      </c>
      <c r="AA69" s="14">
        <v>1107.44</v>
      </c>
      <c r="AB69" s="14"/>
      <c r="AC69" s="9">
        <f t="shared" si="1"/>
        <v>-121851.37000000001</v>
      </c>
    </row>
    <row r="70" spans="1:29" s="26" customFormat="1" x14ac:dyDescent="0.25">
      <c r="A70" s="18">
        <v>42545</v>
      </c>
      <c r="B70" s="19">
        <v>4776</v>
      </c>
      <c r="C70" s="19">
        <v>6922</v>
      </c>
      <c r="D70" s="20" t="s">
        <v>254</v>
      </c>
      <c r="E70" s="21"/>
      <c r="F70" s="21"/>
      <c r="G70" s="21"/>
      <c r="H70" s="21">
        <v>29357</v>
      </c>
      <c r="I70" s="21"/>
      <c r="J70" s="21"/>
      <c r="K70" s="21"/>
      <c r="L70" s="21"/>
      <c r="M70" s="21"/>
      <c r="N70" s="21"/>
      <c r="O70" s="22"/>
      <c r="P70" s="22"/>
      <c r="Q70" s="22"/>
      <c r="R70" s="22"/>
      <c r="S70" s="22"/>
      <c r="T70" s="23"/>
      <c r="U70" s="23"/>
      <c r="V70" s="23"/>
      <c r="W70" s="23"/>
      <c r="X70" s="24"/>
      <c r="Y70" s="24"/>
      <c r="Z70" s="25">
        <f t="shared" si="0"/>
        <v>-319.06999999999982</v>
      </c>
      <c r="AA70" s="14"/>
      <c r="AB70" s="14"/>
      <c r="AC70" s="9">
        <f t="shared" si="1"/>
        <v>-121851.37000000001</v>
      </c>
    </row>
    <row r="71" spans="1:29" s="26" customFormat="1" x14ac:dyDescent="0.25">
      <c r="A71" s="18">
        <v>42545</v>
      </c>
      <c r="B71" s="19">
        <v>4777</v>
      </c>
      <c r="C71" s="19">
        <v>6403</v>
      </c>
      <c r="D71" s="20" t="s">
        <v>255</v>
      </c>
      <c r="E71" s="21"/>
      <c r="F71" s="21"/>
      <c r="G71" s="21"/>
      <c r="H71" s="21"/>
      <c r="I71" s="21">
        <v>8980</v>
      </c>
      <c r="J71" s="21"/>
      <c r="K71" s="21"/>
      <c r="L71" s="21"/>
      <c r="M71" s="21"/>
      <c r="N71" s="21"/>
      <c r="O71" s="22"/>
      <c r="P71" s="22"/>
      <c r="Q71" s="22"/>
      <c r="R71" s="22"/>
      <c r="S71" s="22"/>
      <c r="T71" s="23"/>
      <c r="U71" s="23"/>
      <c r="V71" s="23"/>
      <c r="W71" s="23"/>
      <c r="X71" s="24">
        <v>1027.46</v>
      </c>
      <c r="Y71" s="24"/>
      <c r="Z71" s="25">
        <f t="shared" si="0"/>
        <v>-1346.5299999999997</v>
      </c>
      <c r="AA71" s="14">
        <v>315.08999999999997</v>
      </c>
      <c r="AB71" s="14"/>
      <c r="AC71" s="9">
        <f t="shared" si="1"/>
        <v>-122166.46</v>
      </c>
    </row>
    <row r="72" spans="1:29" s="26" customFormat="1" x14ac:dyDescent="0.25">
      <c r="A72" s="18">
        <v>42545</v>
      </c>
      <c r="B72" s="19">
        <v>4778</v>
      </c>
      <c r="C72" s="19">
        <v>6922</v>
      </c>
      <c r="D72" s="20" t="s">
        <v>256</v>
      </c>
      <c r="E72" s="21"/>
      <c r="F72" s="21"/>
      <c r="G72" s="21"/>
      <c r="H72" s="21">
        <v>34000</v>
      </c>
      <c r="I72" s="21"/>
      <c r="J72" s="21"/>
      <c r="K72" s="21"/>
      <c r="L72" s="21"/>
      <c r="M72" s="21"/>
      <c r="N72" s="21"/>
      <c r="O72" s="22"/>
      <c r="P72" s="22"/>
      <c r="Q72" s="22"/>
      <c r="R72" s="22"/>
      <c r="S72" s="22"/>
      <c r="T72" s="23"/>
      <c r="U72" s="23"/>
      <c r="V72" s="23"/>
      <c r="W72" s="23"/>
      <c r="X72" s="24"/>
      <c r="Y72" s="24"/>
      <c r="Z72" s="25">
        <f t="shared" si="0"/>
        <v>-1346.5299999999997</v>
      </c>
      <c r="AA72" s="14"/>
      <c r="AB72" s="14"/>
      <c r="AC72" s="9">
        <f t="shared" si="1"/>
        <v>-122166.46</v>
      </c>
    </row>
    <row r="73" spans="1:29" s="68" customFormat="1" x14ac:dyDescent="0.25">
      <c r="A73" s="61">
        <v>42548</v>
      </c>
      <c r="B73" s="62">
        <v>4779</v>
      </c>
      <c r="C73" s="62"/>
      <c r="D73" s="63" t="s">
        <v>46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5"/>
      <c r="P73" s="65"/>
      <c r="Q73" s="65"/>
      <c r="R73" s="65"/>
      <c r="S73" s="65"/>
      <c r="T73" s="66"/>
      <c r="U73" s="66"/>
      <c r="V73" s="66"/>
      <c r="W73" s="66"/>
      <c r="X73" s="67"/>
      <c r="Y73" s="67"/>
      <c r="Z73" s="59">
        <f t="shared" si="0"/>
        <v>-1346.5299999999997</v>
      </c>
      <c r="AA73" s="60"/>
      <c r="AB73" s="60"/>
      <c r="AC73" s="60">
        <f t="shared" si="1"/>
        <v>-122166.46</v>
      </c>
    </row>
    <row r="74" spans="1:29" s="76" customFormat="1" x14ac:dyDescent="0.25">
      <c r="A74" s="69">
        <v>42548</v>
      </c>
      <c r="B74" s="70">
        <v>4780</v>
      </c>
      <c r="C74" s="70">
        <v>2202</v>
      </c>
      <c r="D74" s="71" t="s">
        <v>163</v>
      </c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3"/>
      <c r="P74" s="73"/>
      <c r="Q74" s="73"/>
      <c r="R74" s="73"/>
      <c r="S74" s="73">
        <v>1716.37</v>
      </c>
      <c r="T74" s="74"/>
      <c r="U74" s="74"/>
      <c r="V74" s="74"/>
      <c r="W74" s="74"/>
      <c r="X74" s="75"/>
      <c r="Y74" s="75">
        <v>81.73</v>
      </c>
      <c r="Z74" s="25">
        <f t="shared" si="0"/>
        <v>-1264.7999999999997</v>
      </c>
      <c r="AA74" s="9"/>
      <c r="AB74" s="9">
        <v>68.650000000000006</v>
      </c>
      <c r="AC74" s="9">
        <f t="shared" si="1"/>
        <v>-122097.81000000001</v>
      </c>
    </row>
    <row r="75" spans="1:29" s="76" customFormat="1" x14ac:dyDescent="0.25">
      <c r="A75" s="69">
        <v>42548</v>
      </c>
      <c r="B75" s="70">
        <v>3874</v>
      </c>
      <c r="C75" s="70">
        <v>2102</v>
      </c>
      <c r="D75" s="71" t="s">
        <v>268</v>
      </c>
      <c r="E75" s="72"/>
      <c r="F75" s="72"/>
      <c r="G75" s="72"/>
      <c r="H75" s="72"/>
      <c r="I75" s="72"/>
      <c r="J75" s="72"/>
      <c r="K75" s="72"/>
      <c r="L75" s="72"/>
      <c r="M75" s="72"/>
      <c r="N75" s="72">
        <v>11000</v>
      </c>
      <c r="O75" s="73"/>
      <c r="P75" s="73"/>
      <c r="Q75" s="73"/>
      <c r="R75" s="73"/>
      <c r="S75" s="73"/>
      <c r="T75" s="74"/>
      <c r="U75" s="74"/>
      <c r="V75" s="74"/>
      <c r="W75" s="74"/>
      <c r="X75" s="75"/>
      <c r="Y75" s="75"/>
      <c r="Z75" s="25">
        <f t="shared" si="0"/>
        <v>-1264.7999999999997</v>
      </c>
      <c r="AA75" s="9"/>
      <c r="AB75" s="9"/>
      <c r="AC75" s="9">
        <f t="shared" si="1"/>
        <v>-122097.81000000001</v>
      </c>
    </row>
    <row r="76" spans="1:29" s="26" customFormat="1" x14ac:dyDescent="0.25">
      <c r="A76" s="18">
        <v>42548</v>
      </c>
      <c r="B76" s="19">
        <v>4781</v>
      </c>
      <c r="C76" s="19">
        <v>6102</v>
      </c>
      <c r="D76" s="20" t="s">
        <v>163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>
        <v>2973.1</v>
      </c>
      <c r="Q76" s="22"/>
      <c r="R76" s="22"/>
      <c r="S76" s="22"/>
      <c r="T76" s="23"/>
      <c r="U76" s="23"/>
      <c r="V76" s="23"/>
      <c r="W76" s="23"/>
      <c r="X76" s="24">
        <v>141.58000000000001</v>
      </c>
      <c r="Y76" s="24"/>
      <c r="Z76" s="25">
        <f t="shared" si="0"/>
        <v>-1406.3799999999997</v>
      </c>
      <c r="AA76" s="14">
        <v>118.92</v>
      </c>
      <c r="AB76" s="14"/>
      <c r="AC76" s="9">
        <f t="shared" si="1"/>
        <v>-122216.73000000001</v>
      </c>
    </row>
    <row r="77" spans="1:29" s="26" customFormat="1" x14ac:dyDescent="0.25">
      <c r="A77" s="18">
        <v>42548</v>
      </c>
      <c r="B77" s="19">
        <v>4782</v>
      </c>
      <c r="C77" s="19">
        <v>6102</v>
      </c>
      <c r="D77" s="20" t="s">
        <v>163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>
        <v>2574.56</v>
      </c>
      <c r="Q77" s="22"/>
      <c r="R77" s="22"/>
      <c r="S77" s="22"/>
      <c r="T77" s="23"/>
      <c r="U77" s="23"/>
      <c r="V77" s="23"/>
      <c r="W77" s="23"/>
      <c r="X77" s="24">
        <v>122.6</v>
      </c>
      <c r="Y77" s="24"/>
      <c r="Z77" s="25">
        <f t="shared" si="0"/>
        <v>-1528.9799999999996</v>
      </c>
      <c r="AA77" s="14">
        <v>102.98</v>
      </c>
      <c r="AB77" s="14"/>
      <c r="AC77" s="9">
        <f t="shared" si="1"/>
        <v>-122319.71</v>
      </c>
    </row>
    <row r="78" spans="1:29" s="26" customFormat="1" x14ac:dyDescent="0.25">
      <c r="A78" s="18">
        <v>42548</v>
      </c>
      <c r="B78" s="19">
        <v>4783</v>
      </c>
      <c r="C78" s="19">
        <v>6102</v>
      </c>
      <c r="D78" s="20" t="s">
        <v>257</v>
      </c>
      <c r="E78" s="21"/>
      <c r="F78" s="21"/>
      <c r="G78" s="21"/>
      <c r="H78" s="21"/>
      <c r="I78" s="21">
        <v>912.33</v>
      </c>
      <c r="J78" s="21"/>
      <c r="K78" s="21"/>
      <c r="L78" s="21"/>
      <c r="M78" s="21"/>
      <c r="N78" s="21"/>
      <c r="O78" s="22"/>
      <c r="P78" s="22"/>
      <c r="Q78" s="22"/>
      <c r="R78" s="22"/>
      <c r="S78" s="22"/>
      <c r="T78" s="23"/>
      <c r="U78" s="23"/>
      <c r="V78" s="23"/>
      <c r="W78" s="23"/>
      <c r="X78" s="24">
        <v>72.680000000000007</v>
      </c>
      <c r="Y78" s="24"/>
      <c r="Z78" s="25">
        <f t="shared" si="0"/>
        <v>-1601.6599999999996</v>
      </c>
      <c r="AA78" s="14">
        <v>40.81</v>
      </c>
      <c r="AB78" s="14"/>
      <c r="AC78" s="9">
        <f t="shared" si="1"/>
        <v>-122360.52</v>
      </c>
    </row>
    <row r="79" spans="1:29" s="26" customFormat="1" x14ac:dyDescent="0.25">
      <c r="A79" s="18">
        <v>42548</v>
      </c>
      <c r="B79" s="19">
        <v>4784</v>
      </c>
      <c r="C79" s="19">
        <v>6102</v>
      </c>
      <c r="D79" s="20" t="s">
        <v>258</v>
      </c>
      <c r="E79" s="21"/>
      <c r="F79" s="21"/>
      <c r="G79" s="21"/>
      <c r="H79" s="21"/>
      <c r="I79" s="21">
        <v>452.67</v>
      </c>
      <c r="J79" s="21"/>
      <c r="K79" s="21"/>
      <c r="L79" s="21"/>
      <c r="M79" s="21"/>
      <c r="N79" s="21"/>
      <c r="O79" s="22"/>
      <c r="P79" s="22"/>
      <c r="Q79" s="22"/>
      <c r="R79" s="22"/>
      <c r="S79" s="22"/>
      <c r="T79" s="23"/>
      <c r="U79" s="23"/>
      <c r="V79" s="23"/>
      <c r="W79" s="23"/>
      <c r="X79" s="24">
        <v>36.340000000000003</v>
      </c>
      <c r="Y79" s="24"/>
      <c r="Z79" s="25">
        <f t="shared" si="0"/>
        <v>-1637.9999999999995</v>
      </c>
      <c r="AA79" s="14">
        <v>18.11</v>
      </c>
      <c r="AB79" s="14"/>
      <c r="AC79" s="9">
        <f t="shared" si="1"/>
        <v>-122378.63</v>
      </c>
    </row>
    <row r="80" spans="1:29" s="26" customFormat="1" x14ac:dyDescent="0.25">
      <c r="A80" s="18">
        <v>42549</v>
      </c>
      <c r="B80" s="19">
        <v>4785</v>
      </c>
      <c r="C80" s="19">
        <v>5102</v>
      </c>
      <c r="D80" s="20" t="s">
        <v>259</v>
      </c>
      <c r="E80" s="21"/>
      <c r="F80" s="21"/>
      <c r="G80" s="21"/>
      <c r="H80" s="21"/>
      <c r="I80" s="21">
        <v>960</v>
      </c>
      <c r="J80" s="21"/>
      <c r="K80" s="21"/>
      <c r="L80" s="21"/>
      <c r="M80" s="21"/>
      <c r="N80" s="21"/>
      <c r="O80" s="22"/>
      <c r="P80" s="22"/>
      <c r="Q80" s="22"/>
      <c r="R80" s="22"/>
      <c r="S80" s="22"/>
      <c r="T80" s="23"/>
      <c r="U80" s="23"/>
      <c r="V80" s="23"/>
      <c r="W80" s="23"/>
      <c r="X80" s="24">
        <v>83.57</v>
      </c>
      <c r="Y80" s="24"/>
      <c r="Z80" s="25">
        <f t="shared" si="0"/>
        <v>-1721.5699999999995</v>
      </c>
      <c r="AA80" s="14">
        <v>172.8</v>
      </c>
      <c r="AB80" s="14"/>
      <c r="AC80" s="9">
        <f t="shared" si="1"/>
        <v>-122551.43000000001</v>
      </c>
    </row>
    <row r="81" spans="1:29" s="26" customFormat="1" x14ac:dyDescent="0.25">
      <c r="A81" s="18">
        <v>42549</v>
      </c>
      <c r="B81" s="19">
        <v>4786</v>
      </c>
      <c r="C81" s="19">
        <v>6949</v>
      </c>
      <c r="D81" s="20" t="s">
        <v>260</v>
      </c>
      <c r="E81" s="21"/>
      <c r="F81" s="21"/>
      <c r="G81" s="21"/>
      <c r="H81" s="21"/>
      <c r="I81" s="21"/>
      <c r="J81" s="21"/>
      <c r="K81" s="21"/>
      <c r="L81" s="21"/>
      <c r="M81" s="21">
        <v>500</v>
      </c>
      <c r="N81" s="21"/>
      <c r="O81" s="22"/>
      <c r="P81" s="22"/>
      <c r="Q81" s="22"/>
      <c r="R81" s="22"/>
      <c r="S81" s="22"/>
      <c r="T81" s="23"/>
      <c r="U81" s="23"/>
      <c r="V81" s="23"/>
      <c r="W81" s="23"/>
      <c r="X81" s="24"/>
      <c r="Y81" s="24"/>
      <c r="Z81" s="25">
        <f t="shared" si="0"/>
        <v>-1721.5699999999995</v>
      </c>
      <c r="AA81" s="14">
        <v>20</v>
      </c>
      <c r="AB81" s="14"/>
      <c r="AC81" s="9">
        <f t="shared" si="1"/>
        <v>-122571.43000000001</v>
      </c>
    </row>
    <row r="82" spans="1:29" s="26" customFormat="1" x14ac:dyDescent="0.25">
      <c r="A82" s="18">
        <v>42549</v>
      </c>
      <c r="B82" s="19">
        <v>4787</v>
      </c>
      <c r="C82" s="19">
        <v>6922</v>
      </c>
      <c r="D82" s="20" t="s">
        <v>261</v>
      </c>
      <c r="E82" s="21"/>
      <c r="F82" s="21"/>
      <c r="G82" s="21"/>
      <c r="H82" s="21">
        <v>27800</v>
      </c>
      <c r="I82" s="21"/>
      <c r="J82" s="21"/>
      <c r="K82" s="21"/>
      <c r="L82" s="21"/>
      <c r="M82" s="21"/>
      <c r="N82" s="21"/>
      <c r="O82" s="22"/>
      <c r="P82" s="22"/>
      <c r="Q82" s="22"/>
      <c r="R82" s="22"/>
      <c r="S82" s="22"/>
      <c r="T82" s="23"/>
      <c r="U82" s="23"/>
      <c r="V82" s="23"/>
      <c r="W82" s="23"/>
      <c r="X82" s="24"/>
      <c r="Y82" s="24"/>
      <c r="Z82" s="25">
        <f t="shared" si="0"/>
        <v>-1721.5699999999995</v>
      </c>
      <c r="AA82" s="14"/>
      <c r="AB82" s="14"/>
      <c r="AC82" s="9">
        <f t="shared" si="1"/>
        <v>-122571.43000000001</v>
      </c>
    </row>
    <row r="83" spans="1:29" s="26" customFormat="1" x14ac:dyDescent="0.25">
      <c r="A83" s="18">
        <v>42549</v>
      </c>
      <c r="B83" s="19">
        <v>4788</v>
      </c>
      <c r="C83" s="19">
        <v>6102</v>
      </c>
      <c r="D83" s="20" t="s">
        <v>115</v>
      </c>
      <c r="E83" s="21"/>
      <c r="F83" s="21"/>
      <c r="G83" s="21"/>
      <c r="H83" s="21"/>
      <c r="I83" s="21">
        <v>1088</v>
      </c>
      <c r="J83" s="21"/>
      <c r="K83" s="21"/>
      <c r="L83" s="21"/>
      <c r="M83" s="21"/>
      <c r="N83" s="21"/>
      <c r="O83" s="22"/>
      <c r="P83" s="22"/>
      <c r="Q83" s="22"/>
      <c r="R83" s="22"/>
      <c r="S83" s="22"/>
      <c r="T83" s="23"/>
      <c r="U83" s="23"/>
      <c r="V83" s="23"/>
      <c r="W83" s="23"/>
      <c r="X83" s="24"/>
      <c r="Y83" s="24"/>
      <c r="Z83" s="25">
        <f t="shared" si="0"/>
        <v>-1721.5699999999995</v>
      </c>
      <c r="AA83" s="14">
        <v>43.52</v>
      </c>
      <c r="AB83" s="14"/>
      <c r="AC83" s="9">
        <f t="shared" si="1"/>
        <v>-122614.95000000001</v>
      </c>
    </row>
    <row r="84" spans="1:29" s="76" customFormat="1" x14ac:dyDescent="0.25">
      <c r="A84" s="69">
        <v>42550</v>
      </c>
      <c r="B84" s="70">
        <v>5637</v>
      </c>
      <c r="C84" s="70">
        <v>2551</v>
      </c>
      <c r="D84" s="71" t="s">
        <v>269</v>
      </c>
      <c r="E84" s="72"/>
      <c r="F84" s="72"/>
      <c r="G84" s="72"/>
      <c r="H84" s="72"/>
      <c r="I84" s="72"/>
      <c r="J84" s="72"/>
      <c r="K84" s="72"/>
      <c r="L84" s="72"/>
      <c r="M84" s="72"/>
      <c r="N84" s="72">
        <v>7798</v>
      </c>
      <c r="O84" s="73"/>
      <c r="P84" s="73"/>
      <c r="Q84" s="73"/>
      <c r="R84" s="73"/>
      <c r="S84" s="73"/>
      <c r="T84" s="74"/>
      <c r="U84" s="74"/>
      <c r="V84" s="74"/>
      <c r="W84" s="74"/>
      <c r="X84" s="75"/>
      <c r="Y84" s="75"/>
      <c r="Z84" s="25">
        <f t="shared" si="0"/>
        <v>-1721.5699999999995</v>
      </c>
      <c r="AA84" s="9"/>
      <c r="AB84" s="9">
        <v>935.76</v>
      </c>
      <c r="AC84" s="9">
        <f t="shared" si="1"/>
        <v>-121679.19000000002</v>
      </c>
    </row>
    <row r="85" spans="1:29" s="26" customFormat="1" x14ac:dyDescent="0.25">
      <c r="A85" s="18">
        <v>42551</v>
      </c>
      <c r="B85" s="19">
        <v>4789</v>
      </c>
      <c r="C85" s="19">
        <v>6102</v>
      </c>
      <c r="D85" s="20" t="s">
        <v>244</v>
      </c>
      <c r="E85" s="21"/>
      <c r="F85" s="21"/>
      <c r="G85" s="21"/>
      <c r="H85" s="21"/>
      <c r="I85" s="21">
        <v>492.17</v>
      </c>
      <c r="J85" s="21"/>
      <c r="K85" s="21"/>
      <c r="L85" s="21"/>
      <c r="M85" s="21"/>
      <c r="N85" s="21"/>
      <c r="O85" s="22"/>
      <c r="P85" s="22"/>
      <c r="Q85" s="22"/>
      <c r="R85" s="22"/>
      <c r="S85" s="22"/>
      <c r="T85" s="23"/>
      <c r="U85" s="23"/>
      <c r="V85" s="23"/>
      <c r="W85" s="23"/>
      <c r="X85" s="24">
        <v>36.340000000000003</v>
      </c>
      <c r="Y85" s="24"/>
      <c r="Z85" s="25">
        <f t="shared" si="0"/>
        <v>-1757.9099999999994</v>
      </c>
      <c r="AA85" s="14">
        <v>24.06</v>
      </c>
      <c r="AB85" s="14"/>
      <c r="AC85" s="9">
        <f t="shared" si="1"/>
        <v>-121703.25000000001</v>
      </c>
    </row>
    <row r="86" spans="1:29" s="68" customFormat="1" x14ac:dyDescent="0.25">
      <c r="A86" s="61">
        <v>42551</v>
      </c>
      <c r="B86" s="62">
        <v>4790</v>
      </c>
      <c r="C86" s="62"/>
      <c r="D86" s="63" t="s">
        <v>46</v>
      </c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5"/>
      <c r="P86" s="65"/>
      <c r="Q86" s="65"/>
      <c r="R86" s="65"/>
      <c r="S86" s="65"/>
      <c r="T86" s="66"/>
      <c r="U86" s="66"/>
      <c r="V86" s="66"/>
      <c r="W86" s="66"/>
      <c r="X86" s="67"/>
      <c r="Y86" s="67"/>
      <c r="Z86" s="59">
        <f t="shared" ref="Z86:Z98" si="2">Z85-X86+Y86</f>
        <v>-1757.9099999999994</v>
      </c>
      <c r="AA86" s="60"/>
      <c r="AB86" s="60"/>
      <c r="AC86" s="60">
        <f t="shared" si="1"/>
        <v>-121703.25000000001</v>
      </c>
    </row>
    <row r="87" spans="1:29" s="26" customFormat="1" x14ac:dyDescent="0.25">
      <c r="A87" s="18">
        <v>42551</v>
      </c>
      <c r="B87" s="19">
        <v>4791</v>
      </c>
      <c r="C87" s="19">
        <v>6922</v>
      </c>
      <c r="D87" s="20" t="s">
        <v>262</v>
      </c>
      <c r="E87" s="21"/>
      <c r="F87" s="21"/>
      <c r="G87" s="21"/>
      <c r="H87" s="21">
        <v>10303.08</v>
      </c>
      <c r="I87" s="21"/>
      <c r="J87" s="21"/>
      <c r="K87" s="21"/>
      <c r="L87" s="21"/>
      <c r="M87" s="21"/>
      <c r="N87" s="21"/>
      <c r="O87" s="22"/>
      <c r="P87" s="22"/>
      <c r="Q87" s="22"/>
      <c r="R87" s="22"/>
      <c r="S87" s="22"/>
      <c r="T87" s="23"/>
      <c r="U87" s="23"/>
      <c r="V87" s="23"/>
      <c r="W87" s="23"/>
      <c r="X87" s="24"/>
      <c r="Y87" s="24"/>
      <c r="Z87" s="25">
        <f t="shared" si="2"/>
        <v>-1757.9099999999994</v>
      </c>
      <c r="AA87" s="14"/>
      <c r="AB87" s="14"/>
      <c r="AC87" s="9">
        <f t="shared" si="1"/>
        <v>-121703.25000000001</v>
      </c>
    </row>
    <row r="88" spans="1:29" s="26" customFormat="1" x14ac:dyDescent="0.25">
      <c r="A88" s="18">
        <v>42551</v>
      </c>
      <c r="B88" s="19">
        <v>4792</v>
      </c>
      <c r="C88" s="19">
        <v>6922</v>
      </c>
      <c r="D88" s="20" t="s">
        <v>263</v>
      </c>
      <c r="E88" s="21"/>
      <c r="F88" s="21"/>
      <c r="G88" s="21"/>
      <c r="H88" s="21">
        <v>19990</v>
      </c>
      <c r="I88" s="21"/>
      <c r="J88" s="21"/>
      <c r="K88" s="21"/>
      <c r="L88" s="21"/>
      <c r="M88" s="21"/>
      <c r="N88" s="21"/>
      <c r="O88" s="22"/>
      <c r="P88" s="22"/>
      <c r="Q88" s="22"/>
      <c r="R88" s="22"/>
      <c r="S88" s="22"/>
      <c r="T88" s="23"/>
      <c r="U88" s="23"/>
      <c r="V88" s="23"/>
      <c r="W88" s="23"/>
      <c r="X88" s="24"/>
      <c r="Y88" s="24"/>
      <c r="Z88" s="25">
        <f t="shared" si="2"/>
        <v>-1757.9099999999994</v>
      </c>
      <c r="AA88" s="14"/>
      <c r="AB88" s="14"/>
      <c r="AC88" s="9">
        <f t="shared" ref="AC88:AC98" si="3">AC87-AA88+AB88</f>
        <v>-121703.25000000001</v>
      </c>
    </row>
    <row r="89" spans="1:29" s="26" customFormat="1" x14ac:dyDescent="0.25">
      <c r="A89" s="18"/>
      <c r="B89" s="19"/>
      <c r="C89" s="19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2"/>
      <c r="P89" s="22"/>
      <c r="Q89" s="22"/>
      <c r="R89" s="22"/>
      <c r="S89" s="22"/>
      <c r="T89" s="23"/>
      <c r="U89" s="23"/>
      <c r="V89" s="23"/>
      <c r="W89" s="23"/>
      <c r="X89" s="24"/>
      <c r="Y89" s="24"/>
      <c r="Z89" s="25">
        <f t="shared" si="2"/>
        <v>-1757.9099999999994</v>
      </c>
      <c r="AA89" s="14"/>
      <c r="AB89" s="14"/>
      <c r="AC89" s="9">
        <f t="shared" si="3"/>
        <v>-121703.25000000001</v>
      </c>
    </row>
    <row r="90" spans="1:29" s="26" customFormat="1" x14ac:dyDescent="0.25">
      <c r="A90" s="18"/>
      <c r="B90" s="19"/>
      <c r="C90" s="19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2"/>
      <c r="P90" s="22"/>
      <c r="Q90" s="22"/>
      <c r="R90" s="22"/>
      <c r="S90" s="22"/>
      <c r="T90" s="23"/>
      <c r="U90" s="23"/>
      <c r="V90" s="23"/>
      <c r="W90" s="23"/>
      <c r="X90" s="24"/>
      <c r="Y90" s="24"/>
      <c r="Z90" s="25">
        <f t="shared" si="2"/>
        <v>-1757.9099999999994</v>
      </c>
      <c r="AA90" s="14"/>
      <c r="AB90" s="14"/>
      <c r="AC90" s="9">
        <f t="shared" si="3"/>
        <v>-121703.25000000001</v>
      </c>
    </row>
    <row r="91" spans="1:29" s="26" customFormat="1" x14ac:dyDescent="0.25">
      <c r="A91" s="18"/>
      <c r="B91" s="19"/>
      <c r="C91" s="19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2"/>
      <c r="P91" s="22"/>
      <c r="Q91" s="22"/>
      <c r="R91" s="22"/>
      <c r="S91" s="22"/>
      <c r="T91" s="23"/>
      <c r="U91" s="23"/>
      <c r="V91" s="23"/>
      <c r="W91" s="23"/>
      <c r="X91" s="24"/>
      <c r="Y91" s="24"/>
      <c r="Z91" s="25">
        <f t="shared" si="2"/>
        <v>-1757.9099999999994</v>
      </c>
      <c r="AA91" s="14"/>
      <c r="AB91" s="14"/>
      <c r="AC91" s="9">
        <f t="shared" si="3"/>
        <v>-121703.25000000001</v>
      </c>
    </row>
    <row r="92" spans="1:29" s="26" customFormat="1" x14ac:dyDescent="0.25">
      <c r="A92" s="18"/>
      <c r="B92" s="19"/>
      <c r="C92" s="19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2"/>
      <c r="P92" s="22"/>
      <c r="Q92" s="22"/>
      <c r="R92" s="22"/>
      <c r="S92" s="22"/>
      <c r="T92" s="23"/>
      <c r="U92" s="23"/>
      <c r="V92" s="23"/>
      <c r="W92" s="23"/>
      <c r="X92" s="24"/>
      <c r="Y92" s="24"/>
      <c r="Z92" s="25">
        <f t="shared" si="2"/>
        <v>-1757.9099999999994</v>
      </c>
      <c r="AA92" s="14"/>
      <c r="AB92" s="14"/>
      <c r="AC92" s="9">
        <f t="shared" si="3"/>
        <v>-121703.25000000001</v>
      </c>
    </row>
    <row r="93" spans="1:29" s="26" customFormat="1" x14ac:dyDescent="0.25">
      <c r="A93" s="18"/>
      <c r="B93" s="19"/>
      <c r="C93" s="19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2"/>
      <c r="P93" s="22"/>
      <c r="Q93" s="22"/>
      <c r="R93" s="22"/>
      <c r="S93" s="22"/>
      <c r="T93" s="23"/>
      <c r="U93" s="23"/>
      <c r="V93" s="23"/>
      <c r="W93" s="23"/>
      <c r="X93" s="24"/>
      <c r="Y93" s="24"/>
      <c r="Z93" s="25">
        <f t="shared" si="2"/>
        <v>-1757.9099999999994</v>
      </c>
      <c r="AA93" s="14"/>
      <c r="AB93" s="14"/>
      <c r="AC93" s="9">
        <f t="shared" si="3"/>
        <v>-121703.25000000001</v>
      </c>
    </row>
    <row r="94" spans="1:29" s="26" customFormat="1" x14ac:dyDescent="0.25">
      <c r="A94" s="18"/>
      <c r="B94" s="19"/>
      <c r="C94" s="19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2"/>
      <c r="P94" s="22"/>
      <c r="Q94" s="22"/>
      <c r="R94" s="22"/>
      <c r="S94" s="22"/>
      <c r="T94" s="23"/>
      <c r="U94" s="23"/>
      <c r="V94" s="23"/>
      <c r="W94" s="23"/>
      <c r="X94" s="24"/>
      <c r="Y94" s="24"/>
      <c r="Z94" s="25">
        <f t="shared" si="2"/>
        <v>-1757.9099999999994</v>
      </c>
      <c r="AA94" s="14"/>
      <c r="AB94" s="14"/>
      <c r="AC94" s="9">
        <f t="shared" si="3"/>
        <v>-121703.25000000001</v>
      </c>
    </row>
    <row r="95" spans="1:29" s="26" customFormat="1" x14ac:dyDescent="0.25">
      <c r="A95" s="18"/>
      <c r="B95" s="19"/>
      <c r="C95" s="19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2"/>
      <c r="P95" s="22"/>
      <c r="Q95" s="22"/>
      <c r="R95" s="22"/>
      <c r="S95" s="22"/>
      <c r="T95" s="23"/>
      <c r="U95" s="23"/>
      <c r="V95" s="23"/>
      <c r="W95" s="23"/>
      <c r="X95" s="24"/>
      <c r="Y95" s="24"/>
      <c r="Z95" s="25">
        <f t="shared" si="2"/>
        <v>-1757.9099999999994</v>
      </c>
      <c r="AA95" s="14"/>
      <c r="AB95" s="14"/>
      <c r="AC95" s="9">
        <f t="shared" si="3"/>
        <v>-121703.25000000001</v>
      </c>
    </row>
    <row r="96" spans="1:29" s="26" customFormat="1" x14ac:dyDescent="0.25">
      <c r="A96" s="18"/>
      <c r="B96" s="19"/>
      <c r="C96" s="19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2"/>
      <c r="P96" s="22"/>
      <c r="Q96" s="22"/>
      <c r="R96" s="22"/>
      <c r="S96" s="22"/>
      <c r="T96" s="23"/>
      <c r="U96" s="23"/>
      <c r="V96" s="23"/>
      <c r="W96" s="23"/>
      <c r="X96" s="24"/>
      <c r="Y96" s="24"/>
      <c r="Z96" s="25">
        <f t="shared" si="2"/>
        <v>-1757.9099999999994</v>
      </c>
      <c r="AA96" s="14"/>
      <c r="AB96" s="14"/>
      <c r="AC96" s="9">
        <f t="shared" si="3"/>
        <v>-121703.25000000001</v>
      </c>
    </row>
    <row r="97" spans="1:29" s="26" customFormat="1" x14ac:dyDescent="0.25">
      <c r="A97" s="18"/>
      <c r="B97" s="19"/>
      <c r="C97" s="19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2"/>
      <c r="P97" s="22"/>
      <c r="Q97" s="22"/>
      <c r="R97" s="22"/>
      <c r="S97" s="22"/>
      <c r="T97" s="23"/>
      <c r="U97" s="23"/>
      <c r="V97" s="23"/>
      <c r="W97" s="23"/>
      <c r="X97" s="24"/>
      <c r="Y97" s="24"/>
      <c r="Z97" s="25">
        <f t="shared" si="2"/>
        <v>-1757.9099999999994</v>
      </c>
      <c r="AA97" s="14"/>
      <c r="AB97" s="14"/>
      <c r="AC97" s="9">
        <f t="shared" si="3"/>
        <v>-121703.25000000001</v>
      </c>
    </row>
    <row r="98" spans="1:29" s="26" customFormat="1" x14ac:dyDescent="0.25">
      <c r="A98" s="18"/>
      <c r="B98" s="19"/>
      <c r="C98" s="19"/>
      <c r="D98" s="20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2"/>
      <c r="P98" s="22"/>
      <c r="Q98" s="22"/>
      <c r="R98" s="22"/>
      <c r="S98" s="22"/>
      <c r="T98" s="23"/>
      <c r="U98" s="23"/>
      <c r="V98" s="23"/>
      <c r="W98" s="23"/>
      <c r="X98" s="24"/>
      <c r="Y98" s="24"/>
      <c r="Z98" s="25">
        <f t="shared" si="2"/>
        <v>-1757.9099999999994</v>
      </c>
      <c r="AA98" s="14"/>
      <c r="AB98" s="14"/>
      <c r="AC98" s="9">
        <f t="shared" si="3"/>
        <v>-121703.25000000001</v>
      </c>
    </row>
    <row r="99" spans="1:29" x14ac:dyDescent="0.25">
      <c r="E99" s="31">
        <f>SUM(E3:E98)</f>
        <v>685014.19</v>
      </c>
      <c r="F99" s="31">
        <f>SUM(F3:F98)</f>
        <v>104490</v>
      </c>
      <c r="G99" s="31">
        <f t="shared" ref="G99:Y99" si="4">SUM(G3:G98)</f>
        <v>2400</v>
      </c>
      <c r="H99" s="31">
        <f t="shared" si="4"/>
        <v>209992.37999999998</v>
      </c>
      <c r="I99" s="31">
        <f t="shared" si="4"/>
        <v>45904.29</v>
      </c>
      <c r="J99" s="31">
        <f t="shared" si="4"/>
        <v>20990</v>
      </c>
      <c r="K99" s="31">
        <f t="shared" si="4"/>
        <v>464125.83999999997</v>
      </c>
      <c r="L99" s="31"/>
      <c r="M99" s="31"/>
      <c r="N99" s="31">
        <f t="shared" si="4"/>
        <v>1059296.6199999999</v>
      </c>
      <c r="O99" s="31">
        <f t="shared" si="4"/>
        <v>11980</v>
      </c>
      <c r="P99" s="31">
        <f t="shared" si="4"/>
        <v>7790.15</v>
      </c>
      <c r="Q99" s="31">
        <f t="shared" si="4"/>
        <v>0</v>
      </c>
      <c r="R99" s="31"/>
      <c r="S99" s="31">
        <f t="shared" si="4"/>
        <v>11834.64</v>
      </c>
      <c r="T99" s="32">
        <f t="shared" si="4"/>
        <v>0</v>
      </c>
      <c r="U99" s="32">
        <f t="shared" si="4"/>
        <v>0</v>
      </c>
      <c r="V99" s="32">
        <f t="shared" si="4"/>
        <v>0</v>
      </c>
      <c r="W99" s="32">
        <f t="shared" si="4"/>
        <v>0</v>
      </c>
      <c r="X99" s="31">
        <f>SUM(X3:X98)</f>
        <v>4502.7500000000009</v>
      </c>
      <c r="Y99" s="31">
        <f t="shared" si="4"/>
        <v>2744.84</v>
      </c>
      <c r="Z99" s="33">
        <f>Y99-X99</f>
        <v>-1757.9100000000008</v>
      </c>
      <c r="AA99" s="31">
        <f>SUM(AA3:AA98)</f>
        <v>200644.31000000006</v>
      </c>
      <c r="AB99" s="31">
        <f>SUM(AB3:AB98)</f>
        <v>78941.06</v>
      </c>
      <c r="AC99" s="34">
        <f>AB99-AA99</f>
        <v>-121703.25000000006</v>
      </c>
    </row>
    <row r="100" spans="1:29" x14ac:dyDescent="0.25">
      <c r="A100" s="35" t="s">
        <v>233</v>
      </c>
      <c r="C100" s="36"/>
      <c r="O100" s="37"/>
      <c r="P100" s="37"/>
      <c r="Q100" s="37"/>
      <c r="R100" s="37"/>
      <c r="S100" s="37"/>
      <c r="T100" s="38"/>
      <c r="U100" s="38"/>
      <c r="V100" s="38"/>
      <c r="W100" s="1"/>
      <c r="X100" s="1"/>
      <c r="Y100" s="1"/>
      <c r="Z100" s="1"/>
      <c r="AA100" s="1"/>
      <c r="AB100" s="1"/>
      <c r="AC100" s="1"/>
    </row>
    <row r="101" spans="1:29" x14ac:dyDescent="0.25">
      <c r="A101" s="45" t="s">
        <v>5</v>
      </c>
      <c r="B101" s="46" t="s">
        <v>6</v>
      </c>
      <c r="C101" s="46" t="s">
        <v>31</v>
      </c>
      <c r="E101" s="47"/>
      <c r="F101" s="37"/>
      <c r="O101" s="37"/>
      <c r="P101" s="37"/>
      <c r="Q101" s="37"/>
      <c r="R101" s="37"/>
      <c r="S101" s="37"/>
      <c r="T101" s="38"/>
      <c r="U101" s="38"/>
      <c r="V101" s="38"/>
      <c r="W101" s="1"/>
      <c r="X101" s="1"/>
      <c r="Y101" s="1"/>
      <c r="Z101" s="1"/>
      <c r="AA101" s="1">
        <v>27642.71</v>
      </c>
      <c r="AB101" s="1">
        <v>1322.28</v>
      </c>
      <c r="AC101" s="1"/>
    </row>
    <row r="102" spans="1:29" x14ac:dyDescent="0.25">
      <c r="A102" s="28">
        <v>42522</v>
      </c>
      <c r="B102" s="29">
        <v>231</v>
      </c>
      <c r="C102" s="48">
        <v>1100</v>
      </c>
      <c r="E102" s="47"/>
      <c r="F102" s="37"/>
      <c r="O102" s="37"/>
      <c r="P102" s="37"/>
      <c r="Q102" s="37"/>
      <c r="R102" s="37"/>
      <c r="S102" s="37"/>
      <c r="T102" s="38"/>
      <c r="U102" s="38"/>
      <c r="V102" s="38"/>
      <c r="W102" s="1"/>
      <c r="X102" s="1"/>
      <c r="Y102" s="1"/>
      <c r="Z102" s="1"/>
      <c r="AA102" s="1">
        <v>176426.92</v>
      </c>
      <c r="AB102" s="1">
        <v>3040.92</v>
      </c>
      <c r="AC102" s="1"/>
    </row>
    <row r="103" spans="1:29" x14ac:dyDescent="0.25">
      <c r="A103" s="28">
        <v>42522</v>
      </c>
      <c r="B103" s="29">
        <v>232</v>
      </c>
      <c r="C103" s="48">
        <v>490</v>
      </c>
      <c r="E103" s="47"/>
      <c r="F103" s="37"/>
      <c r="O103" s="37"/>
      <c r="P103" s="37"/>
      <c r="Q103" s="37"/>
      <c r="R103" s="37"/>
      <c r="S103" s="37"/>
      <c r="T103" s="38"/>
      <c r="U103" s="38"/>
      <c r="V103" s="38"/>
      <c r="W103" s="1"/>
      <c r="X103" s="1"/>
      <c r="Y103" s="1"/>
      <c r="Z103" s="1"/>
      <c r="AA103" s="1">
        <v>493.52</v>
      </c>
      <c r="AB103" s="1">
        <v>1119.1600000000001</v>
      </c>
      <c r="AC103" s="1"/>
    </row>
    <row r="104" spans="1:29" x14ac:dyDescent="0.25">
      <c r="A104" s="28">
        <v>42529</v>
      </c>
      <c r="B104" s="29">
        <v>233</v>
      </c>
      <c r="C104" s="48">
        <v>1978.52</v>
      </c>
      <c r="E104" s="47"/>
      <c r="F104" s="37"/>
      <c r="O104" s="37"/>
      <c r="P104" s="37"/>
      <c r="Q104" s="37"/>
      <c r="R104" s="37"/>
      <c r="S104" s="37"/>
      <c r="T104" s="38"/>
      <c r="U104" s="38"/>
      <c r="V104" s="38"/>
      <c r="W104" s="1"/>
      <c r="X104" s="1"/>
      <c r="Y104" s="1"/>
      <c r="Z104" s="1"/>
      <c r="AA104" s="1">
        <v>2051.75</v>
      </c>
      <c r="AB104" s="1">
        <v>382.8</v>
      </c>
      <c r="AC104" s="1"/>
    </row>
    <row r="105" spans="1:29" x14ac:dyDescent="0.25">
      <c r="A105" s="28">
        <v>42529</v>
      </c>
      <c r="B105" s="29">
        <v>234</v>
      </c>
      <c r="C105" s="48">
        <v>450</v>
      </c>
      <c r="E105" s="47"/>
      <c r="F105" s="37"/>
      <c r="O105" s="37"/>
      <c r="P105" s="37"/>
      <c r="Q105" s="37"/>
      <c r="R105" s="37"/>
      <c r="S105" s="37"/>
      <c r="T105" s="38"/>
      <c r="U105" s="38"/>
      <c r="V105" s="38"/>
      <c r="W105" s="1"/>
      <c r="X105" s="1"/>
      <c r="Y105" s="1"/>
      <c r="Z105" s="1"/>
      <c r="AA105" s="1"/>
      <c r="AB105" s="1"/>
      <c r="AC105" s="1"/>
    </row>
    <row r="106" spans="1:29" x14ac:dyDescent="0.25">
      <c r="A106" s="28">
        <v>42529</v>
      </c>
      <c r="B106" s="29">
        <v>235</v>
      </c>
      <c r="C106" s="48">
        <v>690</v>
      </c>
      <c r="E106" s="47"/>
      <c r="F106" s="37"/>
      <c r="O106" s="37"/>
      <c r="P106" s="37"/>
      <c r="Q106" s="37"/>
      <c r="R106" s="37"/>
      <c r="S106" s="37"/>
      <c r="T106" s="38"/>
      <c r="U106" s="38"/>
      <c r="V106" s="38"/>
      <c r="W106" s="1"/>
      <c r="X106" s="1"/>
      <c r="Y106" s="1"/>
      <c r="Z106" s="1"/>
      <c r="AA106" s="1"/>
      <c r="AB106" s="1"/>
      <c r="AC106" s="1"/>
    </row>
    <row r="107" spans="1:29" x14ac:dyDescent="0.25">
      <c r="A107" s="28">
        <v>42530</v>
      </c>
      <c r="B107" s="29">
        <v>236</v>
      </c>
      <c r="C107" s="48">
        <v>24026.84</v>
      </c>
      <c r="E107" s="47"/>
      <c r="F107" s="37"/>
      <c r="O107" s="37"/>
      <c r="P107" s="37"/>
      <c r="Q107" s="37"/>
      <c r="R107" s="37"/>
      <c r="S107" s="37"/>
      <c r="T107" s="38"/>
      <c r="U107" s="38"/>
      <c r="V107" s="38"/>
      <c r="W107" s="1"/>
      <c r="X107" s="1"/>
      <c r="Y107" s="1"/>
      <c r="Z107" s="1"/>
      <c r="AA107" s="1"/>
      <c r="AB107" s="1"/>
      <c r="AC107" s="1"/>
    </row>
    <row r="108" spans="1:29" x14ac:dyDescent="0.25">
      <c r="A108" s="28">
        <v>42530</v>
      </c>
      <c r="B108" s="29">
        <v>237</v>
      </c>
      <c r="C108" s="48">
        <v>490</v>
      </c>
      <c r="E108" s="47"/>
      <c r="F108" s="37"/>
      <c r="O108" s="37"/>
      <c r="P108" s="37"/>
      <c r="Q108" s="37"/>
      <c r="R108" s="37"/>
      <c r="S108" s="37"/>
      <c r="T108" s="38"/>
      <c r="U108" s="38"/>
      <c r="V108" s="38"/>
      <c r="W108" s="1"/>
      <c r="X108" s="1"/>
      <c r="Y108" s="1"/>
      <c r="Z108" s="1"/>
      <c r="AA108" s="1"/>
      <c r="AB108" s="1"/>
      <c r="AC108" s="1"/>
    </row>
    <row r="109" spans="1:29" x14ac:dyDescent="0.25">
      <c r="A109" s="28">
        <v>42531</v>
      </c>
      <c r="B109" s="29">
        <v>238</v>
      </c>
      <c r="C109" s="48">
        <v>450</v>
      </c>
      <c r="E109" s="47"/>
      <c r="F109" s="37"/>
      <c r="O109" s="37"/>
      <c r="P109" s="37"/>
      <c r="Q109" s="37"/>
      <c r="R109" s="37"/>
      <c r="S109" s="37"/>
      <c r="T109" s="38"/>
      <c r="U109" s="38"/>
      <c r="V109" s="38"/>
      <c r="W109" s="1"/>
      <c r="X109" s="1"/>
      <c r="Y109" s="1"/>
      <c r="Z109" s="1"/>
      <c r="AA109" s="1"/>
      <c r="AB109" s="1"/>
      <c r="AC109" s="1"/>
    </row>
    <row r="110" spans="1:29" x14ac:dyDescent="0.25">
      <c r="A110" s="28">
        <v>42531</v>
      </c>
      <c r="B110" s="29">
        <v>239</v>
      </c>
      <c r="C110" s="48">
        <v>590</v>
      </c>
      <c r="E110" s="47"/>
      <c r="F110" s="37"/>
      <c r="O110" s="37"/>
      <c r="P110" s="37"/>
      <c r="Q110" s="37"/>
      <c r="R110" s="37"/>
      <c r="S110" s="37"/>
      <c r="T110" s="38"/>
      <c r="U110" s="38"/>
      <c r="V110" s="38"/>
      <c r="W110" s="1"/>
      <c r="X110" s="1"/>
      <c r="Y110" s="1"/>
      <c r="Z110" s="1"/>
      <c r="AA110" s="1"/>
      <c r="AB110" s="1"/>
      <c r="AC110" s="1"/>
    </row>
    <row r="111" spans="1:29" x14ac:dyDescent="0.25">
      <c r="A111" s="28">
        <v>42531</v>
      </c>
      <c r="B111" s="29">
        <v>240</v>
      </c>
      <c r="C111" s="48">
        <v>900</v>
      </c>
      <c r="E111" s="47"/>
      <c r="F111" s="37"/>
      <c r="O111" s="37"/>
      <c r="P111" s="37"/>
      <c r="Q111" s="37"/>
      <c r="R111" s="37"/>
      <c r="S111" s="37"/>
      <c r="T111" s="38"/>
      <c r="U111" s="38"/>
      <c r="V111" s="38"/>
      <c r="W111" s="1"/>
      <c r="X111" s="1"/>
      <c r="Y111" s="1"/>
      <c r="Z111" s="1"/>
      <c r="AA111" s="1"/>
      <c r="AB111" s="1"/>
      <c r="AC111" s="1"/>
    </row>
    <row r="112" spans="1:29" x14ac:dyDescent="0.25">
      <c r="A112" s="28">
        <v>42531</v>
      </c>
      <c r="B112" s="29">
        <v>241</v>
      </c>
      <c r="C112" s="48">
        <v>490</v>
      </c>
      <c r="E112" s="47"/>
      <c r="F112" s="37"/>
      <c r="O112" s="37"/>
      <c r="P112" s="37"/>
      <c r="Q112" s="37"/>
      <c r="R112" s="37"/>
      <c r="S112" s="37"/>
      <c r="T112" s="38"/>
      <c r="U112" s="38"/>
      <c r="V112" s="38"/>
      <c r="W112" s="1"/>
      <c r="X112" s="1"/>
      <c r="Y112" s="1"/>
      <c r="Z112" s="1"/>
      <c r="AA112" s="1"/>
      <c r="AB112" s="1"/>
      <c r="AC112" s="1"/>
    </row>
    <row r="113" spans="1:29" x14ac:dyDescent="0.25">
      <c r="A113" s="28">
        <v>42535</v>
      </c>
      <c r="B113" s="29">
        <v>242</v>
      </c>
      <c r="C113" s="48">
        <v>690</v>
      </c>
      <c r="E113" s="47"/>
      <c r="F113" s="37"/>
      <c r="O113" s="37"/>
      <c r="P113" s="37"/>
      <c r="Q113" s="37"/>
      <c r="R113" s="37"/>
      <c r="S113" s="37"/>
      <c r="T113" s="38"/>
      <c r="U113" s="38"/>
      <c r="V113" s="38"/>
      <c r="W113" s="1"/>
      <c r="X113" s="1"/>
      <c r="Y113" s="1"/>
      <c r="Z113" s="1"/>
      <c r="AA113" s="1"/>
      <c r="AB113" s="1"/>
      <c r="AC113" s="1"/>
    </row>
    <row r="114" spans="1:29" x14ac:dyDescent="0.25">
      <c r="A114" s="28">
        <v>42538</v>
      </c>
      <c r="B114" s="29">
        <v>243</v>
      </c>
      <c r="C114" s="48">
        <v>390</v>
      </c>
      <c r="E114" s="47"/>
      <c r="F114" s="37"/>
      <c r="O114" s="37"/>
      <c r="P114" s="37"/>
      <c r="Q114" s="37"/>
      <c r="R114" s="37"/>
      <c r="S114" s="37"/>
      <c r="T114" s="38"/>
      <c r="U114" s="38"/>
      <c r="V114" s="38"/>
      <c r="W114" s="1"/>
      <c r="X114" s="1"/>
      <c r="Y114" s="1"/>
      <c r="Z114" s="1"/>
      <c r="AA114" s="1"/>
      <c r="AB114" s="1"/>
      <c r="AC114" s="1"/>
    </row>
    <row r="115" spans="1:29" x14ac:dyDescent="0.25">
      <c r="A115" s="28">
        <v>42538</v>
      </c>
      <c r="B115" s="29">
        <v>244</v>
      </c>
      <c r="C115" s="48">
        <v>490</v>
      </c>
      <c r="E115" s="47"/>
      <c r="F115" s="37"/>
      <c r="O115" s="37"/>
      <c r="P115" s="37"/>
      <c r="Q115" s="37"/>
      <c r="R115" s="37"/>
      <c r="S115" s="37"/>
      <c r="T115" s="38"/>
      <c r="U115" s="38"/>
      <c r="V115" s="38"/>
      <c r="W115" s="1"/>
      <c r="X115" s="1"/>
      <c r="Y115" s="1"/>
      <c r="Z115" s="1"/>
      <c r="AA115" s="1"/>
      <c r="AB115" s="1"/>
      <c r="AC115" s="1"/>
    </row>
    <row r="116" spans="1:29" x14ac:dyDescent="0.25">
      <c r="A116" s="28">
        <v>42538</v>
      </c>
      <c r="B116" s="29">
        <v>245</v>
      </c>
      <c r="C116" s="48">
        <v>590</v>
      </c>
      <c r="E116" s="47"/>
      <c r="F116" s="37"/>
      <c r="O116" s="37"/>
      <c r="P116" s="37"/>
      <c r="Q116" s="37"/>
      <c r="R116" s="37"/>
      <c r="S116" s="37"/>
      <c r="T116" s="38"/>
      <c r="U116" s="38"/>
      <c r="V116" s="38"/>
      <c r="W116" s="1"/>
      <c r="X116" s="1"/>
      <c r="Y116" s="1"/>
      <c r="Z116" s="1"/>
      <c r="AA116" s="1"/>
      <c r="AB116" s="1"/>
      <c r="AC116" s="1"/>
    </row>
    <row r="117" spans="1:29" x14ac:dyDescent="0.25">
      <c r="A117" s="28">
        <v>42538</v>
      </c>
      <c r="B117" s="29">
        <v>246</v>
      </c>
      <c r="C117" s="48">
        <v>990</v>
      </c>
      <c r="E117" s="47"/>
      <c r="F117" s="37"/>
      <c r="O117" s="37"/>
      <c r="P117" s="37"/>
      <c r="Q117" s="37"/>
      <c r="R117" s="37"/>
      <c r="S117" s="37"/>
      <c r="T117" s="38"/>
      <c r="U117" s="38"/>
      <c r="V117" s="38"/>
      <c r="W117" s="1"/>
      <c r="X117" s="1"/>
      <c r="Y117" s="1"/>
      <c r="Z117" s="1"/>
      <c r="AA117" s="1"/>
      <c r="AB117" s="1"/>
      <c r="AC117" s="1"/>
    </row>
    <row r="118" spans="1:29" x14ac:dyDescent="0.25">
      <c r="A118" s="28">
        <v>42538</v>
      </c>
      <c r="B118" s="29">
        <v>247</v>
      </c>
      <c r="C118" s="48">
        <v>490</v>
      </c>
      <c r="E118" s="47"/>
      <c r="F118" s="37"/>
      <c r="O118" s="37"/>
      <c r="P118" s="37"/>
      <c r="Q118" s="37"/>
      <c r="R118" s="37"/>
      <c r="S118" s="37"/>
      <c r="T118" s="38"/>
      <c r="U118" s="38"/>
      <c r="V118" s="38"/>
      <c r="W118" s="1"/>
      <c r="X118" s="1"/>
      <c r="Y118" s="1"/>
      <c r="Z118" s="1"/>
      <c r="AA118" s="1"/>
      <c r="AB118" s="1"/>
      <c r="AC118" s="1"/>
    </row>
    <row r="119" spans="1:29" x14ac:dyDescent="0.25">
      <c r="A119" s="28">
        <v>42538</v>
      </c>
      <c r="B119" s="29">
        <v>248</v>
      </c>
      <c r="C119" s="48">
        <v>790</v>
      </c>
      <c r="E119" s="47"/>
      <c r="F119" s="37"/>
      <c r="O119" s="37"/>
      <c r="P119" s="37"/>
      <c r="Q119" s="37"/>
      <c r="R119" s="37"/>
      <c r="S119" s="37"/>
      <c r="T119" s="38"/>
      <c r="U119" s="38"/>
      <c r="V119" s="38"/>
      <c r="W119" s="1"/>
      <c r="X119" s="1"/>
      <c r="Y119" s="1"/>
      <c r="Z119" s="1"/>
      <c r="AA119" s="1"/>
      <c r="AB119" s="1"/>
      <c r="AC119" s="1"/>
    </row>
    <row r="120" spans="1:29" x14ac:dyDescent="0.25">
      <c r="A120" s="28">
        <v>42541</v>
      </c>
      <c r="B120" s="29">
        <v>249</v>
      </c>
      <c r="C120" s="48">
        <v>46326.44</v>
      </c>
      <c r="E120" s="47"/>
      <c r="F120" s="37"/>
      <c r="O120" s="37"/>
      <c r="P120" s="37"/>
      <c r="Q120" s="37"/>
      <c r="R120" s="37"/>
      <c r="S120" s="37"/>
      <c r="T120" s="38"/>
      <c r="U120" s="38"/>
      <c r="V120" s="38"/>
      <c r="W120" s="1"/>
      <c r="X120" s="1"/>
      <c r="Y120" s="1"/>
      <c r="Z120" s="1"/>
      <c r="AA120" s="1"/>
      <c r="AB120" s="1"/>
      <c r="AC120" s="1"/>
    </row>
    <row r="121" spans="1:29" x14ac:dyDescent="0.25">
      <c r="A121" s="28">
        <v>42543</v>
      </c>
      <c r="B121" s="29">
        <v>250</v>
      </c>
      <c r="C121" s="48">
        <v>590</v>
      </c>
      <c r="E121" s="47"/>
      <c r="F121" s="37"/>
      <c r="O121" s="37"/>
      <c r="P121" s="37"/>
      <c r="Q121" s="37"/>
      <c r="R121" s="37"/>
      <c r="S121" s="37"/>
      <c r="T121" s="38"/>
      <c r="U121" s="38"/>
      <c r="V121" s="38"/>
      <c r="W121" s="1"/>
      <c r="X121" s="1"/>
      <c r="Y121" s="1"/>
      <c r="Z121" s="1"/>
      <c r="AA121" s="1"/>
      <c r="AB121" s="1"/>
      <c r="AC121" s="1"/>
    </row>
    <row r="122" spans="1:29" x14ac:dyDescent="0.25">
      <c r="A122" s="28">
        <v>42544</v>
      </c>
      <c r="B122" s="29">
        <v>251</v>
      </c>
      <c r="C122" s="48">
        <v>290</v>
      </c>
      <c r="E122" s="47"/>
      <c r="F122" s="37"/>
      <c r="O122" s="37"/>
      <c r="P122" s="37"/>
      <c r="Q122" s="37"/>
      <c r="R122" s="37"/>
      <c r="S122" s="37"/>
      <c r="T122" s="38"/>
      <c r="U122" s="38"/>
      <c r="V122" s="38"/>
      <c r="W122" s="1"/>
      <c r="X122" s="1"/>
      <c r="Y122" s="1"/>
      <c r="Z122" s="1"/>
      <c r="AA122" s="1"/>
      <c r="AB122" s="1"/>
      <c r="AC122" s="1"/>
    </row>
    <row r="123" spans="1:29" x14ac:dyDescent="0.25">
      <c r="A123" s="28">
        <v>42544</v>
      </c>
      <c r="B123" s="29">
        <v>252</v>
      </c>
      <c r="C123" s="48">
        <v>1580</v>
      </c>
      <c r="E123" s="47"/>
      <c r="F123" s="37"/>
      <c r="O123" s="37"/>
      <c r="P123" s="37"/>
      <c r="Q123" s="37"/>
      <c r="R123" s="37"/>
      <c r="S123" s="37"/>
      <c r="T123" s="38"/>
      <c r="U123" s="38"/>
      <c r="V123" s="38"/>
      <c r="W123" s="1"/>
      <c r="X123" s="1"/>
      <c r="Y123" s="1"/>
      <c r="Z123" s="1"/>
      <c r="AA123" s="1"/>
      <c r="AB123" s="1"/>
      <c r="AC123" s="1"/>
    </row>
    <row r="124" spans="1:29" x14ac:dyDescent="0.25">
      <c r="A124" s="28">
        <v>42544</v>
      </c>
      <c r="B124" s="29">
        <v>253</v>
      </c>
      <c r="C124" s="48">
        <v>590</v>
      </c>
      <c r="E124" s="47"/>
      <c r="F124" s="37"/>
      <c r="O124" s="37"/>
      <c r="P124" s="37"/>
      <c r="Q124" s="37"/>
      <c r="R124" s="37"/>
      <c r="S124" s="37"/>
      <c r="T124" s="38"/>
      <c r="U124" s="38"/>
      <c r="V124" s="38"/>
      <c r="W124" s="1"/>
      <c r="X124" s="1"/>
      <c r="Y124" s="1"/>
      <c r="Z124" s="1"/>
      <c r="AA124" s="1"/>
      <c r="AB124" s="1"/>
      <c r="AC124" s="1"/>
    </row>
    <row r="125" spans="1:29" x14ac:dyDescent="0.25">
      <c r="A125" s="28">
        <v>42545</v>
      </c>
      <c r="B125" s="29">
        <v>254</v>
      </c>
      <c r="C125" s="48">
        <v>690</v>
      </c>
      <c r="E125" s="47"/>
      <c r="F125" s="37"/>
      <c r="O125" s="37"/>
      <c r="P125" s="37"/>
      <c r="Q125" s="37"/>
      <c r="R125" s="37"/>
      <c r="S125" s="37"/>
      <c r="T125" s="38"/>
      <c r="U125" s="38"/>
      <c r="V125" s="38"/>
      <c r="W125" s="1"/>
      <c r="X125" s="1"/>
      <c r="Y125" s="1"/>
      <c r="Z125" s="1"/>
      <c r="AA125" s="1"/>
      <c r="AB125" s="1"/>
      <c r="AC125" s="1"/>
    </row>
    <row r="126" spans="1:29" x14ac:dyDescent="0.25">
      <c r="A126" s="28">
        <v>42545</v>
      </c>
      <c r="B126" s="29">
        <v>255</v>
      </c>
      <c r="C126" s="48">
        <v>1290</v>
      </c>
      <c r="E126" s="47"/>
      <c r="F126" s="37"/>
      <c r="O126" s="37"/>
      <c r="P126" s="37"/>
      <c r="Q126" s="37"/>
      <c r="R126" s="37"/>
      <c r="S126" s="37"/>
      <c r="T126" s="38"/>
      <c r="U126" s="38"/>
      <c r="V126" s="38"/>
      <c r="W126" s="1"/>
      <c r="X126" s="1"/>
      <c r="Y126" s="1"/>
      <c r="Z126" s="1"/>
      <c r="AA126" s="1"/>
      <c r="AB126" s="1"/>
      <c r="AC126" s="1"/>
    </row>
    <row r="127" spans="1:29" x14ac:dyDescent="0.25">
      <c r="A127" s="28">
        <v>42545</v>
      </c>
      <c r="B127" s="29">
        <v>256</v>
      </c>
      <c r="C127" s="48">
        <v>390</v>
      </c>
      <c r="E127" s="47"/>
      <c r="F127" s="37"/>
      <c r="O127" s="37"/>
      <c r="P127" s="37"/>
      <c r="Q127" s="37"/>
      <c r="R127" s="37"/>
      <c r="S127" s="37"/>
      <c r="T127" s="38"/>
      <c r="U127" s="38"/>
      <c r="V127" s="38"/>
      <c r="W127" s="1"/>
      <c r="X127" s="1"/>
      <c r="Y127" s="1"/>
      <c r="Z127" s="1"/>
      <c r="AA127" s="1"/>
      <c r="AB127" s="1"/>
      <c r="AC127" s="1"/>
    </row>
    <row r="128" spans="1:29" x14ac:dyDescent="0.25">
      <c r="A128" s="28">
        <v>42545</v>
      </c>
      <c r="B128" s="29">
        <v>257</v>
      </c>
      <c r="C128" s="48">
        <v>590</v>
      </c>
      <c r="E128" s="47"/>
      <c r="F128" s="37"/>
      <c r="O128" s="37"/>
      <c r="P128" s="37"/>
      <c r="Q128" s="37"/>
      <c r="R128" s="37"/>
      <c r="S128" s="37"/>
      <c r="T128" s="38"/>
      <c r="U128" s="38"/>
      <c r="V128" s="38"/>
      <c r="W128" s="1"/>
      <c r="X128" s="1"/>
      <c r="Y128" s="1"/>
      <c r="Z128" s="1"/>
      <c r="AA128" s="1"/>
      <c r="AB128" s="1"/>
      <c r="AC128" s="1"/>
    </row>
    <row r="129" spans="1:29" x14ac:dyDescent="0.25">
      <c r="A129" s="28">
        <v>42545</v>
      </c>
      <c r="B129" s="29">
        <v>258</v>
      </c>
      <c r="C129" s="48">
        <v>990</v>
      </c>
      <c r="E129" s="47"/>
      <c r="F129" s="37"/>
      <c r="O129" s="37"/>
      <c r="P129" s="37"/>
      <c r="Q129" s="37"/>
      <c r="R129" s="37"/>
      <c r="S129" s="37"/>
      <c r="T129" s="38"/>
      <c r="U129" s="38"/>
      <c r="V129" s="38"/>
      <c r="W129" s="1"/>
      <c r="X129" s="1"/>
      <c r="Y129" s="1"/>
      <c r="Z129" s="1"/>
      <c r="AA129" s="1"/>
      <c r="AB129" s="1"/>
      <c r="AC129" s="1"/>
    </row>
    <row r="130" spans="1:29" x14ac:dyDescent="0.25">
      <c r="A130" s="28">
        <v>42545</v>
      </c>
      <c r="B130" s="29">
        <v>259</v>
      </c>
      <c r="C130" s="48">
        <v>590</v>
      </c>
      <c r="E130" s="47"/>
      <c r="F130" s="37"/>
      <c r="O130" s="37"/>
      <c r="P130" s="37"/>
      <c r="Q130" s="37"/>
      <c r="R130" s="37"/>
      <c r="S130" s="37"/>
      <c r="T130" s="38"/>
      <c r="U130" s="38"/>
      <c r="V130" s="38"/>
      <c r="W130" s="1"/>
      <c r="X130" s="1"/>
      <c r="Y130" s="1"/>
      <c r="Z130" s="1"/>
      <c r="AA130" s="1"/>
      <c r="AB130" s="1"/>
      <c r="AC130" s="1"/>
    </row>
    <row r="131" spans="1:29" x14ac:dyDescent="0.25">
      <c r="A131" s="28">
        <v>42545</v>
      </c>
      <c r="B131" s="29">
        <v>260</v>
      </c>
      <c r="C131" s="48">
        <v>990</v>
      </c>
      <c r="E131" s="47"/>
      <c r="F131" s="37"/>
      <c r="O131" s="37"/>
      <c r="P131" s="37"/>
      <c r="Q131" s="37"/>
      <c r="R131" s="37"/>
      <c r="S131" s="37"/>
      <c r="T131" s="38"/>
      <c r="U131" s="38"/>
      <c r="V131" s="38"/>
      <c r="W131" s="1"/>
      <c r="X131" s="1"/>
      <c r="Y131" s="1"/>
      <c r="Z131" s="1"/>
      <c r="AA131" s="1"/>
      <c r="AB131" s="1"/>
      <c r="AC131" s="1"/>
    </row>
    <row r="132" spans="1:29" x14ac:dyDescent="0.25">
      <c r="A132" s="28">
        <v>42545</v>
      </c>
      <c r="B132" s="29">
        <v>261</v>
      </c>
      <c r="C132" s="48">
        <v>810</v>
      </c>
      <c r="E132" s="47"/>
      <c r="F132" s="37"/>
      <c r="O132" s="37"/>
      <c r="P132" s="37"/>
      <c r="Q132" s="37"/>
      <c r="R132" s="37"/>
      <c r="S132" s="37"/>
      <c r="T132" s="38"/>
      <c r="U132" s="38"/>
      <c r="V132" s="38"/>
      <c r="W132" s="1"/>
      <c r="X132" s="1"/>
      <c r="Y132" s="1"/>
      <c r="Z132" s="1"/>
      <c r="AA132" s="1"/>
      <c r="AB132" s="1"/>
      <c r="AC132" s="1"/>
    </row>
    <row r="133" spans="1:29" x14ac:dyDescent="0.25">
      <c r="A133" s="28">
        <v>42548</v>
      </c>
      <c r="B133" s="29">
        <v>262</v>
      </c>
      <c r="C133" s="48">
        <v>13304</v>
      </c>
      <c r="E133" s="47"/>
      <c r="F133" s="37"/>
      <c r="O133" s="37"/>
      <c r="P133" s="37"/>
      <c r="Q133" s="37"/>
      <c r="R133" s="37"/>
      <c r="S133" s="37"/>
      <c r="T133" s="38"/>
      <c r="U133" s="38"/>
      <c r="V133" s="38"/>
      <c r="W133" s="1"/>
      <c r="X133" s="1"/>
      <c r="Y133" s="1"/>
      <c r="Z133" s="1"/>
      <c r="AA133" s="1"/>
      <c r="AB133" s="1"/>
      <c r="AC133" s="1"/>
    </row>
    <row r="134" spans="1:29" x14ac:dyDescent="0.25">
      <c r="A134" s="28">
        <v>42548</v>
      </c>
      <c r="B134" s="29">
        <v>263</v>
      </c>
      <c r="C134" s="48">
        <v>2493.6999999999998</v>
      </c>
      <c r="E134" s="47"/>
      <c r="F134" s="37"/>
      <c r="O134" s="37"/>
      <c r="P134" s="37"/>
      <c r="Q134" s="37"/>
      <c r="R134" s="37"/>
      <c r="S134" s="37"/>
      <c r="T134" s="38"/>
      <c r="U134" s="38"/>
      <c r="V134" s="38"/>
      <c r="W134" s="1"/>
      <c r="X134" s="1"/>
      <c r="Y134" s="1"/>
      <c r="Z134" s="1"/>
      <c r="AA134" s="1"/>
      <c r="AB134" s="1"/>
      <c r="AC134" s="1"/>
    </row>
    <row r="135" spans="1:29" x14ac:dyDescent="0.25">
      <c r="A135" s="28">
        <v>42549</v>
      </c>
      <c r="B135" s="29">
        <v>264</v>
      </c>
      <c r="C135" s="48">
        <v>790</v>
      </c>
      <c r="E135" s="47"/>
      <c r="F135" s="37"/>
      <c r="O135" s="37"/>
      <c r="P135" s="37"/>
      <c r="Q135" s="37"/>
      <c r="R135" s="37"/>
      <c r="S135" s="37"/>
      <c r="T135" s="38"/>
      <c r="U135" s="38"/>
      <c r="V135" s="38"/>
      <c r="W135" s="1"/>
      <c r="X135" s="1"/>
      <c r="Y135" s="1"/>
      <c r="Z135" s="1"/>
      <c r="AA135" s="1"/>
      <c r="AB135" s="1"/>
      <c r="AC135" s="1"/>
    </row>
    <row r="136" spans="1:29" x14ac:dyDescent="0.25">
      <c r="A136" s="28">
        <v>42549</v>
      </c>
      <c r="B136" s="29">
        <v>265</v>
      </c>
      <c r="C136" s="48">
        <v>3240</v>
      </c>
      <c r="E136" s="47"/>
      <c r="F136" s="37"/>
      <c r="O136" s="37"/>
      <c r="P136" s="37"/>
      <c r="Q136" s="37"/>
      <c r="R136" s="37"/>
      <c r="S136" s="37"/>
      <c r="T136" s="38"/>
      <c r="U136" s="38"/>
      <c r="V136" s="38"/>
      <c r="W136" s="1"/>
      <c r="X136" s="1"/>
      <c r="Y136" s="1"/>
      <c r="Z136" s="1"/>
      <c r="AA136" s="1"/>
      <c r="AB136" s="1"/>
      <c r="AC136" s="1"/>
    </row>
    <row r="137" spans="1:29" x14ac:dyDescent="0.25">
      <c r="A137" s="28">
        <v>42550</v>
      </c>
      <c r="B137" s="29">
        <v>266</v>
      </c>
      <c r="C137" s="48">
        <v>1290</v>
      </c>
      <c r="E137" s="47"/>
      <c r="F137" s="37"/>
      <c r="O137" s="37"/>
      <c r="P137" s="37"/>
      <c r="Q137" s="37"/>
      <c r="R137" s="37"/>
      <c r="S137" s="37"/>
      <c r="T137" s="38"/>
      <c r="U137" s="38"/>
      <c r="V137" s="38"/>
      <c r="W137" s="1"/>
      <c r="X137" s="1"/>
      <c r="Y137" s="1"/>
      <c r="Z137" s="1"/>
      <c r="AA137" s="1"/>
      <c r="AB137" s="1"/>
      <c r="AC137" s="1"/>
    </row>
    <row r="138" spans="1:29" x14ac:dyDescent="0.25">
      <c r="A138" s="28">
        <v>42550</v>
      </c>
      <c r="B138" s="29">
        <v>267</v>
      </c>
      <c r="C138" s="48">
        <v>616</v>
      </c>
      <c r="E138" s="47"/>
      <c r="F138" s="37"/>
      <c r="O138" s="37"/>
      <c r="P138" s="37"/>
      <c r="Q138" s="37"/>
      <c r="R138" s="37"/>
      <c r="S138" s="37"/>
      <c r="T138" s="38"/>
      <c r="U138" s="38"/>
      <c r="V138" s="38"/>
      <c r="W138" s="1"/>
      <c r="X138" s="1"/>
      <c r="Y138" s="1"/>
      <c r="Z138" s="1"/>
      <c r="AA138" s="1"/>
      <c r="AB138" s="1"/>
      <c r="AC138" s="1"/>
    </row>
    <row r="139" spans="1:29" x14ac:dyDescent="0.25">
      <c r="A139" s="28">
        <v>42550</v>
      </c>
      <c r="B139" s="29">
        <v>268</v>
      </c>
      <c r="C139" s="48">
        <v>590</v>
      </c>
      <c r="E139" s="47"/>
      <c r="F139" s="37"/>
      <c r="O139" s="37"/>
      <c r="P139" s="37"/>
      <c r="Q139" s="37"/>
      <c r="R139" s="37"/>
      <c r="S139" s="37"/>
      <c r="T139" s="38"/>
      <c r="U139" s="38"/>
      <c r="V139" s="38"/>
      <c r="W139" s="1"/>
      <c r="X139" s="1"/>
      <c r="Y139" s="1"/>
      <c r="Z139" s="1"/>
      <c r="AA139" s="1"/>
      <c r="AB139" s="1"/>
      <c r="AC139" s="1"/>
    </row>
    <row r="140" spans="1:29" x14ac:dyDescent="0.25">
      <c r="A140" s="28">
        <v>42550</v>
      </c>
      <c r="B140" s="29">
        <v>269</v>
      </c>
      <c r="C140" s="48">
        <v>490</v>
      </c>
      <c r="E140" s="47"/>
      <c r="F140" s="37"/>
      <c r="O140" s="37"/>
      <c r="P140" s="37"/>
      <c r="Q140" s="37"/>
      <c r="R140" s="37"/>
      <c r="S140" s="37"/>
      <c r="T140" s="38"/>
      <c r="U140" s="38"/>
      <c r="V140" s="38"/>
      <c r="W140" s="1"/>
      <c r="X140" s="1"/>
      <c r="Y140" s="1"/>
      <c r="Z140" s="1"/>
      <c r="AA140" s="1"/>
      <c r="AB140" s="1"/>
      <c r="AC140" s="1"/>
    </row>
    <row r="141" spans="1:29" x14ac:dyDescent="0.25">
      <c r="A141" s="28">
        <v>42550</v>
      </c>
      <c r="B141" s="29">
        <v>270</v>
      </c>
      <c r="C141" s="48">
        <v>550</v>
      </c>
      <c r="E141" s="47"/>
      <c r="F141" s="37"/>
      <c r="O141" s="37"/>
      <c r="P141" s="37"/>
      <c r="Q141" s="37"/>
      <c r="R141" s="37"/>
      <c r="S141" s="37"/>
      <c r="T141" s="38"/>
      <c r="U141" s="38"/>
      <c r="V141" s="38"/>
      <c r="W141" s="1"/>
      <c r="X141" s="1"/>
      <c r="Y141" s="1"/>
      <c r="Z141" s="1"/>
      <c r="AA141" s="1"/>
      <c r="AB141" s="1"/>
      <c r="AC141" s="1"/>
    </row>
    <row r="142" spans="1:29" x14ac:dyDescent="0.25">
      <c r="A142" s="28">
        <v>42551</v>
      </c>
      <c r="B142" s="29">
        <v>271</v>
      </c>
      <c r="C142" s="48">
        <v>490</v>
      </c>
      <c r="E142" s="47"/>
      <c r="F142" s="37"/>
      <c r="O142" s="37"/>
      <c r="P142" s="37"/>
      <c r="Q142" s="37"/>
      <c r="R142" s="37"/>
      <c r="S142" s="37"/>
      <c r="T142" s="38"/>
      <c r="U142" s="38"/>
      <c r="V142" s="38"/>
      <c r="W142" s="1"/>
      <c r="X142" s="1"/>
      <c r="Y142" s="1"/>
      <c r="Z142" s="1"/>
      <c r="AA142" s="1"/>
      <c r="AB142" s="1"/>
      <c r="AC142" s="1"/>
    </row>
    <row r="143" spans="1:29" x14ac:dyDescent="0.25">
      <c r="A143" s="28">
        <v>42551</v>
      </c>
      <c r="B143" s="29">
        <v>272</v>
      </c>
      <c r="C143" s="48">
        <v>391.79</v>
      </c>
      <c r="E143" s="47"/>
      <c r="F143" s="37"/>
      <c r="O143" s="37"/>
      <c r="P143" s="37"/>
      <c r="Q143" s="37"/>
      <c r="R143" s="37"/>
      <c r="S143" s="37"/>
      <c r="T143" s="38"/>
      <c r="U143" s="38"/>
      <c r="V143" s="38"/>
      <c r="W143" s="1"/>
      <c r="X143" s="1"/>
      <c r="Y143" s="1"/>
      <c r="Z143" s="1"/>
      <c r="AA143" s="1"/>
      <c r="AB143" s="1"/>
      <c r="AC143" s="1"/>
    </row>
    <row r="144" spans="1:29" x14ac:dyDescent="0.25">
      <c r="C144" s="50">
        <f>SUM(C102:C143)</f>
        <v>116047.29</v>
      </c>
      <c r="E144" s="47"/>
      <c r="F144" s="31"/>
      <c r="H144" s="47" t="s">
        <v>32</v>
      </c>
      <c r="I144" s="33">
        <f>F99+G99+H99+I99+O99+P99+T99+U99+C144-X99</f>
        <v>494101.36</v>
      </c>
      <c r="O144" s="37"/>
      <c r="P144" s="37"/>
      <c r="Q144" s="37"/>
      <c r="R144" s="37"/>
      <c r="S144" s="37"/>
      <c r="T144" s="38"/>
      <c r="U144" s="38"/>
      <c r="V144" s="38"/>
      <c r="W144" s="1"/>
      <c r="X144" s="1"/>
      <c r="Y144" s="1"/>
      <c r="Z144" s="1"/>
      <c r="AA144" s="1"/>
      <c r="AB144" s="1"/>
      <c r="AC144" s="1"/>
    </row>
    <row r="145" spans="1:29" ht="15.75" thickBot="1" x14ac:dyDescent="0.3">
      <c r="C145" s="51">
        <v>0.02</v>
      </c>
      <c r="E145" s="47"/>
      <c r="F145" s="31"/>
      <c r="O145" s="37"/>
      <c r="P145" s="37"/>
      <c r="Q145" s="37"/>
      <c r="R145" s="37"/>
      <c r="S145" s="37"/>
      <c r="T145" s="38"/>
      <c r="U145" s="38"/>
      <c r="V145" s="38"/>
      <c r="W145" s="1"/>
      <c r="X145" s="1"/>
      <c r="Y145" s="1"/>
      <c r="Z145" s="1"/>
      <c r="AA145" s="1"/>
      <c r="AB145" s="1"/>
      <c r="AC145" s="1"/>
    </row>
    <row r="146" spans="1:29" ht="15.75" thickBot="1" x14ac:dyDescent="0.3">
      <c r="B146" s="52" t="s">
        <v>33</v>
      </c>
      <c r="C146" s="50">
        <f>C144*C145</f>
        <v>2320.9458</v>
      </c>
      <c r="F146" s="31"/>
      <c r="H146" s="47" t="s">
        <v>4</v>
      </c>
      <c r="I146" s="47" t="s">
        <v>34</v>
      </c>
      <c r="J146" s="47" t="s">
        <v>3</v>
      </c>
      <c r="O146" s="37"/>
      <c r="P146" s="37"/>
      <c r="Q146" s="37"/>
      <c r="R146" s="37"/>
      <c r="S146" s="37"/>
      <c r="T146" s="38"/>
      <c r="U146" s="38"/>
      <c r="V146" s="38"/>
      <c r="W146" s="1"/>
      <c r="X146" s="1"/>
      <c r="Y146" s="1"/>
      <c r="Z146" s="1"/>
      <c r="AA146" s="1"/>
      <c r="AB146" s="1"/>
      <c r="AC146" s="1"/>
    </row>
    <row r="147" spans="1:29" x14ac:dyDescent="0.25">
      <c r="F147" s="31"/>
      <c r="H147" s="33">
        <f>AC99</f>
        <v>-121703.25000000006</v>
      </c>
      <c r="I147" s="53">
        <f>I144*3.65%</f>
        <v>18034.699639999999</v>
      </c>
      <c r="J147" s="33">
        <f>Z99</f>
        <v>-1757.9100000000008</v>
      </c>
      <c r="O147" s="37"/>
      <c r="P147" s="37"/>
      <c r="Q147" s="37"/>
      <c r="R147" s="37"/>
      <c r="S147" s="37"/>
      <c r="T147" s="38"/>
      <c r="U147" s="38"/>
      <c r="V147" s="38"/>
      <c r="W147" s="1"/>
      <c r="X147" s="1"/>
      <c r="Y147" s="1"/>
      <c r="Z147" s="1"/>
      <c r="AA147" s="1"/>
      <c r="AB147" s="1"/>
      <c r="AC147" s="1"/>
    </row>
    <row r="148" spans="1:29" x14ac:dyDescent="0.25">
      <c r="A148" s="54"/>
      <c r="B148" s="55"/>
      <c r="O148" s="37"/>
      <c r="P148" s="37"/>
      <c r="Q148" s="37"/>
      <c r="R148" s="37"/>
      <c r="S148" s="37"/>
      <c r="T148" s="38"/>
      <c r="U148" s="38"/>
      <c r="V148" s="38"/>
      <c r="W148" s="1"/>
      <c r="X148" s="1"/>
      <c r="Y148" s="1"/>
      <c r="Z148" s="1"/>
      <c r="AA148" s="1"/>
      <c r="AB148" s="1"/>
      <c r="AC148" s="1"/>
    </row>
    <row r="149" spans="1:29" x14ac:dyDescent="0.25">
      <c r="A149" s="54"/>
      <c r="B149" s="55"/>
      <c r="H149" s="56" t="s">
        <v>35</v>
      </c>
      <c r="I149" s="33">
        <f>I147*17.8%</f>
        <v>3210.1765359200003</v>
      </c>
      <c r="O149" s="37"/>
      <c r="P149" s="37"/>
      <c r="Q149" s="37"/>
      <c r="R149" s="37"/>
      <c r="S149" s="37"/>
      <c r="T149" s="38"/>
      <c r="U149" s="38"/>
      <c r="V149" s="38"/>
      <c r="W149" s="1"/>
      <c r="X149" s="1"/>
      <c r="Y149" s="1"/>
      <c r="Z149" s="1"/>
      <c r="AA149" s="1"/>
      <c r="AB149" s="1"/>
      <c r="AC149" s="1"/>
    </row>
    <row r="150" spans="1:29" x14ac:dyDescent="0.25">
      <c r="A150" s="54"/>
      <c r="B150" s="55"/>
      <c r="H150" s="56" t="s">
        <v>36</v>
      </c>
      <c r="I150" s="33">
        <f>I147*82.2%</f>
        <v>14824.523104080001</v>
      </c>
      <c r="O150" s="37"/>
      <c r="P150" s="37"/>
      <c r="Q150" s="37"/>
      <c r="R150" s="37"/>
      <c r="S150" s="37"/>
      <c r="T150" s="38"/>
      <c r="U150" s="38"/>
      <c r="V150" s="38"/>
      <c r="W150" s="1"/>
      <c r="X150" s="1"/>
      <c r="Y150" s="1"/>
      <c r="Z150" s="1"/>
      <c r="AA150" s="1"/>
      <c r="AB150" s="1"/>
      <c r="AC150" s="1"/>
    </row>
    <row r="151" spans="1:29" x14ac:dyDescent="0.25">
      <c r="H151" s="57"/>
      <c r="I151" s="31"/>
      <c r="O151" s="37"/>
      <c r="P151" s="37"/>
      <c r="Q151" s="37"/>
      <c r="R151" s="37"/>
      <c r="S151" s="37"/>
      <c r="T151" s="58"/>
      <c r="U151" s="58"/>
      <c r="V151" s="58"/>
      <c r="W151" s="1"/>
      <c r="X151" s="1"/>
      <c r="Y151" s="1"/>
      <c r="Z151" s="1"/>
      <c r="AA151" s="1"/>
      <c r="AB151" s="1"/>
      <c r="AC151" s="1"/>
    </row>
    <row r="152" spans="1:29" x14ac:dyDescent="0.25">
      <c r="H152" s="57"/>
      <c r="O152" s="37"/>
      <c r="P152" s="37"/>
      <c r="Q152" s="37"/>
      <c r="R152" s="37"/>
      <c r="S152" s="37"/>
      <c r="T152" s="58"/>
      <c r="U152" s="58"/>
      <c r="V152" s="58"/>
      <c r="W152" s="1"/>
      <c r="X152" s="1"/>
      <c r="Y152" s="1"/>
      <c r="Z152" s="1"/>
      <c r="AA152" s="1"/>
      <c r="AB152" s="1"/>
      <c r="AC152" s="1"/>
    </row>
    <row r="153" spans="1:29" x14ac:dyDescent="0.25">
      <c r="O153" s="37"/>
      <c r="P153" s="37"/>
      <c r="Q153" s="37"/>
      <c r="R153" s="37"/>
      <c r="S153" s="37"/>
      <c r="T153" s="58"/>
      <c r="U153" s="58"/>
      <c r="V153" s="58"/>
      <c r="W153" s="1"/>
      <c r="X153" s="1"/>
      <c r="Y153" s="1"/>
      <c r="Z153" s="1"/>
      <c r="AA153" s="1"/>
      <c r="AB153" s="1"/>
      <c r="AC153" s="1"/>
    </row>
    <row r="154" spans="1:29" x14ac:dyDescent="0.25">
      <c r="O154" s="37"/>
      <c r="P154" s="37"/>
      <c r="Q154" s="37"/>
      <c r="R154" s="37"/>
      <c r="S154" s="37"/>
      <c r="T154" s="58"/>
      <c r="U154" s="58"/>
      <c r="V154" s="58"/>
      <c r="W154" s="1"/>
      <c r="X154" s="1"/>
      <c r="Y154" s="1"/>
      <c r="Z154" s="1"/>
      <c r="AA154" s="1"/>
      <c r="AB154" s="1"/>
      <c r="AC154" s="1"/>
    </row>
    <row r="155" spans="1:29" x14ac:dyDescent="0.25">
      <c r="O155" s="37"/>
      <c r="P155" s="37"/>
      <c r="Q155" s="37"/>
      <c r="R155" s="37"/>
      <c r="S155" s="37"/>
      <c r="T155" s="58"/>
      <c r="U155" s="58"/>
      <c r="V155" s="58"/>
      <c r="W155" s="1"/>
      <c r="X155" s="1"/>
      <c r="Y155" s="1"/>
      <c r="Z155" s="1"/>
      <c r="AA155" s="1"/>
      <c r="AB155" s="1"/>
      <c r="AC155" s="1"/>
    </row>
    <row r="156" spans="1:29" x14ac:dyDescent="0.25">
      <c r="O156" s="37"/>
      <c r="P156" s="37"/>
      <c r="Q156" s="37"/>
      <c r="R156" s="37"/>
      <c r="S156" s="37"/>
      <c r="T156" s="58"/>
      <c r="U156" s="58"/>
      <c r="V156" s="58"/>
      <c r="W156" s="1"/>
      <c r="X156" s="1"/>
      <c r="Y156" s="1"/>
      <c r="Z156" s="1"/>
      <c r="AA156" s="1"/>
      <c r="AB156" s="1"/>
      <c r="AC156" s="1"/>
    </row>
    <row r="157" spans="1:29" x14ac:dyDescent="0.25">
      <c r="O157" s="37"/>
      <c r="P157" s="37"/>
      <c r="Q157" s="37"/>
      <c r="R157" s="37"/>
      <c r="S157" s="37"/>
      <c r="T157" s="58"/>
      <c r="U157" s="58"/>
      <c r="V157" s="58"/>
      <c r="W157" s="1"/>
      <c r="X157" s="1"/>
      <c r="Y157" s="1"/>
      <c r="Z157" s="1"/>
      <c r="AA157" s="1"/>
      <c r="AB157" s="1"/>
      <c r="AC157" s="1"/>
    </row>
    <row r="158" spans="1:29" x14ac:dyDescent="0.25">
      <c r="O158" s="37"/>
      <c r="P158" s="37"/>
      <c r="Q158" s="37"/>
      <c r="R158" s="37"/>
      <c r="S158" s="37"/>
      <c r="T158" s="58"/>
      <c r="U158" s="58"/>
      <c r="V158" s="58"/>
      <c r="W158" s="1"/>
      <c r="X158" s="1"/>
      <c r="Y158" s="1"/>
      <c r="Z158" s="1"/>
      <c r="AA158" s="1"/>
      <c r="AB158" s="1"/>
      <c r="AC158" s="1"/>
    </row>
    <row r="159" spans="1:29" x14ac:dyDescent="0.25">
      <c r="O159" s="37"/>
      <c r="P159" s="37"/>
      <c r="Q159" s="37"/>
      <c r="R159" s="37"/>
      <c r="S159" s="37"/>
      <c r="T159" s="58"/>
      <c r="U159" s="58"/>
      <c r="V159" s="58"/>
      <c r="W159" s="1"/>
      <c r="X159" s="1"/>
      <c r="Y159" s="1"/>
      <c r="Z159" s="1"/>
      <c r="AA159" s="1"/>
      <c r="AB159" s="1"/>
      <c r="AC159" s="1"/>
    </row>
    <row r="160" spans="1:29" x14ac:dyDescent="0.25">
      <c r="W160" s="1"/>
      <c r="X160" s="1"/>
      <c r="Y160" s="1"/>
      <c r="Z160" s="1"/>
      <c r="AA160" s="1"/>
      <c r="AB160" s="1"/>
      <c r="AC160" s="1"/>
    </row>
    <row r="161" spans="23:29" x14ac:dyDescent="0.25">
      <c r="W161" s="1"/>
      <c r="X161" s="1"/>
      <c r="Y161" s="1"/>
      <c r="Z161" s="1"/>
      <c r="AA161" s="1"/>
      <c r="AB161" s="1"/>
      <c r="AC161" s="1"/>
    </row>
    <row r="162" spans="23:29" x14ac:dyDescent="0.25">
      <c r="W162" s="1"/>
      <c r="X162" s="1"/>
      <c r="Y162" s="1"/>
      <c r="Z162" s="1"/>
      <c r="AA162" s="1"/>
      <c r="AB162" s="1"/>
      <c r="AC162" s="1"/>
    </row>
    <row r="163" spans="23:29" x14ac:dyDescent="0.25">
      <c r="W163" s="1"/>
      <c r="X163" s="1"/>
      <c r="Y163" s="1"/>
      <c r="Z163" s="1"/>
      <c r="AA163" s="1"/>
      <c r="AB163" s="1"/>
      <c r="AC163" s="1"/>
    </row>
    <row r="164" spans="23:29" x14ac:dyDescent="0.25">
      <c r="W164" s="1"/>
      <c r="X164" s="1"/>
      <c r="Y164" s="1"/>
      <c r="Z164" s="1"/>
      <c r="AA164" s="1"/>
      <c r="AB164" s="1"/>
      <c r="AC164" s="1"/>
    </row>
    <row r="165" spans="23:29" x14ac:dyDescent="0.25">
      <c r="W165" s="1"/>
      <c r="X165" s="1"/>
      <c r="Y165" s="1"/>
      <c r="Z165" s="1"/>
      <c r="AA165" s="1"/>
      <c r="AB165" s="1"/>
      <c r="AC165" s="1"/>
    </row>
    <row r="166" spans="23:29" x14ac:dyDescent="0.25">
      <c r="W166" s="1"/>
      <c r="X166" s="1"/>
      <c r="Y166" s="1"/>
      <c r="Z166" s="1"/>
      <c r="AA166" s="1"/>
      <c r="AB166" s="1"/>
      <c r="AC166" s="1"/>
    </row>
    <row r="167" spans="23:29" x14ac:dyDescent="0.25">
      <c r="W167" s="1"/>
      <c r="X167" s="1"/>
      <c r="Y167" s="1"/>
      <c r="Z167" s="1"/>
      <c r="AA167" s="1"/>
      <c r="AB167" s="1"/>
      <c r="AC167" s="1"/>
    </row>
    <row r="168" spans="23:29" x14ac:dyDescent="0.25">
      <c r="W168" s="1"/>
      <c r="X168" s="1"/>
      <c r="Y168" s="1"/>
      <c r="Z168" s="1"/>
      <c r="AA168" s="1"/>
      <c r="AB168" s="1"/>
      <c r="AC168" s="1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8"/>
  <sheetViews>
    <sheetView zoomScale="75" workbookViewId="0">
      <pane xSplit="4" ySplit="2" topLeftCell="E51" activePane="bottomRight" state="frozen"/>
      <selection activeCell="A5" sqref="A5"/>
      <selection pane="topRight" activeCell="A5" sqref="A5"/>
      <selection pane="bottomLeft" activeCell="A5" sqref="A5"/>
      <selection pane="bottomRight" activeCell="A60" sqref="A60:XFD60"/>
    </sheetView>
  </sheetViews>
  <sheetFormatPr defaultRowHeight="15" x14ac:dyDescent="0.25"/>
  <cols>
    <col min="1" max="1" width="7.85546875" style="28" customWidth="1"/>
    <col min="2" max="2" width="10.42578125" style="29" bestFit="1" customWidth="1"/>
    <col min="3" max="3" width="14.7109375" style="29" bestFit="1" customWidth="1"/>
    <col min="4" max="4" width="48.7109375" style="30" bestFit="1" customWidth="1"/>
    <col min="5" max="15" width="15.7109375" style="30" customWidth="1"/>
    <col min="16" max="20" width="15.7109375" style="30" hidden="1" customWidth="1"/>
    <col min="21" max="24" width="15.7109375" style="32" customWidth="1"/>
    <col min="25" max="26" width="15.7109375" style="30" customWidth="1"/>
    <col min="27" max="27" width="15.7109375" style="47" customWidth="1"/>
    <col min="28" max="29" width="15.7109375" style="30" customWidth="1"/>
    <col min="30" max="30" width="15.7109375" style="47" customWidth="1"/>
    <col min="31" max="16384" width="9.140625" style="1"/>
  </cols>
  <sheetData>
    <row r="1" spans="1:30" ht="18.75" x14ac:dyDescent="0.3">
      <c r="A1" s="92" t="s">
        <v>270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5" t="s">
        <v>1</v>
      </c>
      <c r="Q1" s="96"/>
      <c r="R1" s="96"/>
      <c r="S1" s="96"/>
      <c r="T1" s="97"/>
      <c r="U1" s="98" t="s">
        <v>2</v>
      </c>
      <c r="V1" s="99"/>
      <c r="W1" s="99"/>
      <c r="X1" s="99"/>
      <c r="Y1" s="100" t="s">
        <v>3</v>
      </c>
      <c r="Z1" s="101"/>
      <c r="AA1" s="102"/>
      <c r="AB1" s="89" t="s">
        <v>4</v>
      </c>
      <c r="AC1" s="90"/>
      <c r="AD1" s="91"/>
    </row>
    <row r="2" spans="1:30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272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6" t="s">
        <v>19</v>
      </c>
      <c r="Q2" s="6" t="s">
        <v>13</v>
      </c>
      <c r="R2" s="6" t="s">
        <v>14</v>
      </c>
      <c r="S2" s="6" t="s">
        <v>20</v>
      </c>
      <c r="T2" s="6" t="s">
        <v>18</v>
      </c>
      <c r="U2" s="7" t="s">
        <v>21</v>
      </c>
      <c r="V2" s="7" t="s">
        <v>22</v>
      </c>
      <c r="W2" s="7" t="s">
        <v>23</v>
      </c>
      <c r="X2" s="7" t="s">
        <v>24</v>
      </c>
      <c r="Y2" s="8" t="s">
        <v>25</v>
      </c>
      <c r="Z2" s="8" t="s">
        <v>26</v>
      </c>
      <c r="AA2" s="8" t="s">
        <v>3</v>
      </c>
      <c r="AB2" s="9" t="s">
        <v>27</v>
      </c>
      <c r="AC2" s="9" t="s">
        <v>28</v>
      </c>
      <c r="AD2" s="9" t="s">
        <v>29</v>
      </c>
    </row>
    <row r="3" spans="1:30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11"/>
      <c r="U3" s="12"/>
      <c r="V3" s="12"/>
      <c r="W3" s="12"/>
      <c r="X3" s="12"/>
      <c r="Y3" s="13">
        <v>0</v>
      </c>
      <c r="Z3" s="13">
        <v>0</v>
      </c>
      <c r="AA3" s="8">
        <v>0</v>
      </c>
      <c r="AB3" s="14">
        <v>0</v>
      </c>
      <c r="AC3" s="14">
        <v>0</v>
      </c>
      <c r="AD3" s="9">
        <v>0</v>
      </c>
    </row>
    <row r="4" spans="1:30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  <c r="R4" s="11"/>
      <c r="S4" s="11"/>
      <c r="T4" s="11"/>
      <c r="U4" s="12"/>
      <c r="V4" s="12"/>
      <c r="W4" s="12"/>
      <c r="X4" s="12"/>
      <c r="Y4" s="13"/>
      <c r="Z4" s="13"/>
      <c r="AA4" s="8">
        <f>AA3-Y4+Z4</f>
        <v>0</v>
      </c>
      <c r="AB4" s="14"/>
      <c r="AC4" s="14"/>
      <c r="AD4" s="9">
        <v>0</v>
      </c>
    </row>
    <row r="5" spans="1:30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  <c r="Q5" s="22"/>
      <c r="R5" s="22"/>
      <c r="S5" s="22"/>
      <c r="T5" s="22"/>
      <c r="U5" s="23"/>
      <c r="V5" s="23"/>
      <c r="W5" s="23"/>
      <c r="X5" s="23"/>
      <c r="Y5" s="24"/>
      <c r="Z5" s="24"/>
      <c r="AA5" s="25">
        <f t="shared" ref="AA5:AA71" si="0">AA4-Y5+Z5</f>
        <v>0</v>
      </c>
      <c r="AB5" s="14"/>
      <c r="AC5" s="14"/>
      <c r="AD5" s="9">
        <f>AD4-AB5+AC5</f>
        <v>0</v>
      </c>
    </row>
    <row r="6" spans="1:30" s="26" customFormat="1" x14ac:dyDescent="0.25">
      <c r="A6" s="69">
        <v>42524</v>
      </c>
      <c r="B6" s="70">
        <v>11524594</v>
      </c>
      <c r="C6" s="70">
        <v>3102</v>
      </c>
      <c r="D6" s="71" t="s">
        <v>83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2"/>
      <c r="R6" s="22"/>
      <c r="S6" s="22"/>
      <c r="T6" s="22"/>
      <c r="U6" s="23"/>
      <c r="V6" s="23"/>
      <c r="W6" s="23"/>
      <c r="X6" s="23"/>
      <c r="Y6" s="24"/>
      <c r="Z6" s="24"/>
      <c r="AA6" s="25">
        <f t="shared" si="0"/>
        <v>0</v>
      </c>
      <c r="AB6" s="14"/>
      <c r="AC6" s="9">
        <v>91868.89</v>
      </c>
      <c r="AD6" s="9">
        <f>AD5-AB6+AC6</f>
        <v>91868.89</v>
      </c>
    </row>
    <row r="7" spans="1:30" s="26" customFormat="1" x14ac:dyDescent="0.25">
      <c r="A7" s="69">
        <v>42524</v>
      </c>
      <c r="B7" s="70">
        <v>11526781</v>
      </c>
      <c r="C7" s="70">
        <v>3102</v>
      </c>
      <c r="D7" s="71" t="s">
        <v>83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2"/>
      <c r="Q7" s="22"/>
      <c r="R7" s="22"/>
      <c r="S7" s="22"/>
      <c r="T7" s="22"/>
      <c r="U7" s="23"/>
      <c r="V7" s="23"/>
      <c r="W7" s="23"/>
      <c r="X7" s="23"/>
      <c r="Y7" s="24"/>
      <c r="Z7" s="24"/>
      <c r="AA7" s="25">
        <f t="shared" si="0"/>
        <v>0</v>
      </c>
      <c r="AB7" s="14"/>
      <c r="AC7" s="9">
        <v>3656.08</v>
      </c>
      <c r="AD7" s="9">
        <f t="shared" ref="AD7:AD73" si="1">AD6-AB7+AC7</f>
        <v>95524.97</v>
      </c>
    </row>
    <row r="8" spans="1:30" s="26" customFormat="1" x14ac:dyDescent="0.25">
      <c r="A8" s="69">
        <v>42530</v>
      </c>
      <c r="B8" s="70">
        <v>11585769</v>
      </c>
      <c r="C8" s="70">
        <v>3102</v>
      </c>
      <c r="D8" s="71" t="s">
        <v>83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2"/>
      <c r="R8" s="22"/>
      <c r="S8" s="22"/>
      <c r="T8" s="22"/>
      <c r="U8" s="23"/>
      <c r="V8" s="23"/>
      <c r="W8" s="23"/>
      <c r="X8" s="23"/>
      <c r="Y8" s="24"/>
      <c r="Z8" s="24"/>
      <c r="AA8" s="25">
        <f t="shared" si="0"/>
        <v>0</v>
      </c>
      <c r="AB8" s="14"/>
      <c r="AC8" s="9">
        <v>60551.44</v>
      </c>
      <c r="AD8" s="9">
        <f t="shared" si="1"/>
        <v>156076.41</v>
      </c>
    </row>
    <row r="9" spans="1:30" s="26" customFormat="1" x14ac:dyDescent="0.25">
      <c r="A9" s="69">
        <v>42536</v>
      </c>
      <c r="B9" s="70">
        <v>11639934</v>
      </c>
      <c r="C9" s="70">
        <v>3102</v>
      </c>
      <c r="D9" s="71" t="s">
        <v>83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  <c r="Q9" s="22"/>
      <c r="R9" s="22"/>
      <c r="S9" s="22"/>
      <c r="T9" s="22"/>
      <c r="U9" s="23"/>
      <c r="V9" s="23"/>
      <c r="W9" s="23"/>
      <c r="X9" s="23"/>
      <c r="Y9" s="24"/>
      <c r="Z9" s="24"/>
      <c r="AA9" s="25">
        <f t="shared" si="0"/>
        <v>0</v>
      </c>
      <c r="AB9" s="14"/>
      <c r="AC9" s="9">
        <v>17309.59</v>
      </c>
      <c r="AD9" s="9">
        <f t="shared" si="1"/>
        <v>173386</v>
      </c>
    </row>
    <row r="10" spans="1:30" s="26" customFormat="1" x14ac:dyDescent="0.25">
      <c r="A10" s="18">
        <v>42552</v>
      </c>
      <c r="B10" s="19">
        <v>4793</v>
      </c>
      <c r="C10" s="19">
        <v>6403</v>
      </c>
      <c r="D10" s="20" t="s">
        <v>273</v>
      </c>
      <c r="E10" s="21"/>
      <c r="F10" s="21"/>
      <c r="G10" s="21"/>
      <c r="H10" s="21"/>
      <c r="I10" s="21">
        <v>724.8</v>
      </c>
      <c r="J10" s="21">
        <v>33.270000000000003</v>
      </c>
      <c r="K10" s="21"/>
      <c r="L10" s="21"/>
      <c r="M10" s="21"/>
      <c r="N10" s="21"/>
      <c r="O10" s="21"/>
      <c r="P10" s="22"/>
      <c r="Q10" s="22"/>
      <c r="R10" s="22"/>
      <c r="S10" s="22"/>
      <c r="T10" s="22"/>
      <c r="U10" s="23"/>
      <c r="V10" s="23"/>
      <c r="W10" s="23"/>
      <c r="X10" s="23"/>
      <c r="Y10" s="24">
        <v>72.319999999999993</v>
      </c>
      <c r="Z10" s="24"/>
      <c r="AA10" s="25">
        <f t="shared" si="0"/>
        <v>-72.319999999999993</v>
      </c>
      <c r="AB10" s="14">
        <v>76.44</v>
      </c>
      <c r="AC10" s="14"/>
      <c r="AD10" s="9">
        <f t="shared" si="1"/>
        <v>173309.56</v>
      </c>
    </row>
    <row r="11" spans="1:30" s="26" customFormat="1" x14ac:dyDescent="0.25">
      <c r="A11" s="18">
        <v>42552</v>
      </c>
      <c r="B11" s="19">
        <v>4794</v>
      </c>
      <c r="C11" s="19">
        <v>6922</v>
      </c>
      <c r="D11" s="20" t="s">
        <v>274</v>
      </c>
      <c r="E11" s="21"/>
      <c r="F11" s="21"/>
      <c r="G11" s="21"/>
      <c r="H11" s="21">
        <v>27990</v>
      </c>
      <c r="I11" s="21"/>
      <c r="J11" s="21"/>
      <c r="K11" s="21"/>
      <c r="L11" s="21"/>
      <c r="M11" s="21"/>
      <c r="N11" s="21"/>
      <c r="O11" s="21"/>
      <c r="P11" s="22"/>
      <c r="Q11" s="22"/>
      <c r="R11" s="22"/>
      <c r="S11" s="22"/>
      <c r="T11" s="22"/>
      <c r="U11" s="23"/>
      <c r="V11" s="23"/>
      <c r="W11" s="23"/>
      <c r="X11" s="23"/>
      <c r="Y11" s="24"/>
      <c r="Z11" s="24"/>
      <c r="AA11" s="25">
        <f t="shared" si="0"/>
        <v>-72.319999999999993</v>
      </c>
      <c r="AB11" s="14"/>
      <c r="AC11" s="14"/>
      <c r="AD11" s="9">
        <f t="shared" si="1"/>
        <v>173309.56</v>
      </c>
    </row>
    <row r="12" spans="1:30" s="68" customFormat="1" x14ac:dyDescent="0.25">
      <c r="A12" s="61">
        <v>42552</v>
      </c>
      <c r="B12" s="62">
        <v>4795</v>
      </c>
      <c r="C12" s="62"/>
      <c r="D12" s="63" t="s">
        <v>46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5"/>
      <c r="Q12" s="65"/>
      <c r="R12" s="65"/>
      <c r="S12" s="65"/>
      <c r="T12" s="65"/>
      <c r="U12" s="66"/>
      <c r="V12" s="66"/>
      <c r="W12" s="66"/>
      <c r="X12" s="66"/>
      <c r="Y12" s="67"/>
      <c r="Z12" s="67"/>
      <c r="AA12" s="59">
        <f t="shared" si="0"/>
        <v>-72.319999999999993</v>
      </c>
      <c r="AB12" s="60"/>
      <c r="AC12" s="60"/>
      <c r="AD12" s="60">
        <f t="shared" si="1"/>
        <v>173309.56</v>
      </c>
    </row>
    <row r="13" spans="1:30" s="26" customFormat="1" x14ac:dyDescent="0.25">
      <c r="A13" s="18">
        <v>42552</v>
      </c>
      <c r="B13" s="19">
        <v>4796</v>
      </c>
      <c r="C13" s="19">
        <v>6922</v>
      </c>
      <c r="D13" s="20" t="s">
        <v>275</v>
      </c>
      <c r="E13" s="21"/>
      <c r="F13" s="21"/>
      <c r="G13" s="21"/>
      <c r="H13" s="21">
        <v>20900</v>
      </c>
      <c r="I13" s="21"/>
      <c r="J13" s="21"/>
      <c r="K13" s="21"/>
      <c r="L13" s="21"/>
      <c r="M13" s="21"/>
      <c r="N13" s="21"/>
      <c r="O13" s="21"/>
      <c r="P13" s="22"/>
      <c r="Q13" s="22"/>
      <c r="R13" s="22"/>
      <c r="S13" s="22"/>
      <c r="T13" s="22"/>
      <c r="U13" s="23"/>
      <c r="V13" s="23"/>
      <c r="W13" s="23"/>
      <c r="X13" s="23"/>
      <c r="Y13" s="24"/>
      <c r="Z13" s="24"/>
      <c r="AA13" s="25">
        <f t="shared" si="0"/>
        <v>-72.319999999999993</v>
      </c>
      <c r="AB13" s="14"/>
      <c r="AC13" s="14"/>
      <c r="AD13" s="9">
        <f t="shared" si="1"/>
        <v>173309.56</v>
      </c>
    </row>
    <row r="14" spans="1:30" s="26" customFormat="1" x14ac:dyDescent="0.25">
      <c r="A14" s="18">
        <v>42552</v>
      </c>
      <c r="B14" s="19">
        <v>4797</v>
      </c>
      <c r="C14" s="19">
        <v>6922</v>
      </c>
      <c r="D14" s="20" t="s">
        <v>276</v>
      </c>
      <c r="E14" s="21"/>
      <c r="F14" s="21"/>
      <c r="G14" s="21"/>
      <c r="H14" s="21">
        <v>19990</v>
      </c>
      <c r="I14" s="21"/>
      <c r="J14" s="21"/>
      <c r="K14" s="21"/>
      <c r="L14" s="21"/>
      <c r="M14" s="21"/>
      <c r="N14" s="21"/>
      <c r="O14" s="21"/>
      <c r="P14" s="22"/>
      <c r="Q14" s="22"/>
      <c r="R14" s="22"/>
      <c r="S14" s="22"/>
      <c r="T14" s="22"/>
      <c r="U14" s="23"/>
      <c r="V14" s="23"/>
      <c r="W14" s="23"/>
      <c r="X14" s="23"/>
      <c r="Y14" s="24"/>
      <c r="Z14" s="24"/>
      <c r="AA14" s="25">
        <f t="shared" si="0"/>
        <v>-72.319999999999993</v>
      </c>
      <c r="AB14" s="14"/>
      <c r="AC14" s="14"/>
      <c r="AD14" s="9">
        <f t="shared" si="1"/>
        <v>173309.56</v>
      </c>
    </row>
    <row r="15" spans="1:30" s="26" customFormat="1" x14ac:dyDescent="0.25">
      <c r="A15" s="18">
        <v>42552</v>
      </c>
      <c r="B15" s="19">
        <v>4798</v>
      </c>
      <c r="C15" s="19">
        <v>6922</v>
      </c>
      <c r="D15" s="20" t="s">
        <v>277</v>
      </c>
      <c r="E15" s="21"/>
      <c r="F15" s="21"/>
      <c r="G15" s="21"/>
      <c r="H15" s="21">
        <v>18900</v>
      </c>
      <c r="I15" s="21"/>
      <c r="J15" s="21"/>
      <c r="K15" s="21"/>
      <c r="L15" s="21"/>
      <c r="M15" s="21"/>
      <c r="N15" s="21"/>
      <c r="O15" s="21"/>
      <c r="P15" s="22"/>
      <c r="Q15" s="22"/>
      <c r="R15" s="22"/>
      <c r="S15" s="22"/>
      <c r="T15" s="22"/>
      <c r="U15" s="23"/>
      <c r="V15" s="23"/>
      <c r="W15" s="23"/>
      <c r="X15" s="23"/>
      <c r="Y15" s="24"/>
      <c r="Z15" s="24"/>
      <c r="AA15" s="25">
        <f t="shared" si="0"/>
        <v>-72.319999999999993</v>
      </c>
      <c r="AB15" s="14"/>
      <c r="AC15" s="14"/>
      <c r="AD15" s="9">
        <f t="shared" si="1"/>
        <v>173309.56</v>
      </c>
    </row>
    <row r="16" spans="1:30" s="26" customFormat="1" x14ac:dyDescent="0.25">
      <c r="A16" s="18">
        <v>42552</v>
      </c>
      <c r="B16" s="19">
        <v>4799</v>
      </c>
      <c r="C16" s="19">
        <v>5949</v>
      </c>
      <c r="D16" s="20" t="s">
        <v>278</v>
      </c>
      <c r="E16" s="21"/>
      <c r="F16" s="21"/>
      <c r="G16" s="21"/>
      <c r="H16" s="21"/>
      <c r="I16" s="21"/>
      <c r="J16" s="21"/>
      <c r="K16" s="21"/>
      <c r="L16" s="21"/>
      <c r="M16" s="21"/>
      <c r="N16" s="21">
        <v>500</v>
      </c>
      <c r="O16" s="21"/>
      <c r="P16" s="22"/>
      <c r="Q16" s="22"/>
      <c r="R16" s="22"/>
      <c r="S16" s="22"/>
      <c r="T16" s="22"/>
      <c r="U16" s="23"/>
      <c r="V16" s="23"/>
      <c r="W16" s="23"/>
      <c r="X16" s="23"/>
      <c r="Y16" s="24"/>
      <c r="Z16" s="24"/>
      <c r="AA16" s="25">
        <f t="shared" si="0"/>
        <v>-72.319999999999993</v>
      </c>
      <c r="AB16" s="14"/>
      <c r="AC16" s="14"/>
      <c r="AD16" s="9">
        <f t="shared" si="1"/>
        <v>173309.56</v>
      </c>
    </row>
    <row r="17" spans="1:30" s="26" customFormat="1" x14ac:dyDescent="0.25">
      <c r="A17" s="18">
        <v>42552</v>
      </c>
      <c r="B17" s="19">
        <v>4800</v>
      </c>
      <c r="C17" s="19">
        <v>5922</v>
      </c>
      <c r="D17" s="20" t="s">
        <v>279</v>
      </c>
      <c r="E17" s="21"/>
      <c r="F17" s="21"/>
      <c r="G17" s="21"/>
      <c r="H17" s="21">
        <v>21900</v>
      </c>
      <c r="I17" s="21"/>
      <c r="J17" s="21"/>
      <c r="K17" s="21"/>
      <c r="L17" s="21"/>
      <c r="M17" s="21"/>
      <c r="N17" s="21"/>
      <c r="O17" s="21"/>
      <c r="P17" s="22"/>
      <c r="Q17" s="22"/>
      <c r="R17" s="22"/>
      <c r="S17" s="22"/>
      <c r="T17" s="22"/>
      <c r="U17" s="23"/>
      <c r="V17" s="23"/>
      <c r="W17" s="23"/>
      <c r="X17" s="23"/>
      <c r="Y17" s="24"/>
      <c r="Z17" s="24"/>
      <c r="AA17" s="25">
        <f t="shared" si="0"/>
        <v>-72.319999999999993</v>
      </c>
      <c r="AB17" s="14"/>
      <c r="AC17" s="14"/>
      <c r="AD17" s="9">
        <f t="shared" si="1"/>
        <v>173309.56</v>
      </c>
    </row>
    <row r="18" spans="1:30" s="26" customFormat="1" x14ac:dyDescent="0.25">
      <c r="A18" s="18">
        <v>42555</v>
      </c>
      <c r="B18" s="19">
        <v>4801</v>
      </c>
      <c r="C18" s="19">
        <v>6102</v>
      </c>
      <c r="D18" s="20" t="s">
        <v>277</v>
      </c>
      <c r="E18" s="21"/>
      <c r="F18" s="21"/>
      <c r="G18" s="21"/>
      <c r="H18" s="21"/>
      <c r="I18" s="21">
        <v>1789.53</v>
      </c>
      <c r="J18" s="21"/>
      <c r="K18" s="21"/>
      <c r="L18" s="21"/>
      <c r="M18" s="21"/>
      <c r="N18" s="21"/>
      <c r="O18" s="21"/>
      <c r="P18" s="22"/>
      <c r="Q18" s="22"/>
      <c r="R18" s="22"/>
      <c r="S18" s="22"/>
      <c r="T18" s="22"/>
      <c r="U18" s="23"/>
      <c r="V18" s="23"/>
      <c r="W18" s="23"/>
      <c r="X18" s="23"/>
      <c r="Y18" s="24">
        <v>72.680000000000007</v>
      </c>
      <c r="Z18" s="24"/>
      <c r="AA18" s="25">
        <f t="shared" si="0"/>
        <v>-145</v>
      </c>
      <c r="AB18" s="14">
        <v>71.58</v>
      </c>
      <c r="AC18" s="14"/>
      <c r="AD18" s="9">
        <f t="shared" si="1"/>
        <v>173237.98</v>
      </c>
    </row>
    <row r="19" spans="1:30" s="26" customFormat="1" x14ac:dyDescent="0.25">
      <c r="A19" s="18">
        <v>42555</v>
      </c>
      <c r="B19" s="19">
        <v>4802</v>
      </c>
      <c r="C19" s="19">
        <v>6117</v>
      </c>
      <c r="D19" s="20" t="s">
        <v>277</v>
      </c>
      <c r="E19" s="21"/>
      <c r="F19" s="21"/>
      <c r="G19" s="21"/>
      <c r="H19" s="21"/>
      <c r="I19" s="21"/>
      <c r="J19" s="21"/>
      <c r="K19" s="21"/>
      <c r="L19" s="21">
        <v>18900</v>
      </c>
      <c r="M19" s="21"/>
      <c r="N19" s="21"/>
      <c r="O19" s="21"/>
      <c r="P19" s="22"/>
      <c r="Q19" s="22"/>
      <c r="R19" s="22"/>
      <c r="S19" s="22"/>
      <c r="T19" s="22"/>
      <c r="U19" s="23"/>
      <c r="V19" s="23"/>
      <c r="W19" s="23"/>
      <c r="X19" s="23"/>
      <c r="Y19" s="24"/>
      <c r="Z19" s="24"/>
      <c r="AA19" s="25">
        <f t="shared" si="0"/>
        <v>-145</v>
      </c>
      <c r="AB19" s="14">
        <v>756</v>
      </c>
      <c r="AC19" s="14"/>
      <c r="AD19" s="9">
        <f t="shared" si="1"/>
        <v>172481.98</v>
      </c>
    </row>
    <row r="20" spans="1:30" s="26" customFormat="1" x14ac:dyDescent="0.25">
      <c r="A20" s="18">
        <v>42555</v>
      </c>
      <c r="B20" s="19">
        <v>4803</v>
      </c>
      <c r="C20" s="19">
        <v>6117</v>
      </c>
      <c r="D20" s="20" t="s">
        <v>274</v>
      </c>
      <c r="E20" s="21"/>
      <c r="F20" s="21"/>
      <c r="G20" s="21"/>
      <c r="H20" s="21"/>
      <c r="I20" s="21"/>
      <c r="J20" s="21"/>
      <c r="K20" s="21"/>
      <c r="L20" s="21">
        <v>27990</v>
      </c>
      <c r="M20" s="21"/>
      <c r="N20" s="21"/>
      <c r="O20" s="21"/>
      <c r="P20" s="22"/>
      <c r="Q20" s="22"/>
      <c r="R20" s="22"/>
      <c r="S20" s="22"/>
      <c r="T20" s="22"/>
      <c r="U20" s="23"/>
      <c r="V20" s="23"/>
      <c r="W20" s="23"/>
      <c r="X20" s="23"/>
      <c r="Y20" s="24"/>
      <c r="Z20" s="24"/>
      <c r="AA20" s="25">
        <f t="shared" si="0"/>
        <v>-145</v>
      </c>
      <c r="AB20" s="14">
        <v>1119.5999999999999</v>
      </c>
      <c r="AC20" s="14"/>
      <c r="AD20" s="9">
        <f t="shared" si="1"/>
        <v>171362.38</v>
      </c>
    </row>
    <row r="21" spans="1:30" s="68" customFormat="1" x14ac:dyDescent="0.25">
      <c r="A21" s="61">
        <v>42556</v>
      </c>
      <c r="B21" s="62">
        <v>4804</v>
      </c>
      <c r="C21" s="62"/>
      <c r="D21" s="63" t="s">
        <v>46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  <c r="Q21" s="65"/>
      <c r="R21" s="65"/>
      <c r="S21" s="65"/>
      <c r="T21" s="65"/>
      <c r="U21" s="66"/>
      <c r="V21" s="66"/>
      <c r="W21" s="66"/>
      <c r="X21" s="66"/>
      <c r="Y21" s="67"/>
      <c r="Z21" s="67"/>
      <c r="AA21" s="59">
        <f t="shared" si="0"/>
        <v>-145</v>
      </c>
      <c r="AB21" s="60"/>
      <c r="AC21" s="60"/>
      <c r="AD21" s="60">
        <f t="shared" si="1"/>
        <v>171362.38</v>
      </c>
    </row>
    <row r="22" spans="1:30" s="26" customFormat="1" x14ac:dyDescent="0.25">
      <c r="A22" s="18">
        <v>42556</v>
      </c>
      <c r="B22" s="19">
        <v>4805</v>
      </c>
      <c r="C22" s="19">
        <v>6922</v>
      </c>
      <c r="D22" s="20" t="s">
        <v>280</v>
      </c>
      <c r="E22" s="21"/>
      <c r="F22" s="21"/>
      <c r="G22" s="21"/>
      <c r="H22" s="21">
        <v>31000</v>
      </c>
      <c r="I22" s="21"/>
      <c r="J22" s="21"/>
      <c r="K22" s="21"/>
      <c r="L22" s="21"/>
      <c r="M22" s="21"/>
      <c r="N22" s="21"/>
      <c r="O22" s="21"/>
      <c r="P22" s="22"/>
      <c r="Q22" s="22"/>
      <c r="R22" s="22"/>
      <c r="S22" s="22"/>
      <c r="T22" s="22"/>
      <c r="U22" s="23"/>
      <c r="V22" s="23"/>
      <c r="W22" s="23"/>
      <c r="X22" s="23"/>
      <c r="Y22" s="24"/>
      <c r="Z22" s="24"/>
      <c r="AA22" s="25">
        <f t="shared" si="0"/>
        <v>-145</v>
      </c>
      <c r="AB22" s="14"/>
      <c r="AC22" s="14"/>
      <c r="AD22" s="9">
        <f t="shared" si="1"/>
        <v>171362.38</v>
      </c>
    </row>
    <row r="23" spans="1:30" s="68" customFormat="1" x14ac:dyDescent="0.25">
      <c r="A23" s="61">
        <v>42556</v>
      </c>
      <c r="B23" s="62">
        <v>4806</v>
      </c>
      <c r="C23" s="62"/>
      <c r="D23" s="63" t="s">
        <v>46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  <c r="Q23" s="65"/>
      <c r="R23" s="65"/>
      <c r="S23" s="65"/>
      <c r="T23" s="65"/>
      <c r="U23" s="66"/>
      <c r="V23" s="66"/>
      <c r="W23" s="66"/>
      <c r="X23" s="66"/>
      <c r="Y23" s="67"/>
      <c r="Z23" s="67"/>
      <c r="AA23" s="59">
        <f t="shared" si="0"/>
        <v>-145</v>
      </c>
      <c r="AB23" s="60"/>
      <c r="AC23" s="60"/>
      <c r="AD23" s="60">
        <f t="shared" si="1"/>
        <v>171362.38</v>
      </c>
    </row>
    <row r="24" spans="1:30" s="26" customFormat="1" x14ac:dyDescent="0.25">
      <c r="A24" s="18">
        <v>42556</v>
      </c>
      <c r="B24" s="19">
        <v>4807</v>
      </c>
      <c r="C24" s="19">
        <v>6922</v>
      </c>
      <c r="D24" s="20" t="s">
        <v>280</v>
      </c>
      <c r="E24" s="21"/>
      <c r="F24" s="21"/>
      <c r="G24" s="21"/>
      <c r="H24" s="21">
        <v>31000</v>
      </c>
      <c r="I24" s="21"/>
      <c r="J24" s="21"/>
      <c r="K24" s="21"/>
      <c r="L24" s="21"/>
      <c r="M24" s="21"/>
      <c r="N24" s="21"/>
      <c r="O24" s="21"/>
      <c r="P24" s="22"/>
      <c r="Q24" s="22"/>
      <c r="R24" s="22"/>
      <c r="S24" s="22"/>
      <c r="T24" s="22"/>
      <c r="U24" s="23"/>
      <c r="V24" s="23"/>
      <c r="W24" s="23"/>
      <c r="X24" s="23"/>
      <c r="Y24" s="24"/>
      <c r="Z24" s="24"/>
      <c r="AA24" s="25">
        <f t="shared" si="0"/>
        <v>-145</v>
      </c>
      <c r="AB24" s="14"/>
      <c r="AC24" s="14"/>
      <c r="AD24" s="9">
        <f t="shared" si="1"/>
        <v>171362.38</v>
      </c>
    </row>
    <row r="25" spans="1:30" s="26" customFormat="1" x14ac:dyDescent="0.25">
      <c r="A25" s="18">
        <v>42557</v>
      </c>
      <c r="B25" s="19">
        <v>4808</v>
      </c>
      <c r="C25" s="19">
        <v>6117</v>
      </c>
      <c r="D25" s="20" t="s">
        <v>281</v>
      </c>
      <c r="E25" s="21"/>
      <c r="F25" s="21"/>
      <c r="G25" s="21"/>
      <c r="H25" s="21"/>
      <c r="I25" s="21"/>
      <c r="J25" s="21"/>
      <c r="K25" s="21"/>
      <c r="L25" s="21">
        <v>7900</v>
      </c>
      <c r="M25" s="21"/>
      <c r="N25" s="21"/>
      <c r="O25" s="21"/>
      <c r="P25" s="22"/>
      <c r="Q25" s="22"/>
      <c r="R25" s="22"/>
      <c r="S25" s="22"/>
      <c r="T25" s="22"/>
      <c r="U25" s="23"/>
      <c r="V25" s="23"/>
      <c r="W25" s="23"/>
      <c r="X25" s="23"/>
      <c r="Y25" s="24"/>
      <c r="Z25" s="24"/>
      <c r="AA25" s="25">
        <f t="shared" si="0"/>
        <v>-145</v>
      </c>
      <c r="AB25" s="14">
        <v>316</v>
      </c>
      <c r="AC25" s="14"/>
      <c r="AD25" s="9">
        <f t="shared" si="1"/>
        <v>171046.38</v>
      </c>
    </row>
    <row r="26" spans="1:30" s="26" customFormat="1" x14ac:dyDescent="0.25">
      <c r="A26" s="18">
        <v>42557</v>
      </c>
      <c r="B26" s="19">
        <v>4809</v>
      </c>
      <c r="C26" s="19">
        <v>6117</v>
      </c>
      <c r="D26" s="20" t="s">
        <v>281</v>
      </c>
      <c r="E26" s="21"/>
      <c r="F26" s="21"/>
      <c r="G26" s="21"/>
      <c r="H26" s="21"/>
      <c r="I26" s="21"/>
      <c r="J26" s="21"/>
      <c r="K26" s="21"/>
      <c r="L26" s="21">
        <v>26100</v>
      </c>
      <c r="M26" s="21"/>
      <c r="N26" s="21"/>
      <c r="O26" s="21"/>
      <c r="P26" s="22"/>
      <c r="Q26" s="22"/>
      <c r="R26" s="22"/>
      <c r="S26" s="22"/>
      <c r="T26" s="22"/>
      <c r="U26" s="23"/>
      <c r="V26" s="23"/>
      <c r="W26" s="23"/>
      <c r="X26" s="23"/>
      <c r="Y26" s="24"/>
      <c r="Z26" s="24"/>
      <c r="AA26" s="25">
        <f t="shared" si="0"/>
        <v>-145</v>
      </c>
      <c r="AB26" s="14">
        <v>1044</v>
      </c>
      <c r="AC26" s="14"/>
      <c r="AD26" s="9">
        <f t="shared" si="1"/>
        <v>170002.38</v>
      </c>
    </row>
    <row r="27" spans="1:30" s="26" customFormat="1" x14ac:dyDescent="0.25">
      <c r="A27" s="18">
        <v>42558</v>
      </c>
      <c r="B27" s="19">
        <v>4810</v>
      </c>
      <c r="C27" s="19">
        <v>5102</v>
      </c>
      <c r="D27" s="20" t="s">
        <v>282</v>
      </c>
      <c r="E27" s="21"/>
      <c r="F27" s="21"/>
      <c r="G27" s="21"/>
      <c r="H27" s="21"/>
      <c r="I27" s="21">
        <v>390</v>
      </c>
      <c r="J27" s="21"/>
      <c r="K27" s="21"/>
      <c r="L27" s="21"/>
      <c r="M27" s="21"/>
      <c r="N27" s="21"/>
      <c r="O27" s="21"/>
      <c r="P27" s="22"/>
      <c r="Q27" s="22"/>
      <c r="R27" s="22"/>
      <c r="S27" s="22"/>
      <c r="T27" s="22"/>
      <c r="U27" s="23"/>
      <c r="V27" s="23"/>
      <c r="W27" s="23"/>
      <c r="X27" s="23"/>
      <c r="Y27" s="24">
        <v>35.46</v>
      </c>
      <c r="Z27" s="24"/>
      <c r="AA27" s="25">
        <f t="shared" si="0"/>
        <v>-180.46</v>
      </c>
      <c r="AB27" s="14">
        <v>70.2</v>
      </c>
      <c r="AC27" s="14"/>
      <c r="AD27" s="9">
        <f t="shared" si="1"/>
        <v>169932.18</v>
      </c>
    </row>
    <row r="28" spans="1:30" s="26" customFormat="1" x14ac:dyDescent="0.25">
      <c r="A28" s="18">
        <v>42558</v>
      </c>
      <c r="B28" s="19">
        <v>4811</v>
      </c>
      <c r="C28" s="19">
        <v>5102</v>
      </c>
      <c r="D28" s="20" t="s">
        <v>283</v>
      </c>
      <c r="E28" s="21"/>
      <c r="F28" s="21"/>
      <c r="G28" s="21"/>
      <c r="H28" s="21"/>
      <c r="I28" s="21">
        <v>423.77</v>
      </c>
      <c r="J28" s="21"/>
      <c r="K28" s="21"/>
      <c r="L28" s="21"/>
      <c r="M28" s="21"/>
      <c r="N28" s="21"/>
      <c r="O28" s="21"/>
      <c r="P28" s="22"/>
      <c r="Q28" s="22"/>
      <c r="R28" s="22"/>
      <c r="S28" s="22"/>
      <c r="T28" s="22"/>
      <c r="U28" s="23"/>
      <c r="V28" s="23"/>
      <c r="W28" s="23"/>
      <c r="X28" s="23"/>
      <c r="Y28" s="24">
        <v>36.340000000000003</v>
      </c>
      <c r="Z28" s="24"/>
      <c r="AA28" s="25">
        <f t="shared" si="0"/>
        <v>-216.8</v>
      </c>
      <c r="AB28" s="14">
        <v>76.28</v>
      </c>
      <c r="AC28" s="14"/>
      <c r="AD28" s="9">
        <f t="shared" si="1"/>
        <v>169855.9</v>
      </c>
    </row>
    <row r="29" spans="1:30" s="68" customFormat="1" x14ac:dyDescent="0.25">
      <c r="A29" s="61">
        <v>42558</v>
      </c>
      <c r="B29" s="62">
        <v>4812</v>
      </c>
      <c r="C29" s="62"/>
      <c r="D29" s="63" t="s">
        <v>46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  <c r="Q29" s="65"/>
      <c r="R29" s="65"/>
      <c r="S29" s="65"/>
      <c r="T29" s="65"/>
      <c r="U29" s="66"/>
      <c r="V29" s="66"/>
      <c r="W29" s="66"/>
      <c r="X29" s="66"/>
      <c r="Y29" s="67"/>
      <c r="Z29" s="67"/>
      <c r="AA29" s="59">
        <f t="shared" si="0"/>
        <v>-216.8</v>
      </c>
      <c r="AB29" s="60"/>
      <c r="AC29" s="60"/>
      <c r="AD29" s="60">
        <f t="shared" si="1"/>
        <v>169855.9</v>
      </c>
    </row>
    <row r="30" spans="1:30" s="26" customFormat="1" x14ac:dyDescent="0.25">
      <c r="A30" s="18">
        <v>42558</v>
      </c>
      <c r="B30" s="19">
        <v>4813</v>
      </c>
      <c r="C30" s="19">
        <v>6102</v>
      </c>
      <c r="D30" s="20" t="s">
        <v>69</v>
      </c>
      <c r="E30" s="21"/>
      <c r="F30" s="21"/>
      <c r="G30" s="21"/>
      <c r="H30" s="21"/>
      <c r="I30" s="21">
        <v>2082.02</v>
      </c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23"/>
      <c r="V30" s="23"/>
      <c r="W30" s="23"/>
      <c r="X30" s="23"/>
      <c r="Y30" s="24">
        <v>223.07</v>
      </c>
      <c r="Z30" s="24"/>
      <c r="AA30" s="25">
        <f t="shared" si="0"/>
        <v>-439.87</v>
      </c>
      <c r="AB30" s="14">
        <v>83.28</v>
      </c>
      <c r="AC30" s="14"/>
      <c r="AD30" s="9">
        <f t="shared" si="1"/>
        <v>169772.62</v>
      </c>
    </row>
    <row r="31" spans="1:30" s="26" customFormat="1" x14ac:dyDescent="0.25">
      <c r="A31" s="18">
        <v>42562</v>
      </c>
      <c r="B31" s="19">
        <v>4814</v>
      </c>
      <c r="C31" s="19">
        <v>6949</v>
      </c>
      <c r="D31" s="20" t="s">
        <v>284</v>
      </c>
      <c r="E31" s="21"/>
      <c r="F31" s="21"/>
      <c r="G31" s="21"/>
      <c r="H31" s="21"/>
      <c r="I31" s="21"/>
      <c r="J31" s="21"/>
      <c r="K31" s="21"/>
      <c r="L31" s="21"/>
      <c r="M31" s="21"/>
      <c r="N31" s="21">
        <v>50</v>
      </c>
      <c r="O31" s="21"/>
      <c r="P31" s="22"/>
      <c r="Q31" s="22"/>
      <c r="R31" s="22"/>
      <c r="S31" s="22"/>
      <c r="T31" s="22"/>
      <c r="U31" s="23"/>
      <c r="V31" s="23"/>
      <c r="W31" s="23"/>
      <c r="X31" s="23"/>
      <c r="Y31" s="24"/>
      <c r="Z31" s="24"/>
      <c r="AA31" s="25">
        <f t="shared" si="0"/>
        <v>-439.87</v>
      </c>
      <c r="AB31" s="14">
        <v>2</v>
      </c>
      <c r="AC31" s="14"/>
      <c r="AD31" s="9">
        <f t="shared" si="1"/>
        <v>169770.62</v>
      </c>
    </row>
    <row r="32" spans="1:30" s="26" customFormat="1" x14ac:dyDescent="0.25">
      <c r="A32" s="18">
        <v>42562</v>
      </c>
      <c r="B32" s="19">
        <v>4815</v>
      </c>
      <c r="C32" s="19">
        <v>6912</v>
      </c>
      <c r="D32" s="20" t="s">
        <v>251</v>
      </c>
      <c r="E32" s="21"/>
      <c r="F32" s="21"/>
      <c r="G32" s="21"/>
      <c r="H32" s="21"/>
      <c r="I32" s="21"/>
      <c r="J32" s="21"/>
      <c r="K32" s="21">
        <v>2000</v>
      </c>
      <c r="L32" s="21"/>
      <c r="M32" s="21"/>
      <c r="N32" s="21"/>
      <c r="O32" s="21"/>
      <c r="P32" s="22"/>
      <c r="Q32" s="22"/>
      <c r="R32" s="22"/>
      <c r="S32" s="22"/>
      <c r="T32" s="22"/>
      <c r="U32" s="23"/>
      <c r="V32" s="23"/>
      <c r="W32" s="23"/>
      <c r="X32" s="23"/>
      <c r="Y32" s="24"/>
      <c r="Z32" s="24"/>
      <c r="AA32" s="25">
        <f t="shared" si="0"/>
        <v>-439.87</v>
      </c>
      <c r="AB32" s="14">
        <v>240</v>
      </c>
      <c r="AC32" s="14"/>
      <c r="AD32" s="9">
        <f t="shared" si="1"/>
        <v>169530.62</v>
      </c>
    </row>
    <row r="33" spans="1:30" s="26" customFormat="1" x14ac:dyDescent="0.25">
      <c r="A33" s="18">
        <v>42562</v>
      </c>
      <c r="B33" s="19">
        <v>4816</v>
      </c>
      <c r="C33" s="19">
        <v>6922</v>
      </c>
      <c r="D33" s="20" t="s">
        <v>219</v>
      </c>
      <c r="E33" s="21"/>
      <c r="F33" s="21"/>
      <c r="G33" s="21"/>
      <c r="H33" s="21">
        <v>33780</v>
      </c>
      <c r="I33" s="21"/>
      <c r="J33" s="21"/>
      <c r="K33" s="21"/>
      <c r="L33" s="21"/>
      <c r="M33" s="21"/>
      <c r="N33" s="21"/>
      <c r="O33" s="21"/>
      <c r="P33" s="22"/>
      <c r="Q33" s="22"/>
      <c r="R33" s="22"/>
      <c r="S33" s="22"/>
      <c r="T33" s="22"/>
      <c r="U33" s="23"/>
      <c r="V33" s="23"/>
      <c r="W33" s="23"/>
      <c r="X33" s="23"/>
      <c r="Y33" s="24"/>
      <c r="Z33" s="24"/>
      <c r="AA33" s="25">
        <f t="shared" si="0"/>
        <v>-439.87</v>
      </c>
      <c r="AB33" s="14"/>
      <c r="AC33" s="14"/>
      <c r="AD33" s="9">
        <f t="shared" si="1"/>
        <v>169530.62</v>
      </c>
    </row>
    <row r="34" spans="1:30" s="26" customFormat="1" x14ac:dyDescent="0.25">
      <c r="A34" s="18">
        <v>42564</v>
      </c>
      <c r="B34" s="19">
        <v>4817</v>
      </c>
      <c r="C34" s="19">
        <v>6117</v>
      </c>
      <c r="D34" s="20" t="s">
        <v>219</v>
      </c>
      <c r="E34" s="21"/>
      <c r="F34" s="21"/>
      <c r="G34" s="21"/>
      <c r="H34" s="21"/>
      <c r="I34" s="21"/>
      <c r="J34" s="21"/>
      <c r="K34" s="21"/>
      <c r="L34" s="21">
        <v>16890</v>
      </c>
      <c r="M34" s="21"/>
      <c r="N34" s="21"/>
      <c r="O34" s="21"/>
      <c r="P34" s="22"/>
      <c r="Q34" s="22"/>
      <c r="R34" s="22"/>
      <c r="S34" s="22"/>
      <c r="T34" s="22"/>
      <c r="U34" s="23"/>
      <c r="V34" s="23"/>
      <c r="W34" s="23"/>
      <c r="X34" s="23"/>
      <c r="Y34" s="24"/>
      <c r="Z34" s="24"/>
      <c r="AA34" s="25">
        <f t="shared" si="0"/>
        <v>-439.87</v>
      </c>
      <c r="AB34" s="14">
        <v>675.6</v>
      </c>
      <c r="AC34" s="14"/>
      <c r="AD34" s="9">
        <f t="shared" si="1"/>
        <v>168855.02</v>
      </c>
    </row>
    <row r="35" spans="1:30" s="26" customFormat="1" x14ac:dyDescent="0.25">
      <c r="A35" s="18">
        <v>42564</v>
      </c>
      <c r="B35" s="19">
        <v>4818</v>
      </c>
      <c r="C35" s="19">
        <v>6949</v>
      </c>
      <c r="D35" s="20" t="s">
        <v>245</v>
      </c>
      <c r="E35" s="21"/>
      <c r="F35" s="21"/>
      <c r="G35" s="21"/>
      <c r="H35" s="21"/>
      <c r="I35" s="21"/>
      <c r="J35" s="21"/>
      <c r="K35" s="21"/>
      <c r="L35" s="21"/>
      <c r="M35" s="21"/>
      <c r="N35" s="21">
        <v>150</v>
      </c>
      <c r="O35" s="21"/>
      <c r="P35" s="22"/>
      <c r="Q35" s="22"/>
      <c r="R35" s="22"/>
      <c r="S35" s="22"/>
      <c r="T35" s="22"/>
      <c r="U35" s="23"/>
      <c r="V35" s="23"/>
      <c r="W35" s="23"/>
      <c r="X35" s="23"/>
      <c r="Y35" s="24"/>
      <c r="Z35" s="24"/>
      <c r="AA35" s="25">
        <f t="shared" si="0"/>
        <v>-439.87</v>
      </c>
      <c r="AB35" s="14">
        <v>6</v>
      </c>
      <c r="AC35" s="14"/>
      <c r="AD35" s="9">
        <f t="shared" si="1"/>
        <v>168849.02</v>
      </c>
    </row>
    <row r="36" spans="1:30" s="26" customFormat="1" x14ac:dyDescent="0.25">
      <c r="A36" s="18">
        <v>42564</v>
      </c>
      <c r="B36" s="19">
        <v>4819</v>
      </c>
      <c r="C36" s="19">
        <v>6117</v>
      </c>
      <c r="D36" s="20" t="s">
        <v>275</v>
      </c>
      <c r="E36" s="21"/>
      <c r="F36" s="21"/>
      <c r="G36" s="21"/>
      <c r="H36" s="21"/>
      <c r="I36" s="21"/>
      <c r="J36" s="21"/>
      <c r="K36" s="21"/>
      <c r="L36" s="21">
        <v>20900</v>
      </c>
      <c r="M36" s="21"/>
      <c r="N36" s="21"/>
      <c r="O36" s="21"/>
      <c r="P36" s="22"/>
      <c r="Q36" s="22"/>
      <c r="R36" s="22"/>
      <c r="S36" s="22"/>
      <c r="T36" s="22"/>
      <c r="U36" s="23"/>
      <c r="V36" s="23"/>
      <c r="W36" s="23"/>
      <c r="X36" s="23"/>
      <c r="Y36" s="24"/>
      <c r="Z36" s="24"/>
      <c r="AA36" s="25">
        <f t="shared" si="0"/>
        <v>-439.87</v>
      </c>
      <c r="AB36" s="14">
        <v>836</v>
      </c>
      <c r="AC36" s="14"/>
      <c r="AD36" s="9">
        <f t="shared" si="1"/>
        <v>168013.02</v>
      </c>
    </row>
    <row r="37" spans="1:30" s="26" customFormat="1" x14ac:dyDescent="0.25">
      <c r="A37" s="18">
        <v>42565</v>
      </c>
      <c r="B37" s="19">
        <v>4820</v>
      </c>
      <c r="C37" s="19">
        <v>6922</v>
      </c>
      <c r="D37" s="20" t="s">
        <v>285</v>
      </c>
      <c r="E37" s="21"/>
      <c r="F37" s="21"/>
      <c r="G37" s="21"/>
      <c r="H37" s="21">
        <v>19990</v>
      </c>
      <c r="I37" s="21"/>
      <c r="J37" s="21"/>
      <c r="K37" s="21"/>
      <c r="L37" s="21"/>
      <c r="M37" s="21"/>
      <c r="N37" s="21"/>
      <c r="O37" s="21"/>
      <c r="P37" s="22"/>
      <c r="Q37" s="22"/>
      <c r="R37" s="22"/>
      <c r="S37" s="22"/>
      <c r="T37" s="22"/>
      <c r="U37" s="23"/>
      <c r="V37" s="23"/>
      <c r="W37" s="23"/>
      <c r="X37" s="23"/>
      <c r="Y37" s="24"/>
      <c r="Z37" s="24"/>
      <c r="AA37" s="25">
        <f t="shared" si="0"/>
        <v>-439.87</v>
      </c>
      <c r="AB37" s="14"/>
      <c r="AC37" s="14"/>
      <c r="AD37" s="9">
        <f t="shared" si="1"/>
        <v>168013.02</v>
      </c>
    </row>
    <row r="38" spans="1:30" s="26" customFormat="1" x14ac:dyDescent="0.25">
      <c r="A38" s="18">
        <v>42565</v>
      </c>
      <c r="B38" s="19">
        <v>4821</v>
      </c>
      <c r="C38" s="19">
        <v>6117</v>
      </c>
      <c r="D38" s="20" t="s">
        <v>286</v>
      </c>
      <c r="E38" s="21"/>
      <c r="F38" s="21"/>
      <c r="G38" s="21"/>
      <c r="H38" s="21"/>
      <c r="I38" s="21"/>
      <c r="J38" s="21"/>
      <c r="K38" s="21"/>
      <c r="L38" s="21">
        <v>19990</v>
      </c>
      <c r="M38" s="21"/>
      <c r="N38" s="21"/>
      <c r="O38" s="21"/>
      <c r="P38" s="22"/>
      <c r="Q38" s="22"/>
      <c r="R38" s="22"/>
      <c r="S38" s="22"/>
      <c r="T38" s="22"/>
      <c r="U38" s="23"/>
      <c r="V38" s="23"/>
      <c r="W38" s="23"/>
      <c r="X38" s="23"/>
      <c r="Y38" s="24"/>
      <c r="Z38" s="24"/>
      <c r="AA38" s="25">
        <f t="shared" si="0"/>
        <v>-439.87</v>
      </c>
      <c r="AB38" s="14">
        <v>799.6</v>
      </c>
      <c r="AC38" s="14"/>
      <c r="AD38" s="9">
        <f t="shared" si="1"/>
        <v>167213.41999999998</v>
      </c>
    </row>
    <row r="39" spans="1:30" s="26" customFormat="1" x14ac:dyDescent="0.25">
      <c r="A39" s="18">
        <v>42565</v>
      </c>
      <c r="B39" s="19">
        <v>4822</v>
      </c>
      <c r="C39" s="19">
        <v>6117</v>
      </c>
      <c r="D39" s="20" t="s">
        <v>287</v>
      </c>
      <c r="E39" s="21"/>
      <c r="F39" s="21"/>
      <c r="G39" s="21"/>
      <c r="H39" s="21"/>
      <c r="I39" s="21"/>
      <c r="J39" s="21"/>
      <c r="K39" s="21"/>
      <c r="L39" s="21">
        <v>10428.299999999999</v>
      </c>
      <c r="M39" s="21"/>
      <c r="N39" s="21"/>
      <c r="O39" s="21"/>
      <c r="P39" s="22"/>
      <c r="Q39" s="22"/>
      <c r="R39" s="22"/>
      <c r="S39" s="22"/>
      <c r="T39" s="22"/>
      <c r="U39" s="23"/>
      <c r="V39" s="23"/>
      <c r="W39" s="23"/>
      <c r="X39" s="23"/>
      <c r="Y39" s="24"/>
      <c r="Z39" s="24"/>
      <c r="AA39" s="25">
        <f t="shared" si="0"/>
        <v>-439.87</v>
      </c>
      <c r="AB39" s="14">
        <v>417.13</v>
      </c>
      <c r="AC39" s="14"/>
      <c r="AD39" s="9">
        <f t="shared" si="1"/>
        <v>166796.28999999998</v>
      </c>
    </row>
    <row r="40" spans="1:30" s="26" customFormat="1" x14ac:dyDescent="0.25">
      <c r="A40" s="18">
        <v>42565</v>
      </c>
      <c r="B40" s="19">
        <v>4823</v>
      </c>
      <c r="C40" s="19">
        <v>6117</v>
      </c>
      <c r="D40" s="20" t="s">
        <v>219</v>
      </c>
      <c r="E40" s="21"/>
      <c r="F40" s="21"/>
      <c r="G40" s="21"/>
      <c r="H40" s="21"/>
      <c r="I40" s="21"/>
      <c r="J40" s="21"/>
      <c r="K40" s="21"/>
      <c r="L40" s="21">
        <v>16890</v>
      </c>
      <c r="M40" s="21"/>
      <c r="N40" s="21"/>
      <c r="O40" s="21"/>
      <c r="P40" s="22"/>
      <c r="Q40" s="22"/>
      <c r="R40" s="22"/>
      <c r="S40" s="22"/>
      <c r="T40" s="22"/>
      <c r="U40" s="23"/>
      <c r="V40" s="23"/>
      <c r="W40" s="23"/>
      <c r="X40" s="23"/>
      <c r="Y40" s="24"/>
      <c r="Z40" s="24"/>
      <c r="AA40" s="25">
        <f t="shared" si="0"/>
        <v>-439.87</v>
      </c>
      <c r="AB40" s="14">
        <v>675.6</v>
      </c>
      <c r="AC40" s="14"/>
      <c r="AD40" s="9">
        <f t="shared" si="1"/>
        <v>166120.68999999997</v>
      </c>
    </row>
    <row r="41" spans="1:30" s="26" customFormat="1" x14ac:dyDescent="0.25">
      <c r="A41" s="18">
        <v>42565</v>
      </c>
      <c r="B41" s="19">
        <v>4824</v>
      </c>
      <c r="C41" s="19">
        <v>5102</v>
      </c>
      <c r="D41" s="20" t="s">
        <v>288</v>
      </c>
      <c r="E41" s="21"/>
      <c r="F41" s="21"/>
      <c r="G41" s="21"/>
      <c r="H41" s="21"/>
      <c r="I41" s="21">
        <v>1199.31</v>
      </c>
      <c r="J41" s="21"/>
      <c r="K41" s="21"/>
      <c r="L41" s="21"/>
      <c r="M41" s="21"/>
      <c r="N41" s="21"/>
      <c r="O41" s="21"/>
      <c r="P41" s="22"/>
      <c r="Q41" s="22"/>
      <c r="R41" s="22"/>
      <c r="S41" s="22"/>
      <c r="T41" s="22"/>
      <c r="U41" s="23"/>
      <c r="V41" s="23"/>
      <c r="W41" s="23"/>
      <c r="X41" s="23"/>
      <c r="Y41" s="24">
        <v>109.03</v>
      </c>
      <c r="Z41" s="24"/>
      <c r="AA41" s="25">
        <f t="shared" si="0"/>
        <v>-548.9</v>
      </c>
      <c r="AB41" s="14">
        <v>218.88</v>
      </c>
      <c r="AC41" s="14"/>
      <c r="AD41" s="9">
        <f t="shared" si="1"/>
        <v>165901.80999999997</v>
      </c>
    </row>
    <row r="42" spans="1:30" s="26" customFormat="1" x14ac:dyDescent="0.25">
      <c r="A42" s="18">
        <v>42566</v>
      </c>
      <c r="B42" s="19">
        <v>4825</v>
      </c>
      <c r="C42" s="19">
        <v>6912</v>
      </c>
      <c r="D42" s="20" t="s">
        <v>221</v>
      </c>
      <c r="E42" s="21"/>
      <c r="F42" s="21"/>
      <c r="G42" s="21"/>
      <c r="H42" s="21"/>
      <c r="I42" s="21"/>
      <c r="J42" s="21"/>
      <c r="K42" s="21">
        <v>200</v>
      </c>
      <c r="L42" s="21"/>
      <c r="M42" s="21"/>
      <c r="N42" s="21"/>
      <c r="O42" s="21"/>
      <c r="P42" s="22"/>
      <c r="Q42" s="22"/>
      <c r="R42" s="22"/>
      <c r="S42" s="22"/>
      <c r="T42" s="22"/>
      <c r="U42" s="23"/>
      <c r="V42" s="23"/>
      <c r="W42" s="23"/>
      <c r="X42" s="23"/>
      <c r="Y42" s="24"/>
      <c r="Z42" s="24"/>
      <c r="AA42" s="25">
        <f t="shared" si="0"/>
        <v>-548.9</v>
      </c>
      <c r="AB42" s="14">
        <v>8</v>
      </c>
      <c r="AC42" s="14"/>
      <c r="AD42" s="9">
        <f t="shared" si="1"/>
        <v>165893.80999999997</v>
      </c>
    </row>
    <row r="43" spans="1:30" s="26" customFormat="1" x14ac:dyDescent="0.25">
      <c r="A43" s="18">
        <v>42566</v>
      </c>
      <c r="B43" s="19">
        <v>4826</v>
      </c>
      <c r="C43" s="19">
        <v>6117</v>
      </c>
      <c r="D43" s="20" t="s">
        <v>280</v>
      </c>
      <c r="E43" s="21"/>
      <c r="F43" s="21"/>
      <c r="G43" s="21"/>
      <c r="H43" s="21"/>
      <c r="I43" s="21"/>
      <c r="J43" s="21"/>
      <c r="K43" s="21"/>
      <c r="L43" s="21">
        <v>31000</v>
      </c>
      <c r="M43" s="21"/>
      <c r="N43" s="21"/>
      <c r="O43" s="21"/>
      <c r="P43" s="22"/>
      <c r="Q43" s="22"/>
      <c r="R43" s="22"/>
      <c r="S43" s="22"/>
      <c r="T43" s="22"/>
      <c r="U43" s="23"/>
      <c r="V43" s="23"/>
      <c r="W43" s="23"/>
      <c r="X43" s="23"/>
      <c r="Y43" s="24"/>
      <c r="Z43" s="24"/>
      <c r="AA43" s="25">
        <f t="shared" si="0"/>
        <v>-548.9</v>
      </c>
      <c r="AB43" s="14">
        <v>1240</v>
      </c>
      <c r="AC43" s="14"/>
      <c r="AD43" s="9">
        <f t="shared" si="1"/>
        <v>164653.80999999997</v>
      </c>
    </row>
    <row r="44" spans="1:30" s="26" customFormat="1" x14ac:dyDescent="0.25">
      <c r="A44" s="18">
        <v>42566</v>
      </c>
      <c r="B44" s="19">
        <v>4827</v>
      </c>
      <c r="C44" s="19">
        <v>6117</v>
      </c>
      <c r="D44" s="20" t="s">
        <v>280</v>
      </c>
      <c r="E44" s="21"/>
      <c r="F44" s="21"/>
      <c r="G44" s="21"/>
      <c r="H44" s="21"/>
      <c r="I44" s="21"/>
      <c r="J44" s="21"/>
      <c r="K44" s="21"/>
      <c r="L44" s="21">
        <v>31000</v>
      </c>
      <c r="M44" s="21"/>
      <c r="N44" s="21"/>
      <c r="O44" s="21"/>
      <c r="P44" s="22"/>
      <c r="Q44" s="22"/>
      <c r="R44" s="22"/>
      <c r="S44" s="22"/>
      <c r="T44" s="22"/>
      <c r="U44" s="23"/>
      <c r="V44" s="23"/>
      <c r="W44" s="23"/>
      <c r="X44" s="23"/>
      <c r="Y44" s="24"/>
      <c r="Z44" s="24"/>
      <c r="AA44" s="25">
        <f t="shared" si="0"/>
        <v>-548.9</v>
      </c>
      <c r="AB44" s="14">
        <v>1240</v>
      </c>
      <c r="AC44" s="14"/>
      <c r="AD44" s="9">
        <f t="shared" si="1"/>
        <v>163413.80999999997</v>
      </c>
    </row>
    <row r="45" spans="1:30" s="26" customFormat="1" x14ac:dyDescent="0.25">
      <c r="A45" s="18">
        <v>42569</v>
      </c>
      <c r="B45" s="19">
        <v>4828</v>
      </c>
      <c r="C45" s="19">
        <v>6102</v>
      </c>
      <c r="D45" s="20" t="s">
        <v>289</v>
      </c>
      <c r="E45" s="21"/>
      <c r="F45" s="21"/>
      <c r="G45" s="21"/>
      <c r="H45" s="21"/>
      <c r="I45" s="21">
        <v>2310</v>
      </c>
      <c r="J45" s="21"/>
      <c r="K45" s="21"/>
      <c r="L45" s="21"/>
      <c r="M45" s="21"/>
      <c r="N45" s="21"/>
      <c r="O45" s="21"/>
      <c r="P45" s="22"/>
      <c r="Q45" s="22"/>
      <c r="R45" s="22"/>
      <c r="S45" s="22"/>
      <c r="T45" s="22"/>
      <c r="U45" s="23"/>
      <c r="V45" s="23"/>
      <c r="W45" s="23"/>
      <c r="X45" s="23"/>
      <c r="Y45" s="24"/>
      <c r="Z45" s="24"/>
      <c r="AA45" s="25">
        <f t="shared" si="0"/>
        <v>-548.9</v>
      </c>
      <c r="AB45" s="14">
        <v>92.4</v>
      </c>
      <c r="AC45" s="14"/>
      <c r="AD45" s="9">
        <f t="shared" si="1"/>
        <v>163321.40999999997</v>
      </c>
    </row>
    <row r="46" spans="1:30" s="76" customFormat="1" x14ac:dyDescent="0.25">
      <c r="A46" s="69">
        <v>42570</v>
      </c>
      <c r="B46" s="70">
        <v>3</v>
      </c>
      <c r="C46" s="70">
        <v>2913</v>
      </c>
      <c r="D46" s="71" t="s">
        <v>221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>
        <v>200</v>
      </c>
      <c r="P46" s="73"/>
      <c r="Q46" s="73"/>
      <c r="R46" s="73"/>
      <c r="S46" s="73"/>
      <c r="T46" s="73"/>
      <c r="U46" s="74"/>
      <c r="V46" s="74"/>
      <c r="W46" s="74"/>
      <c r="X46" s="74"/>
      <c r="Y46" s="75"/>
      <c r="Z46" s="75"/>
      <c r="AA46" s="25">
        <f t="shared" si="0"/>
        <v>-548.9</v>
      </c>
      <c r="AB46" s="9"/>
      <c r="AC46" s="9"/>
      <c r="AD46" s="9">
        <f t="shared" si="1"/>
        <v>163321.40999999997</v>
      </c>
    </row>
    <row r="47" spans="1:30" s="26" customFormat="1" x14ac:dyDescent="0.25">
      <c r="A47" s="18">
        <v>42570</v>
      </c>
      <c r="B47" s="19">
        <v>4829</v>
      </c>
      <c r="C47" s="19">
        <v>6922</v>
      </c>
      <c r="D47" s="20" t="s">
        <v>105</v>
      </c>
      <c r="E47" s="21"/>
      <c r="F47" s="21"/>
      <c r="G47" s="21"/>
      <c r="H47" s="21">
        <v>20990</v>
      </c>
      <c r="I47" s="21"/>
      <c r="J47" s="21"/>
      <c r="K47" s="21"/>
      <c r="L47" s="21"/>
      <c r="M47" s="21"/>
      <c r="N47" s="21"/>
      <c r="O47" s="21"/>
      <c r="P47" s="22"/>
      <c r="Q47" s="22"/>
      <c r="R47" s="22"/>
      <c r="S47" s="22"/>
      <c r="T47" s="22"/>
      <c r="U47" s="23"/>
      <c r="V47" s="23"/>
      <c r="W47" s="23"/>
      <c r="X47" s="23"/>
      <c r="Y47" s="24"/>
      <c r="Z47" s="24"/>
      <c r="AA47" s="25">
        <f t="shared" si="0"/>
        <v>-548.9</v>
      </c>
      <c r="AB47" s="14"/>
      <c r="AC47" s="14"/>
      <c r="AD47" s="9">
        <f t="shared" si="1"/>
        <v>163321.40999999997</v>
      </c>
    </row>
    <row r="48" spans="1:30" s="26" customFormat="1" x14ac:dyDescent="0.25">
      <c r="A48" s="18">
        <v>42570</v>
      </c>
      <c r="B48" s="19">
        <v>4830</v>
      </c>
      <c r="C48" s="19">
        <v>6922</v>
      </c>
      <c r="D48" s="20" t="s">
        <v>290</v>
      </c>
      <c r="E48" s="21"/>
      <c r="F48" s="21"/>
      <c r="G48" s="21"/>
      <c r="H48" s="21">
        <v>8900</v>
      </c>
      <c r="I48" s="21"/>
      <c r="J48" s="21"/>
      <c r="K48" s="21"/>
      <c r="L48" s="21"/>
      <c r="M48" s="21"/>
      <c r="N48" s="21"/>
      <c r="O48" s="21"/>
      <c r="P48" s="22"/>
      <c r="Q48" s="22"/>
      <c r="R48" s="22"/>
      <c r="S48" s="22"/>
      <c r="T48" s="22"/>
      <c r="U48" s="23"/>
      <c r="V48" s="23"/>
      <c r="W48" s="23"/>
      <c r="X48" s="23"/>
      <c r="Y48" s="24"/>
      <c r="Z48" s="24"/>
      <c r="AA48" s="25">
        <f t="shared" si="0"/>
        <v>-548.9</v>
      </c>
      <c r="AB48" s="14"/>
      <c r="AC48" s="14"/>
      <c r="AD48" s="9">
        <f t="shared" si="1"/>
        <v>163321.40999999997</v>
      </c>
    </row>
    <row r="49" spans="1:30" s="26" customFormat="1" x14ac:dyDescent="0.25">
      <c r="A49" s="18">
        <v>42571</v>
      </c>
      <c r="B49" s="19">
        <v>4831</v>
      </c>
      <c r="C49" s="19">
        <v>6912</v>
      </c>
      <c r="D49" s="20" t="s">
        <v>291</v>
      </c>
      <c r="E49" s="21"/>
      <c r="F49" s="21"/>
      <c r="G49" s="21"/>
      <c r="H49" s="21"/>
      <c r="I49" s="21"/>
      <c r="J49" s="21"/>
      <c r="K49" s="21">
        <v>18900</v>
      </c>
      <c r="L49" s="21"/>
      <c r="M49" s="21"/>
      <c r="N49" s="21"/>
      <c r="O49" s="21"/>
      <c r="P49" s="22"/>
      <c r="Q49" s="22"/>
      <c r="R49" s="22"/>
      <c r="S49" s="22"/>
      <c r="T49" s="22"/>
      <c r="U49" s="23"/>
      <c r="V49" s="23"/>
      <c r="W49" s="23"/>
      <c r="X49" s="23"/>
      <c r="Y49" s="24"/>
      <c r="Z49" s="24"/>
      <c r="AA49" s="25">
        <f t="shared" si="0"/>
        <v>-548.9</v>
      </c>
      <c r="AB49" s="14">
        <v>756</v>
      </c>
      <c r="AC49" s="14"/>
      <c r="AD49" s="9">
        <f t="shared" si="1"/>
        <v>162565.40999999997</v>
      </c>
    </row>
    <row r="50" spans="1:30" s="26" customFormat="1" x14ac:dyDescent="0.25">
      <c r="A50" s="18">
        <v>42571</v>
      </c>
      <c r="B50" s="19">
        <v>4832</v>
      </c>
      <c r="C50" s="19">
        <v>6949</v>
      </c>
      <c r="D50" s="20" t="s">
        <v>289</v>
      </c>
      <c r="E50" s="21"/>
      <c r="F50" s="21"/>
      <c r="G50" s="21"/>
      <c r="H50" s="21"/>
      <c r="I50" s="21"/>
      <c r="J50" s="21"/>
      <c r="K50" s="21"/>
      <c r="L50" s="21"/>
      <c r="M50" s="21"/>
      <c r="N50" s="21">
        <v>500</v>
      </c>
      <c r="O50" s="21"/>
      <c r="P50" s="22"/>
      <c r="Q50" s="22"/>
      <c r="R50" s="22"/>
      <c r="S50" s="22"/>
      <c r="T50" s="22"/>
      <c r="U50" s="23"/>
      <c r="V50" s="23"/>
      <c r="W50" s="23"/>
      <c r="X50" s="23"/>
      <c r="Y50" s="24"/>
      <c r="Z50" s="24"/>
      <c r="AA50" s="25">
        <f t="shared" si="0"/>
        <v>-548.9</v>
      </c>
      <c r="AB50" s="14">
        <v>20</v>
      </c>
      <c r="AC50" s="14"/>
      <c r="AD50" s="9">
        <f t="shared" si="1"/>
        <v>162545.40999999997</v>
      </c>
    </row>
    <row r="51" spans="1:30" s="26" customFormat="1" x14ac:dyDescent="0.25">
      <c r="A51" s="18">
        <v>42571</v>
      </c>
      <c r="B51" s="19">
        <v>4833</v>
      </c>
      <c r="C51" s="19">
        <v>6912</v>
      </c>
      <c r="D51" s="20" t="s">
        <v>289</v>
      </c>
      <c r="E51" s="21"/>
      <c r="F51" s="21"/>
      <c r="G51" s="21"/>
      <c r="H51" s="21"/>
      <c r="I51" s="21"/>
      <c r="J51" s="21"/>
      <c r="K51" s="21">
        <v>900</v>
      </c>
      <c r="L51" s="21"/>
      <c r="M51" s="21"/>
      <c r="N51" s="21"/>
      <c r="O51" s="21"/>
      <c r="P51" s="22"/>
      <c r="Q51" s="22"/>
      <c r="R51" s="22"/>
      <c r="S51" s="22"/>
      <c r="T51" s="22"/>
      <c r="U51" s="23"/>
      <c r="V51" s="23"/>
      <c r="W51" s="23"/>
      <c r="X51" s="23"/>
      <c r="Y51" s="24"/>
      <c r="Z51" s="24"/>
      <c r="AA51" s="25">
        <f t="shared" si="0"/>
        <v>-548.9</v>
      </c>
      <c r="AB51" s="14">
        <v>36</v>
      </c>
      <c r="AC51" s="14"/>
      <c r="AD51" s="9">
        <f t="shared" si="1"/>
        <v>162509.40999999997</v>
      </c>
    </row>
    <row r="52" spans="1:30" s="26" customFormat="1" x14ac:dyDescent="0.25">
      <c r="A52" s="18">
        <v>42571</v>
      </c>
      <c r="B52" s="19">
        <v>4834</v>
      </c>
      <c r="C52" s="19">
        <v>6949</v>
      </c>
      <c r="D52" s="20" t="s">
        <v>292</v>
      </c>
      <c r="E52" s="21"/>
      <c r="F52" s="21"/>
      <c r="G52" s="21"/>
      <c r="H52" s="21"/>
      <c r="I52" s="21"/>
      <c r="J52" s="21"/>
      <c r="K52" s="21"/>
      <c r="L52" s="21"/>
      <c r="M52" s="21"/>
      <c r="N52" s="21">
        <v>500</v>
      </c>
      <c r="O52" s="21"/>
      <c r="P52" s="22"/>
      <c r="Q52" s="22"/>
      <c r="R52" s="22"/>
      <c r="S52" s="22"/>
      <c r="T52" s="22"/>
      <c r="U52" s="23"/>
      <c r="V52" s="23"/>
      <c r="W52" s="23"/>
      <c r="X52" s="23"/>
      <c r="Y52" s="24"/>
      <c r="Z52" s="24"/>
      <c r="AA52" s="25">
        <f t="shared" si="0"/>
        <v>-548.9</v>
      </c>
      <c r="AB52" s="14">
        <v>20</v>
      </c>
      <c r="AC52" s="14"/>
      <c r="AD52" s="9">
        <f t="shared" si="1"/>
        <v>162489.40999999997</v>
      </c>
    </row>
    <row r="53" spans="1:30" s="26" customFormat="1" x14ac:dyDescent="0.25">
      <c r="A53" s="18">
        <v>42571</v>
      </c>
      <c r="B53" s="19">
        <v>4835</v>
      </c>
      <c r="C53" s="19">
        <v>6102</v>
      </c>
      <c r="D53" s="20" t="s">
        <v>183</v>
      </c>
      <c r="E53" s="21"/>
      <c r="F53" s="21">
        <v>18900</v>
      </c>
      <c r="G53" s="21"/>
      <c r="H53" s="21"/>
      <c r="I53" s="21"/>
      <c r="J53" s="21"/>
      <c r="K53" s="21"/>
      <c r="L53" s="21"/>
      <c r="M53" s="21"/>
      <c r="N53" s="21"/>
      <c r="O53" s="21"/>
      <c r="P53" s="22"/>
      <c r="Q53" s="22"/>
      <c r="R53" s="22"/>
      <c r="S53" s="22"/>
      <c r="T53" s="22"/>
      <c r="U53" s="23"/>
      <c r="V53" s="23"/>
      <c r="W53" s="23"/>
      <c r="X53" s="23"/>
      <c r="Y53" s="24"/>
      <c r="Z53" s="24"/>
      <c r="AA53" s="25">
        <f t="shared" si="0"/>
        <v>-548.9</v>
      </c>
      <c r="AB53" s="14">
        <v>756</v>
      </c>
      <c r="AC53" s="14"/>
      <c r="AD53" s="9">
        <f t="shared" si="1"/>
        <v>161733.40999999997</v>
      </c>
    </row>
    <row r="54" spans="1:30" s="26" customFormat="1" x14ac:dyDescent="0.25">
      <c r="A54" s="18">
        <v>42571</v>
      </c>
      <c r="B54" s="19">
        <v>4836</v>
      </c>
      <c r="C54" s="19">
        <v>6912</v>
      </c>
      <c r="D54" s="20" t="s">
        <v>97</v>
      </c>
      <c r="E54" s="21"/>
      <c r="F54" s="21"/>
      <c r="G54" s="21"/>
      <c r="H54" s="21"/>
      <c r="I54" s="21"/>
      <c r="J54" s="21"/>
      <c r="K54" s="21">
        <v>110</v>
      </c>
      <c r="L54" s="21"/>
      <c r="M54" s="21"/>
      <c r="N54" s="21"/>
      <c r="O54" s="21"/>
      <c r="P54" s="22"/>
      <c r="Q54" s="22"/>
      <c r="R54" s="22"/>
      <c r="S54" s="22"/>
      <c r="T54" s="22"/>
      <c r="U54" s="23"/>
      <c r="V54" s="23"/>
      <c r="W54" s="23"/>
      <c r="X54" s="23"/>
      <c r="Y54" s="24">
        <v>10</v>
      </c>
      <c r="Z54" s="24"/>
      <c r="AA54" s="25">
        <f t="shared" si="0"/>
        <v>-558.9</v>
      </c>
      <c r="AB54" s="14">
        <v>4.4000000000000004</v>
      </c>
      <c r="AC54" s="14"/>
      <c r="AD54" s="9">
        <f t="shared" si="1"/>
        <v>161729.00999999998</v>
      </c>
    </row>
    <row r="55" spans="1:30" s="26" customFormat="1" x14ac:dyDescent="0.25">
      <c r="A55" s="18">
        <v>42573</v>
      </c>
      <c r="B55" s="19">
        <v>4837</v>
      </c>
      <c r="C55" s="19">
        <v>5117</v>
      </c>
      <c r="D55" s="20" t="s">
        <v>279</v>
      </c>
      <c r="E55" s="21"/>
      <c r="F55" s="21"/>
      <c r="G55" s="21"/>
      <c r="H55" s="21"/>
      <c r="I55" s="21"/>
      <c r="J55" s="21"/>
      <c r="K55" s="21"/>
      <c r="L55" s="21">
        <v>21900</v>
      </c>
      <c r="M55" s="21"/>
      <c r="N55" s="21"/>
      <c r="O55" s="21"/>
      <c r="P55" s="22"/>
      <c r="Q55" s="22"/>
      <c r="R55" s="22"/>
      <c r="S55" s="22"/>
      <c r="T55" s="22"/>
      <c r="U55" s="23"/>
      <c r="V55" s="23"/>
      <c r="W55" s="23"/>
      <c r="X55" s="23"/>
      <c r="Y55" s="24"/>
      <c r="Z55" s="24"/>
      <c r="AA55" s="25">
        <f t="shared" si="0"/>
        <v>-558.9</v>
      </c>
      <c r="AB55" s="14">
        <v>3942</v>
      </c>
      <c r="AC55" s="14"/>
      <c r="AD55" s="9">
        <f t="shared" si="1"/>
        <v>157787.00999999998</v>
      </c>
    </row>
    <row r="56" spans="1:30" s="26" customFormat="1" x14ac:dyDescent="0.25">
      <c r="A56" s="18">
        <v>42573</v>
      </c>
      <c r="B56" s="19">
        <v>4838</v>
      </c>
      <c r="C56" s="19">
        <v>6102</v>
      </c>
      <c r="D56" s="20" t="s">
        <v>293</v>
      </c>
      <c r="E56" s="21"/>
      <c r="F56" s="21">
        <v>13000</v>
      </c>
      <c r="G56" s="21"/>
      <c r="H56" s="21"/>
      <c r="I56" s="21"/>
      <c r="J56" s="21"/>
      <c r="K56" s="21"/>
      <c r="L56" s="21"/>
      <c r="M56" s="21"/>
      <c r="N56" s="21"/>
      <c r="O56" s="21"/>
      <c r="P56" s="22"/>
      <c r="Q56" s="22"/>
      <c r="R56" s="22"/>
      <c r="S56" s="22"/>
      <c r="T56" s="22"/>
      <c r="U56" s="23"/>
      <c r="V56" s="23"/>
      <c r="W56" s="23"/>
      <c r="X56" s="23"/>
      <c r="Y56" s="24"/>
      <c r="Z56" s="24"/>
      <c r="AA56" s="25">
        <f t="shared" si="0"/>
        <v>-558.9</v>
      </c>
      <c r="AB56" s="14">
        <v>104</v>
      </c>
      <c r="AC56" s="14"/>
      <c r="AD56" s="9">
        <f t="shared" si="1"/>
        <v>157683.00999999998</v>
      </c>
    </row>
    <row r="57" spans="1:30" s="26" customFormat="1" x14ac:dyDescent="0.25">
      <c r="A57" s="18">
        <v>42573</v>
      </c>
      <c r="B57" s="19">
        <v>4839</v>
      </c>
      <c r="C57" s="19">
        <v>6117</v>
      </c>
      <c r="D57" s="20" t="s">
        <v>261</v>
      </c>
      <c r="E57" s="21"/>
      <c r="F57" s="21"/>
      <c r="G57" s="21"/>
      <c r="H57" s="21"/>
      <c r="I57" s="21"/>
      <c r="J57" s="21"/>
      <c r="K57" s="21"/>
      <c r="L57" s="21">
        <v>27800</v>
      </c>
      <c r="M57" s="21"/>
      <c r="N57" s="21"/>
      <c r="O57" s="21"/>
      <c r="P57" s="22"/>
      <c r="Q57" s="22"/>
      <c r="R57" s="22"/>
      <c r="S57" s="22"/>
      <c r="T57" s="22"/>
      <c r="U57" s="23"/>
      <c r="V57" s="23"/>
      <c r="W57" s="23"/>
      <c r="X57" s="23"/>
      <c r="Y57" s="24"/>
      <c r="Z57" s="24"/>
      <c r="AA57" s="25">
        <f t="shared" si="0"/>
        <v>-558.9</v>
      </c>
      <c r="AB57" s="14">
        <v>1946</v>
      </c>
      <c r="AC57" s="14"/>
      <c r="AD57" s="9">
        <f t="shared" si="1"/>
        <v>155737.00999999998</v>
      </c>
    </row>
    <row r="58" spans="1:30" s="26" customFormat="1" x14ac:dyDescent="0.25">
      <c r="A58" s="18">
        <v>42576</v>
      </c>
      <c r="B58" s="19">
        <v>4840</v>
      </c>
      <c r="C58" s="19">
        <v>6949</v>
      </c>
      <c r="D58" s="20" t="s">
        <v>294</v>
      </c>
      <c r="E58" s="21"/>
      <c r="F58" s="21"/>
      <c r="G58" s="21"/>
      <c r="H58" s="21"/>
      <c r="I58" s="21"/>
      <c r="J58" s="21"/>
      <c r="K58" s="21"/>
      <c r="L58" s="21"/>
      <c r="M58" s="21"/>
      <c r="N58" s="21">
        <v>50</v>
      </c>
      <c r="O58" s="21"/>
      <c r="P58" s="22"/>
      <c r="Q58" s="22"/>
      <c r="R58" s="22"/>
      <c r="S58" s="22"/>
      <c r="T58" s="22"/>
      <c r="U58" s="23"/>
      <c r="V58" s="23"/>
      <c r="W58" s="23"/>
      <c r="X58" s="23"/>
      <c r="Y58" s="24"/>
      <c r="Z58" s="24"/>
      <c r="AA58" s="25">
        <f t="shared" si="0"/>
        <v>-558.9</v>
      </c>
      <c r="AB58" s="14">
        <v>2</v>
      </c>
      <c r="AC58" s="14"/>
      <c r="AD58" s="9">
        <f t="shared" si="1"/>
        <v>155735.00999999998</v>
      </c>
    </row>
    <row r="59" spans="1:30" s="76" customFormat="1" x14ac:dyDescent="0.25">
      <c r="A59" s="69">
        <v>42577</v>
      </c>
      <c r="B59" s="70">
        <v>12058246</v>
      </c>
      <c r="C59" s="70">
        <v>3949</v>
      </c>
      <c r="D59" s="71" t="s">
        <v>83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>
        <v>14482.57</v>
      </c>
      <c r="P59" s="73"/>
      <c r="Q59" s="73"/>
      <c r="R59" s="73"/>
      <c r="S59" s="73"/>
      <c r="T59" s="73"/>
      <c r="U59" s="74"/>
      <c r="V59" s="74"/>
      <c r="W59" s="74"/>
      <c r="X59" s="74"/>
      <c r="Y59" s="75"/>
      <c r="Z59" s="75">
        <v>782.45</v>
      </c>
      <c r="AA59" s="25">
        <f t="shared" si="0"/>
        <v>223.55000000000007</v>
      </c>
      <c r="AB59" s="9"/>
      <c r="AC59" s="9">
        <v>2606.88</v>
      </c>
      <c r="AD59" s="9">
        <f t="shared" si="1"/>
        <v>158341.88999999998</v>
      </c>
    </row>
    <row r="60" spans="1:30" s="26" customFormat="1" x14ac:dyDescent="0.25">
      <c r="A60" s="18">
        <v>42577</v>
      </c>
      <c r="B60" s="19">
        <v>4841</v>
      </c>
      <c r="C60" s="19">
        <v>6922</v>
      </c>
      <c r="D60" s="20" t="s">
        <v>295</v>
      </c>
      <c r="E60" s="21"/>
      <c r="F60" s="21"/>
      <c r="G60" s="21"/>
      <c r="H60" s="21">
        <v>18900</v>
      </c>
      <c r="I60" s="21"/>
      <c r="J60" s="21"/>
      <c r="K60" s="21"/>
      <c r="L60" s="21"/>
      <c r="M60" s="21"/>
      <c r="N60" s="21"/>
      <c r="O60" s="21"/>
      <c r="P60" s="22"/>
      <c r="Q60" s="22"/>
      <c r="R60" s="22"/>
      <c r="S60" s="22"/>
      <c r="T60" s="22"/>
      <c r="U60" s="23"/>
      <c r="V60" s="23"/>
      <c r="W60" s="23"/>
      <c r="X60" s="23"/>
      <c r="Y60" s="24"/>
      <c r="Z60" s="24"/>
      <c r="AA60" s="25">
        <f>AA59-Y60+Z60</f>
        <v>223.55000000000007</v>
      </c>
      <c r="AB60" s="14"/>
      <c r="AC60" s="14"/>
      <c r="AD60" s="9">
        <f>AD59-AB60+AC60</f>
        <v>158341.88999999998</v>
      </c>
    </row>
    <row r="61" spans="1:30" s="26" customFormat="1" x14ac:dyDescent="0.25">
      <c r="A61" s="18">
        <v>42578</v>
      </c>
      <c r="B61" s="19">
        <v>4842</v>
      </c>
      <c r="C61" s="19">
        <v>6102</v>
      </c>
      <c r="D61" s="20" t="s">
        <v>296</v>
      </c>
      <c r="E61" s="21"/>
      <c r="F61" s="21">
        <v>17100</v>
      </c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2"/>
      <c r="R61" s="22"/>
      <c r="S61" s="22"/>
      <c r="T61" s="22"/>
      <c r="U61" s="23"/>
      <c r="V61" s="23"/>
      <c r="W61" s="23"/>
      <c r="X61" s="23"/>
      <c r="Y61" s="24"/>
      <c r="Z61" s="24"/>
      <c r="AA61" s="25">
        <f t="shared" si="0"/>
        <v>223.55000000000007</v>
      </c>
      <c r="AB61" s="14">
        <v>684</v>
      </c>
      <c r="AC61" s="14"/>
      <c r="AD61" s="9">
        <f t="shared" si="1"/>
        <v>157657.88999999998</v>
      </c>
    </row>
    <row r="62" spans="1:30" s="26" customFormat="1" x14ac:dyDescent="0.25">
      <c r="A62" s="18">
        <v>42578</v>
      </c>
      <c r="B62" s="19">
        <v>4843</v>
      </c>
      <c r="C62" s="19">
        <v>6922</v>
      </c>
      <c r="D62" s="20" t="s">
        <v>296</v>
      </c>
      <c r="E62" s="21"/>
      <c r="F62" s="21"/>
      <c r="G62" s="21"/>
      <c r="H62" s="21">
        <v>7900</v>
      </c>
      <c r="I62" s="21"/>
      <c r="J62" s="21"/>
      <c r="K62" s="21"/>
      <c r="L62" s="21"/>
      <c r="M62" s="21"/>
      <c r="N62" s="21"/>
      <c r="O62" s="21"/>
      <c r="P62" s="22"/>
      <c r="Q62" s="22"/>
      <c r="R62" s="22"/>
      <c r="S62" s="22"/>
      <c r="T62" s="22"/>
      <c r="U62" s="23"/>
      <c r="V62" s="23"/>
      <c r="W62" s="23"/>
      <c r="X62" s="23"/>
      <c r="Y62" s="24"/>
      <c r="Z62" s="24"/>
      <c r="AA62" s="25">
        <f t="shared" si="0"/>
        <v>223.55000000000007</v>
      </c>
      <c r="AB62" s="14"/>
      <c r="AC62" s="14"/>
      <c r="AD62" s="9">
        <f t="shared" si="1"/>
        <v>157657.88999999998</v>
      </c>
    </row>
    <row r="63" spans="1:30" s="26" customFormat="1" x14ac:dyDescent="0.25">
      <c r="A63" s="18">
        <v>42578</v>
      </c>
      <c r="B63" s="19">
        <v>4844</v>
      </c>
      <c r="C63" s="19">
        <v>6949</v>
      </c>
      <c r="D63" s="20" t="s">
        <v>141</v>
      </c>
      <c r="E63" s="21"/>
      <c r="F63" s="21"/>
      <c r="G63" s="21"/>
      <c r="H63" s="21"/>
      <c r="I63" s="21"/>
      <c r="J63" s="21"/>
      <c r="K63" s="21"/>
      <c r="L63" s="21"/>
      <c r="M63" s="21"/>
      <c r="N63" s="21">
        <v>500</v>
      </c>
      <c r="O63" s="21"/>
      <c r="P63" s="22"/>
      <c r="Q63" s="22"/>
      <c r="R63" s="22"/>
      <c r="S63" s="22"/>
      <c r="T63" s="22"/>
      <c r="U63" s="23"/>
      <c r="V63" s="23"/>
      <c r="W63" s="23"/>
      <c r="X63" s="23"/>
      <c r="Y63" s="24"/>
      <c r="Z63" s="24"/>
      <c r="AA63" s="25">
        <f t="shared" si="0"/>
        <v>223.55000000000007</v>
      </c>
      <c r="AB63" s="14">
        <v>20</v>
      </c>
      <c r="AC63" s="14"/>
      <c r="AD63" s="9">
        <f t="shared" si="1"/>
        <v>157637.88999999998</v>
      </c>
    </row>
    <row r="64" spans="1:30" s="26" customFormat="1" x14ac:dyDescent="0.25">
      <c r="A64" s="18">
        <v>42578</v>
      </c>
      <c r="B64" s="19">
        <v>4845</v>
      </c>
      <c r="C64" s="19">
        <v>5949</v>
      </c>
      <c r="D64" s="20" t="s">
        <v>297</v>
      </c>
      <c r="E64" s="21"/>
      <c r="F64" s="21"/>
      <c r="G64" s="21"/>
      <c r="H64" s="21"/>
      <c r="I64" s="21"/>
      <c r="J64" s="21"/>
      <c r="K64" s="21"/>
      <c r="L64" s="21"/>
      <c r="M64" s="21"/>
      <c r="N64" s="21">
        <v>500</v>
      </c>
      <c r="O64" s="21"/>
      <c r="P64" s="22"/>
      <c r="Q64" s="22"/>
      <c r="R64" s="22"/>
      <c r="S64" s="22"/>
      <c r="T64" s="22"/>
      <c r="U64" s="23"/>
      <c r="V64" s="23"/>
      <c r="W64" s="23"/>
      <c r="X64" s="23"/>
      <c r="Y64" s="24"/>
      <c r="Z64" s="24"/>
      <c r="AA64" s="25">
        <f t="shared" si="0"/>
        <v>223.55000000000007</v>
      </c>
      <c r="AB64" s="14"/>
      <c r="AC64" s="14"/>
      <c r="AD64" s="9">
        <f t="shared" si="1"/>
        <v>157637.88999999998</v>
      </c>
    </row>
    <row r="65" spans="1:30" s="26" customFormat="1" x14ac:dyDescent="0.25">
      <c r="A65" s="18">
        <v>42578</v>
      </c>
      <c r="B65" s="19">
        <v>4846</v>
      </c>
      <c r="C65" s="19">
        <v>6102</v>
      </c>
      <c r="D65" s="20" t="s">
        <v>298</v>
      </c>
      <c r="E65" s="21"/>
      <c r="F65" s="21"/>
      <c r="G65" s="21"/>
      <c r="H65" s="21"/>
      <c r="I65" s="21">
        <v>190.8</v>
      </c>
      <c r="J65" s="21"/>
      <c r="K65" s="21"/>
      <c r="L65" s="21"/>
      <c r="M65" s="21"/>
      <c r="N65" s="21"/>
      <c r="O65" s="21"/>
      <c r="P65" s="22"/>
      <c r="Q65" s="22"/>
      <c r="R65" s="22"/>
      <c r="S65" s="22"/>
      <c r="T65" s="22"/>
      <c r="U65" s="23"/>
      <c r="V65" s="23"/>
      <c r="W65" s="23"/>
      <c r="X65" s="23"/>
      <c r="Y65" s="24">
        <v>19.670000000000002</v>
      </c>
      <c r="Z65" s="24"/>
      <c r="AA65" s="25">
        <f t="shared" si="0"/>
        <v>203.88000000000005</v>
      </c>
      <c r="AB65" s="14">
        <v>7.63</v>
      </c>
      <c r="AC65" s="14"/>
      <c r="AD65" s="9">
        <f t="shared" si="1"/>
        <v>157630.25999999998</v>
      </c>
    </row>
    <row r="66" spans="1:30" s="26" customFormat="1" x14ac:dyDescent="0.25">
      <c r="A66" s="18">
        <v>42578</v>
      </c>
      <c r="B66" s="19">
        <v>4847</v>
      </c>
      <c r="C66" s="19">
        <v>6102</v>
      </c>
      <c r="D66" s="20" t="s">
        <v>299</v>
      </c>
      <c r="E66" s="21"/>
      <c r="F66" s="21"/>
      <c r="G66" s="21"/>
      <c r="H66" s="21"/>
      <c r="I66" s="21">
        <v>450</v>
      </c>
      <c r="J66" s="21"/>
      <c r="K66" s="21"/>
      <c r="L66" s="21"/>
      <c r="M66" s="21"/>
      <c r="N66" s="21"/>
      <c r="O66" s="21"/>
      <c r="P66" s="22"/>
      <c r="Q66" s="22"/>
      <c r="R66" s="22"/>
      <c r="S66" s="22"/>
      <c r="T66" s="22"/>
      <c r="U66" s="23"/>
      <c r="V66" s="23"/>
      <c r="W66" s="23"/>
      <c r="X66" s="23"/>
      <c r="Y66" s="24">
        <v>36.340000000000003</v>
      </c>
      <c r="Z66" s="24"/>
      <c r="AA66" s="25">
        <f t="shared" si="0"/>
        <v>167.54000000000005</v>
      </c>
      <c r="AB66" s="14">
        <v>18</v>
      </c>
      <c r="AC66" s="14"/>
      <c r="AD66" s="9">
        <f t="shared" si="1"/>
        <v>157612.25999999998</v>
      </c>
    </row>
    <row r="67" spans="1:30" s="26" customFormat="1" x14ac:dyDescent="0.25">
      <c r="A67" s="18">
        <v>42578</v>
      </c>
      <c r="B67" s="19">
        <v>4848</v>
      </c>
      <c r="C67" s="19">
        <v>5102</v>
      </c>
      <c r="D67" s="20" t="s">
        <v>300</v>
      </c>
      <c r="E67" s="21"/>
      <c r="F67" s="21"/>
      <c r="G67" s="21"/>
      <c r="H67" s="21"/>
      <c r="I67" s="21">
        <v>97.2</v>
      </c>
      <c r="J67" s="21"/>
      <c r="K67" s="21"/>
      <c r="L67" s="21"/>
      <c r="M67" s="21"/>
      <c r="N67" s="21"/>
      <c r="O67" s="21"/>
      <c r="P67" s="22"/>
      <c r="Q67" s="22"/>
      <c r="R67" s="22"/>
      <c r="S67" s="22"/>
      <c r="T67" s="22"/>
      <c r="U67" s="23"/>
      <c r="V67" s="23"/>
      <c r="W67" s="23"/>
      <c r="X67" s="23"/>
      <c r="Y67" s="24"/>
      <c r="Z67" s="24"/>
      <c r="AA67" s="25">
        <f t="shared" si="0"/>
        <v>167.54000000000005</v>
      </c>
      <c r="AB67" s="14">
        <v>17.5</v>
      </c>
      <c r="AC67" s="14"/>
      <c r="AD67" s="9">
        <f t="shared" si="1"/>
        <v>157594.75999999998</v>
      </c>
    </row>
    <row r="68" spans="1:30" s="76" customFormat="1" x14ac:dyDescent="0.25">
      <c r="A68" s="69">
        <v>42579</v>
      </c>
      <c r="B68" s="70">
        <v>12080144</v>
      </c>
      <c r="C68" s="70">
        <v>3102</v>
      </c>
      <c r="D68" s="71" t="s">
        <v>83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>
        <v>268573.78999999998</v>
      </c>
      <c r="P68" s="73"/>
      <c r="Q68" s="73"/>
      <c r="R68" s="73"/>
      <c r="S68" s="73"/>
      <c r="T68" s="73"/>
      <c r="U68" s="74"/>
      <c r="V68" s="74"/>
      <c r="W68" s="74"/>
      <c r="X68" s="74"/>
      <c r="Y68" s="75"/>
      <c r="Z68" s="75"/>
      <c r="AA68" s="25">
        <f t="shared" si="0"/>
        <v>167.54000000000005</v>
      </c>
      <c r="AB68" s="9">
        <v>48343.28</v>
      </c>
      <c r="AC68" s="9"/>
      <c r="AD68" s="9">
        <f t="shared" si="1"/>
        <v>109251.47999999998</v>
      </c>
    </row>
    <row r="69" spans="1:30" s="26" customFormat="1" x14ac:dyDescent="0.25">
      <c r="A69" s="18">
        <v>42579</v>
      </c>
      <c r="B69" s="19">
        <v>4849</v>
      </c>
      <c r="C69" s="19">
        <v>5905</v>
      </c>
      <c r="D69" s="20" t="s">
        <v>66</v>
      </c>
      <c r="E69" s="21">
        <v>185667.12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2"/>
      <c r="Q69" s="22"/>
      <c r="R69" s="22"/>
      <c r="S69" s="22"/>
      <c r="T69" s="22"/>
      <c r="U69" s="23"/>
      <c r="V69" s="23"/>
      <c r="W69" s="23"/>
      <c r="X69" s="23"/>
      <c r="Y69" s="24"/>
      <c r="Z69" s="24"/>
      <c r="AA69" s="25">
        <f t="shared" si="0"/>
        <v>167.54000000000005</v>
      </c>
      <c r="AB69" s="14"/>
      <c r="AC69" s="14"/>
      <c r="AD69" s="9">
        <f t="shared" si="1"/>
        <v>109251.47999999998</v>
      </c>
    </row>
    <row r="70" spans="1:30" s="68" customFormat="1" x14ac:dyDescent="0.25">
      <c r="A70" s="61">
        <v>42579</v>
      </c>
      <c r="B70" s="62">
        <v>4850</v>
      </c>
      <c r="C70" s="62"/>
      <c r="D70" s="63" t="s">
        <v>46</v>
      </c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  <c r="Q70" s="65"/>
      <c r="R70" s="65"/>
      <c r="S70" s="65"/>
      <c r="T70" s="65"/>
      <c r="U70" s="66"/>
      <c r="V70" s="66"/>
      <c r="W70" s="66"/>
      <c r="X70" s="66"/>
      <c r="Y70" s="67"/>
      <c r="Z70" s="67"/>
      <c r="AA70" s="59">
        <f t="shared" si="0"/>
        <v>167.54000000000005</v>
      </c>
      <c r="AB70" s="60"/>
      <c r="AC70" s="60"/>
      <c r="AD70" s="60">
        <f t="shared" si="1"/>
        <v>109251.47999999998</v>
      </c>
    </row>
    <row r="71" spans="1:30" s="26" customFormat="1" x14ac:dyDescent="0.25">
      <c r="A71" s="18">
        <v>42579</v>
      </c>
      <c r="B71" s="19">
        <v>4851</v>
      </c>
      <c r="C71" s="19">
        <v>6922</v>
      </c>
      <c r="D71" s="20" t="s">
        <v>301</v>
      </c>
      <c r="E71" s="21"/>
      <c r="F71" s="21"/>
      <c r="G71" s="21"/>
      <c r="H71" s="21">
        <v>30000</v>
      </c>
      <c r="I71" s="21"/>
      <c r="J71" s="21"/>
      <c r="K71" s="21"/>
      <c r="L71" s="21"/>
      <c r="M71" s="21"/>
      <c r="N71" s="21"/>
      <c r="O71" s="21"/>
      <c r="P71" s="22"/>
      <c r="Q71" s="22"/>
      <c r="R71" s="22"/>
      <c r="S71" s="22"/>
      <c r="T71" s="22"/>
      <c r="U71" s="23"/>
      <c r="V71" s="23"/>
      <c r="W71" s="23"/>
      <c r="X71" s="23"/>
      <c r="Y71" s="24"/>
      <c r="Z71" s="24"/>
      <c r="AA71" s="25">
        <f t="shared" si="0"/>
        <v>167.54000000000005</v>
      </c>
      <c r="AB71" s="14"/>
      <c r="AC71" s="14"/>
      <c r="AD71" s="9">
        <f t="shared" si="1"/>
        <v>109251.47999999998</v>
      </c>
    </row>
    <row r="72" spans="1:30" s="26" customFormat="1" x14ac:dyDescent="0.25">
      <c r="A72" s="18">
        <v>42579</v>
      </c>
      <c r="B72" s="19">
        <v>4852</v>
      </c>
      <c r="C72" s="19">
        <v>6922</v>
      </c>
      <c r="D72" s="20" t="s">
        <v>301</v>
      </c>
      <c r="E72" s="21"/>
      <c r="F72" s="21"/>
      <c r="G72" s="21"/>
      <c r="H72" s="21">
        <v>20900</v>
      </c>
      <c r="I72" s="21"/>
      <c r="J72" s="21"/>
      <c r="K72" s="21"/>
      <c r="L72" s="21"/>
      <c r="M72" s="21"/>
      <c r="N72" s="21"/>
      <c r="O72" s="21"/>
      <c r="P72" s="22"/>
      <c r="Q72" s="22"/>
      <c r="R72" s="22"/>
      <c r="S72" s="22"/>
      <c r="T72" s="22"/>
      <c r="U72" s="23"/>
      <c r="V72" s="23"/>
      <c r="W72" s="23"/>
      <c r="X72" s="23"/>
      <c r="Y72" s="24"/>
      <c r="Z72" s="24"/>
      <c r="AA72" s="25">
        <f t="shared" ref="AA72:AA88" si="2">AA71-Y72+Z72</f>
        <v>167.54000000000005</v>
      </c>
      <c r="AB72" s="14"/>
      <c r="AC72" s="14"/>
      <c r="AD72" s="9">
        <f t="shared" si="1"/>
        <v>109251.47999999998</v>
      </c>
    </row>
    <row r="73" spans="1:30" s="26" customFormat="1" x14ac:dyDescent="0.25">
      <c r="A73" s="18">
        <v>42579</v>
      </c>
      <c r="B73" s="19">
        <v>4853</v>
      </c>
      <c r="C73" s="19">
        <v>6949</v>
      </c>
      <c r="D73" s="20" t="s">
        <v>302</v>
      </c>
      <c r="E73" s="21"/>
      <c r="F73" s="21"/>
      <c r="G73" s="21"/>
      <c r="H73" s="21"/>
      <c r="I73" s="21"/>
      <c r="J73" s="21"/>
      <c r="K73" s="21"/>
      <c r="L73" s="21"/>
      <c r="M73" s="21"/>
      <c r="N73" s="21">
        <v>300</v>
      </c>
      <c r="O73" s="21"/>
      <c r="P73" s="22"/>
      <c r="Q73" s="22"/>
      <c r="R73" s="22"/>
      <c r="S73" s="22"/>
      <c r="T73" s="22"/>
      <c r="U73" s="23"/>
      <c r="V73" s="23"/>
      <c r="W73" s="23"/>
      <c r="X73" s="23"/>
      <c r="Y73" s="24"/>
      <c r="Z73" s="24"/>
      <c r="AA73" s="25">
        <f t="shared" si="2"/>
        <v>167.54000000000005</v>
      </c>
      <c r="AB73" s="14">
        <v>12</v>
      </c>
      <c r="AC73" s="14"/>
      <c r="AD73" s="9">
        <f t="shared" si="1"/>
        <v>109239.47999999998</v>
      </c>
    </row>
    <row r="74" spans="1:30" s="26" customFormat="1" x14ac:dyDescent="0.25">
      <c r="A74" s="18">
        <v>42579</v>
      </c>
      <c r="B74" s="19">
        <v>4854</v>
      </c>
      <c r="C74" s="19">
        <v>6949</v>
      </c>
      <c r="D74" s="20" t="s">
        <v>303</v>
      </c>
      <c r="E74" s="21"/>
      <c r="F74" s="21"/>
      <c r="G74" s="21"/>
      <c r="H74" s="21"/>
      <c r="I74" s="21"/>
      <c r="J74" s="21"/>
      <c r="K74" s="21"/>
      <c r="L74" s="21"/>
      <c r="M74" s="21"/>
      <c r="N74" s="21">
        <v>300</v>
      </c>
      <c r="O74" s="21"/>
      <c r="P74" s="22"/>
      <c r="Q74" s="22"/>
      <c r="R74" s="22"/>
      <c r="S74" s="22"/>
      <c r="T74" s="22"/>
      <c r="U74" s="23"/>
      <c r="V74" s="23"/>
      <c r="W74" s="23"/>
      <c r="X74" s="23"/>
      <c r="Y74" s="24"/>
      <c r="Z74" s="24"/>
      <c r="AA74" s="25">
        <f t="shared" si="2"/>
        <v>167.54000000000005</v>
      </c>
      <c r="AB74" s="14">
        <v>12</v>
      </c>
      <c r="AC74" s="14"/>
      <c r="AD74" s="9">
        <f t="shared" ref="AD74:AD88" si="3">AD73-AB74+AC74</f>
        <v>109227.47999999998</v>
      </c>
    </row>
    <row r="75" spans="1:30" s="26" customFormat="1" x14ac:dyDescent="0.25">
      <c r="A75" s="18">
        <v>42579</v>
      </c>
      <c r="B75" s="19">
        <v>4855</v>
      </c>
      <c r="C75" s="19">
        <v>6949</v>
      </c>
      <c r="D75" s="20" t="s">
        <v>72</v>
      </c>
      <c r="E75" s="21"/>
      <c r="F75" s="21"/>
      <c r="G75" s="21"/>
      <c r="H75" s="21"/>
      <c r="I75" s="21"/>
      <c r="J75" s="21"/>
      <c r="K75" s="21"/>
      <c r="L75" s="21"/>
      <c r="M75" s="21"/>
      <c r="N75" s="21">
        <v>400</v>
      </c>
      <c r="O75" s="21"/>
      <c r="P75" s="22"/>
      <c r="Q75" s="22"/>
      <c r="R75" s="22"/>
      <c r="S75" s="22"/>
      <c r="T75" s="22"/>
      <c r="U75" s="23"/>
      <c r="V75" s="23"/>
      <c r="W75" s="23"/>
      <c r="X75" s="23"/>
      <c r="Y75" s="24"/>
      <c r="Z75" s="24"/>
      <c r="AA75" s="25">
        <f t="shared" si="2"/>
        <v>167.54000000000005</v>
      </c>
      <c r="AB75" s="14">
        <v>16</v>
      </c>
      <c r="AC75" s="14"/>
      <c r="AD75" s="9">
        <f t="shared" si="3"/>
        <v>109211.47999999998</v>
      </c>
    </row>
    <row r="76" spans="1:30" s="76" customFormat="1" x14ac:dyDescent="0.25">
      <c r="A76" s="69">
        <v>42580</v>
      </c>
      <c r="B76" s="70">
        <v>437335</v>
      </c>
      <c r="C76" s="70">
        <v>2913</v>
      </c>
      <c r="D76" s="71" t="s">
        <v>307</v>
      </c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>
        <v>8900</v>
      </c>
      <c r="P76" s="73"/>
      <c r="Q76" s="73"/>
      <c r="R76" s="73"/>
      <c r="S76" s="73"/>
      <c r="T76" s="73"/>
      <c r="U76" s="74"/>
      <c r="V76" s="74"/>
      <c r="W76" s="74"/>
      <c r="X76" s="74"/>
      <c r="Y76" s="75"/>
      <c r="Z76" s="75"/>
      <c r="AA76" s="25">
        <f t="shared" si="2"/>
        <v>167.54000000000005</v>
      </c>
      <c r="AB76" s="9"/>
      <c r="AC76" s="9">
        <v>356</v>
      </c>
      <c r="AD76" s="9">
        <f t="shared" si="3"/>
        <v>109567.47999999998</v>
      </c>
    </row>
    <row r="77" spans="1:30" s="76" customFormat="1" x14ac:dyDescent="0.25">
      <c r="A77" s="69">
        <v>42580</v>
      </c>
      <c r="B77" s="70">
        <v>12092979</v>
      </c>
      <c r="C77" s="70">
        <v>3102</v>
      </c>
      <c r="D77" s="71" t="s">
        <v>83</v>
      </c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>
        <v>23367.7</v>
      </c>
      <c r="P77" s="73"/>
      <c r="Q77" s="73"/>
      <c r="R77" s="73"/>
      <c r="S77" s="73"/>
      <c r="T77" s="73"/>
      <c r="U77" s="74"/>
      <c r="V77" s="74"/>
      <c r="W77" s="74"/>
      <c r="X77" s="74"/>
      <c r="Y77" s="75"/>
      <c r="Z77" s="75">
        <v>1564.63</v>
      </c>
      <c r="AA77" s="25">
        <f t="shared" si="2"/>
        <v>1732.17</v>
      </c>
      <c r="AB77" s="9">
        <v>4095.34</v>
      </c>
      <c r="AC77" s="9"/>
      <c r="AD77" s="9">
        <f t="shared" si="3"/>
        <v>105472.13999999998</v>
      </c>
    </row>
    <row r="78" spans="1:30" s="26" customFormat="1" x14ac:dyDescent="0.25">
      <c r="A78" s="18">
        <v>42580</v>
      </c>
      <c r="B78" s="19">
        <v>4856</v>
      </c>
      <c r="C78" s="19">
        <v>6949</v>
      </c>
      <c r="D78" s="20" t="s">
        <v>187</v>
      </c>
      <c r="E78" s="21"/>
      <c r="F78" s="21"/>
      <c r="G78" s="21"/>
      <c r="H78" s="21"/>
      <c r="I78" s="21"/>
      <c r="J78" s="21"/>
      <c r="K78" s="21"/>
      <c r="L78" s="21"/>
      <c r="M78" s="21"/>
      <c r="N78" s="21">
        <v>300</v>
      </c>
      <c r="O78" s="21"/>
      <c r="P78" s="22"/>
      <c r="Q78" s="22"/>
      <c r="R78" s="22"/>
      <c r="S78" s="22"/>
      <c r="T78" s="22"/>
      <c r="U78" s="23"/>
      <c r="V78" s="23"/>
      <c r="W78" s="23"/>
      <c r="X78" s="23"/>
      <c r="Y78" s="24"/>
      <c r="Z78" s="24"/>
      <c r="AA78" s="25">
        <f t="shared" si="2"/>
        <v>1732.17</v>
      </c>
      <c r="AB78" s="14">
        <v>12</v>
      </c>
      <c r="AC78" s="14"/>
      <c r="AD78" s="9">
        <f t="shared" si="3"/>
        <v>105460.13999999998</v>
      </c>
    </row>
    <row r="79" spans="1:30" s="26" customFormat="1" x14ac:dyDescent="0.25">
      <c r="A79" s="18">
        <v>42580</v>
      </c>
      <c r="B79" s="19">
        <v>4857</v>
      </c>
      <c r="C79" s="19">
        <v>6922</v>
      </c>
      <c r="D79" s="20" t="s">
        <v>183</v>
      </c>
      <c r="E79" s="21"/>
      <c r="F79" s="21"/>
      <c r="G79" s="21"/>
      <c r="H79" s="21">
        <v>18900</v>
      </c>
      <c r="I79" s="21"/>
      <c r="J79" s="21"/>
      <c r="K79" s="21"/>
      <c r="L79" s="21"/>
      <c r="M79" s="21"/>
      <c r="N79" s="21"/>
      <c r="O79" s="21"/>
      <c r="P79" s="22"/>
      <c r="Q79" s="22"/>
      <c r="R79" s="22"/>
      <c r="S79" s="22"/>
      <c r="T79" s="22"/>
      <c r="U79" s="23"/>
      <c r="V79" s="23"/>
      <c r="W79" s="23"/>
      <c r="X79" s="23"/>
      <c r="Y79" s="24"/>
      <c r="Z79" s="24"/>
      <c r="AA79" s="25">
        <f t="shared" si="2"/>
        <v>1732.17</v>
      </c>
      <c r="AB79" s="14"/>
      <c r="AC79" s="14"/>
      <c r="AD79" s="9">
        <f t="shared" si="3"/>
        <v>105460.13999999998</v>
      </c>
    </row>
    <row r="80" spans="1:30" s="26" customFormat="1" x14ac:dyDescent="0.25">
      <c r="A80" s="18">
        <v>42580</v>
      </c>
      <c r="B80" s="19">
        <v>4858</v>
      </c>
      <c r="C80" s="19">
        <v>6922</v>
      </c>
      <c r="D80" s="20" t="s">
        <v>72</v>
      </c>
      <c r="E80" s="21"/>
      <c r="F80" s="21"/>
      <c r="G80" s="21"/>
      <c r="H80" s="21">
        <v>28690</v>
      </c>
      <c r="I80" s="21"/>
      <c r="J80" s="21"/>
      <c r="K80" s="21"/>
      <c r="L80" s="21"/>
      <c r="M80" s="21"/>
      <c r="N80" s="21"/>
      <c r="O80" s="21"/>
      <c r="P80" s="22"/>
      <c r="Q80" s="22"/>
      <c r="R80" s="22"/>
      <c r="S80" s="22"/>
      <c r="T80" s="22"/>
      <c r="U80" s="23"/>
      <c r="V80" s="23"/>
      <c r="W80" s="23"/>
      <c r="X80" s="23"/>
      <c r="Y80" s="24"/>
      <c r="Z80" s="24"/>
      <c r="AA80" s="25">
        <f t="shared" si="2"/>
        <v>1732.17</v>
      </c>
      <c r="AB80" s="14"/>
      <c r="AC80" s="14"/>
      <c r="AD80" s="9">
        <f t="shared" si="3"/>
        <v>105460.13999999998</v>
      </c>
    </row>
    <row r="81" spans="1:30" s="26" customFormat="1" ht="14.25" customHeight="1" x14ac:dyDescent="0.25">
      <c r="A81" s="18">
        <v>42580</v>
      </c>
      <c r="B81" s="19">
        <v>4859</v>
      </c>
      <c r="C81" s="19">
        <v>6922</v>
      </c>
      <c r="D81" s="20" t="s">
        <v>72</v>
      </c>
      <c r="E81" s="21"/>
      <c r="F81" s="21"/>
      <c r="G81" s="21"/>
      <c r="H81" s="21">
        <v>18200</v>
      </c>
      <c r="I81" s="21"/>
      <c r="J81" s="21"/>
      <c r="K81" s="21"/>
      <c r="L81" s="21"/>
      <c r="M81" s="21"/>
      <c r="N81" s="21"/>
      <c r="O81" s="21"/>
      <c r="P81" s="22"/>
      <c r="Q81" s="22"/>
      <c r="R81" s="22"/>
      <c r="S81" s="22"/>
      <c r="T81" s="22"/>
      <c r="U81" s="23"/>
      <c r="V81" s="23"/>
      <c r="W81" s="23"/>
      <c r="X81" s="23"/>
      <c r="Y81" s="24"/>
      <c r="Z81" s="24"/>
      <c r="AA81" s="25">
        <f t="shared" si="2"/>
        <v>1732.17</v>
      </c>
      <c r="AB81" s="14"/>
      <c r="AC81" s="14"/>
      <c r="AD81" s="9">
        <f t="shared" si="3"/>
        <v>105460.13999999998</v>
      </c>
    </row>
    <row r="82" spans="1:30" s="26" customFormat="1" x14ac:dyDescent="0.25">
      <c r="A82" s="18">
        <v>42580</v>
      </c>
      <c r="B82" s="19">
        <v>4860</v>
      </c>
      <c r="C82" s="19">
        <v>6922</v>
      </c>
      <c r="D82" s="20" t="s">
        <v>304</v>
      </c>
      <c r="E82" s="21"/>
      <c r="F82" s="21"/>
      <c r="G82" s="21"/>
      <c r="H82" s="21">
        <v>30000</v>
      </c>
      <c r="I82" s="21"/>
      <c r="J82" s="21"/>
      <c r="K82" s="21"/>
      <c r="L82" s="21"/>
      <c r="M82" s="21"/>
      <c r="N82" s="21"/>
      <c r="O82" s="21"/>
      <c r="P82" s="22"/>
      <c r="Q82" s="22"/>
      <c r="R82" s="22"/>
      <c r="S82" s="22"/>
      <c r="T82" s="22"/>
      <c r="U82" s="23"/>
      <c r="V82" s="23"/>
      <c r="W82" s="23"/>
      <c r="X82" s="23"/>
      <c r="Y82" s="24"/>
      <c r="Z82" s="24"/>
      <c r="AA82" s="25">
        <f t="shared" si="2"/>
        <v>1732.17</v>
      </c>
      <c r="AB82" s="14"/>
      <c r="AC82" s="14"/>
      <c r="AD82" s="9">
        <f t="shared" si="3"/>
        <v>105460.13999999998</v>
      </c>
    </row>
    <row r="83" spans="1:30" s="26" customFormat="1" x14ac:dyDescent="0.25">
      <c r="A83" s="18">
        <v>42580</v>
      </c>
      <c r="B83" s="19">
        <v>4861</v>
      </c>
      <c r="C83" s="19">
        <v>6922</v>
      </c>
      <c r="D83" s="20" t="s">
        <v>305</v>
      </c>
      <c r="E83" s="21"/>
      <c r="F83" s="21"/>
      <c r="G83" s="21"/>
      <c r="H83" s="21">
        <v>30000</v>
      </c>
      <c r="I83" s="21"/>
      <c r="J83" s="21"/>
      <c r="K83" s="21"/>
      <c r="L83" s="21"/>
      <c r="M83" s="21"/>
      <c r="N83" s="21"/>
      <c r="O83" s="21"/>
      <c r="P83" s="22"/>
      <c r="Q83" s="22"/>
      <c r="R83" s="22"/>
      <c r="S83" s="22"/>
      <c r="T83" s="22"/>
      <c r="U83" s="23"/>
      <c r="V83" s="23"/>
      <c r="W83" s="23"/>
      <c r="X83" s="23"/>
      <c r="Y83" s="24"/>
      <c r="Z83" s="24"/>
      <c r="AA83" s="25">
        <f t="shared" si="2"/>
        <v>1732.17</v>
      </c>
      <c r="AB83" s="14"/>
      <c r="AC83" s="14"/>
      <c r="AD83" s="9">
        <f t="shared" si="3"/>
        <v>105460.13999999998</v>
      </c>
    </row>
    <row r="84" spans="1:30" s="26" customFormat="1" x14ac:dyDescent="0.25">
      <c r="A84" s="18">
        <v>42580</v>
      </c>
      <c r="B84" s="19">
        <v>4862</v>
      </c>
      <c r="C84" s="19">
        <v>6922</v>
      </c>
      <c r="D84" s="20" t="s">
        <v>306</v>
      </c>
      <c r="E84" s="21"/>
      <c r="F84" s="21"/>
      <c r="G84" s="21"/>
      <c r="H84" s="21">
        <v>30000</v>
      </c>
      <c r="I84" s="21"/>
      <c r="J84" s="21"/>
      <c r="K84" s="21"/>
      <c r="L84" s="21"/>
      <c r="M84" s="21"/>
      <c r="N84" s="21"/>
      <c r="O84" s="21"/>
      <c r="P84" s="22"/>
      <c r="Q84" s="22"/>
      <c r="R84" s="22"/>
      <c r="S84" s="22"/>
      <c r="T84" s="22"/>
      <c r="U84" s="23"/>
      <c r="V84" s="23"/>
      <c r="W84" s="23"/>
      <c r="X84" s="23"/>
      <c r="Y84" s="24"/>
      <c r="Z84" s="24"/>
      <c r="AA84" s="25">
        <f t="shared" si="2"/>
        <v>1732.17</v>
      </c>
      <c r="AB84" s="14"/>
      <c r="AC84" s="14"/>
      <c r="AD84" s="9">
        <f t="shared" si="3"/>
        <v>105460.13999999998</v>
      </c>
    </row>
    <row r="85" spans="1:30" s="26" customFormat="1" x14ac:dyDescent="0.25">
      <c r="A85" s="18">
        <v>42580</v>
      </c>
      <c r="B85" s="19">
        <v>4863</v>
      </c>
      <c r="C85" s="19">
        <v>6922</v>
      </c>
      <c r="D85" s="20" t="s">
        <v>295</v>
      </c>
      <c r="E85" s="21"/>
      <c r="F85" s="21"/>
      <c r="G85" s="21"/>
      <c r="H85" s="21">
        <v>18900</v>
      </c>
      <c r="I85" s="21"/>
      <c r="J85" s="21"/>
      <c r="K85" s="21"/>
      <c r="L85" s="21"/>
      <c r="M85" s="21"/>
      <c r="N85" s="21"/>
      <c r="O85" s="21"/>
      <c r="P85" s="22"/>
      <c r="Q85" s="22"/>
      <c r="R85" s="22"/>
      <c r="S85" s="22"/>
      <c r="T85" s="22"/>
      <c r="U85" s="23"/>
      <c r="V85" s="23"/>
      <c r="W85" s="23"/>
      <c r="X85" s="23"/>
      <c r="Y85" s="24"/>
      <c r="Z85" s="24"/>
      <c r="AA85" s="25">
        <f t="shared" si="2"/>
        <v>1732.17</v>
      </c>
      <c r="AB85" s="14"/>
      <c r="AC85" s="14"/>
      <c r="AD85" s="9">
        <f t="shared" si="3"/>
        <v>105460.13999999998</v>
      </c>
    </row>
    <row r="86" spans="1:30" s="26" customFormat="1" x14ac:dyDescent="0.25">
      <c r="A86" s="18"/>
      <c r="B86" s="19"/>
      <c r="C86" s="19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2"/>
      <c r="Q86" s="22"/>
      <c r="R86" s="22"/>
      <c r="S86" s="22"/>
      <c r="T86" s="22"/>
      <c r="U86" s="23"/>
      <c r="V86" s="23"/>
      <c r="W86" s="23"/>
      <c r="X86" s="23"/>
      <c r="Y86" s="24"/>
      <c r="Z86" s="24"/>
      <c r="AA86" s="25">
        <f t="shared" si="2"/>
        <v>1732.17</v>
      </c>
      <c r="AB86" s="14"/>
      <c r="AC86" s="14"/>
      <c r="AD86" s="9">
        <f t="shared" si="3"/>
        <v>105460.13999999998</v>
      </c>
    </row>
    <row r="87" spans="1:30" s="26" customFormat="1" x14ac:dyDescent="0.25">
      <c r="A87" s="18"/>
      <c r="B87" s="19"/>
      <c r="C87" s="19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2"/>
      <c r="Q87" s="22"/>
      <c r="R87" s="22"/>
      <c r="S87" s="22"/>
      <c r="T87" s="22"/>
      <c r="U87" s="23"/>
      <c r="V87" s="23"/>
      <c r="W87" s="23"/>
      <c r="X87" s="23"/>
      <c r="Y87" s="24"/>
      <c r="Z87" s="24"/>
      <c r="AA87" s="25">
        <f t="shared" si="2"/>
        <v>1732.17</v>
      </c>
      <c r="AB87" s="14"/>
      <c r="AC87" s="14"/>
      <c r="AD87" s="9">
        <f t="shared" si="3"/>
        <v>105460.13999999998</v>
      </c>
    </row>
    <row r="88" spans="1:30" s="26" customFormat="1" x14ac:dyDescent="0.25">
      <c r="A88" s="18"/>
      <c r="B88" s="19"/>
      <c r="C88" s="19"/>
      <c r="D88" s="20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2"/>
      <c r="Q88" s="22"/>
      <c r="R88" s="22"/>
      <c r="S88" s="22"/>
      <c r="T88" s="22"/>
      <c r="U88" s="23"/>
      <c r="V88" s="23"/>
      <c r="W88" s="23"/>
      <c r="X88" s="23"/>
      <c r="Y88" s="24"/>
      <c r="Z88" s="24"/>
      <c r="AA88" s="25">
        <f t="shared" si="2"/>
        <v>1732.17</v>
      </c>
      <c r="AB88" s="14"/>
      <c r="AC88" s="14"/>
      <c r="AD88" s="9">
        <f t="shared" si="3"/>
        <v>105460.13999999998</v>
      </c>
    </row>
    <row r="89" spans="1:30" x14ac:dyDescent="0.25">
      <c r="E89" s="31">
        <f>SUM(E3:E88)</f>
        <v>185667.12</v>
      </c>
      <c r="F89" s="31">
        <f>SUM(F3:F88)</f>
        <v>49000</v>
      </c>
      <c r="G89" s="31">
        <f t="shared" ref="G89:Z89" si="4">SUM(G3:G88)</f>
        <v>0</v>
      </c>
      <c r="H89" s="31">
        <f t="shared" si="4"/>
        <v>507730</v>
      </c>
      <c r="I89" s="31">
        <f t="shared" si="4"/>
        <v>9657.43</v>
      </c>
      <c r="J89" s="31"/>
      <c r="K89" s="31">
        <f t="shared" si="4"/>
        <v>22110</v>
      </c>
      <c r="L89" s="31">
        <f t="shared" si="4"/>
        <v>277688.3</v>
      </c>
      <c r="M89" s="31"/>
      <c r="N89" s="31"/>
      <c r="O89" s="31">
        <f t="shared" si="4"/>
        <v>315524.06</v>
      </c>
      <c r="P89" s="31">
        <f t="shared" si="4"/>
        <v>0</v>
      </c>
      <c r="Q89" s="31">
        <f t="shared" si="4"/>
        <v>0</v>
      </c>
      <c r="R89" s="31">
        <f t="shared" si="4"/>
        <v>0</v>
      </c>
      <c r="S89" s="31"/>
      <c r="T89" s="31">
        <f t="shared" si="4"/>
        <v>0</v>
      </c>
      <c r="U89" s="32">
        <f t="shared" si="4"/>
        <v>0</v>
      </c>
      <c r="V89" s="32">
        <f t="shared" si="4"/>
        <v>0</v>
      </c>
      <c r="W89" s="32">
        <f t="shared" si="4"/>
        <v>0</v>
      </c>
      <c r="X89" s="32">
        <f t="shared" si="4"/>
        <v>0</v>
      </c>
      <c r="Y89" s="31">
        <f>SUM(Y3:Y88)</f>
        <v>614.91</v>
      </c>
      <c r="Z89" s="31">
        <f t="shared" si="4"/>
        <v>2347.08</v>
      </c>
      <c r="AA89" s="33">
        <f>Z89-Y89</f>
        <v>1732.17</v>
      </c>
      <c r="AB89" s="31">
        <f>SUM(AB3:AB88)</f>
        <v>70888.739999999991</v>
      </c>
      <c r="AC89" s="31">
        <f>SUM(AC3:AC88)</f>
        <v>176348.88</v>
      </c>
      <c r="AD89" s="34">
        <f>AC89-AB89</f>
        <v>105460.14000000001</v>
      </c>
    </row>
    <row r="90" spans="1:30" x14ac:dyDescent="0.25">
      <c r="A90" s="35" t="s">
        <v>271</v>
      </c>
      <c r="C90" s="36"/>
      <c r="P90" s="37"/>
      <c r="Q90" s="37"/>
      <c r="R90" s="37"/>
      <c r="S90" s="37"/>
      <c r="T90" s="37"/>
      <c r="U90" s="38"/>
      <c r="V90" s="38"/>
      <c r="W90" s="38"/>
      <c r="X90" s="1"/>
      <c r="Y90" s="1"/>
      <c r="Z90" s="1"/>
      <c r="AA90" s="1"/>
      <c r="AB90" s="1"/>
      <c r="AC90" s="1"/>
      <c r="AD90" s="1"/>
    </row>
    <row r="91" spans="1:30" x14ac:dyDescent="0.25">
      <c r="A91" s="45" t="s">
        <v>5</v>
      </c>
      <c r="B91" s="46" t="s">
        <v>6</v>
      </c>
      <c r="C91" s="46" t="s">
        <v>31</v>
      </c>
      <c r="E91" s="47"/>
      <c r="F91" s="37"/>
      <c r="P91" s="37"/>
      <c r="Q91" s="37"/>
      <c r="R91" s="37"/>
      <c r="S91" s="37"/>
      <c r="T91" s="37"/>
      <c r="U91" s="38"/>
      <c r="V91" s="38"/>
      <c r="W91" s="38"/>
      <c r="X91" s="1"/>
      <c r="Y91" s="1"/>
      <c r="Z91" s="1"/>
      <c r="AA91" s="1"/>
      <c r="AB91" s="1"/>
      <c r="AC91" s="1"/>
      <c r="AD91" s="1"/>
    </row>
    <row r="92" spans="1:30" x14ac:dyDescent="0.25">
      <c r="A92" s="28">
        <v>42552</v>
      </c>
      <c r="B92" s="29">
        <v>273</v>
      </c>
      <c r="C92" s="48">
        <v>714.26</v>
      </c>
      <c r="E92" s="47"/>
      <c r="F92" s="37"/>
      <c r="P92" s="37"/>
      <c r="Q92" s="37"/>
      <c r="R92" s="37"/>
      <c r="S92" s="37"/>
      <c r="T92" s="37"/>
      <c r="U92" s="38"/>
      <c r="V92" s="38"/>
      <c r="W92" s="38"/>
      <c r="X92" s="1"/>
      <c r="Y92" s="1"/>
      <c r="Z92" s="1"/>
      <c r="AA92" s="1"/>
      <c r="AB92" s="1"/>
      <c r="AC92" s="1"/>
      <c r="AD92" s="1"/>
    </row>
    <row r="93" spans="1:30" x14ac:dyDescent="0.25">
      <c r="A93" s="28">
        <v>42552</v>
      </c>
      <c r="B93" s="29">
        <v>274</v>
      </c>
      <c r="C93" s="48">
        <v>290</v>
      </c>
      <c r="E93" s="47"/>
      <c r="F93" s="37"/>
      <c r="P93" s="37"/>
      <c r="Q93" s="37"/>
      <c r="R93" s="37"/>
      <c r="S93" s="37"/>
      <c r="T93" s="37"/>
      <c r="U93" s="38"/>
      <c r="V93" s="38"/>
      <c r="W93" s="38"/>
      <c r="X93" s="1"/>
      <c r="Y93" s="1"/>
      <c r="Z93" s="1"/>
      <c r="AA93" s="1"/>
      <c r="AB93" s="1"/>
      <c r="AC93" s="1"/>
      <c r="AD93" s="1"/>
    </row>
    <row r="94" spans="1:30" x14ac:dyDescent="0.25">
      <c r="A94" s="28">
        <v>42555</v>
      </c>
      <c r="B94" s="29">
        <v>275</v>
      </c>
      <c r="C94" s="48">
        <v>1769.12</v>
      </c>
      <c r="E94" s="47"/>
      <c r="F94" s="37"/>
      <c r="P94" s="37"/>
      <c r="Q94" s="37"/>
      <c r="R94" s="37"/>
      <c r="S94" s="37"/>
      <c r="T94" s="37"/>
      <c r="U94" s="38"/>
      <c r="V94" s="38"/>
      <c r="W94" s="38"/>
      <c r="X94" s="1"/>
      <c r="Y94" s="1"/>
      <c r="Z94" s="1"/>
      <c r="AA94" s="1"/>
      <c r="AB94" s="1"/>
      <c r="AC94" s="1"/>
      <c r="AD94" s="1"/>
    </row>
    <row r="95" spans="1:30" x14ac:dyDescent="0.25">
      <c r="A95" s="28">
        <v>42558</v>
      </c>
      <c r="B95" s="29">
        <v>276</v>
      </c>
      <c r="C95" s="48">
        <v>215.35</v>
      </c>
      <c r="E95" s="47"/>
      <c r="F95" s="37"/>
      <c r="P95" s="37"/>
      <c r="Q95" s="37"/>
      <c r="R95" s="37"/>
      <c r="S95" s="37"/>
      <c r="T95" s="37"/>
      <c r="U95" s="38"/>
      <c r="V95" s="38"/>
      <c r="W95" s="38"/>
      <c r="X95" s="1"/>
      <c r="Y95" s="1"/>
      <c r="Z95" s="1"/>
      <c r="AA95" s="1"/>
      <c r="AB95" s="1"/>
      <c r="AC95" s="1"/>
      <c r="AD95" s="1"/>
    </row>
    <row r="96" spans="1:30" x14ac:dyDescent="0.25">
      <c r="A96" s="28">
        <v>42559</v>
      </c>
      <c r="B96" s="29">
        <v>277</v>
      </c>
      <c r="C96" s="48">
        <v>57992.35</v>
      </c>
      <c r="E96" s="47"/>
      <c r="F96" s="37"/>
      <c r="P96" s="37"/>
      <c r="Q96" s="37"/>
      <c r="R96" s="37"/>
      <c r="S96" s="37"/>
      <c r="T96" s="37"/>
      <c r="U96" s="38"/>
      <c r="V96" s="38"/>
      <c r="W96" s="38"/>
      <c r="X96" s="1"/>
      <c r="Y96" s="1"/>
      <c r="Z96" s="1"/>
      <c r="AA96" s="1"/>
      <c r="AB96" s="1"/>
      <c r="AC96" s="1"/>
      <c r="AD96" s="1"/>
    </row>
    <row r="97" spans="1:30" x14ac:dyDescent="0.25">
      <c r="A97" s="28">
        <v>42559</v>
      </c>
      <c r="B97" s="29">
        <v>278</v>
      </c>
      <c r="C97" s="48">
        <v>290</v>
      </c>
      <c r="E97" s="47"/>
      <c r="F97" s="37"/>
      <c r="P97" s="37"/>
      <c r="Q97" s="37"/>
      <c r="R97" s="37"/>
      <c r="S97" s="37"/>
      <c r="T97" s="37"/>
      <c r="U97" s="38"/>
      <c r="V97" s="38"/>
      <c r="W97" s="38"/>
      <c r="X97" s="1"/>
      <c r="Y97" s="1"/>
      <c r="Z97" s="1"/>
      <c r="AA97" s="1"/>
      <c r="AB97" s="1"/>
      <c r="AC97" s="1"/>
      <c r="AD97" s="1"/>
    </row>
    <row r="98" spans="1:30" x14ac:dyDescent="0.25">
      <c r="A98" s="28">
        <v>42559</v>
      </c>
      <c r="B98" s="29">
        <v>279</v>
      </c>
      <c r="C98" s="48">
        <v>590</v>
      </c>
      <c r="E98" s="47"/>
      <c r="F98" s="37"/>
      <c r="P98" s="37"/>
      <c r="Q98" s="37"/>
      <c r="R98" s="37"/>
      <c r="S98" s="37"/>
      <c r="T98" s="37"/>
      <c r="U98" s="38"/>
      <c r="V98" s="38"/>
      <c r="W98" s="38"/>
      <c r="X98" s="1"/>
      <c r="Y98" s="1"/>
      <c r="Z98" s="1"/>
      <c r="AA98" s="1"/>
      <c r="AB98" s="1"/>
      <c r="AC98" s="1"/>
      <c r="AD98" s="1"/>
    </row>
    <row r="99" spans="1:30" x14ac:dyDescent="0.25">
      <c r="A99" s="28">
        <v>42559</v>
      </c>
      <c r="B99" s="29">
        <v>280</v>
      </c>
      <c r="C99" s="48">
        <v>590</v>
      </c>
      <c r="E99" s="47"/>
      <c r="F99" s="37"/>
      <c r="P99" s="37"/>
      <c r="Q99" s="37"/>
      <c r="R99" s="37"/>
      <c r="S99" s="37"/>
      <c r="T99" s="37"/>
      <c r="U99" s="38"/>
      <c r="V99" s="38"/>
      <c r="W99" s="38"/>
      <c r="X99" s="1"/>
      <c r="Y99" s="1"/>
      <c r="Z99" s="1"/>
      <c r="AA99" s="1"/>
      <c r="AB99" s="1"/>
      <c r="AC99" s="1"/>
      <c r="AD99" s="1"/>
    </row>
    <row r="100" spans="1:30" x14ac:dyDescent="0.25">
      <c r="A100" s="28">
        <v>42563</v>
      </c>
      <c r="B100" s="29">
        <v>281</v>
      </c>
      <c r="C100" s="48">
        <v>8148.08</v>
      </c>
      <c r="E100" s="47"/>
      <c r="F100" s="37"/>
      <c r="P100" s="37"/>
      <c r="Q100" s="37"/>
      <c r="R100" s="37"/>
      <c r="S100" s="37"/>
      <c r="T100" s="37"/>
      <c r="U100" s="38"/>
      <c r="V100" s="38"/>
      <c r="W100" s="38"/>
      <c r="X100" s="1"/>
      <c r="Y100" s="1"/>
      <c r="Z100" s="1"/>
      <c r="AA100" s="1"/>
      <c r="AB100" s="1"/>
      <c r="AC100" s="1"/>
      <c r="AD100" s="1"/>
    </row>
    <row r="101" spans="1:30" x14ac:dyDescent="0.25">
      <c r="A101" s="28">
        <v>42565</v>
      </c>
      <c r="B101" s="29">
        <v>282</v>
      </c>
      <c r="C101" s="48">
        <v>350</v>
      </c>
      <c r="E101" s="47"/>
      <c r="F101" s="37"/>
      <c r="P101" s="37"/>
      <c r="Q101" s="37"/>
      <c r="R101" s="37"/>
      <c r="S101" s="37"/>
      <c r="T101" s="37"/>
      <c r="U101" s="38"/>
      <c r="V101" s="38"/>
      <c r="W101" s="38"/>
      <c r="X101" s="1"/>
      <c r="Y101" s="1"/>
      <c r="Z101" s="1"/>
      <c r="AA101" s="1"/>
      <c r="AB101" s="1"/>
      <c r="AC101" s="1"/>
      <c r="AD101" s="1"/>
    </row>
    <row r="102" spans="1:30" x14ac:dyDescent="0.25">
      <c r="A102" s="28">
        <v>42566</v>
      </c>
      <c r="B102" s="29">
        <v>283</v>
      </c>
      <c r="C102" s="48">
        <v>290</v>
      </c>
      <c r="E102" s="47"/>
      <c r="F102" s="37"/>
      <c r="P102" s="37"/>
      <c r="Q102" s="37"/>
      <c r="R102" s="37"/>
      <c r="S102" s="37"/>
      <c r="T102" s="37"/>
      <c r="U102" s="38"/>
      <c r="V102" s="38"/>
      <c r="W102" s="38"/>
      <c r="X102" s="1"/>
      <c r="Y102" s="1"/>
      <c r="Z102" s="1"/>
      <c r="AA102" s="1"/>
      <c r="AB102" s="1"/>
      <c r="AC102" s="1"/>
      <c r="AD102" s="1"/>
    </row>
    <row r="103" spans="1:30" x14ac:dyDescent="0.25">
      <c r="A103" s="28">
        <v>42566</v>
      </c>
      <c r="B103" s="29">
        <v>284</v>
      </c>
      <c r="C103" s="48">
        <v>500</v>
      </c>
      <c r="E103" s="47"/>
      <c r="F103" s="37"/>
      <c r="P103" s="37"/>
      <c r="Q103" s="37"/>
      <c r="R103" s="37"/>
      <c r="S103" s="37"/>
      <c r="T103" s="37"/>
      <c r="U103" s="38"/>
      <c r="V103" s="38"/>
      <c r="W103" s="38"/>
      <c r="X103" s="1"/>
      <c r="Y103" s="1"/>
      <c r="Z103" s="1"/>
      <c r="AA103" s="1"/>
      <c r="AB103" s="1"/>
      <c r="AC103" s="1"/>
      <c r="AD103" s="1"/>
    </row>
    <row r="104" spans="1:30" x14ac:dyDescent="0.25">
      <c r="A104" s="28">
        <v>42566</v>
      </c>
      <c r="B104" s="29">
        <v>285</v>
      </c>
      <c r="C104" s="48">
        <v>1490</v>
      </c>
      <c r="E104" s="47"/>
      <c r="F104" s="37"/>
      <c r="P104" s="37"/>
      <c r="Q104" s="37"/>
      <c r="R104" s="37"/>
      <c r="S104" s="37"/>
      <c r="T104" s="37"/>
      <c r="U104" s="38"/>
      <c r="V104" s="38"/>
      <c r="W104" s="38"/>
      <c r="X104" s="1"/>
      <c r="Y104" s="1"/>
      <c r="Z104" s="1"/>
      <c r="AA104" s="1"/>
      <c r="AB104" s="1"/>
      <c r="AC104" s="1"/>
      <c r="AD104" s="1"/>
    </row>
    <row r="105" spans="1:30" x14ac:dyDescent="0.25">
      <c r="A105" s="28">
        <v>42566</v>
      </c>
      <c r="B105" s="29">
        <v>286</v>
      </c>
      <c r="C105" s="48">
        <v>790</v>
      </c>
      <c r="E105" s="47"/>
      <c r="F105" s="37"/>
      <c r="P105" s="37"/>
      <c r="Q105" s="37"/>
      <c r="R105" s="37"/>
      <c r="S105" s="37"/>
      <c r="T105" s="37"/>
      <c r="U105" s="38"/>
      <c r="V105" s="38"/>
      <c r="W105" s="38"/>
      <c r="X105" s="1"/>
      <c r="Y105" s="1"/>
      <c r="Z105" s="1"/>
      <c r="AA105" s="1"/>
      <c r="AB105" s="1"/>
      <c r="AC105" s="1"/>
      <c r="AD105" s="1"/>
    </row>
    <row r="106" spans="1:30" x14ac:dyDescent="0.25">
      <c r="A106" s="28">
        <v>42569</v>
      </c>
      <c r="B106" s="29">
        <v>287</v>
      </c>
      <c r="C106" s="48">
        <v>490</v>
      </c>
      <c r="E106" s="47"/>
      <c r="F106" s="37"/>
      <c r="P106" s="37"/>
      <c r="Q106" s="37"/>
      <c r="R106" s="37"/>
      <c r="S106" s="37"/>
      <c r="T106" s="37"/>
      <c r="U106" s="38"/>
      <c r="V106" s="38"/>
      <c r="W106" s="38"/>
      <c r="X106" s="1"/>
      <c r="Y106" s="1"/>
      <c r="Z106" s="1"/>
      <c r="AA106" s="1"/>
      <c r="AB106" s="1"/>
      <c r="AC106" s="1"/>
      <c r="AD106" s="1"/>
    </row>
    <row r="107" spans="1:30" x14ac:dyDescent="0.25">
      <c r="A107" s="28">
        <v>42570</v>
      </c>
      <c r="B107" s="29">
        <v>288</v>
      </c>
      <c r="C107" s="48">
        <v>690</v>
      </c>
      <c r="E107" s="47"/>
      <c r="F107" s="37"/>
      <c r="P107" s="37"/>
      <c r="Q107" s="37"/>
      <c r="R107" s="37"/>
      <c r="S107" s="37"/>
      <c r="T107" s="37"/>
      <c r="U107" s="38"/>
      <c r="V107" s="38"/>
      <c r="W107" s="38"/>
      <c r="X107" s="1"/>
      <c r="Y107" s="1"/>
      <c r="Z107" s="1"/>
      <c r="AA107" s="1"/>
      <c r="AB107" s="1"/>
      <c r="AC107" s="1"/>
      <c r="AD107" s="1"/>
    </row>
    <row r="108" spans="1:30" x14ac:dyDescent="0.25">
      <c r="A108" s="28">
        <v>42573</v>
      </c>
      <c r="B108" s="29">
        <v>289</v>
      </c>
      <c r="C108" s="48">
        <v>290</v>
      </c>
      <c r="E108" s="47"/>
      <c r="F108" s="37"/>
      <c r="P108" s="37"/>
      <c r="Q108" s="37"/>
      <c r="R108" s="37"/>
      <c r="S108" s="37"/>
      <c r="T108" s="37"/>
      <c r="U108" s="38"/>
      <c r="V108" s="38"/>
      <c r="W108" s="38"/>
      <c r="X108" s="1"/>
      <c r="Y108" s="1"/>
      <c r="Z108" s="1"/>
      <c r="AA108" s="1"/>
      <c r="AB108" s="1"/>
      <c r="AC108" s="1"/>
      <c r="AD108" s="1"/>
    </row>
    <row r="109" spans="1:30" x14ac:dyDescent="0.25">
      <c r="A109" s="28">
        <v>42573</v>
      </c>
      <c r="B109" s="29">
        <v>290</v>
      </c>
      <c r="C109" s="48">
        <v>490</v>
      </c>
      <c r="E109" s="47"/>
      <c r="F109" s="37"/>
      <c r="P109" s="37"/>
      <c r="Q109" s="37"/>
      <c r="R109" s="37"/>
      <c r="S109" s="37"/>
      <c r="T109" s="37"/>
      <c r="U109" s="38"/>
      <c r="V109" s="38"/>
      <c r="W109" s="38"/>
      <c r="X109" s="1"/>
      <c r="Y109" s="1"/>
      <c r="Z109" s="1"/>
      <c r="AA109" s="1"/>
      <c r="AB109" s="1"/>
      <c r="AC109" s="1"/>
      <c r="AD109" s="1"/>
    </row>
    <row r="110" spans="1:30" x14ac:dyDescent="0.25">
      <c r="A110" s="28">
        <v>42576</v>
      </c>
      <c r="B110" s="29">
        <v>291</v>
      </c>
      <c r="C110" s="48">
        <v>842.9</v>
      </c>
      <c r="E110" s="47"/>
      <c r="F110" s="37"/>
      <c r="P110" s="37"/>
      <c r="Q110" s="37"/>
      <c r="R110" s="37"/>
      <c r="S110" s="37"/>
      <c r="T110" s="37"/>
      <c r="U110" s="38"/>
      <c r="V110" s="38"/>
      <c r="W110" s="38"/>
      <c r="X110" s="1"/>
      <c r="Y110" s="1"/>
      <c r="Z110" s="1"/>
      <c r="AA110" s="1"/>
      <c r="AB110" s="1"/>
      <c r="AC110" s="1"/>
      <c r="AD110" s="1"/>
    </row>
    <row r="111" spans="1:30" x14ac:dyDescent="0.25">
      <c r="A111" s="28">
        <v>42577</v>
      </c>
      <c r="B111" s="29">
        <v>292</v>
      </c>
      <c r="C111" s="48">
        <v>750</v>
      </c>
      <c r="E111" s="47"/>
      <c r="F111" s="37"/>
      <c r="P111" s="37"/>
      <c r="Q111" s="37"/>
      <c r="R111" s="37"/>
      <c r="S111" s="37"/>
      <c r="T111" s="37"/>
      <c r="U111" s="38"/>
      <c r="V111" s="38"/>
      <c r="W111" s="38"/>
      <c r="X111" s="1"/>
      <c r="Y111" s="1"/>
      <c r="Z111" s="1"/>
      <c r="AA111" s="1"/>
      <c r="AB111" s="1"/>
      <c r="AC111" s="1"/>
      <c r="AD111" s="1"/>
    </row>
    <row r="112" spans="1:30" x14ac:dyDescent="0.25">
      <c r="A112" s="28">
        <v>42577</v>
      </c>
      <c r="B112" s="29">
        <v>293</v>
      </c>
      <c r="C112" s="48">
        <v>550</v>
      </c>
      <c r="E112" s="47"/>
      <c r="F112" s="37"/>
      <c r="P112" s="37"/>
      <c r="Q112" s="37"/>
      <c r="R112" s="37"/>
      <c r="S112" s="37"/>
      <c r="T112" s="37"/>
      <c r="U112" s="38"/>
      <c r="V112" s="38"/>
      <c r="W112" s="38"/>
      <c r="X112" s="1"/>
      <c r="Y112" s="1"/>
      <c r="Z112" s="1"/>
      <c r="AA112" s="1"/>
      <c r="AB112" s="1"/>
      <c r="AC112" s="1"/>
      <c r="AD112" s="1"/>
    </row>
    <row r="113" spans="1:30" x14ac:dyDescent="0.25">
      <c r="A113" s="28">
        <v>42580</v>
      </c>
      <c r="B113" s="29">
        <v>294</v>
      </c>
      <c r="C113" s="48">
        <v>2680</v>
      </c>
      <c r="E113" s="47"/>
      <c r="F113" s="37"/>
      <c r="P113" s="37"/>
      <c r="Q113" s="37"/>
      <c r="R113" s="37"/>
      <c r="S113" s="37"/>
      <c r="T113" s="37"/>
      <c r="U113" s="38"/>
      <c r="V113" s="38"/>
      <c r="W113" s="38"/>
      <c r="X113" s="1"/>
      <c r="Y113" s="1"/>
      <c r="Z113" s="1"/>
      <c r="AA113" s="1"/>
      <c r="AB113" s="1"/>
      <c r="AC113" s="1"/>
      <c r="AD113" s="1"/>
    </row>
    <row r="114" spans="1:30" x14ac:dyDescent="0.25">
      <c r="C114" s="50">
        <f>SUM(C92:C113)</f>
        <v>80802.06</v>
      </c>
      <c r="E114" s="47"/>
      <c r="F114" s="31"/>
      <c r="H114" s="47" t="s">
        <v>32</v>
      </c>
      <c r="I114" s="33">
        <f>F89+G89+H89+I89+P89+Q89+U89+V89+C114-Y89</f>
        <v>646574.57999999996</v>
      </c>
      <c r="J114" s="33"/>
      <c r="P114" s="37"/>
      <c r="Q114" s="37"/>
      <c r="R114" s="37"/>
      <c r="S114" s="37"/>
      <c r="T114" s="37"/>
      <c r="U114" s="38"/>
      <c r="V114" s="38"/>
      <c r="W114" s="38"/>
      <c r="X114" s="1"/>
      <c r="Y114" s="1"/>
      <c r="Z114" s="1"/>
      <c r="AA114" s="1"/>
      <c r="AB114" s="1"/>
      <c r="AC114" s="1"/>
      <c r="AD114" s="1"/>
    </row>
    <row r="115" spans="1:30" ht="15.75" thickBot="1" x14ac:dyDescent="0.3">
      <c r="C115" s="51">
        <v>0.02</v>
      </c>
      <c r="E115" s="47"/>
      <c r="F115" s="31"/>
      <c r="P115" s="37"/>
      <c r="Q115" s="37"/>
      <c r="R115" s="37"/>
      <c r="S115" s="37"/>
      <c r="T115" s="37"/>
      <c r="U115" s="38"/>
      <c r="V115" s="38"/>
      <c r="W115" s="38"/>
      <c r="X115" s="1"/>
      <c r="Y115" s="1"/>
      <c r="Z115" s="1"/>
      <c r="AA115" s="1"/>
      <c r="AB115" s="1"/>
      <c r="AC115" s="1"/>
      <c r="AD115" s="1"/>
    </row>
    <row r="116" spans="1:30" ht="15.75" thickBot="1" x14ac:dyDescent="0.3">
      <c r="B116" s="52" t="s">
        <v>33</v>
      </c>
      <c r="C116" s="50">
        <f>C114*C115</f>
        <v>1616.0411999999999</v>
      </c>
      <c r="F116" s="31"/>
      <c r="H116" s="47" t="s">
        <v>4</v>
      </c>
      <c r="I116" s="47" t="s">
        <v>34</v>
      </c>
      <c r="J116" s="47"/>
      <c r="K116" s="47" t="s">
        <v>3</v>
      </c>
      <c r="P116" s="37"/>
      <c r="Q116" s="37"/>
      <c r="R116" s="37"/>
      <c r="S116" s="37"/>
      <c r="T116" s="37"/>
      <c r="U116" s="38"/>
      <c r="V116" s="38"/>
      <c r="W116" s="38"/>
      <c r="X116" s="1"/>
      <c r="Y116" s="1"/>
      <c r="Z116" s="1"/>
      <c r="AA116" s="1"/>
      <c r="AB116" s="1"/>
      <c r="AC116" s="1"/>
      <c r="AD116" s="1"/>
    </row>
    <row r="117" spans="1:30" x14ac:dyDescent="0.25">
      <c r="F117" s="31"/>
      <c r="H117" s="33">
        <f>AD89</f>
        <v>105460.14000000001</v>
      </c>
      <c r="I117" s="53">
        <f>I114*3.65%</f>
        <v>23599.972169999997</v>
      </c>
      <c r="J117" s="53"/>
      <c r="K117" s="33">
        <f>AA89</f>
        <v>1732.17</v>
      </c>
      <c r="P117" s="37"/>
      <c r="Q117" s="37"/>
      <c r="R117" s="37"/>
      <c r="S117" s="37"/>
      <c r="T117" s="37"/>
      <c r="U117" s="38"/>
      <c r="V117" s="38"/>
      <c r="W117" s="38"/>
      <c r="X117" s="1"/>
      <c r="Y117" s="1"/>
      <c r="Z117" s="1"/>
      <c r="AA117" s="1"/>
      <c r="AB117" s="1"/>
      <c r="AC117" s="1"/>
      <c r="AD117" s="1"/>
    </row>
    <row r="118" spans="1:30" x14ac:dyDescent="0.25">
      <c r="A118" s="54"/>
      <c r="B118" s="55"/>
      <c r="P118" s="37"/>
      <c r="Q118" s="37"/>
      <c r="R118" s="37"/>
      <c r="S118" s="37"/>
      <c r="T118" s="37"/>
      <c r="U118" s="38"/>
      <c r="V118" s="38"/>
      <c r="W118" s="38"/>
      <c r="X118" s="1"/>
      <c r="Y118" s="1"/>
      <c r="Z118" s="1"/>
      <c r="AA118" s="1"/>
      <c r="AB118" s="1"/>
      <c r="AC118" s="1"/>
      <c r="AD118" s="1"/>
    </row>
    <row r="119" spans="1:30" x14ac:dyDescent="0.25">
      <c r="A119" s="54"/>
      <c r="B119" s="55"/>
      <c r="H119" s="56" t="s">
        <v>35</v>
      </c>
      <c r="I119" s="33">
        <f>I117*17.8%</f>
        <v>4200.7950462600002</v>
      </c>
      <c r="J119" s="33"/>
      <c r="P119" s="37"/>
      <c r="Q119" s="37"/>
      <c r="R119" s="37"/>
      <c r="S119" s="37"/>
      <c r="T119" s="37"/>
      <c r="U119" s="38"/>
      <c r="V119" s="38"/>
      <c r="W119" s="38"/>
      <c r="X119" s="1"/>
      <c r="Y119" s="1"/>
      <c r="Z119" s="1"/>
      <c r="AA119" s="1"/>
      <c r="AB119" s="1"/>
      <c r="AC119" s="1"/>
      <c r="AD119" s="1"/>
    </row>
    <row r="120" spans="1:30" x14ac:dyDescent="0.25">
      <c r="A120" s="54"/>
      <c r="B120" s="55"/>
      <c r="H120" s="56" t="s">
        <v>36</v>
      </c>
      <c r="I120" s="33">
        <f>I117*82.2%</f>
        <v>19399.177123739999</v>
      </c>
      <c r="J120" s="33"/>
      <c r="P120" s="37"/>
      <c r="Q120" s="37"/>
      <c r="R120" s="37"/>
      <c r="S120" s="37"/>
      <c r="T120" s="37"/>
      <c r="U120" s="38"/>
      <c r="V120" s="38"/>
      <c r="W120" s="38"/>
      <c r="X120" s="1"/>
      <c r="Y120" s="1"/>
      <c r="Z120" s="1"/>
      <c r="AA120" s="1"/>
      <c r="AB120" s="1"/>
      <c r="AC120" s="1"/>
      <c r="AD120" s="1"/>
    </row>
    <row r="121" spans="1:30" x14ac:dyDescent="0.25">
      <c r="H121" s="57"/>
      <c r="I121" s="31"/>
      <c r="J121" s="31"/>
      <c r="P121" s="37"/>
      <c r="Q121" s="37"/>
      <c r="R121" s="37"/>
      <c r="S121" s="37"/>
      <c r="T121" s="37"/>
      <c r="U121" s="58"/>
      <c r="V121" s="58"/>
      <c r="W121" s="58"/>
      <c r="X121" s="1"/>
      <c r="Y121" s="1"/>
      <c r="Z121" s="1"/>
      <c r="AA121" s="1"/>
      <c r="AB121" s="1"/>
      <c r="AC121" s="1"/>
      <c r="AD121" s="1"/>
    </row>
    <row r="122" spans="1:30" x14ac:dyDescent="0.25">
      <c r="H122" s="57"/>
      <c r="P122" s="37"/>
      <c r="Q122" s="37"/>
      <c r="R122" s="37"/>
      <c r="S122" s="37"/>
      <c r="T122" s="37"/>
      <c r="U122" s="58"/>
      <c r="V122" s="58"/>
      <c r="W122" s="58"/>
      <c r="X122" s="1"/>
      <c r="Y122" s="1"/>
      <c r="Z122" s="1"/>
      <c r="AA122" s="1"/>
      <c r="AB122" s="1"/>
      <c r="AC122" s="1"/>
      <c r="AD122" s="1"/>
    </row>
    <row r="123" spans="1:30" x14ac:dyDescent="0.25">
      <c r="P123" s="37"/>
      <c r="Q123" s="37"/>
      <c r="R123" s="37"/>
      <c r="S123" s="37"/>
      <c r="T123" s="37"/>
      <c r="U123" s="58"/>
      <c r="V123" s="58"/>
      <c r="W123" s="58"/>
      <c r="X123" s="1"/>
      <c r="Y123" s="1"/>
      <c r="Z123" s="1"/>
      <c r="AA123" s="1"/>
      <c r="AB123" s="1"/>
      <c r="AC123" s="1"/>
      <c r="AD123" s="1"/>
    </row>
    <row r="124" spans="1:30" x14ac:dyDescent="0.25">
      <c r="P124" s="37"/>
      <c r="Q124" s="37"/>
      <c r="R124" s="37"/>
      <c r="S124" s="37"/>
      <c r="T124" s="37"/>
      <c r="U124" s="58"/>
      <c r="V124" s="58"/>
      <c r="W124" s="58"/>
      <c r="X124" s="1"/>
      <c r="Y124" s="1"/>
      <c r="Z124" s="1"/>
      <c r="AA124" s="1"/>
      <c r="AB124" s="1"/>
      <c r="AC124" s="1"/>
      <c r="AD124" s="1"/>
    </row>
    <row r="125" spans="1:30" x14ac:dyDescent="0.25">
      <c r="P125" s="37"/>
      <c r="Q125" s="37"/>
      <c r="R125" s="37"/>
      <c r="S125" s="37"/>
      <c r="T125" s="37"/>
      <c r="U125" s="58"/>
      <c r="V125" s="58"/>
      <c r="W125" s="58"/>
      <c r="X125" s="1"/>
      <c r="Y125" s="1"/>
      <c r="Z125" s="1"/>
      <c r="AA125" s="1"/>
      <c r="AB125" s="1"/>
      <c r="AC125" s="1"/>
      <c r="AD125" s="1"/>
    </row>
    <row r="126" spans="1:30" x14ac:dyDescent="0.25">
      <c r="P126" s="37"/>
      <c r="Q126" s="37"/>
      <c r="R126" s="37"/>
      <c r="S126" s="37"/>
      <c r="T126" s="37"/>
      <c r="U126" s="58"/>
      <c r="V126" s="58"/>
      <c r="W126" s="58"/>
      <c r="X126" s="1"/>
      <c r="Y126" s="1"/>
      <c r="Z126" s="1"/>
      <c r="AA126" s="1"/>
      <c r="AB126" s="1"/>
      <c r="AC126" s="1"/>
      <c r="AD126" s="1"/>
    </row>
    <row r="127" spans="1:30" x14ac:dyDescent="0.25">
      <c r="P127" s="37"/>
      <c r="Q127" s="37"/>
      <c r="R127" s="37"/>
      <c r="S127" s="37"/>
      <c r="T127" s="37"/>
      <c r="U127" s="58"/>
      <c r="V127" s="58"/>
      <c r="W127" s="58"/>
      <c r="X127" s="1"/>
      <c r="Y127" s="1"/>
      <c r="Z127" s="1"/>
      <c r="AA127" s="1"/>
      <c r="AB127" s="1"/>
      <c r="AC127" s="1"/>
      <c r="AD127" s="1"/>
    </row>
    <row r="128" spans="1:30" x14ac:dyDescent="0.25">
      <c r="P128" s="37"/>
      <c r="Q128" s="37"/>
      <c r="R128" s="37"/>
      <c r="S128" s="37"/>
      <c r="T128" s="37"/>
      <c r="U128" s="58"/>
      <c r="V128" s="58"/>
      <c r="W128" s="58"/>
      <c r="X128" s="1"/>
      <c r="Y128" s="1"/>
      <c r="Z128" s="1"/>
      <c r="AA128" s="1"/>
      <c r="AB128" s="1"/>
      <c r="AC128" s="1"/>
      <c r="AD128" s="1"/>
    </row>
    <row r="129" spans="16:30" x14ac:dyDescent="0.25">
      <c r="P129" s="37"/>
      <c r="Q129" s="37"/>
      <c r="R129" s="37"/>
      <c r="S129" s="37"/>
      <c r="T129" s="37"/>
      <c r="U129" s="58"/>
      <c r="V129" s="58"/>
      <c r="W129" s="58"/>
      <c r="X129" s="1"/>
      <c r="Y129" s="1"/>
      <c r="Z129" s="1"/>
      <c r="AA129" s="1"/>
      <c r="AB129" s="1"/>
      <c r="AC129" s="1"/>
      <c r="AD129" s="1"/>
    </row>
    <row r="130" spans="16:30" x14ac:dyDescent="0.25">
      <c r="X130" s="1"/>
      <c r="Y130" s="1"/>
      <c r="Z130" s="1"/>
      <c r="AA130" s="1"/>
      <c r="AB130" s="1"/>
      <c r="AC130" s="1"/>
      <c r="AD130" s="1"/>
    </row>
    <row r="131" spans="16:30" x14ac:dyDescent="0.25">
      <c r="X131" s="1"/>
      <c r="Y131" s="1"/>
      <c r="Z131" s="1"/>
      <c r="AA131" s="1"/>
      <c r="AB131" s="1"/>
      <c r="AC131" s="1"/>
      <c r="AD131" s="1"/>
    </row>
    <row r="132" spans="16:30" x14ac:dyDescent="0.25">
      <c r="X132" s="1"/>
      <c r="Y132" s="1"/>
      <c r="Z132" s="1"/>
      <c r="AA132" s="1"/>
      <c r="AB132" s="1"/>
      <c r="AC132" s="1"/>
      <c r="AD132" s="1"/>
    </row>
    <row r="133" spans="16:30" x14ac:dyDescent="0.25">
      <c r="X133" s="1"/>
      <c r="Y133" s="1"/>
      <c r="Z133" s="1"/>
      <c r="AA133" s="1"/>
      <c r="AB133" s="1"/>
      <c r="AC133" s="1"/>
      <c r="AD133" s="1"/>
    </row>
    <row r="134" spans="16:30" x14ac:dyDescent="0.25">
      <c r="X134" s="1"/>
      <c r="Y134" s="1"/>
      <c r="Z134" s="1"/>
      <c r="AA134" s="1"/>
      <c r="AB134" s="1"/>
      <c r="AC134" s="1"/>
      <c r="AD134" s="1"/>
    </row>
    <row r="135" spans="16:30" x14ac:dyDescent="0.25">
      <c r="X135" s="1"/>
      <c r="Y135" s="1"/>
      <c r="Z135" s="1"/>
      <c r="AA135" s="1"/>
      <c r="AB135" s="1"/>
      <c r="AC135" s="1"/>
      <c r="AD135" s="1"/>
    </row>
    <row r="136" spans="16:30" x14ac:dyDescent="0.25">
      <c r="X136" s="1"/>
      <c r="Y136" s="1"/>
      <c r="Z136" s="1"/>
      <c r="AA136" s="1"/>
      <c r="AB136" s="1"/>
      <c r="AC136" s="1"/>
      <c r="AD136" s="1"/>
    </row>
    <row r="137" spans="16:30" x14ac:dyDescent="0.25">
      <c r="X137" s="1"/>
      <c r="Y137" s="1"/>
      <c r="Z137" s="1"/>
      <c r="AA137" s="1"/>
      <c r="AB137" s="1"/>
      <c r="AC137" s="1"/>
      <c r="AD137" s="1"/>
    </row>
    <row r="138" spans="16:30" x14ac:dyDescent="0.25">
      <c r="X138" s="1"/>
      <c r="Y138" s="1"/>
      <c r="Z138" s="1"/>
      <c r="AA138" s="1"/>
      <c r="AB138" s="1"/>
      <c r="AC138" s="1"/>
      <c r="AD138" s="1"/>
    </row>
  </sheetData>
  <mergeCells count="6">
    <mergeCell ref="AB1:AD1"/>
    <mergeCell ref="A1:D1"/>
    <mergeCell ref="E1:O1"/>
    <mergeCell ref="P1:T1"/>
    <mergeCell ref="U1:X1"/>
    <mergeCell ref="Y1:AA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1"/>
  <sheetViews>
    <sheetView zoomScale="75" workbookViewId="0">
      <pane xSplit="4" ySplit="2" topLeftCell="E3" activePane="bottomRight" state="frozen"/>
      <selection activeCell="A5" sqref="A5"/>
      <selection pane="topRight" activeCell="A5" sqref="A5"/>
      <selection pane="bottomLeft" activeCell="A5" sqref="A5"/>
      <selection pane="bottomRight" activeCell="A6" sqref="A6"/>
    </sheetView>
  </sheetViews>
  <sheetFormatPr defaultRowHeight="15" x14ac:dyDescent="0.25"/>
  <cols>
    <col min="1" max="1" width="7.85546875" style="28" customWidth="1"/>
    <col min="2" max="2" width="9.28515625" style="29" bestFit="1" customWidth="1"/>
    <col min="3" max="3" width="15.5703125" style="29" bestFit="1" customWidth="1"/>
    <col min="4" max="4" width="48.7109375" style="30" bestFit="1" customWidth="1"/>
    <col min="5" max="19" width="15.7109375" style="30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308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75" si="0">Z4-X5+Y5</f>
        <v>0</v>
      </c>
      <c r="AA5" s="14"/>
      <c r="AB5" s="14"/>
      <c r="AC5" s="9">
        <f>AC4-AA5+AB5</f>
        <v>0</v>
      </c>
    </row>
    <row r="6" spans="1:29" s="26" customFormat="1" x14ac:dyDescent="0.25">
      <c r="A6" s="18">
        <v>42583</v>
      </c>
      <c r="B6" s="19">
        <v>4864</v>
      </c>
      <c r="C6" s="19">
        <v>6102</v>
      </c>
      <c r="D6" s="20" t="s">
        <v>310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22">
        <v>356.35</v>
      </c>
      <c r="Q6" s="22"/>
      <c r="R6" s="22"/>
      <c r="S6" s="22"/>
      <c r="T6" s="23"/>
      <c r="U6" s="23"/>
      <c r="V6" s="23"/>
      <c r="W6" s="23"/>
      <c r="X6" s="24">
        <v>16.97</v>
      </c>
      <c r="Y6" s="24"/>
      <c r="Z6" s="25">
        <f t="shared" si="0"/>
        <v>-16.97</v>
      </c>
      <c r="AA6" s="14">
        <v>14.25</v>
      </c>
      <c r="AB6" s="14"/>
      <c r="AC6" s="9">
        <f>AC5-AA6+AB6</f>
        <v>-14.25</v>
      </c>
    </row>
    <row r="7" spans="1:29" s="26" customFormat="1" x14ac:dyDescent="0.25">
      <c r="A7" s="18">
        <v>42583</v>
      </c>
      <c r="B7" s="19">
        <v>4865</v>
      </c>
      <c r="C7" s="19">
        <v>6102</v>
      </c>
      <c r="D7" s="20" t="s">
        <v>310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>
        <v>37.1</v>
      </c>
      <c r="Q7" s="22"/>
      <c r="R7" s="22"/>
      <c r="S7" s="22"/>
      <c r="T7" s="23"/>
      <c r="U7" s="23"/>
      <c r="V7" s="23"/>
      <c r="W7" s="23"/>
      <c r="X7" s="24">
        <v>1.77</v>
      </c>
      <c r="Y7" s="24"/>
      <c r="Z7" s="25">
        <f t="shared" si="0"/>
        <v>-18.739999999999998</v>
      </c>
      <c r="AA7" s="14">
        <v>1.48</v>
      </c>
      <c r="AB7" s="14"/>
      <c r="AC7" s="9">
        <f t="shared" ref="AC7:AC76" si="1">AC6-AA7+AB7</f>
        <v>-15.73</v>
      </c>
    </row>
    <row r="8" spans="1:29" s="26" customFormat="1" x14ac:dyDescent="0.25">
      <c r="A8" s="18">
        <v>42583</v>
      </c>
      <c r="B8" s="19">
        <v>4866</v>
      </c>
      <c r="C8" s="19">
        <v>6102</v>
      </c>
      <c r="D8" s="20" t="s">
        <v>311</v>
      </c>
      <c r="E8" s="21"/>
      <c r="F8" s="21"/>
      <c r="G8" s="21"/>
      <c r="H8" s="21"/>
      <c r="I8" s="21">
        <v>399.77</v>
      </c>
      <c r="J8" s="21"/>
      <c r="K8" s="21"/>
      <c r="L8" s="21"/>
      <c r="M8" s="21"/>
      <c r="N8" s="21"/>
      <c r="O8" s="22"/>
      <c r="P8" s="22"/>
      <c r="Q8" s="22"/>
      <c r="R8" s="22"/>
      <c r="S8" s="22"/>
      <c r="T8" s="23"/>
      <c r="U8" s="23"/>
      <c r="V8" s="23"/>
      <c r="W8" s="23"/>
      <c r="X8" s="24">
        <v>36.340000000000003</v>
      </c>
      <c r="Y8" s="24"/>
      <c r="Z8" s="25">
        <f t="shared" si="0"/>
        <v>-55.08</v>
      </c>
      <c r="AA8" s="14">
        <v>15.99</v>
      </c>
      <c r="AB8" s="14"/>
      <c r="AC8" s="9">
        <f t="shared" si="1"/>
        <v>-31.72</v>
      </c>
    </row>
    <row r="9" spans="1:29" s="26" customFormat="1" x14ac:dyDescent="0.25">
      <c r="A9" s="18">
        <v>42583</v>
      </c>
      <c r="B9" s="19">
        <v>4867</v>
      </c>
      <c r="C9" s="19">
        <v>6102</v>
      </c>
      <c r="D9" s="20" t="s">
        <v>217</v>
      </c>
      <c r="E9" s="21"/>
      <c r="F9" s="21"/>
      <c r="G9" s="21"/>
      <c r="H9" s="21"/>
      <c r="I9" s="21">
        <v>443.77</v>
      </c>
      <c r="J9" s="21"/>
      <c r="K9" s="21"/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>
        <v>36.340000000000003</v>
      </c>
      <c r="Y9" s="24"/>
      <c r="Z9" s="25">
        <f t="shared" si="0"/>
        <v>-91.42</v>
      </c>
      <c r="AA9" s="14">
        <v>17.75</v>
      </c>
      <c r="AB9" s="14"/>
      <c r="AC9" s="9">
        <f t="shared" si="1"/>
        <v>-49.47</v>
      </c>
    </row>
    <row r="10" spans="1:29" s="26" customFormat="1" x14ac:dyDescent="0.25">
      <c r="A10" s="18">
        <v>42584</v>
      </c>
      <c r="B10" s="19">
        <v>4868</v>
      </c>
      <c r="C10" s="19">
        <v>5914</v>
      </c>
      <c r="D10" s="20" t="s">
        <v>312</v>
      </c>
      <c r="E10" s="21"/>
      <c r="F10" s="21"/>
      <c r="G10" s="21"/>
      <c r="H10" s="21"/>
      <c r="I10" s="21"/>
      <c r="J10" s="21"/>
      <c r="K10" s="21"/>
      <c r="L10" s="21"/>
      <c r="M10" s="21">
        <v>18900</v>
      </c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/>
      <c r="Y10" s="24"/>
      <c r="Z10" s="25">
        <f t="shared" si="0"/>
        <v>-91.42</v>
      </c>
      <c r="AA10" s="14"/>
      <c r="AB10" s="14"/>
      <c r="AC10" s="9">
        <f t="shared" si="1"/>
        <v>-49.47</v>
      </c>
    </row>
    <row r="11" spans="1:29" s="76" customFormat="1" x14ac:dyDescent="0.25">
      <c r="A11" s="69">
        <v>42584</v>
      </c>
      <c r="B11" s="70">
        <v>12267</v>
      </c>
      <c r="C11" s="70">
        <v>2102</v>
      </c>
      <c r="D11" s="71" t="s">
        <v>343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3"/>
      <c r="P11" s="73"/>
      <c r="Q11" s="73"/>
      <c r="R11" s="73"/>
      <c r="S11" s="73">
        <v>1002.68</v>
      </c>
      <c r="T11" s="74"/>
      <c r="U11" s="74"/>
      <c r="V11" s="74"/>
      <c r="W11" s="74"/>
      <c r="X11" s="75"/>
      <c r="Y11" s="75">
        <v>45.98</v>
      </c>
      <c r="Z11" s="25">
        <f t="shared" si="0"/>
        <v>-45.440000000000005</v>
      </c>
      <c r="AA11" s="9"/>
      <c r="AB11" s="9">
        <v>40.1</v>
      </c>
      <c r="AC11" s="9">
        <f t="shared" si="1"/>
        <v>-9.3699999999999974</v>
      </c>
    </row>
    <row r="12" spans="1:29" s="76" customFormat="1" x14ac:dyDescent="0.25">
      <c r="A12" s="69">
        <v>42585</v>
      </c>
      <c r="B12" s="70">
        <v>4869</v>
      </c>
      <c r="C12" s="70">
        <v>2913</v>
      </c>
      <c r="D12" s="71" t="s">
        <v>291</v>
      </c>
      <c r="E12" s="72"/>
      <c r="F12" s="72"/>
      <c r="G12" s="72"/>
      <c r="H12" s="72"/>
      <c r="I12" s="72"/>
      <c r="J12" s="72"/>
      <c r="K12" s="72"/>
      <c r="L12" s="72"/>
      <c r="M12" s="72"/>
      <c r="N12" s="72">
        <v>18900</v>
      </c>
      <c r="O12" s="73"/>
      <c r="P12" s="73"/>
      <c r="Q12" s="73"/>
      <c r="R12" s="73"/>
      <c r="S12" s="73"/>
      <c r="T12" s="74"/>
      <c r="U12" s="74"/>
      <c r="V12" s="74"/>
      <c r="W12" s="74"/>
      <c r="X12" s="75"/>
      <c r="Y12" s="75"/>
      <c r="Z12" s="25">
        <f t="shared" si="0"/>
        <v>-45.440000000000005</v>
      </c>
      <c r="AA12" s="9"/>
      <c r="AB12" s="9">
        <v>756</v>
      </c>
      <c r="AC12" s="9">
        <f t="shared" si="1"/>
        <v>746.63</v>
      </c>
    </row>
    <row r="13" spans="1:29" s="26" customFormat="1" x14ac:dyDescent="0.25">
      <c r="A13" s="18">
        <v>42585</v>
      </c>
      <c r="B13" s="19">
        <v>4870</v>
      </c>
      <c r="C13" s="19">
        <v>6117</v>
      </c>
      <c r="D13" s="20" t="s">
        <v>290</v>
      </c>
      <c r="E13" s="21"/>
      <c r="F13" s="21"/>
      <c r="G13" s="21"/>
      <c r="H13" s="21"/>
      <c r="I13" s="21"/>
      <c r="J13" s="21"/>
      <c r="K13" s="21">
        <v>8900</v>
      </c>
      <c r="L13" s="21"/>
      <c r="M13" s="21"/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-45.440000000000005</v>
      </c>
      <c r="AA13" s="14">
        <v>356</v>
      </c>
      <c r="AB13" s="14"/>
      <c r="AC13" s="9">
        <f t="shared" si="1"/>
        <v>390.63</v>
      </c>
    </row>
    <row r="14" spans="1:29" s="26" customFormat="1" x14ac:dyDescent="0.25">
      <c r="A14" s="18">
        <v>42585</v>
      </c>
      <c r="B14" s="19">
        <v>4871</v>
      </c>
      <c r="C14" s="19">
        <v>6912</v>
      </c>
      <c r="D14" s="20" t="s">
        <v>289</v>
      </c>
      <c r="E14" s="21"/>
      <c r="F14" s="21"/>
      <c r="G14" s="21"/>
      <c r="H14" s="21"/>
      <c r="I14" s="21"/>
      <c r="J14" s="21">
        <v>1500</v>
      </c>
      <c r="K14" s="21"/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/>
      <c r="Y14" s="24"/>
      <c r="Z14" s="25">
        <f t="shared" si="0"/>
        <v>-45.440000000000005</v>
      </c>
      <c r="AA14" s="14">
        <v>60</v>
      </c>
      <c r="AB14" s="14"/>
      <c r="AC14" s="9">
        <f t="shared" si="1"/>
        <v>330.63</v>
      </c>
    </row>
    <row r="15" spans="1:29" s="76" customFormat="1" x14ac:dyDescent="0.25">
      <c r="A15" s="69">
        <v>42586</v>
      </c>
      <c r="B15" s="70">
        <v>22517</v>
      </c>
      <c r="C15" s="70">
        <v>2102</v>
      </c>
      <c r="D15" s="71" t="s">
        <v>230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3"/>
      <c r="P15" s="73"/>
      <c r="Q15" s="73"/>
      <c r="R15" s="73"/>
      <c r="S15" s="73">
        <v>1228.2</v>
      </c>
      <c r="T15" s="74"/>
      <c r="U15" s="74"/>
      <c r="V15" s="74"/>
      <c r="W15" s="74"/>
      <c r="X15" s="75"/>
      <c r="Y15" s="75">
        <v>58.49</v>
      </c>
      <c r="Z15" s="25">
        <f t="shared" si="0"/>
        <v>13.049999999999997</v>
      </c>
      <c r="AA15" s="9"/>
      <c r="AB15" s="9">
        <v>46.79</v>
      </c>
      <c r="AC15" s="9">
        <f t="shared" si="1"/>
        <v>377.42</v>
      </c>
    </row>
    <row r="16" spans="1:29" s="26" customFormat="1" x14ac:dyDescent="0.25">
      <c r="A16" s="18">
        <v>42586</v>
      </c>
      <c r="B16" s="19">
        <v>4872</v>
      </c>
      <c r="C16" s="19">
        <v>6117</v>
      </c>
      <c r="D16" s="20" t="s">
        <v>285</v>
      </c>
      <c r="E16" s="21"/>
      <c r="F16" s="21"/>
      <c r="G16" s="21"/>
      <c r="H16" s="21"/>
      <c r="I16" s="21"/>
      <c r="J16" s="21"/>
      <c r="K16" s="21">
        <v>19990</v>
      </c>
      <c r="L16" s="21"/>
      <c r="M16" s="21"/>
      <c r="N16" s="21"/>
      <c r="O16" s="22"/>
      <c r="P16" s="22"/>
      <c r="Q16" s="22"/>
      <c r="R16" s="22"/>
      <c r="S16" s="22"/>
      <c r="T16" s="23"/>
      <c r="U16" s="23"/>
      <c r="V16" s="23"/>
      <c r="W16" s="23"/>
      <c r="X16" s="24"/>
      <c r="Y16" s="24"/>
      <c r="Z16" s="25">
        <f t="shared" si="0"/>
        <v>13.049999999999997</v>
      </c>
      <c r="AA16" s="14">
        <v>799.6</v>
      </c>
      <c r="AB16" s="14"/>
      <c r="AC16" s="9">
        <f t="shared" si="1"/>
        <v>-422.18</v>
      </c>
    </row>
    <row r="17" spans="1:29" s="26" customFormat="1" x14ac:dyDescent="0.25">
      <c r="A17" s="18">
        <v>42586</v>
      </c>
      <c r="B17" s="19">
        <v>4873</v>
      </c>
      <c r="C17" s="19">
        <v>6102</v>
      </c>
      <c r="D17" s="20" t="s">
        <v>313</v>
      </c>
      <c r="E17" s="21"/>
      <c r="F17" s="21"/>
      <c r="G17" s="21"/>
      <c r="H17" s="21"/>
      <c r="I17" s="21">
        <v>1199.31</v>
      </c>
      <c r="J17" s="21"/>
      <c r="K17" s="21"/>
      <c r="L17" s="21"/>
      <c r="M17" s="21"/>
      <c r="N17" s="21"/>
      <c r="O17" s="22"/>
      <c r="P17" s="22"/>
      <c r="Q17" s="22"/>
      <c r="R17" s="22"/>
      <c r="S17" s="22"/>
      <c r="T17" s="23"/>
      <c r="U17" s="23"/>
      <c r="V17" s="23"/>
      <c r="W17" s="23"/>
      <c r="X17" s="24">
        <v>109.03</v>
      </c>
      <c r="Y17" s="24"/>
      <c r="Z17" s="25">
        <f t="shared" si="0"/>
        <v>-95.98</v>
      </c>
      <c r="AA17" s="14">
        <v>47.97</v>
      </c>
      <c r="AB17" s="14"/>
      <c r="AC17" s="9">
        <f t="shared" si="1"/>
        <v>-470.15</v>
      </c>
    </row>
    <row r="18" spans="1:29" s="26" customFormat="1" x14ac:dyDescent="0.25">
      <c r="A18" s="18">
        <v>42586</v>
      </c>
      <c r="B18" s="19">
        <v>4874</v>
      </c>
      <c r="C18" s="19">
        <v>6403</v>
      </c>
      <c r="D18" s="20" t="s">
        <v>314</v>
      </c>
      <c r="E18" s="21"/>
      <c r="F18" s="21"/>
      <c r="G18" s="21"/>
      <c r="H18" s="21"/>
      <c r="I18" s="21">
        <v>6021.05</v>
      </c>
      <c r="J18" s="21"/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>
        <v>688.91</v>
      </c>
      <c r="Y18" s="24"/>
      <c r="Z18" s="25">
        <f t="shared" si="0"/>
        <v>-784.89</v>
      </c>
      <c r="AA18" s="14">
        <v>211.27</v>
      </c>
      <c r="AB18" s="14"/>
      <c r="AC18" s="9">
        <f t="shared" si="1"/>
        <v>-681.42</v>
      </c>
    </row>
    <row r="19" spans="1:29" s="26" customFormat="1" x14ac:dyDescent="0.25">
      <c r="A19" s="18">
        <v>42587</v>
      </c>
      <c r="B19" s="19">
        <v>4875</v>
      </c>
      <c r="C19" s="19">
        <v>5102</v>
      </c>
      <c r="D19" s="20" t="s">
        <v>315</v>
      </c>
      <c r="E19" s="21"/>
      <c r="F19" s="21"/>
      <c r="G19" s="21"/>
      <c r="H19" s="21"/>
      <c r="I19" s="21">
        <v>425.67</v>
      </c>
      <c r="J19" s="21"/>
      <c r="K19" s="21"/>
      <c r="L19" s="21"/>
      <c r="M19" s="21"/>
      <c r="N19" s="21"/>
      <c r="O19" s="22"/>
      <c r="P19" s="22"/>
      <c r="Q19" s="22"/>
      <c r="R19" s="22"/>
      <c r="S19" s="22"/>
      <c r="T19" s="23"/>
      <c r="U19" s="23"/>
      <c r="V19" s="23"/>
      <c r="W19" s="23"/>
      <c r="X19" s="24">
        <v>36.340000000000003</v>
      </c>
      <c r="Y19" s="24"/>
      <c r="Z19" s="25">
        <f t="shared" si="0"/>
        <v>-821.23</v>
      </c>
      <c r="AA19" s="14">
        <v>76.62</v>
      </c>
      <c r="AB19" s="14"/>
      <c r="AC19" s="9">
        <f t="shared" si="1"/>
        <v>-758.04</v>
      </c>
    </row>
    <row r="20" spans="1:29" s="26" customFormat="1" x14ac:dyDescent="0.25">
      <c r="A20" s="18">
        <v>42587</v>
      </c>
      <c r="B20" s="19">
        <v>4876</v>
      </c>
      <c r="C20" s="19">
        <v>6102</v>
      </c>
      <c r="D20" s="20" t="s">
        <v>146</v>
      </c>
      <c r="E20" s="21"/>
      <c r="F20" s="21"/>
      <c r="G20" s="21"/>
      <c r="H20" s="21"/>
      <c r="I20" s="21">
        <v>452.67</v>
      </c>
      <c r="J20" s="21"/>
      <c r="K20" s="21"/>
      <c r="L20" s="21"/>
      <c r="M20" s="21"/>
      <c r="N20" s="21"/>
      <c r="O20" s="22"/>
      <c r="P20" s="22"/>
      <c r="Q20" s="22"/>
      <c r="R20" s="22"/>
      <c r="S20" s="22"/>
      <c r="T20" s="23"/>
      <c r="U20" s="23"/>
      <c r="V20" s="23"/>
      <c r="W20" s="23"/>
      <c r="X20" s="24">
        <v>36.340000000000003</v>
      </c>
      <c r="Y20" s="24"/>
      <c r="Z20" s="25">
        <f t="shared" si="0"/>
        <v>-857.57</v>
      </c>
      <c r="AA20" s="14">
        <v>18.11</v>
      </c>
      <c r="AB20" s="14"/>
      <c r="AC20" s="9">
        <f t="shared" si="1"/>
        <v>-776.15</v>
      </c>
    </row>
    <row r="21" spans="1:29" s="26" customFormat="1" x14ac:dyDescent="0.25">
      <c r="A21" s="18">
        <v>42587</v>
      </c>
      <c r="B21" s="19">
        <v>4877</v>
      </c>
      <c r="C21" s="19">
        <v>5905</v>
      </c>
      <c r="D21" s="20" t="s">
        <v>66</v>
      </c>
      <c r="E21" s="21">
        <v>176301.41</v>
      </c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22"/>
      <c r="Q21" s="22"/>
      <c r="R21" s="22"/>
      <c r="S21" s="22"/>
      <c r="T21" s="23"/>
      <c r="U21" s="23"/>
      <c r="V21" s="23"/>
      <c r="W21" s="23"/>
      <c r="X21" s="24"/>
      <c r="Y21" s="24"/>
      <c r="Z21" s="25">
        <f t="shared" si="0"/>
        <v>-857.57</v>
      </c>
      <c r="AA21" s="14"/>
      <c r="AB21" s="14"/>
      <c r="AC21" s="9">
        <f t="shared" si="1"/>
        <v>-776.15</v>
      </c>
    </row>
    <row r="22" spans="1:29" s="26" customFormat="1" x14ac:dyDescent="0.25">
      <c r="A22" s="18">
        <v>42587</v>
      </c>
      <c r="B22" s="19">
        <v>4878</v>
      </c>
      <c r="C22" s="19">
        <v>5949</v>
      </c>
      <c r="D22" s="20" t="s">
        <v>59</v>
      </c>
      <c r="E22" s="21"/>
      <c r="F22" s="21"/>
      <c r="G22" s="21"/>
      <c r="H22" s="21"/>
      <c r="I22" s="21"/>
      <c r="J22" s="21"/>
      <c r="K22" s="21"/>
      <c r="L22" s="21"/>
      <c r="M22" s="21">
        <v>2300</v>
      </c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/>
      <c r="Y22" s="24"/>
      <c r="Z22" s="25">
        <f t="shared" si="0"/>
        <v>-857.57</v>
      </c>
      <c r="AA22" s="14">
        <v>414</v>
      </c>
      <c r="AB22" s="14"/>
      <c r="AC22" s="9">
        <f t="shared" si="1"/>
        <v>-1190.1500000000001</v>
      </c>
    </row>
    <row r="23" spans="1:29" s="26" customFormat="1" x14ac:dyDescent="0.25">
      <c r="A23" s="18">
        <v>42587</v>
      </c>
      <c r="B23" s="19">
        <v>4879</v>
      </c>
      <c r="C23" s="19">
        <v>5912</v>
      </c>
      <c r="D23" s="20" t="s">
        <v>316</v>
      </c>
      <c r="E23" s="21"/>
      <c r="F23" s="21"/>
      <c r="G23" s="21"/>
      <c r="H23" s="21"/>
      <c r="I23" s="21"/>
      <c r="J23" s="21">
        <v>8900</v>
      </c>
      <c r="K23" s="21"/>
      <c r="L23" s="21"/>
      <c r="M23" s="21"/>
      <c r="N23" s="21"/>
      <c r="O23" s="22"/>
      <c r="P23" s="22"/>
      <c r="Q23" s="22"/>
      <c r="R23" s="22"/>
      <c r="S23" s="22"/>
      <c r="T23" s="23"/>
      <c r="U23" s="23"/>
      <c r="V23" s="23"/>
      <c r="W23" s="23"/>
      <c r="X23" s="24"/>
      <c r="Y23" s="24"/>
      <c r="Z23" s="25">
        <f t="shared" si="0"/>
        <v>-857.57</v>
      </c>
      <c r="AA23" s="14"/>
      <c r="AB23" s="14"/>
      <c r="AC23" s="9">
        <f t="shared" si="1"/>
        <v>-1190.1500000000001</v>
      </c>
    </row>
    <row r="24" spans="1:29" s="76" customFormat="1" x14ac:dyDescent="0.25">
      <c r="A24" s="69">
        <v>42587</v>
      </c>
      <c r="B24" s="70">
        <v>4880</v>
      </c>
      <c r="C24" s="70">
        <v>1914</v>
      </c>
      <c r="D24" s="71" t="s">
        <v>312</v>
      </c>
      <c r="E24" s="72"/>
      <c r="F24" s="72"/>
      <c r="G24" s="72"/>
      <c r="H24" s="72"/>
      <c r="I24" s="72"/>
      <c r="J24" s="72"/>
      <c r="K24" s="72"/>
      <c r="L24" s="72"/>
      <c r="M24" s="72"/>
      <c r="N24" s="72">
        <v>18900</v>
      </c>
      <c r="O24" s="73"/>
      <c r="P24" s="73"/>
      <c r="Q24" s="73"/>
      <c r="R24" s="73"/>
      <c r="S24" s="73"/>
      <c r="T24" s="74"/>
      <c r="U24" s="74"/>
      <c r="V24" s="74"/>
      <c r="W24" s="74"/>
      <c r="X24" s="75"/>
      <c r="Y24" s="75"/>
      <c r="Z24" s="25">
        <f t="shared" si="0"/>
        <v>-857.57</v>
      </c>
      <c r="AA24" s="9"/>
      <c r="AB24" s="9"/>
      <c r="AC24" s="9">
        <f t="shared" si="1"/>
        <v>-1190.1500000000001</v>
      </c>
    </row>
    <row r="25" spans="1:29" s="26" customFormat="1" x14ac:dyDescent="0.25">
      <c r="A25" s="18">
        <v>42587</v>
      </c>
      <c r="B25" s="19">
        <v>4881</v>
      </c>
      <c r="C25" s="19">
        <v>5914</v>
      </c>
      <c r="D25" s="20" t="s">
        <v>312</v>
      </c>
      <c r="E25" s="21"/>
      <c r="F25" s="21"/>
      <c r="G25" s="21"/>
      <c r="H25" s="21"/>
      <c r="I25" s="21"/>
      <c r="J25" s="21"/>
      <c r="K25" s="21"/>
      <c r="L25" s="21"/>
      <c r="M25" s="21">
        <v>44900</v>
      </c>
      <c r="N25" s="21"/>
      <c r="O25" s="22"/>
      <c r="P25" s="22"/>
      <c r="Q25" s="22"/>
      <c r="R25" s="22"/>
      <c r="S25" s="22"/>
      <c r="T25" s="23"/>
      <c r="U25" s="23"/>
      <c r="V25" s="23"/>
      <c r="W25" s="23"/>
      <c r="X25" s="24"/>
      <c r="Y25" s="24"/>
      <c r="Z25" s="25">
        <f t="shared" si="0"/>
        <v>-857.57</v>
      </c>
      <c r="AA25" s="14"/>
      <c r="AB25" s="14"/>
      <c r="AC25" s="9">
        <f t="shared" si="1"/>
        <v>-1190.1500000000001</v>
      </c>
    </row>
    <row r="26" spans="1:29" s="26" customFormat="1" x14ac:dyDescent="0.25">
      <c r="A26" s="18">
        <v>42590</v>
      </c>
      <c r="B26" s="19">
        <v>4882</v>
      </c>
      <c r="C26" s="19">
        <v>6117</v>
      </c>
      <c r="D26" s="20" t="s">
        <v>254</v>
      </c>
      <c r="E26" s="21"/>
      <c r="F26" s="21"/>
      <c r="G26" s="21"/>
      <c r="H26" s="21"/>
      <c r="I26" s="21"/>
      <c r="J26" s="21"/>
      <c r="K26" s="21">
        <v>29357</v>
      </c>
      <c r="L26" s="21"/>
      <c r="M26" s="21"/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/>
      <c r="Y26" s="24"/>
      <c r="Z26" s="25">
        <f t="shared" si="0"/>
        <v>-857.57</v>
      </c>
      <c r="AA26" s="14">
        <v>1174.28</v>
      </c>
      <c r="AB26" s="14"/>
      <c r="AC26" s="9">
        <f t="shared" si="1"/>
        <v>-2364.4300000000003</v>
      </c>
    </row>
    <row r="27" spans="1:29" s="26" customFormat="1" x14ac:dyDescent="0.25">
      <c r="A27" s="18">
        <v>42590</v>
      </c>
      <c r="B27" s="19">
        <v>4883</v>
      </c>
      <c r="C27" s="19">
        <v>6117</v>
      </c>
      <c r="D27" s="20" t="s">
        <v>254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/>
      <c r="Y27" s="24"/>
      <c r="Z27" s="25">
        <f t="shared" si="0"/>
        <v>-857.57</v>
      </c>
      <c r="AA27" s="14">
        <v>1174.28</v>
      </c>
      <c r="AB27" s="14"/>
      <c r="AC27" s="9">
        <f t="shared" si="1"/>
        <v>-3538.71</v>
      </c>
    </row>
    <row r="28" spans="1:29" s="26" customFormat="1" x14ac:dyDescent="0.25">
      <c r="A28" s="18">
        <v>42590</v>
      </c>
      <c r="B28" s="19">
        <v>4884</v>
      </c>
      <c r="C28" s="19">
        <v>6117</v>
      </c>
      <c r="D28" s="20" t="s">
        <v>254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/>
      <c r="Y28" s="24"/>
      <c r="Z28" s="25">
        <f t="shared" si="0"/>
        <v>-857.57</v>
      </c>
      <c r="AA28" s="14">
        <v>1174.28</v>
      </c>
      <c r="AB28" s="14"/>
      <c r="AC28" s="9">
        <f t="shared" si="1"/>
        <v>-4712.99</v>
      </c>
    </row>
    <row r="29" spans="1:29" s="26" customFormat="1" x14ac:dyDescent="0.25">
      <c r="A29" s="18">
        <v>42590</v>
      </c>
      <c r="B29" s="19">
        <v>4885</v>
      </c>
      <c r="C29" s="19">
        <v>6117</v>
      </c>
      <c r="D29" s="20" t="s">
        <v>183</v>
      </c>
      <c r="E29" s="21"/>
      <c r="F29" s="21"/>
      <c r="G29" s="21"/>
      <c r="H29" s="21"/>
      <c r="I29" s="21"/>
      <c r="J29" s="21"/>
      <c r="K29" s="21">
        <v>18900</v>
      </c>
      <c r="L29" s="21"/>
      <c r="M29" s="21"/>
      <c r="N29" s="21"/>
      <c r="O29" s="22"/>
      <c r="P29" s="22"/>
      <c r="Q29" s="22"/>
      <c r="R29" s="22"/>
      <c r="S29" s="22"/>
      <c r="T29" s="23"/>
      <c r="U29" s="23"/>
      <c r="V29" s="23"/>
      <c r="W29" s="23"/>
      <c r="X29" s="24"/>
      <c r="Y29" s="24"/>
      <c r="Z29" s="25">
        <f t="shared" si="0"/>
        <v>-857.57</v>
      </c>
      <c r="AA29" s="14">
        <v>756</v>
      </c>
      <c r="AB29" s="14"/>
      <c r="AC29" s="9">
        <f t="shared" si="1"/>
        <v>-5468.99</v>
      </c>
    </row>
    <row r="30" spans="1:29" s="26" customFormat="1" x14ac:dyDescent="0.25">
      <c r="A30" s="18">
        <v>42590</v>
      </c>
      <c r="B30" s="19">
        <v>4886</v>
      </c>
      <c r="C30" s="19">
        <v>5922</v>
      </c>
      <c r="D30" s="20" t="s">
        <v>321</v>
      </c>
      <c r="E30" s="21"/>
      <c r="F30" s="21"/>
      <c r="G30" s="21"/>
      <c r="H30" s="21">
        <v>32000</v>
      </c>
      <c r="I30" s="21"/>
      <c r="J30" s="21"/>
      <c r="K30" s="21"/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>
        <v>168.91</v>
      </c>
      <c r="Y30" s="24"/>
      <c r="Z30" s="25">
        <f t="shared" si="0"/>
        <v>-1026.48</v>
      </c>
      <c r="AA30" s="14"/>
      <c r="AB30" s="14"/>
      <c r="AC30" s="9">
        <f t="shared" si="1"/>
        <v>-5468.99</v>
      </c>
    </row>
    <row r="31" spans="1:29" s="76" customFormat="1" x14ac:dyDescent="0.25">
      <c r="A31" s="69">
        <v>42590</v>
      </c>
      <c r="B31" s="70">
        <v>4887</v>
      </c>
      <c r="C31" s="70">
        <v>2949</v>
      </c>
      <c r="D31" s="71" t="s">
        <v>120</v>
      </c>
      <c r="E31" s="72"/>
      <c r="F31" s="72"/>
      <c r="G31" s="72"/>
      <c r="H31" s="72"/>
      <c r="I31" s="72"/>
      <c r="J31" s="72"/>
      <c r="K31" s="72"/>
      <c r="L31" s="72"/>
      <c r="M31" s="72"/>
      <c r="N31" s="72">
        <v>300</v>
      </c>
      <c r="O31" s="73"/>
      <c r="P31" s="73"/>
      <c r="Q31" s="73"/>
      <c r="R31" s="73"/>
      <c r="S31" s="73"/>
      <c r="T31" s="74"/>
      <c r="U31" s="74"/>
      <c r="V31" s="74"/>
      <c r="W31" s="74"/>
      <c r="X31" s="75"/>
      <c r="Y31" s="75"/>
      <c r="Z31" s="25">
        <f t="shared" si="0"/>
        <v>-1026.48</v>
      </c>
      <c r="AA31" s="9"/>
      <c r="AB31" s="9">
        <v>12</v>
      </c>
      <c r="AC31" s="9">
        <f t="shared" si="1"/>
        <v>-5456.99</v>
      </c>
    </row>
    <row r="32" spans="1:29" s="76" customFormat="1" x14ac:dyDescent="0.25">
      <c r="A32" s="69">
        <v>42590</v>
      </c>
      <c r="B32" s="70">
        <v>22535</v>
      </c>
      <c r="C32" s="70">
        <v>2102</v>
      </c>
      <c r="D32" s="71" t="s">
        <v>230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3"/>
      <c r="P32" s="73"/>
      <c r="Q32" s="73"/>
      <c r="R32" s="73"/>
      <c r="S32" s="73">
        <v>1051.5999999999999</v>
      </c>
      <c r="T32" s="74"/>
      <c r="U32" s="74"/>
      <c r="V32" s="74"/>
      <c r="W32" s="74"/>
      <c r="X32" s="75"/>
      <c r="Y32" s="75">
        <v>50.08</v>
      </c>
      <c r="Z32" s="25">
        <f t="shared" si="0"/>
        <v>-976.4</v>
      </c>
      <c r="AA32" s="9"/>
      <c r="AB32" s="9">
        <v>40.06</v>
      </c>
      <c r="AC32" s="9">
        <f t="shared" si="1"/>
        <v>-5416.9299999999994</v>
      </c>
    </row>
    <row r="33" spans="1:29" s="26" customFormat="1" x14ac:dyDescent="0.25">
      <c r="A33" s="18">
        <v>42591</v>
      </c>
      <c r="B33" s="19">
        <v>4888</v>
      </c>
      <c r="C33" s="19">
        <v>6117</v>
      </c>
      <c r="D33" s="20" t="s">
        <v>276</v>
      </c>
      <c r="E33" s="21"/>
      <c r="F33" s="21"/>
      <c r="G33" s="21"/>
      <c r="H33" s="21"/>
      <c r="I33" s="21"/>
      <c r="J33" s="21"/>
      <c r="K33" s="21">
        <v>19990</v>
      </c>
      <c r="L33" s="21"/>
      <c r="M33" s="21"/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-976.4</v>
      </c>
      <c r="AA33" s="14">
        <v>799.6</v>
      </c>
      <c r="AB33" s="14"/>
      <c r="AC33" s="9">
        <f t="shared" si="1"/>
        <v>-6216.53</v>
      </c>
    </row>
    <row r="34" spans="1:29" s="26" customFormat="1" x14ac:dyDescent="0.25">
      <c r="A34" s="18">
        <v>42591</v>
      </c>
      <c r="B34" s="19">
        <v>4889</v>
      </c>
      <c r="C34" s="19">
        <v>6117</v>
      </c>
      <c r="D34" s="20" t="s">
        <v>295</v>
      </c>
      <c r="E34" s="21"/>
      <c r="F34" s="21"/>
      <c r="G34" s="21"/>
      <c r="H34" s="21"/>
      <c r="I34" s="21"/>
      <c r="J34" s="21"/>
      <c r="K34" s="21">
        <v>18900</v>
      </c>
      <c r="L34" s="21"/>
      <c r="M34" s="21"/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-976.4</v>
      </c>
      <c r="AA34" s="14">
        <v>756</v>
      </c>
      <c r="AB34" s="14"/>
      <c r="AC34" s="9">
        <f t="shared" si="1"/>
        <v>-6972.53</v>
      </c>
    </row>
    <row r="35" spans="1:29" s="26" customFormat="1" x14ac:dyDescent="0.25">
      <c r="A35" s="18">
        <v>42591</v>
      </c>
      <c r="B35" s="19">
        <v>4890</v>
      </c>
      <c r="C35" s="19">
        <v>6102</v>
      </c>
      <c r="D35" s="20" t="s">
        <v>212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22">
        <v>8289.81</v>
      </c>
      <c r="Q35" s="22"/>
      <c r="R35" s="22"/>
      <c r="S35" s="22"/>
      <c r="T35" s="23"/>
      <c r="U35" s="23"/>
      <c r="V35" s="23"/>
      <c r="W35" s="23"/>
      <c r="X35" s="24">
        <v>394.76</v>
      </c>
      <c r="Y35" s="24"/>
      <c r="Z35" s="25">
        <f t="shared" si="0"/>
        <v>-1371.1599999999999</v>
      </c>
      <c r="AA35" s="14">
        <v>331.59</v>
      </c>
      <c r="AB35" s="14"/>
      <c r="AC35" s="9">
        <f t="shared" si="1"/>
        <v>-7304.12</v>
      </c>
    </row>
    <row r="36" spans="1:29" s="26" customFormat="1" x14ac:dyDescent="0.25">
      <c r="A36" s="18">
        <v>42591</v>
      </c>
      <c r="B36" s="19">
        <v>4891</v>
      </c>
      <c r="C36" s="19">
        <v>6102</v>
      </c>
      <c r="D36" s="20" t="s">
        <v>317</v>
      </c>
      <c r="E36" s="21"/>
      <c r="F36" s="21"/>
      <c r="G36" s="21"/>
      <c r="H36" s="21"/>
      <c r="I36" s="21">
        <v>399.77</v>
      </c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>
        <v>36.340000000000003</v>
      </c>
      <c r="Y36" s="24"/>
      <c r="Z36" s="25">
        <f t="shared" si="0"/>
        <v>-1407.4999999999998</v>
      </c>
      <c r="AA36" s="14">
        <v>15.99</v>
      </c>
      <c r="AB36" s="14"/>
      <c r="AC36" s="9">
        <f t="shared" si="1"/>
        <v>-7320.11</v>
      </c>
    </row>
    <row r="37" spans="1:29" s="26" customFormat="1" x14ac:dyDescent="0.25">
      <c r="A37" s="18">
        <v>42591</v>
      </c>
      <c r="B37" s="19">
        <v>4892</v>
      </c>
      <c r="C37" s="19">
        <v>6117</v>
      </c>
      <c r="D37" s="20" t="s">
        <v>72</v>
      </c>
      <c r="E37" s="21"/>
      <c r="F37" s="21"/>
      <c r="G37" s="21"/>
      <c r="H37" s="21"/>
      <c r="I37" s="21"/>
      <c r="J37" s="21"/>
      <c r="K37" s="21">
        <v>18200</v>
      </c>
      <c r="L37" s="21"/>
      <c r="M37" s="21"/>
      <c r="N37" s="21"/>
      <c r="O37" s="22"/>
      <c r="P37" s="22"/>
      <c r="Q37" s="22"/>
      <c r="R37" s="22"/>
      <c r="S37" s="22"/>
      <c r="T37" s="23"/>
      <c r="U37" s="23"/>
      <c r="V37" s="23"/>
      <c r="W37" s="23"/>
      <c r="X37" s="24"/>
      <c r="Y37" s="24"/>
      <c r="Z37" s="25">
        <f t="shared" si="0"/>
        <v>-1407.4999999999998</v>
      </c>
      <c r="AA37" s="14">
        <v>728</v>
      </c>
      <c r="AB37" s="14"/>
      <c r="AC37" s="9">
        <f t="shared" si="1"/>
        <v>-8048.11</v>
      </c>
    </row>
    <row r="38" spans="1:29" s="26" customFormat="1" x14ac:dyDescent="0.25">
      <c r="A38" s="18">
        <v>42591</v>
      </c>
      <c r="B38" s="19">
        <v>4893</v>
      </c>
      <c r="C38" s="19">
        <v>6117</v>
      </c>
      <c r="D38" s="20" t="s">
        <v>318</v>
      </c>
      <c r="E38" s="21"/>
      <c r="F38" s="21"/>
      <c r="G38" s="21"/>
      <c r="H38" s="21"/>
      <c r="I38" s="21"/>
      <c r="J38" s="21"/>
      <c r="K38" s="21">
        <v>7900</v>
      </c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/>
      <c r="Y38" s="24"/>
      <c r="Z38" s="25">
        <f t="shared" si="0"/>
        <v>-1407.4999999999998</v>
      </c>
      <c r="AA38" s="14">
        <v>316</v>
      </c>
      <c r="AB38" s="14"/>
      <c r="AC38" s="9">
        <f t="shared" si="1"/>
        <v>-8364.11</v>
      </c>
    </row>
    <row r="39" spans="1:29" s="76" customFormat="1" x14ac:dyDescent="0.25">
      <c r="A39" s="69">
        <v>42592</v>
      </c>
      <c r="B39" s="70">
        <v>500365</v>
      </c>
      <c r="C39" s="70">
        <v>2915</v>
      </c>
      <c r="D39" s="71" t="s">
        <v>344</v>
      </c>
      <c r="E39" s="72"/>
      <c r="F39" s="72"/>
      <c r="G39" s="72"/>
      <c r="H39" s="72"/>
      <c r="I39" s="72"/>
      <c r="J39" s="72"/>
      <c r="K39" s="72"/>
      <c r="L39" s="72"/>
      <c r="M39" s="72"/>
      <c r="N39" s="72">
        <v>6000</v>
      </c>
      <c r="O39" s="73"/>
      <c r="P39" s="73"/>
      <c r="Q39" s="73"/>
      <c r="R39" s="73"/>
      <c r="S39" s="73"/>
      <c r="T39" s="74"/>
      <c r="U39" s="74"/>
      <c r="V39" s="74"/>
      <c r="W39" s="74"/>
      <c r="X39" s="75"/>
      <c r="Y39" s="75"/>
      <c r="Z39" s="25">
        <f t="shared" si="0"/>
        <v>-1407.4999999999998</v>
      </c>
      <c r="AA39" s="9"/>
      <c r="AB39" s="9"/>
      <c r="AC39" s="9">
        <f t="shared" si="1"/>
        <v>-8364.11</v>
      </c>
    </row>
    <row r="40" spans="1:29" s="26" customFormat="1" x14ac:dyDescent="0.25">
      <c r="A40" s="18">
        <v>42592</v>
      </c>
      <c r="B40" s="19">
        <v>4894</v>
      </c>
      <c r="C40" s="19">
        <v>6102</v>
      </c>
      <c r="D40" s="20" t="s">
        <v>319</v>
      </c>
      <c r="E40" s="21"/>
      <c r="F40" s="21"/>
      <c r="G40" s="21"/>
      <c r="H40" s="21"/>
      <c r="I40" s="21">
        <v>1341.55</v>
      </c>
      <c r="J40" s="21"/>
      <c r="K40" s="21"/>
      <c r="L40" s="21"/>
      <c r="M40" s="21"/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>
        <v>116.51</v>
      </c>
      <c r="Y40" s="24"/>
      <c r="Z40" s="25">
        <f t="shared" si="0"/>
        <v>-1524.0099999999998</v>
      </c>
      <c r="AA40" s="14">
        <v>53.66</v>
      </c>
      <c r="AB40" s="14"/>
      <c r="AC40" s="9">
        <f t="shared" si="1"/>
        <v>-8417.77</v>
      </c>
    </row>
    <row r="41" spans="1:29" s="26" customFormat="1" x14ac:dyDescent="0.25">
      <c r="A41" s="18">
        <v>42592</v>
      </c>
      <c r="B41" s="19">
        <v>4895</v>
      </c>
      <c r="C41" s="19">
        <v>6102</v>
      </c>
      <c r="D41" s="20" t="s">
        <v>72</v>
      </c>
      <c r="E41" s="21"/>
      <c r="F41" s="21">
        <v>18200</v>
      </c>
      <c r="G41" s="21"/>
      <c r="H41" s="21"/>
      <c r="I41" s="21"/>
      <c r="J41" s="21"/>
      <c r="K41" s="21"/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-1524.0099999999998</v>
      </c>
      <c r="AA41" s="14">
        <v>728</v>
      </c>
      <c r="AB41" s="14"/>
      <c r="AC41" s="9">
        <f t="shared" si="1"/>
        <v>-9145.77</v>
      </c>
    </row>
    <row r="42" spans="1:29" s="26" customFormat="1" x14ac:dyDescent="0.25">
      <c r="A42" s="18">
        <v>42592</v>
      </c>
      <c r="B42" s="19">
        <v>4896</v>
      </c>
      <c r="C42" s="19">
        <v>6117</v>
      </c>
      <c r="D42" s="20" t="s">
        <v>72</v>
      </c>
      <c r="E42" s="21"/>
      <c r="F42" s="21"/>
      <c r="G42" s="21"/>
      <c r="H42" s="21"/>
      <c r="I42" s="21"/>
      <c r="J42" s="21"/>
      <c r="K42" s="21">
        <v>28690</v>
      </c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/>
      <c r="Y42" s="24"/>
      <c r="Z42" s="25">
        <f t="shared" si="0"/>
        <v>-1524.0099999999998</v>
      </c>
      <c r="AA42" s="14">
        <v>1147.5999999999999</v>
      </c>
      <c r="AB42" s="14"/>
      <c r="AC42" s="9">
        <f t="shared" si="1"/>
        <v>-10293.370000000001</v>
      </c>
    </row>
    <row r="43" spans="1:29" s="26" customFormat="1" x14ac:dyDescent="0.25">
      <c r="A43" s="18">
        <v>42593</v>
      </c>
      <c r="B43" s="19">
        <v>4897</v>
      </c>
      <c r="C43" s="19">
        <v>6117</v>
      </c>
      <c r="D43" s="20" t="s">
        <v>295</v>
      </c>
      <c r="E43" s="21"/>
      <c r="F43" s="21"/>
      <c r="G43" s="21"/>
      <c r="H43" s="21"/>
      <c r="I43" s="21"/>
      <c r="J43" s="21"/>
      <c r="K43" s="21">
        <v>18900</v>
      </c>
      <c r="L43" s="21"/>
      <c r="M43" s="21"/>
      <c r="N43" s="21"/>
      <c r="O43" s="22"/>
      <c r="P43" s="22"/>
      <c r="Q43" s="22"/>
      <c r="R43" s="22"/>
      <c r="S43" s="22"/>
      <c r="T43" s="23"/>
      <c r="U43" s="23"/>
      <c r="V43" s="23"/>
      <c r="W43" s="23"/>
      <c r="X43" s="24"/>
      <c r="Y43" s="24"/>
      <c r="Z43" s="25">
        <f t="shared" si="0"/>
        <v>-1524.0099999999998</v>
      </c>
      <c r="AA43" s="14">
        <v>756</v>
      </c>
      <c r="AB43" s="14"/>
      <c r="AC43" s="9">
        <f t="shared" si="1"/>
        <v>-11049.37</v>
      </c>
    </row>
    <row r="44" spans="1:29" s="68" customFormat="1" x14ac:dyDescent="0.25">
      <c r="A44" s="61">
        <v>42593</v>
      </c>
      <c r="B44" s="62">
        <v>4898</v>
      </c>
      <c r="C44" s="62"/>
      <c r="D44" s="63" t="s">
        <v>46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5"/>
      <c r="P44" s="65"/>
      <c r="Q44" s="65"/>
      <c r="R44" s="65"/>
      <c r="S44" s="65"/>
      <c r="T44" s="66"/>
      <c r="U44" s="66"/>
      <c r="V44" s="66"/>
      <c r="W44" s="66"/>
      <c r="X44" s="67"/>
      <c r="Y44" s="67"/>
      <c r="Z44" s="59">
        <f t="shared" si="0"/>
        <v>-1524.0099999999998</v>
      </c>
      <c r="AA44" s="60"/>
      <c r="AB44" s="60"/>
      <c r="AC44" s="60">
        <f t="shared" si="1"/>
        <v>-11049.37</v>
      </c>
    </row>
    <row r="45" spans="1:29" s="26" customFormat="1" x14ac:dyDescent="0.25">
      <c r="A45" s="18">
        <v>42593</v>
      </c>
      <c r="B45" s="19">
        <v>4899</v>
      </c>
      <c r="C45" s="19">
        <v>6102</v>
      </c>
      <c r="D45" s="20" t="s">
        <v>289</v>
      </c>
      <c r="E45" s="21"/>
      <c r="F45" s="21"/>
      <c r="G45" s="21"/>
      <c r="H45" s="21"/>
      <c r="I45" s="21">
        <v>399.77</v>
      </c>
      <c r="J45" s="21"/>
      <c r="K45" s="21"/>
      <c r="L45" s="21"/>
      <c r="M45" s="21"/>
      <c r="N45" s="21"/>
      <c r="O45" s="22"/>
      <c r="P45" s="22"/>
      <c r="Q45" s="22"/>
      <c r="R45" s="22"/>
      <c r="S45" s="22"/>
      <c r="T45" s="23"/>
      <c r="U45" s="23"/>
      <c r="V45" s="23"/>
      <c r="W45" s="23"/>
      <c r="X45" s="24">
        <v>36.340000000000003</v>
      </c>
      <c r="Y45" s="24"/>
      <c r="Z45" s="25">
        <f t="shared" si="0"/>
        <v>-1560.3499999999997</v>
      </c>
      <c r="AA45" s="14">
        <v>15.99</v>
      </c>
      <c r="AB45" s="14"/>
      <c r="AC45" s="9">
        <f t="shared" si="1"/>
        <v>-11065.36</v>
      </c>
    </row>
    <row r="46" spans="1:29" s="26" customFormat="1" x14ac:dyDescent="0.25">
      <c r="A46" s="18">
        <v>42593</v>
      </c>
      <c r="B46" s="19">
        <v>4900</v>
      </c>
      <c r="C46" s="19">
        <v>5102</v>
      </c>
      <c r="D46" s="20" t="s">
        <v>320</v>
      </c>
      <c r="E46" s="21"/>
      <c r="F46" s="21"/>
      <c r="G46" s="21"/>
      <c r="H46" s="21"/>
      <c r="I46" s="21">
        <v>3871.77</v>
      </c>
      <c r="J46" s="21"/>
      <c r="K46" s="21"/>
      <c r="L46" s="21"/>
      <c r="M46" s="21"/>
      <c r="N46" s="21"/>
      <c r="O46" s="22"/>
      <c r="P46" s="22"/>
      <c r="Q46" s="22"/>
      <c r="R46" s="22"/>
      <c r="S46" s="22"/>
      <c r="T46" s="23"/>
      <c r="U46" s="23"/>
      <c r="V46" s="23"/>
      <c r="W46" s="23"/>
      <c r="X46" s="24">
        <v>109.03</v>
      </c>
      <c r="Y46" s="24"/>
      <c r="Z46" s="25">
        <f t="shared" si="0"/>
        <v>-1669.3799999999997</v>
      </c>
      <c r="AA46" s="14">
        <v>696.92</v>
      </c>
      <c r="AB46" s="14"/>
      <c r="AC46" s="9">
        <f t="shared" si="1"/>
        <v>-11762.28</v>
      </c>
    </row>
    <row r="47" spans="1:29" s="26" customFormat="1" x14ac:dyDescent="0.25">
      <c r="A47" s="18">
        <v>42594</v>
      </c>
      <c r="B47" s="19">
        <v>4901</v>
      </c>
      <c r="C47" s="19">
        <v>6949</v>
      </c>
      <c r="D47" s="20" t="s">
        <v>120</v>
      </c>
      <c r="E47" s="21"/>
      <c r="F47" s="21"/>
      <c r="G47" s="21"/>
      <c r="H47" s="21"/>
      <c r="I47" s="21"/>
      <c r="J47" s="21"/>
      <c r="K47" s="21"/>
      <c r="L47" s="21"/>
      <c r="M47" s="21">
        <v>1495</v>
      </c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-1669.3799999999997</v>
      </c>
      <c r="AA47" s="14">
        <v>59.8</v>
      </c>
      <c r="AB47" s="14"/>
      <c r="AC47" s="9">
        <f t="shared" si="1"/>
        <v>-11822.08</v>
      </c>
    </row>
    <row r="48" spans="1:29" s="26" customFormat="1" x14ac:dyDescent="0.25">
      <c r="A48" s="18">
        <v>42594</v>
      </c>
      <c r="B48" s="19">
        <v>4902</v>
      </c>
      <c r="C48" s="19">
        <v>5117</v>
      </c>
      <c r="D48" s="20" t="s">
        <v>321</v>
      </c>
      <c r="E48" s="21"/>
      <c r="F48" s="21"/>
      <c r="G48" s="21"/>
      <c r="H48" s="21"/>
      <c r="I48" s="21"/>
      <c r="J48" s="21"/>
      <c r="K48" s="21">
        <v>32000</v>
      </c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/>
      <c r="Y48" s="24"/>
      <c r="Z48" s="25">
        <f t="shared" si="0"/>
        <v>-1669.3799999999997</v>
      </c>
      <c r="AA48" s="14">
        <v>5760</v>
      </c>
      <c r="AB48" s="14"/>
      <c r="AC48" s="9">
        <f t="shared" si="1"/>
        <v>-17582.080000000002</v>
      </c>
    </row>
    <row r="49" spans="1:29" s="26" customFormat="1" x14ac:dyDescent="0.25">
      <c r="A49" s="18">
        <v>42594</v>
      </c>
      <c r="B49" s="19">
        <v>4903</v>
      </c>
      <c r="C49" s="19">
        <v>5102</v>
      </c>
      <c r="D49" s="20" t="s">
        <v>322</v>
      </c>
      <c r="E49" s="21"/>
      <c r="F49" s="21"/>
      <c r="G49" s="21"/>
      <c r="H49" s="21"/>
      <c r="I49" s="21">
        <v>2399.83</v>
      </c>
      <c r="J49" s="21"/>
      <c r="K49" s="21"/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>
        <v>218.17</v>
      </c>
      <c r="Y49" s="24"/>
      <c r="Z49" s="25">
        <f t="shared" si="0"/>
        <v>-1887.5499999999997</v>
      </c>
      <c r="AA49" s="14">
        <v>431.97</v>
      </c>
      <c r="AB49" s="14"/>
      <c r="AC49" s="9">
        <f t="shared" si="1"/>
        <v>-18014.050000000003</v>
      </c>
    </row>
    <row r="50" spans="1:29" s="26" customFormat="1" x14ac:dyDescent="0.25">
      <c r="A50" s="18">
        <v>42594</v>
      </c>
      <c r="B50" s="19">
        <v>4904</v>
      </c>
      <c r="C50" s="19">
        <v>6102</v>
      </c>
      <c r="D50" s="20" t="s">
        <v>323</v>
      </c>
      <c r="E50" s="21"/>
      <c r="F50" s="21"/>
      <c r="G50" s="21"/>
      <c r="H50" s="21"/>
      <c r="I50" s="21">
        <v>244.9</v>
      </c>
      <c r="J50" s="21"/>
      <c r="K50" s="21"/>
      <c r="L50" s="21"/>
      <c r="M50" s="21"/>
      <c r="N50" s="21"/>
      <c r="O50" s="22"/>
      <c r="P50" s="22"/>
      <c r="Q50" s="22"/>
      <c r="R50" s="22"/>
      <c r="S50" s="22"/>
      <c r="T50" s="23"/>
      <c r="U50" s="23"/>
      <c r="V50" s="23"/>
      <c r="W50" s="23"/>
      <c r="X50" s="24"/>
      <c r="Y50" s="24"/>
      <c r="Z50" s="25">
        <f t="shared" si="0"/>
        <v>-1887.5499999999997</v>
      </c>
      <c r="AA50" s="14">
        <v>29.39</v>
      </c>
      <c r="AB50" s="14"/>
      <c r="AC50" s="9">
        <f t="shared" si="1"/>
        <v>-18043.440000000002</v>
      </c>
    </row>
    <row r="51" spans="1:29" s="76" customFormat="1" x14ac:dyDescent="0.25">
      <c r="A51" s="69">
        <v>42597</v>
      </c>
      <c r="B51" s="70">
        <v>4905</v>
      </c>
      <c r="C51" s="70">
        <v>1914</v>
      </c>
      <c r="D51" s="71" t="s">
        <v>312</v>
      </c>
      <c r="E51" s="72"/>
      <c r="F51" s="72"/>
      <c r="G51" s="72"/>
      <c r="H51" s="72"/>
      <c r="I51" s="72"/>
      <c r="J51" s="72"/>
      <c r="K51" s="72"/>
      <c r="L51" s="72"/>
      <c r="M51" s="72"/>
      <c r="N51" s="72">
        <v>44900</v>
      </c>
      <c r="O51" s="73"/>
      <c r="P51" s="73"/>
      <c r="Q51" s="73"/>
      <c r="R51" s="73"/>
      <c r="S51" s="73"/>
      <c r="T51" s="74"/>
      <c r="U51" s="74"/>
      <c r="V51" s="74"/>
      <c r="W51" s="74"/>
      <c r="X51" s="75"/>
      <c r="Y51" s="75"/>
      <c r="Z51" s="25">
        <f t="shared" si="0"/>
        <v>-1887.5499999999997</v>
      </c>
      <c r="AA51" s="9"/>
      <c r="AB51" s="9"/>
      <c r="AC51" s="9">
        <f t="shared" si="1"/>
        <v>-18043.440000000002</v>
      </c>
    </row>
    <row r="52" spans="1:29" s="26" customFormat="1" x14ac:dyDescent="0.25">
      <c r="A52" s="18">
        <v>42597</v>
      </c>
      <c r="B52" s="19">
        <v>4906</v>
      </c>
      <c r="C52" s="19">
        <v>6102</v>
      </c>
      <c r="D52" s="20" t="s">
        <v>324</v>
      </c>
      <c r="E52" s="21"/>
      <c r="F52" s="21"/>
      <c r="G52" s="21"/>
      <c r="H52" s="21"/>
      <c r="I52" s="21">
        <v>6969.64</v>
      </c>
      <c r="J52" s="21"/>
      <c r="K52" s="21"/>
      <c r="L52" s="21"/>
      <c r="M52" s="21"/>
      <c r="N52" s="21"/>
      <c r="O52" s="22"/>
      <c r="P52" s="22"/>
      <c r="Q52" s="22"/>
      <c r="R52" s="22"/>
      <c r="S52" s="22"/>
      <c r="T52" s="23"/>
      <c r="U52" s="23"/>
      <c r="V52" s="23"/>
      <c r="W52" s="23"/>
      <c r="X52" s="24"/>
      <c r="Y52" s="24"/>
      <c r="Z52" s="25">
        <f t="shared" si="0"/>
        <v>-1887.5499999999997</v>
      </c>
      <c r="AA52" s="14">
        <v>278.79000000000002</v>
      </c>
      <c r="AB52" s="14"/>
      <c r="AC52" s="9">
        <f t="shared" si="1"/>
        <v>-18322.230000000003</v>
      </c>
    </row>
    <row r="53" spans="1:29" s="26" customFormat="1" x14ac:dyDescent="0.25">
      <c r="A53" s="18">
        <v>42598</v>
      </c>
      <c r="B53" s="19">
        <v>4907</v>
      </c>
      <c r="C53" s="19">
        <v>6102</v>
      </c>
      <c r="D53" s="20" t="s">
        <v>157</v>
      </c>
      <c r="E53" s="21"/>
      <c r="F53" s="21"/>
      <c r="G53" s="21"/>
      <c r="H53" s="21"/>
      <c r="I53" s="21">
        <v>2123.0300000000002</v>
      </c>
      <c r="J53" s="21"/>
      <c r="K53" s="21"/>
      <c r="L53" s="21"/>
      <c r="M53" s="21"/>
      <c r="N53" s="21"/>
      <c r="O53" s="22"/>
      <c r="P53" s="22"/>
      <c r="Q53" s="22"/>
      <c r="R53" s="22"/>
      <c r="S53" s="22"/>
      <c r="T53" s="23"/>
      <c r="U53" s="23"/>
      <c r="V53" s="23"/>
      <c r="W53" s="23"/>
      <c r="X53" s="24">
        <v>171.6</v>
      </c>
      <c r="Y53" s="24"/>
      <c r="Z53" s="25">
        <f t="shared" si="0"/>
        <v>-2059.1499999999996</v>
      </c>
      <c r="AA53" s="14">
        <v>84.92</v>
      </c>
      <c r="AB53" s="14"/>
      <c r="AC53" s="9">
        <f t="shared" si="1"/>
        <v>-18407.150000000001</v>
      </c>
    </row>
    <row r="54" spans="1:29" s="26" customFormat="1" x14ac:dyDescent="0.25">
      <c r="A54" s="18">
        <v>42599</v>
      </c>
      <c r="B54" s="19">
        <v>4908</v>
      </c>
      <c r="C54" s="19">
        <v>6949</v>
      </c>
      <c r="D54" s="20" t="s">
        <v>135</v>
      </c>
      <c r="E54" s="21"/>
      <c r="F54" s="21"/>
      <c r="G54" s="21"/>
      <c r="H54" s="21"/>
      <c r="I54" s="21"/>
      <c r="J54" s="21"/>
      <c r="K54" s="21"/>
      <c r="L54" s="21"/>
      <c r="M54" s="21">
        <v>500</v>
      </c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/>
      <c r="Y54" s="24"/>
      <c r="Z54" s="25">
        <f t="shared" si="0"/>
        <v>-2059.1499999999996</v>
      </c>
      <c r="AA54" s="14">
        <v>20</v>
      </c>
      <c r="AB54" s="14"/>
      <c r="AC54" s="9">
        <f t="shared" si="1"/>
        <v>-18427.150000000001</v>
      </c>
    </row>
    <row r="55" spans="1:29" s="26" customFormat="1" x14ac:dyDescent="0.25">
      <c r="A55" s="18">
        <v>42599</v>
      </c>
      <c r="B55" s="19">
        <v>4909</v>
      </c>
      <c r="C55" s="19">
        <v>5915</v>
      </c>
      <c r="D55" s="20" t="s">
        <v>325</v>
      </c>
      <c r="E55" s="21"/>
      <c r="F55" s="21"/>
      <c r="G55" s="21"/>
      <c r="H55" s="21"/>
      <c r="I55" s="21"/>
      <c r="J55" s="21"/>
      <c r="K55" s="21"/>
      <c r="L55" s="21"/>
      <c r="M55" s="21">
        <v>2700</v>
      </c>
      <c r="N55" s="21"/>
      <c r="O55" s="22"/>
      <c r="P55" s="22"/>
      <c r="Q55" s="22"/>
      <c r="R55" s="22"/>
      <c r="S55" s="22"/>
      <c r="T55" s="23"/>
      <c r="U55" s="23"/>
      <c r="V55" s="23"/>
      <c r="W55" s="23"/>
      <c r="X55" s="24"/>
      <c r="Y55" s="24"/>
      <c r="Z55" s="25">
        <f t="shared" si="0"/>
        <v>-2059.1499999999996</v>
      </c>
      <c r="AA55" s="14"/>
      <c r="AB55" s="14"/>
      <c r="AC55" s="9">
        <f t="shared" si="1"/>
        <v>-18427.150000000001</v>
      </c>
    </row>
    <row r="56" spans="1:29" s="76" customFormat="1" x14ac:dyDescent="0.25">
      <c r="A56" s="69">
        <v>42600</v>
      </c>
      <c r="B56" s="70">
        <v>2291</v>
      </c>
      <c r="C56" s="70">
        <v>2102</v>
      </c>
      <c r="D56" s="71" t="s">
        <v>345</v>
      </c>
      <c r="E56" s="72"/>
      <c r="F56" s="72"/>
      <c r="G56" s="72"/>
      <c r="H56" s="72"/>
      <c r="I56" s="72"/>
      <c r="J56" s="72"/>
      <c r="K56" s="72"/>
      <c r="L56" s="72"/>
      <c r="M56" s="72"/>
      <c r="N56" s="72">
        <v>2188.48</v>
      </c>
      <c r="O56" s="73"/>
      <c r="P56" s="73"/>
      <c r="Q56" s="73"/>
      <c r="R56" s="73"/>
      <c r="S56" s="73"/>
      <c r="T56" s="74"/>
      <c r="U56" s="74"/>
      <c r="V56" s="74"/>
      <c r="W56" s="74"/>
      <c r="X56" s="75"/>
      <c r="Y56" s="75"/>
      <c r="Z56" s="25">
        <f t="shared" si="0"/>
        <v>-2059.1499999999996</v>
      </c>
      <c r="AA56" s="9"/>
      <c r="AB56" s="9">
        <v>247.75</v>
      </c>
      <c r="AC56" s="9">
        <f t="shared" si="1"/>
        <v>-18179.400000000001</v>
      </c>
    </row>
    <row r="57" spans="1:29" s="26" customFormat="1" x14ac:dyDescent="0.25">
      <c r="A57" s="18">
        <v>42600</v>
      </c>
      <c r="B57" s="19">
        <v>4910</v>
      </c>
      <c r="C57" s="19">
        <v>6102</v>
      </c>
      <c r="D57" s="20" t="s">
        <v>326</v>
      </c>
      <c r="E57" s="21"/>
      <c r="F57" s="21"/>
      <c r="G57" s="21"/>
      <c r="H57" s="21"/>
      <c r="I57" s="21">
        <v>3800</v>
      </c>
      <c r="J57" s="21"/>
      <c r="K57" s="21"/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/>
      <c r="Y57" s="24"/>
      <c r="Z57" s="25">
        <f t="shared" si="0"/>
        <v>-2059.1499999999996</v>
      </c>
      <c r="AA57" s="14">
        <v>152</v>
      </c>
      <c r="AB57" s="14"/>
      <c r="AC57" s="9">
        <f t="shared" si="1"/>
        <v>-18331.400000000001</v>
      </c>
    </row>
    <row r="58" spans="1:29" s="26" customFormat="1" x14ac:dyDescent="0.25">
      <c r="A58" s="18">
        <v>42600</v>
      </c>
      <c r="B58" s="19">
        <v>4911</v>
      </c>
      <c r="C58" s="19">
        <v>6922</v>
      </c>
      <c r="D58" s="20" t="s">
        <v>327</v>
      </c>
      <c r="E58" s="21"/>
      <c r="F58" s="21"/>
      <c r="G58" s="21"/>
      <c r="H58" s="21">
        <v>19990</v>
      </c>
      <c r="I58" s="21"/>
      <c r="J58" s="21"/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-2059.1499999999996</v>
      </c>
      <c r="AA58" s="14"/>
      <c r="AB58" s="14"/>
      <c r="AC58" s="9">
        <f t="shared" si="1"/>
        <v>-18331.400000000001</v>
      </c>
    </row>
    <row r="59" spans="1:29" s="26" customFormat="1" x14ac:dyDescent="0.25">
      <c r="A59" s="18">
        <v>42601</v>
      </c>
      <c r="B59" s="19">
        <v>4912</v>
      </c>
      <c r="C59" s="19">
        <v>5905</v>
      </c>
      <c r="D59" s="20" t="s">
        <v>66</v>
      </c>
      <c r="E59" s="21">
        <v>27500</v>
      </c>
      <c r="F59" s="21"/>
      <c r="G59" s="21"/>
      <c r="H59" s="21"/>
      <c r="I59" s="21"/>
      <c r="J59" s="21"/>
      <c r="K59" s="21"/>
      <c r="L59" s="21"/>
      <c r="M59" s="21"/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-2059.1499999999996</v>
      </c>
      <c r="AA59" s="14"/>
      <c r="AB59" s="14"/>
      <c r="AC59" s="9">
        <f t="shared" si="1"/>
        <v>-18331.400000000001</v>
      </c>
    </row>
    <row r="60" spans="1:29" s="26" customFormat="1" x14ac:dyDescent="0.25">
      <c r="A60" s="18">
        <v>42601</v>
      </c>
      <c r="B60" s="19">
        <v>4913</v>
      </c>
      <c r="C60" s="19">
        <v>6117</v>
      </c>
      <c r="D60" s="20" t="s">
        <v>301</v>
      </c>
      <c r="E60" s="21"/>
      <c r="F60" s="21"/>
      <c r="G60" s="21"/>
      <c r="H60" s="21"/>
      <c r="I60" s="21"/>
      <c r="J60" s="21"/>
      <c r="K60" s="21">
        <v>20900</v>
      </c>
      <c r="L60" s="21"/>
      <c r="M60" s="21"/>
      <c r="N60" s="21"/>
      <c r="O60" s="22"/>
      <c r="P60" s="22"/>
      <c r="Q60" s="22"/>
      <c r="R60" s="22"/>
      <c r="S60" s="22"/>
      <c r="T60" s="23"/>
      <c r="U60" s="23"/>
      <c r="V60" s="23"/>
      <c r="W60" s="23"/>
      <c r="X60" s="24"/>
      <c r="Y60" s="24"/>
      <c r="Z60" s="25">
        <f t="shared" si="0"/>
        <v>-2059.1499999999996</v>
      </c>
      <c r="AA60" s="14">
        <v>836</v>
      </c>
      <c r="AB60" s="14"/>
      <c r="AC60" s="9">
        <f t="shared" si="1"/>
        <v>-19167.400000000001</v>
      </c>
    </row>
    <row r="61" spans="1:29" s="26" customFormat="1" x14ac:dyDescent="0.25">
      <c r="A61" s="18">
        <v>42601</v>
      </c>
      <c r="B61" s="19">
        <v>4914</v>
      </c>
      <c r="C61" s="19">
        <v>6117</v>
      </c>
      <c r="D61" s="20" t="s">
        <v>301</v>
      </c>
      <c r="E61" s="21"/>
      <c r="F61" s="21"/>
      <c r="G61" s="21"/>
      <c r="H61" s="21"/>
      <c r="I61" s="21"/>
      <c r="J61" s="21"/>
      <c r="K61" s="21">
        <v>30000</v>
      </c>
      <c r="L61" s="21"/>
      <c r="M61" s="21"/>
      <c r="N61" s="21"/>
      <c r="O61" s="22"/>
      <c r="P61" s="22"/>
      <c r="Q61" s="22"/>
      <c r="R61" s="22"/>
      <c r="S61" s="22"/>
      <c r="T61" s="23"/>
      <c r="U61" s="23"/>
      <c r="V61" s="23"/>
      <c r="W61" s="23"/>
      <c r="X61" s="24"/>
      <c r="Y61" s="24"/>
      <c r="Z61" s="25">
        <f t="shared" si="0"/>
        <v>-2059.1499999999996</v>
      </c>
      <c r="AA61" s="14">
        <v>1200</v>
      </c>
      <c r="AB61" s="14"/>
      <c r="AC61" s="9">
        <f t="shared" si="1"/>
        <v>-20367.400000000001</v>
      </c>
    </row>
    <row r="62" spans="1:29" s="26" customFormat="1" x14ac:dyDescent="0.25">
      <c r="A62" s="18">
        <v>42604</v>
      </c>
      <c r="B62" s="19">
        <v>4915</v>
      </c>
      <c r="C62" s="19">
        <v>5922</v>
      </c>
      <c r="D62" s="20" t="s">
        <v>328</v>
      </c>
      <c r="E62" s="21"/>
      <c r="F62" s="21"/>
      <c r="G62" s="21"/>
      <c r="H62" s="21">
        <v>20990</v>
      </c>
      <c r="I62" s="21"/>
      <c r="J62" s="21"/>
      <c r="K62" s="21"/>
      <c r="L62" s="21"/>
      <c r="M62" s="21"/>
      <c r="N62" s="21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>
        <f t="shared" si="0"/>
        <v>-2059.1499999999996</v>
      </c>
      <c r="AA62" s="14"/>
      <c r="AB62" s="14"/>
      <c r="AC62" s="9">
        <f t="shared" si="1"/>
        <v>-20367.400000000001</v>
      </c>
    </row>
    <row r="63" spans="1:29" s="26" customFormat="1" x14ac:dyDescent="0.25">
      <c r="A63" s="18">
        <v>42605</v>
      </c>
      <c r="B63" s="19">
        <v>4916</v>
      </c>
      <c r="C63" s="19">
        <v>6922</v>
      </c>
      <c r="D63" s="20" t="s">
        <v>329</v>
      </c>
      <c r="E63" s="21"/>
      <c r="F63" s="21"/>
      <c r="G63" s="21"/>
      <c r="H63" s="21">
        <v>20023.82</v>
      </c>
      <c r="I63" s="21"/>
      <c r="J63" s="21"/>
      <c r="K63" s="21"/>
      <c r="L63" s="21"/>
      <c r="M63" s="21"/>
      <c r="N63" s="21"/>
      <c r="O63" s="22"/>
      <c r="P63" s="22"/>
      <c r="Q63" s="22"/>
      <c r="R63" s="22"/>
      <c r="S63" s="22"/>
      <c r="T63" s="23"/>
      <c r="U63" s="23"/>
      <c r="V63" s="23"/>
      <c r="W63" s="23"/>
      <c r="X63" s="24"/>
      <c r="Y63" s="24"/>
      <c r="Z63" s="25">
        <f t="shared" si="0"/>
        <v>-2059.1499999999996</v>
      </c>
      <c r="AA63" s="14"/>
      <c r="AB63" s="14"/>
      <c r="AC63" s="9">
        <f t="shared" si="1"/>
        <v>-20367.400000000001</v>
      </c>
    </row>
    <row r="64" spans="1:29" s="26" customFormat="1" x14ac:dyDescent="0.25">
      <c r="A64" s="18">
        <v>42605</v>
      </c>
      <c r="B64" s="19">
        <v>4917</v>
      </c>
      <c r="C64" s="19">
        <v>6102</v>
      </c>
      <c r="D64" s="20" t="s">
        <v>330</v>
      </c>
      <c r="E64" s="21"/>
      <c r="F64" s="21"/>
      <c r="G64" s="21"/>
      <c r="H64" s="21"/>
      <c r="I64" s="21">
        <v>452.67</v>
      </c>
      <c r="J64" s="21"/>
      <c r="K64" s="21"/>
      <c r="L64" s="21"/>
      <c r="M64" s="21"/>
      <c r="N64" s="21"/>
      <c r="O64" s="22"/>
      <c r="P64" s="22"/>
      <c r="Q64" s="22"/>
      <c r="R64" s="22"/>
      <c r="S64" s="22"/>
      <c r="T64" s="23"/>
      <c r="U64" s="23"/>
      <c r="V64" s="23"/>
      <c r="W64" s="23"/>
      <c r="X64" s="24">
        <v>36.340000000000003</v>
      </c>
      <c r="Y64" s="24"/>
      <c r="Z64" s="25">
        <f t="shared" si="0"/>
        <v>-2095.4899999999998</v>
      </c>
      <c r="AA64" s="14">
        <v>18.11</v>
      </c>
      <c r="AB64" s="14"/>
      <c r="AC64" s="9">
        <f t="shared" si="1"/>
        <v>-20385.510000000002</v>
      </c>
    </row>
    <row r="65" spans="1:29" s="26" customFormat="1" x14ac:dyDescent="0.25">
      <c r="A65" s="18">
        <v>42605</v>
      </c>
      <c r="B65" s="19">
        <v>4918</v>
      </c>
      <c r="C65" s="19">
        <v>6949</v>
      </c>
      <c r="D65" s="20" t="s">
        <v>331</v>
      </c>
      <c r="E65" s="21"/>
      <c r="F65" s="21"/>
      <c r="G65" s="21"/>
      <c r="H65" s="21"/>
      <c r="I65" s="21"/>
      <c r="J65" s="21"/>
      <c r="K65" s="21"/>
      <c r="L65" s="21"/>
      <c r="M65" s="21">
        <v>500</v>
      </c>
      <c r="N65" s="21"/>
      <c r="O65" s="22"/>
      <c r="P65" s="22"/>
      <c r="Q65" s="22"/>
      <c r="R65" s="22"/>
      <c r="S65" s="22"/>
      <c r="T65" s="23"/>
      <c r="U65" s="23"/>
      <c r="V65" s="23"/>
      <c r="W65" s="23"/>
      <c r="X65" s="24"/>
      <c r="Y65" s="24"/>
      <c r="Z65" s="25">
        <f t="shared" si="0"/>
        <v>-2095.4899999999998</v>
      </c>
      <c r="AA65" s="14">
        <v>20</v>
      </c>
      <c r="AB65" s="14"/>
      <c r="AC65" s="9">
        <f t="shared" si="1"/>
        <v>-20405.510000000002</v>
      </c>
    </row>
    <row r="66" spans="1:29" s="26" customFormat="1" x14ac:dyDescent="0.25">
      <c r="A66" s="18">
        <v>42605</v>
      </c>
      <c r="B66" s="19">
        <v>4919</v>
      </c>
      <c r="C66" s="19">
        <v>6922</v>
      </c>
      <c r="D66" s="20" t="s">
        <v>332</v>
      </c>
      <c r="E66" s="21"/>
      <c r="F66" s="21"/>
      <c r="G66" s="21"/>
      <c r="H66" s="21">
        <v>34000</v>
      </c>
      <c r="I66" s="21"/>
      <c r="J66" s="21"/>
      <c r="K66" s="21"/>
      <c r="L66" s="21"/>
      <c r="M66" s="21"/>
      <c r="N66" s="21"/>
      <c r="O66" s="22"/>
      <c r="P66" s="22"/>
      <c r="Q66" s="22"/>
      <c r="R66" s="22"/>
      <c r="S66" s="22"/>
      <c r="T66" s="23"/>
      <c r="U66" s="23"/>
      <c r="V66" s="23"/>
      <c r="W66" s="23"/>
      <c r="X66" s="24"/>
      <c r="Y66" s="24"/>
      <c r="Z66" s="25">
        <f t="shared" si="0"/>
        <v>-2095.4899999999998</v>
      </c>
      <c r="AA66" s="14"/>
      <c r="AB66" s="14"/>
      <c r="AC66" s="9">
        <f t="shared" si="1"/>
        <v>-20405.510000000002</v>
      </c>
    </row>
    <row r="67" spans="1:29" s="68" customFormat="1" x14ac:dyDescent="0.25">
      <c r="A67" s="61">
        <v>42606</v>
      </c>
      <c r="B67" s="62">
        <v>4920</v>
      </c>
      <c r="C67" s="62"/>
      <c r="D67" s="63" t="s">
        <v>46</v>
      </c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5"/>
      <c r="P67" s="65"/>
      <c r="Q67" s="65"/>
      <c r="R67" s="65"/>
      <c r="S67" s="65"/>
      <c r="T67" s="66"/>
      <c r="U67" s="66"/>
      <c r="V67" s="66"/>
      <c r="W67" s="66"/>
      <c r="X67" s="67"/>
      <c r="Y67" s="67"/>
      <c r="Z67" s="59">
        <f t="shared" si="0"/>
        <v>-2095.4899999999998</v>
      </c>
      <c r="AA67" s="60"/>
      <c r="AB67" s="60"/>
      <c r="AC67" s="60">
        <f t="shared" si="1"/>
        <v>-20405.510000000002</v>
      </c>
    </row>
    <row r="68" spans="1:29" s="26" customFormat="1" x14ac:dyDescent="0.25">
      <c r="A68" s="18">
        <v>42606</v>
      </c>
      <c r="B68" s="19">
        <v>4921</v>
      </c>
      <c r="C68" s="19">
        <v>6912</v>
      </c>
      <c r="D68" s="20" t="s">
        <v>90</v>
      </c>
      <c r="E68" s="21"/>
      <c r="F68" s="21"/>
      <c r="G68" s="21"/>
      <c r="H68" s="21"/>
      <c r="I68" s="21"/>
      <c r="J68" s="21">
        <v>30000</v>
      </c>
      <c r="K68" s="21"/>
      <c r="L68" s="21"/>
      <c r="M68" s="21"/>
      <c r="N68" s="21"/>
      <c r="O68" s="22"/>
      <c r="P68" s="22"/>
      <c r="Q68" s="22"/>
      <c r="R68" s="22"/>
      <c r="S68" s="22"/>
      <c r="T68" s="23"/>
      <c r="U68" s="23"/>
      <c r="V68" s="23"/>
      <c r="W68" s="23"/>
      <c r="X68" s="24"/>
      <c r="Y68" s="24"/>
      <c r="Z68" s="25">
        <f t="shared" si="0"/>
        <v>-2095.4899999999998</v>
      </c>
      <c r="AA68" s="14">
        <v>1200</v>
      </c>
      <c r="AB68" s="14"/>
      <c r="AC68" s="9">
        <f t="shared" si="1"/>
        <v>-21605.510000000002</v>
      </c>
    </row>
    <row r="69" spans="1:29" s="26" customFormat="1" x14ac:dyDescent="0.25">
      <c r="A69" s="18">
        <v>42606</v>
      </c>
      <c r="B69" s="19">
        <v>4922</v>
      </c>
      <c r="C69" s="19">
        <v>5922</v>
      </c>
      <c r="D69" s="20" t="s">
        <v>333</v>
      </c>
      <c r="E69" s="21"/>
      <c r="F69" s="21"/>
      <c r="G69" s="21"/>
      <c r="H69" s="21">
        <v>62000</v>
      </c>
      <c r="I69" s="21"/>
      <c r="J69" s="21"/>
      <c r="K69" s="21"/>
      <c r="L69" s="21"/>
      <c r="M69" s="21"/>
      <c r="N69" s="21"/>
      <c r="O69" s="22"/>
      <c r="P69" s="22"/>
      <c r="Q69" s="22"/>
      <c r="R69" s="22"/>
      <c r="S69" s="22"/>
      <c r="T69" s="23"/>
      <c r="U69" s="23"/>
      <c r="V69" s="23"/>
      <c r="W69" s="23"/>
      <c r="X69" s="24"/>
      <c r="Y69" s="24"/>
      <c r="Z69" s="25">
        <f t="shared" si="0"/>
        <v>-2095.4899999999998</v>
      </c>
      <c r="AA69" s="14"/>
      <c r="AB69" s="14"/>
      <c r="AC69" s="9">
        <f t="shared" si="1"/>
        <v>-21605.510000000002</v>
      </c>
    </row>
    <row r="70" spans="1:29" s="76" customFormat="1" x14ac:dyDescent="0.25">
      <c r="A70" s="69">
        <v>42607</v>
      </c>
      <c r="B70" s="70">
        <v>4923</v>
      </c>
      <c r="C70" s="70">
        <v>1949</v>
      </c>
      <c r="D70" s="71" t="s">
        <v>59</v>
      </c>
      <c r="E70" s="72"/>
      <c r="F70" s="72"/>
      <c r="G70" s="72"/>
      <c r="H70" s="72"/>
      <c r="I70" s="72"/>
      <c r="J70" s="72"/>
      <c r="K70" s="72"/>
      <c r="L70" s="72"/>
      <c r="M70" s="72"/>
      <c r="N70" s="72">
        <v>2300</v>
      </c>
      <c r="O70" s="73"/>
      <c r="P70" s="73"/>
      <c r="Q70" s="73"/>
      <c r="R70" s="73"/>
      <c r="S70" s="73"/>
      <c r="T70" s="74"/>
      <c r="U70" s="74"/>
      <c r="V70" s="74"/>
      <c r="W70" s="74"/>
      <c r="X70" s="75"/>
      <c r="Y70" s="75"/>
      <c r="Z70" s="25">
        <f t="shared" si="0"/>
        <v>-2095.4899999999998</v>
      </c>
      <c r="AA70" s="9"/>
      <c r="AB70" s="9">
        <v>414</v>
      </c>
      <c r="AC70" s="9">
        <f t="shared" si="1"/>
        <v>-21191.510000000002</v>
      </c>
    </row>
    <row r="71" spans="1:29" s="26" customFormat="1" x14ac:dyDescent="0.25">
      <c r="A71" s="18">
        <v>42607</v>
      </c>
      <c r="B71" s="19">
        <v>4924</v>
      </c>
      <c r="C71" s="19">
        <v>5102</v>
      </c>
      <c r="D71" s="20" t="s">
        <v>334</v>
      </c>
      <c r="E71" s="21"/>
      <c r="F71" s="21"/>
      <c r="G71" s="21"/>
      <c r="H71" s="21"/>
      <c r="I71" s="21">
        <v>1199.31</v>
      </c>
      <c r="J71" s="21"/>
      <c r="K71" s="21"/>
      <c r="L71" s="21"/>
      <c r="M71" s="21"/>
      <c r="N71" s="21"/>
      <c r="O71" s="22"/>
      <c r="P71" s="22"/>
      <c r="Q71" s="22"/>
      <c r="R71" s="22"/>
      <c r="S71" s="22"/>
      <c r="T71" s="23"/>
      <c r="U71" s="23"/>
      <c r="V71" s="23"/>
      <c r="W71" s="23"/>
      <c r="X71" s="24">
        <v>109.03</v>
      </c>
      <c r="Y71" s="24"/>
      <c r="Z71" s="25">
        <f t="shared" si="0"/>
        <v>-2204.52</v>
      </c>
      <c r="AA71" s="14">
        <v>215.88</v>
      </c>
      <c r="AB71" s="14"/>
      <c r="AC71" s="9">
        <f t="shared" si="1"/>
        <v>-21407.390000000003</v>
      </c>
    </row>
    <row r="72" spans="1:29" s="26" customFormat="1" x14ac:dyDescent="0.25">
      <c r="A72" s="18">
        <v>42607</v>
      </c>
      <c r="B72" s="19">
        <v>4925</v>
      </c>
      <c r="C72" s="19">
        <v>6912</v>
      </c>
      <c r="D72" s="20" t="s">
        <v>335</v>
      </c>
      <c r="E72" s="21"/>
      <c r="F72" s="21"/>
      <c r="G72" s="21"/>
      <c r="H72" s="21"/>
      <c r="I72" s="21"/>
      <c r="J72" s="21">
        <v>900</v>
      </c>
      <c r="K72" s="21"/>
      <c r="L72" s="21"/>
      <c r="M72" s="21"/>
      <c r="N72" s="21"/>
      <c r="O72" s="22"/>
      <c r="P72" s="22"/>
      <c r="Q72" s="22"/>
      <c r="R72" s="22"/>
      <c r="S72" s="22"/>
      <c r="T72" s="23"/>
      <c r="U72" s="23"/>
      <c r="V72" s="23"/>
      <c r="W72" s="23"/>
      <c r="X72" s="24"/>
      <c r="Y72" s="24"/>
      <c r="Z72" s="25">
        <f t="shared" si="0"/>
        <v>-2204.52</v>
      </c>
      <c r="AA72" s="14">
        <v>36</v>
      </c>
      <c r="AB72" s="14"/>
      <c r="AC72" s="9">
        <f t="shared" si="1"/>
        <v>-21443.390000000003</v>
      </c>
    </row>
    <row r="73" spans="1:29" s="26" customFormat="1" x14ac:dyDescent="0.25">
      <c r="A73" s="18">
        <v>42607</v>
      </c>
      <c r="B73" s="19">
        <v>4926</v>
      </c>
      <c r="C73" s="19">
        <v>6912</v>
      </c>
      <c r="D73" s="20" t="s">
        <v>336</v>
      </c>
      <c r="E73" s="21"/>
      <c r="F73" s="21"/>
      <c r="G73" s="21"/>
      <c r="H73" s="21"/>
      <c r="I73" s="21"/>
      <c r="J73" s="21">
        <v>875</v>
      </c>
      <c r="K73" s="21"/>
      <c r="L73" s="21"/>
      <c r="M73" s="21"/>
      <c r="N73" s="21"/>
      <c r="O73" s="22"/>
      <c r="P73" s="22"/>
      <c r="Q73" s="22"/>
      <c r="R73" s="22"/>
      <c r="S73" s="22"/>
      <c r="T73" s="23"/>
      <c r="U73" s="23"/>
      <c r="V73" s="23"/>
      <c r="W73" s="23"/>
      <c r="X73" s="24">
        <v>75</v>
      </c>
      <c r="Y73" s="24"/>
      <c r="Z73" s="25">
        <f t="shared" si="0"/>
        <v>-2279.52</v>
      </c>
      <c r="AA73" s="14">
        <v>35</v>
      </c>
      <c r="AB73" s="14"/>
      <c r="AC73" s="9">
        <f t="shared" si="1"/>
        <v>-21478.390000000003</v>
      </c>
    </row>
    <row r="74" spans="1:29" s="76" customFormat="1" x14ac:dyDescent="0.25">
      <c r="A74" s="69">
        <v>42608</v>
      </c>
      <c r="B74" s="70">
        <v>14172</v>
      </c>
      <c r="C74" s="70">
        <v>1916</v>
      </c>
      <c r="D74" s="71" t="s">
        <v>325</v>
      </c>
      <c r="E74" s="72"/>
      <c r="F74" s="72"/>
      <c r="G74" s="72"/>
      <c r="H74" s="72"/>
      <c r="I74" s="72"/>
      <c r="J74" s="72"/>
      <c r="K74" s="72"/>
      <c r="L74" s="72"/>
      <c r="M74" s="72"/>
      <c r="N74" s="72">
        <v>2700</v>
      </c>
      <c r="O74" s="73"/>
      <c r="P74" s="73"/>
      <c r="Q74" s="73"/>
      <c r="R74" s="73"/>
      <c r="S74" s="73"/>
      <c r="T74" s="74"/>
      <c r="U74" s="74"/>
      <c r="V74" s="74"/>
      <c r="W74" s="74"/>
      <c r="X74" s="75"/>
      <c r="Y74" s="75"/>
      <c r="Z74" s="25">
        <f t="shared" si="0"/>
        <v>-2279.52</v>
      </c>
      <c r="AA74" s="9"/>
      <c r="AB74" s="9"/>
      <c r="AC74" s="9">
        <f t="shared" si="1"/>
        <v>-21478.390000000003</v>
      </c>
    </row>
    <row r="75" spans="1:29" s="26" customFormat="1" x14ac:dyDescent="0.25">
      <c r="A75" s="18">
        <v>42608</v>
      </c>
      <c r="B75" s="19">
        <v>4927</v>
      </c>
      <c r="C75" s="19">
        <v>6117</v>
      </c>
      <c r="D75" s="20" t="s">
        <v>327</v>
      </c>
      <c r="E75" s="21"/>
      <c r="F75" s="21"/>
      <c r="G75" s="21"/>
      <c r="H75" s="21"/>
      <c r="I75" s="21"/>
      <c r="J75" s="21"/>
      <c r="K75" s="21">
        <v>19990</v>
      </c>
      <c r="L75" s="21"/>
      <c r="M75" s="21"/>
      <c r="N75" s="21"/>
      <c r="O75" s="22"/>
      <c r="P75" s="22"/>
      <c r="Q75" s="22"/>
      <c r="R75" s="22"/>
      <c r="S75" s="22"/>
      <c r="T75" s="23"/>
      <c r="U75" s="23"/>
      <c r="V75" s="23"/>
      <c r="W75" s="23"/>
      <c r="X75" s="24"/>
      <c r="Y75" s="24"/>
      <c r="Z75" s="25">
        <f t="shared" si="0"/>
        <v>-2279.52</v>
      </c>
      <c r="AA75" s="14">
        <v>799.6</v>
      </c>
      <c r="AB75" s="14"/>
      <c r="AC75" s="9">
        <f t="shared" si="1"/>
        <v>-22277.99</v>
      </c>
    </row>
    <row r="76" spans="1:29" s="26" customFormat="1" x14ac:dyDescent="0.25">
      <c r="A76" s="18">
        <v>42608</v>
      </c>
      <c r="B76" s="19">
        <v>4928</v>
      </c>
      <c r="C76" s="19">
        <v>5949</v>
      </c>
      <c r="D76" s="20" t="s">
        <v>337</v>
      </c>
      <c r="E76" s="21"/>
      <c r="F76" s="21"/>
      <c r="G76" s="21"/>
      <c r="H76" s="21"/>
      <c r="I76" s="21"/>
      <c r="J76" s="21"/>
      <c r="K76" s="21"/>
      <c r="L76" s="21"/>
      <c r="M76" s="21">
        <v>500</v>
      </c>
      <c r="N76" s="21"/>
      <c r="O76" s="22"/>
      <c r="P76" s="22"/>
      <c r="Q76" s="22"/>
      <c r="R76" s="22"/>
      <c r="S76" s="22"/>
      <c r="T76" s="23"/>
      <c r="U76" s="23"/>
      <c r="V76" s="23"/>
      <c r="W76" s="23"/>
      <c r="X76" s="24"/>
      <c r="Y76" s="24"/>
      <c r="Z76" s="25">
        <f t="shared" ref="Z76:Z90" si="2">Z75-X76+Y76</f>
        <v>-2279.52</v>
      </c>
      <c r="AA76" s="14"/>
      <c r="AB76" s="14"/>
      <c r="AC76" s="9">
        <f t="shared" si="1"/>
        <v>-22277.99</v>
      </c>
    </row>
    <row r="77" spans="1:29" s="26" customFormat="1" x14ac:dyDescent="0.25">
      <c r="A77" s="18">
        <v>42608</v>
      </c>
      <c r="B77" s="19">
        <v>4929</v>
      </c>
      <c r="C77" s="19">
        <v>5117</v>
      </c>
      <c r="D77" s="20" t="s">
        <v>328</v>
      </c>
      <c r="E77" s="21"/>
      <c r="F77" s="21"/>
      <c r="G77" s="21"/>
      <c r="H77" s="21"/>
      <c r="I77" s="21"/>
      <c r="J77" s="21"/>
      <c r="K77" s="21">
        <v>20990</v>
      </c>
      <c r="L77" s="21"/>
      <c r="M77" s="21"/>
      <c r="N77" s="21"/>
      <c r="O77" s="22"/>
      <c r="P77" s="22"/>
      <c r="Q77" s="22"/>
      <c r="R77" s="22"/>
      <c r="S77" s="22"/>
      <c r="T77" s="23"/>
      <c r="U77" s="23"/>
      <c r="V77" s="23"/>
      <c r="W77" s="23"/>
      <c r="X77" s="24"/>
      <c r="Y77" s="24"/>
      <c r="Z77" s="25">
        <f t="shared" si="2"/>
        <v>-2279.52</v>
      </c>
      <c r="AA77" s="14">
        <v>3778.2</v>
      </c>
      <c r="AB77" s="14"/>
      <c r="AC77" s="9">
        <f t="shared" ref="AC77:AC90" si="3">AC76-AA77+AB77</f>
        <v>-26056.190000000002</v>
      </c>
    </row>
    <row r="78" spans="1:29" s="26" customFormat="1" x14ac:dyDescent="0.25">
      <c r="A78" s="18">
        <v>42611</v>
      </c>
      <c r="B78" s="19">
        <v>4930</v>
      </c>
      <c r="C78" s="19">
        <v>6102</v>
      </c>
      <c r="D78" s="20" t="s">
        <v>146</v>
      </c>
      <c r="E78" s="21"/>
      <c r="F78" s="21"/>
      <c r="G78" s="21"/>
      <c r="H78" s="21"/>
      <c r="I78" s="21">
        <v>2692.69</v>
      </c>
      <c r="J78" s="21"/>
      <c r="K78" s="21"/>
      <c r="L78" s="21"/>
      <c r="M78" s="21"/>
      <c r="N78" s="21"/>
      <c r="O78" s="22"/>
      <c r="P78" s="22"/>
      <c r="Q78" s="22"/>
      <c r="R78" s="22"/>
      <c r="S78" s="22"/>
      <c r="T78" s="23"/>
      <c r="U78" s="23"/>
      <c r="V78" s="23"/>
      <c r="W78" s="23"/>
      <c r="X78" s="24"/>
      <c r="Y78" s="24"/>
      <c r="Z78" s="25">
        <f t="shared" si="2"/>
        <v>-2279.52</v>
      </c>
      <c r="AA78" s="14">
        <v>107.71</v>
      </c>
      <c r="AB78" s="14"/>
      <c r="AC78" s="9">
        <f t="shared" si="3"/>
        <v>-26163.9</v>
      </c>
    </row>
    <row r="79" spans="1:29" s="26" customFormat="1" x14ac:dyDescent="0.25">
      <c r="A79" s="18">
        <v>42611</v>
      </c>
      <c r="B79" s="19">
        <v>4931</v>
      </c>
      <c r="C79" s="19">
        <v>6403</v>
      </c>
      <c r="D79" s="20" t="s">
        <v>338</v>
      </c>
      <c r="E79" s="21"/>
      <c r="F79" s="21"/>
      <c r="G79" s="21"/>
      <c r="H79" s="21"/>
      <c r="I79" s="21">
        <v>5967</v>
      </c>
      <c r="J79" s="21"/>
      <c r="K79" s="21"/>
      <c r="L79" s="21"/>
      <c r="M79" s="21"/>
      <c r="N79" s="21"/>
      <c r="O79" s="22"/>
      <c r="P79" s="22"/>
      <c r="Q79" s="22"/>
      <c r="R79" s="22"/>
      <c r="S79" s="22"/>
      <c r="T79" s="23"/>
      <c r="U79" s="23"/>
      <c r="V79" s="23"/>
      <c r="W79" s="23"/>
      <c r="X79" s="24">
        <v>682.72</v>
      </c>
      <c r="Y79" s="24"/>
      <c r="Z79" s="25">
        <f t="shared" si="2"/>
        <v>-2962.24</v>
      </c>
      <c r="AA79" s="14">
        <v>209.37</v>
      </c>
      <c r="AB79" s="14"/>
      <c r="AC79" s="9">
        <f t="shared" si="3"/>
        <v>-26373.27</v>
      </c>
    </row>
    <row r="80" spans="1:29" s="26" customFormat="1" x14ac:dyDescent="0.25">
      <c r="A80" s="18">
        <v>42611</v>
      </c>
      <c r="B80" s="19">
        <v>4932</v>
      </c>
      <c r="C80" s="19">
        <v>6949</v>
      </c>
      <c r="D80" s="20" t="s">
        <v>335</v>
      </c>
      <c r="E80" s="21"/>
      <c r="F80" s="21"/>
      <c r="G80" s="21"/>
      <c r="H80" s="21"/>
      <c r="I80" s="21"/>
      <c r="J80" s="21"/>
      <c r="K80" s="21"/>
      <c r="L80" s="21"/>
      <c r="M80" s="21">
        <v>600</v>
      </c>
      <c r="N80" s="21"/>
      <c r="O80" s="22"/>
      <c r="P80" s="22"/>
      <c r="Q80" s="22"/>
      <c r="R80" s="22"/>
      <c r="S80" s="22"/>
      <c r="T80" s="23"/>
      <c r="U80" s="23"/>
      <c r="V80" s="23"/>
      <c r="W80" s="23"/>
      <c r="X80" s="24"/>
      <c r="Y80" s="24"/>
      <c r="Z80" s="25">
        <f t="shared" si="2"/>
        <v>-2962.24</v>
      </c>
      <c r="AA80" s="14">
        <v>24</v>
      </c>
      <c r="AB80" s="14"/>
      <c r="AC80" s="9">
        <f t="shared" si="3"/>
        <v>-26397.27</v>
      </c>
    </row>
    <row r="81" spans="1:29" s="26" customFormat="1" x14ac:dyDescent="0.25">
      <c r="A81" s="18">
        <v>42611</v>
      </c>
      <c r="B81" s="19">
        <v>4933</v>
      </c>
      <c r="C81" s="19">
        <v>6102</v>
      </c>
      <c r="D81" s="20" t="s">
        <v>339</v>
      </c>
      <c r="E81" s="21"/>
      <c r="F81" s="21"/>
      <c r="G81" s="21"/>
      <c r="H81" s="21"/>
      <c r="I81" s="21">
        <v>7883</v>
      </c>
      <c r="J81" s="21"/>
      <c r="K81" s="21"/>
      <c r="L81" s="21"/>
      <c r="M81" s="21"/>
      <c r="N81" s="21"/>
      <c r="O81" s="22"/>
      <c r="P81" s="22"/>
      <c r="Q81" s="22"/>
      <c r="R81" s="22"/>
      <c r="S81" s="22"/>
      <c r="T81" s="23"/>
      <c r="U81" s="23"/>
      <c r="V81" s="23"/>
      <c r="W81" s="23"/>
      <c r="X81" s="24"/>
      <c r="Y81" s="24"/>
      <c r="Z81" s="25">
        <f t="shared" si="2"/>
        <v>-2962.24</v>
      </c>
      <c r="AA81" s="14">
        <v>315.32</v>
      </c>
      <c r="AB81" s="14"/>
      <c r="AC81" s="9">
        <f t="shared" si="3"/>
        <v>-26712.59</v>
      </c>
    </row>
    <row r="82" spans="1:29" s="26" customFormat="1" ht="14.25" customHeight="1" x14ac:dyDescent="0.25">
      <c r="A82" s="18">
        <v>42611</v>
      </c>
      <c r="B82" s="19">
        <v>4934</v>
      </c>
      <c r="C82" s="19">
        <v>5949</v>
      </c>
      <c r="D82" s="20" t="s">
        <v>59</v>
      </c>
      <c r="E82" s="21"/>
      <c r="F82" s="21"/>
      <c r="G82" s="21"/>
      <c r="H82" s="21"/>
      <c r="I82" s="21"/>
      <c r="J82" s="21"/>
      <c r="K82" s="21"/>
      <c r="L82" s="21"/>
      <c r="M82" s="21">
        <v>1250</v>
      </c>
      <c r="N82" s="21"/>
      <c r="O82" s="22"/>
      <c r="P82" s="22"/>
      <c r="Q82" s="22"/>
      <c r="R82" s="22"/>
      <c r="S82" s="22"/>
      <c r="T82" s="23"/>
      <c r="U82" s="23"/>
      <c r="V82" s="23"/>
      <c r="W82" s="23"/>
      <c r="X82" s="24"/>
      <c r="Y82" s="24"/>
      <c r="Z82" s="25">
        <f t="shared" si="2"/>
        <v>-2962.24</v>
      </c>
      <c r="AA82" s="14"/>
      <c r="AB82" s="14"/>
      <c r="AC82" s="9">
        <f t="shared" si="3"/>
        <v>-26712.59</v>
      </c>
    </row>
    <row r="83" spans="1:29" s="26" customFormat="1" x14ac:dyDescent="0.25">
      <c r="A83" s="18">
        <v>42612</v>
      </c>
      <c r="B83" s="19">
        <v>4935</v>
      </c>
      <c r="C83" s="19">
        <v>6102</v>
      </c>
      <c r="D83" s="20" t="s">
        <v>340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2"/>
      <c r="P83" s="22"/>
      <c r="Q83" s="22"/>
      <c r="R83" s="22"/>
      <c r="S83" s="22"/>
      <c r="T83" s="23"/>
      <c r="U83" s="23"/>
      <c r="V83" s="23"/>
      <c r="W83" s="23"/>
      <c r="X83" s="24"/>
      <c r="Y83" s="24"/>
      <c r="Z83" s="25">
        <f t="shared" si="2"/>
        <v>-2962.24</v>
      </c>
      <c r="AA83" s="14">
        <v>63.2</v>
      </c>
      <c r="AB83" s="14"/>
      <c r="AC83" s="9">
        <f t="shared" si="3"/>
        <v>-26775.79</v>
      </c>
    </row>
    <row r="84" spans="1:29" s="68" customFormat="1" x14ac:dyDescent="0.25">
      <c r="A84" s="61">
        <v>42613</v>
      </c>
      <c r="B84" s="62">
        <v>4936</v>
      </c>
      <c r="C84" s="62"/>
      <c r="D84" s="63" t="s">
        <v>46</v>
      </c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/>
      <c r="P84" s="65"/>
      <c r="Q84" s="65"/>
      <c r="R84" s="65"/>
      <c r="S84" s="65"/>
      <c r="T84" s="66"/>
      <c r="U84" s="66"/>
      <c r="V84" s="66"/>
      <c r="W84" s="66"/>
      <c r="X84" s="67"/>
      <c r="Y84" s="67"/>
      <c r="Z84" s="59">
        <f t="shared" si="2"/>
        <v>-2962.24</v>
      </c>
      <c r="AA84" s="60"/>
      <c r="AB84" s="60"/>
      <c r="AC84" s="60">
        <f t="shared" si="3"/>
        <v>-26775.79</v>
      </c>
    </row>
    <row r="85" spans="1:29" s="26" customFormat="1" x14ac:dyDescent="0.25">
      <c r="A85" s="18">
        <v>42613</v>
      </c>
      <c r="B85" s="19">
        <v>4937</v>
      </c>
      <c r="C85" s="19">
        <v>5949</v>
      </c>
      <c r="D85" s="20" t="s">
        <v>341</v>
      </c>
      <c r="E85" s="21"/>
      <c r="F85" s="21"/>
      <c r="G85" s="21"/>
      <c r="H85" s="21"/>
      <c r="I85" s="21"/>
      <c r="J85" s="21"/>
      <c r="K85" s="21"/>
      <c r="L85" s="21"/>
      <c r="M85" s="21">
        <v>50</v>
      </c>
      <c r="N85" s="21"/>
      <c r="O85" s="22"/>
      <c r="P85" s="22"/>
      <c r="Q85" s="22"/>
      <c r="R85" s="22"/>
      <c r="S85" s="22"/>
      <c r="T85" s="23"/>
      <c r="U85" s="23"/>
      <c r="V85" s="23"/>
      <c r="W85" s="23"/>
      <c r="X85" s="24"/>
      <c r="Y85" s="24"/>
      <c r="Z85" s="25">
        <f t="shared" si="2"/>
        <v>-2962.24</v>
      </c>
      <c r="AA85" s="14"/>
      <c r="AB85" s="14"/>
      <c r="AC85" s="9">
        <f t="shared" si="3"/>
        <v>-26775.79</v>
      </c>
    </row>
    <row r="86" spans="1:29" s="76" customFormat="1" x14ac:dyDescent="0.25">
      <c r="A86" s="69">
        <v>42613</v>
      </c>
      <c r="B86" s="70">
        <v>4938</v>
      </c>
      <c r="C86" s="70">
        <v>2202</v>
      </c>
      <c r="D86" s="71" t="s">
        <v>342</v>
      </c>
      <c r="E86" s="72"/>
      <c r="F86" s="72"/>
      <c r="G86" s="72"/>
      <c r="H86" s="72"/>
      <c r="I86" s="72"/>
      <c r="J86" s="72"/>
      <c r="K86" s="72"/>
      <c r="L86" s="72"/>
      <c r="M86" s="72"/>
      <c r="N86" s="72">
        <v>20023.82</v>
      </c>
      <c r="O86" s="73"/>
      <c r="P86" s="73"/>
      <c r="Q86" s="73"/>
      <c r="R86" s="73"/>
      <c r="S86" s="73"/>
      <c r="T86" s="74"/>
      <c r="U86" s="74"/>
      <c r="V86" s="74"/>
      <c r="W86" s="74"/>
      <c r="X86" s="75"/>
      <c r="Y86" s="75"/>
      <c r="Z86" s="25">
        <f t="shared" si="2"/>
        <v>-2962.24</v>
      </c>
      <c r="AA86" s="9"/>
      <c r="AB86" s="9"/>
      <c r="AC86" s="9">
        <f t="shared" si="3"/>
        <v>-26775.79</v>
      </c>
    </row>
    <row r="87" spans="1:29" s="26" customFormat="1" x14ac:dyDescent="0.25">
      <c r="A87" s="18">
        <v>42613</v>
      </c>
      <c r="B87" s="19">
        <v>4939</v>
      </c>
      <c r="C87" s="19">
        <v>6102</v>
      </c>
      <c r="D87" s="20" t="s">
        <v>318</v>
      </c>
      <c r="E87" s="21"/>
      <c r="F87" s="21">
        <v>34200</v>
      </c>
      <c r="G87" s="21"/>
      <c r="H87" s="21"/>
      <c r="I87" s="21"/>
      <c r="J87" s="21"/>
      <c r="K87" s="21"/>
      <c r="L87" s="21"/>
      <c r="M87" s="21"/>
      <c r="N87" s="21"/>
      <c r="O87" s="22"/>
      <c r="P87" s="22"/>
      <c r="Q87" s="22"/>
      <c r="R87" s="22"/>
      <c r="S87" s="22"/>
      <c r="T87" s="23"/>
      <c r="U87" s="23"/>
      <c r="V87" s="23"/>
      <c r="W87" s="23"/>
      <c r="X87" s="24"/>
      <c r="Y87" s="24"/>
      <c r="Z87" s="25">
        <f t="shared" si="2"/>
        <v>-2962.24</v>
      </c>
      <c r="AA87" s="14">
        <v>1368</v>
      </c>
      <c r="AB87" s="14"/>
      <c r="AC87" s="9">
        <f t="shared" si="3"/>
        <v>-28143.79</v>
      </c>
    </row>
    <row r="88" spans="1:29" s="26" customFormat="1" x14ac:dyDescent="0.25">
      <c r="A88" s="18"/>
      <c r="B88" s="19"/>
      <c r="C88" s="19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2"/>
      <c r="P88" s="22"/>
      <c r="Q88" s="22"/>
      <c r="R88" s="22"/>
      <c r="S88" s="22"/>
      <c r="T88" s="23"/>
      <c r="U88" s="23"/>
      <c r="V88" s="23"/>
      <c r="W88" s="23"/>
      <c r="X88" s="24"/>
      <c r="Y88" s="24"/>
      <c r="Z88" s="25">
        <f t="shared" si="2"/>
        <v>-2962.24</v>
      </c>
      <c r="AA88" s="14"/>
      <c r="AB88" s="14"/>
      <c r="AC88" s="9">
        <f t="shared" si="3"/>
        <v>-28143.79</v>
      </c>
    </row>
    <row r="89" spans="1:29" s="26" customFormat="1" x14ac:dyDescent="0.25">
      <c r="A89" s="18"/>
      <c r="B89" s="19"/>
      <c r="C89" s="19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2"/>
      <c r="P89" s="22"/>
      <c r="Q89" s="22"/>
      <c r="R89" s="22"/>
      <c r="S89" s="22"/>
      <c r="T89" s="23"/>
      <c r="U89" s="23"/>
      <c r="V89" s="23"/>
      <c r="W89" s="23"/>
      <c r="X89" s="24"/>
      <c r="Y89" s="24"/>
      <c r="Z89" s="25">
        <f t="shared" si="2"/>
        <v>-2962.24</v>
      </c>
      <c r="AA89" s="14"/>
      <c r="AB89" s="14"/>
      <c r="AC89" s="9">
        <f t="shared" si="3"/>
        <v>-28143.79</v>
      </c>
    </row>
    <row r="90" spans="1:29" s="26" customFormat="1" x14ac:dyDescent="0.25">
      <c r="A90" s="18"/>
      <c r="B90" s="19"/>
      <c r="C90" s="19"/>
      <c r="D90" s="20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2"/>
      <c r="P90" s="22"/>
      <c r="Q90" s="22"/>
      <c r="R90" s="22"/>
      <c r="S90" s="22"/>
      <c r="T90" s="23"/>
      <c r="U90" s="23"/>
      <c r="V90" s="23"/>
      <c r="W90" s="23"/>
      <c r="X90" s="24"/>
      <c r="Y90" s="24"/>
      <c r="Z90" s="25">
        <f t="shared" si="2"/>
        <v>-2962.24</v>
      </c>
      <c r="AA90" s="14"/>
      <c r="AB90" s="14"/>
      <c r="AC90" s="9">
        <f t="shared" si="3"/>
        <v>-28143.79</v>
      </c>
    </row>
    <row r="91" spans="1:29" x14ac:dyDescent="0.25">
      <c r="E91" s="31">
        <f t="shared" ref="E91:K91" si="4">SUM(E3:E90)</f>
        <v>203801.41</v>
      </c>
      <c r="F91" s="31">
        <f t="shared" si="4"/>
        <v>52400</v>
      </c>
      <c r="G91" s="31">
        <f t="shared" si="4"/>
        <v>0</v>
      </c>
      <c r="H91" s="31">
        <f t="shared" si="4"/>
        <v>189003.82</v>
      </c>
      <c r="I91" s="31">
        <f t="shared" si="4"/>
        <v>48687.17</v>
      </c>
      <c r="J91" s="31">
        <f t="shared" si="4"/>
        <v>42175</v>
      </c>
      <c r="K91" s="31">
        <f t="shared" si="4"/>
        <v>313607</v>
      </c>
      <c r="L91" s="31"/>
      <c r="M91" s="31"/>
      <c r="N91" s="31">
        <f>SUM(N3:N90)</f>
        <v>116212.29999999999</v>
      </c>
      <c r="O91" s="31">
        <f>SUM(O3:O90)</f>
        <v>0</v>
      </c>
      <c r="P91" s="31">
        <f>SUM(P3:P90)</f>
        <v>8683.26</v>
      </c>
      <c r="Q91" s="31">
        <f>SUM(Q3:Q90)</f>
        <v>0</v>
      </c>
      <c r="R91" s="31"/>
      <c r="S91" s="31">
        <f t="shared" ref="S91:Y91" si="5">SUM(S3:S90)</f>
        <v>3282.48</v>
      </c>
      <c r="T91" s="32">
        <f t="shared" si="5"/>
        <v>0</v>
      </c>
      <c r="U91" s="32">
        <f t="shared" si="5"/>
        <v>0</v>
      </c>
      <c r="V91" s="32">
        <f t="shared" si="5"/>
        <v>0</v>
      </c>
      <c r="W91" s="32">
        <f t="shared" si="5"/>
        <v>0</v>
      </c>
      <c r="X91" s="31">
        <f t="shared" si="5"/>
        <v>3116.79</v>
      </c>
      <c r="Y91" s="31">
        <f t="shared" si="5"/>
        <v>154.55000000000001</v>
      </c>
      <c r="Z91" s="33">
        <f>Y91-X91</f>
        <v>-2962.24</v>
      </c>
      <c r="AA91" s="31">
        <f>SUM(AA3:AA90)</f>
        <v>29700.489999999998</v>
      </c>
      <c r="AB91" s="31">
        <f>SUM(AB3:AB90)</f>
        <v>1556.7</v>
      </c>
      <c r="AC91" s="34">
        <f>AB91-AA91</f>
        <v>-28143.789999999997</v>
      </c>
    </row>
    <row r="92" spans="1:29" x14ac:dyDescent="0.25">
      <c r="A92" s="35" t="s">
        <v>309</v>
      </c>
      <c r="C92" s="36"/>
      <c r="O92" s="37"/>
      <c r="P92" s="37"/>
      <c r="Q92" s="37"/>
      <c r="R92" s="37"/>
      <c r="S92" s="37"/>
      <c r="T92" s="38"/>
      <c r="U92" s="38"/>
      <c r="V92" s="38"/>
      <c r="W92" s="1"/>
      <c r="X92" s="1"/>
      <c r="Y92" s="1"/>
      <c r="Z92" s="1"/>
      <c r="AA92" s="1"/>
      <c r="AB92" s="1"/>
      <c r="AC92" s="1"/>
    </row>
    <row r="93" spans="1:29" x14ac:dyDescent="0.25">
      <c r="A93" s="45" t="s">
        <v>5</v>
      </c>
      <c r="B93" s="46" t="s">
        <v>6</v>
      </c>
      <c r="C93" s="46" t="s">
        <v>31</v>
      </c>
      <c r="E93" s="47"/>
      <c r="F93" s="37"/>
      <c r="O93" s="37"/>
      <c r="P93" s="37"/>
      <c r="Q93" s="37"/>
      <c r="R93" s="37"/>
      <c r="S93" s="37"/>
      <c r="T93" s="38"/>
      <c r="U93" s="38"/>
      <c r="V93" s="38"/>
      <c r="W93" s="1"/>
      <c r="X93" s="1"/>
      <c r="Y93" s="1"/>
      <c r="Z93" s="1"/>
      <c r="AA93" s="1"/>
      <c r="AB93" s="1"/>
      <c r="AC93" s="1"/>
    </row>
    <row r="94" spans="1:29" x14ac:dyDescent="0.25">
      <c r="A94" s="28">
        <v>42584</v>
      </c>
      <c r="B94" s="29">
        <v>295</v>
      </c>
      <c r="C94" s="48">
        <v>68.5</v>
      </c>
      <c r="E94" s="47"/>
      <c r="F94" s="37"/>
      <c r="O94" s="37"/>
      <c r="P94" s="37"/>
      <c r="Q94" s="37"/>
      <c r="R94" s="37"/>
      <c r="S94" s="37"/>
      <c r="T94" s="38"/>
      <c r="U94" s="38"/>
      <c r="V94" s="38"/>
      <c r="W94" s="1"/>
      <c r="X94" s="1"/>
      <c r="Y94" s="1"/>
      <c r="Z94" s="1"/>
      <c r="AA94" s="1"/>
      <c r="AB94" s="1"/>
      <c r="AC94" s="1"/>
    </row>
    <row r="95" spans="1:29" x14ac:dyDescent="0.25">
      <c r="A95" s="28">
        <v>42584</v>
      </c>
      <c r="B95" s="29">
        <v>296</v>
      </c>
      <c r="C95" s="48">
        <v>640</v>
      </c>
      <c r="E95" s="47"/>
      <c r="F95" s="37"/>
      <c r="O95" s="37"/>
      <c r="P95" s="37"/>
      <c r="Q95" s="37"/>
      <c r="R95" s="37"/>
      <c r="S95" s="37"/>
      <c r="T95" s="38"/>
      <c r="U95" s="38"/>
      <c r="V95" s="38"/>
      <c r="W95" s="1"/>
      <c r="X95" s="1"/>
      <c r="Y95" s="1"/>
      <c r="Z95" s="1"/>
      <c r="AA95" s="1"/>
      <c r="AB95" s="1"/>
      <c r="AC95" s="1"/>
    </row>
    <row r="96" spans="1:29" x14ac:dyDescent="0.25">
      <c r="A96" s="28">
        <v>42584</v>
      </c>
      <c r="B96" s="29">
        <v>297</v>
      </c>
      <c r="C96" s="48">
        <v>290</v>
      </c>
      <c r="E96" s="47"/>
      <c r="F96" s="37"/>
      <c r="O96" s="37"/>
      <c r="P96" s="37"/>
      <c r="Q96" s="37"/>
      <c r="R96" s="37"/>
      <c r="S96" s="37"/>
      <c r="T96" s="38"/>
      <c r="U96" s="38"/>
      <c r="V96" s="38"/>
      <c r="W96" s="1"/>
      <c r="X96" s="1"/>
      <c r="Y96" s="1"/>
      <c r="Z96" s="1"/>
      <c r="AA96" s="1"/>
      <c r="AB96" s="1"/>
      <c r="AC96" s="1"/>
    </row>
    <row r="97" spans="1:29" x14ac:dyDescent="0.25">
      <c r="A97" s="28">
        <v>42584</v>
      </c>
      <c r="B97" s="29">
        <v>298</v>
      </c>
      <c r="C97" s="48">
        <v>390</v>
      </c>
      <c r="E97" s="47"/>
      <c r="F97" s="37"/>
      <c r="O97" s="37"/>
      <c r="P97" s="37"/>
      <c r="Q97" s="37"/>
      <c r="R97" s="37"/>
      <c r="S97" s="37"/>
      <c r="T97" s="38"/>
      <c r="U97" s="38"/>
      <c r="V97" s="38"/>
      <c r="W97" s="1"/>
      <c r="X97" s="1"/>
      <c r="Y97" s="1"/>
      <c r="Z97" s="1"/>
      <c r="AA97" s="1"/>
      <c r="AB97" s="1"/>
      <c r="AC97" s="1"/>
    </row>
    <row r="98" spans="1:29" x14ac:dyDescent="0.25">
      <c r="A98" s="28">
        <v>42584</v>
      </c>
      <c r="B98" s="29">
        <v>299</v>
      </c>
      <c r="C98" s="48">
        <v>490</v>
      </c>
      <c r="E98" s="47"/>
      <c r="F98" s="37"/>
      <c r="O98" s="37"/>
      <c r="P98" s="37"/>
      <c r="Q98" s="37"/>
      <c r="R98" s="37"/>
      <c r="S98" s="37"/>
      <c r="T98" s="38"/>
      <c r="U98" s="38"/>
      <c r="V98" s="38"/>
      <c r="W98" s="1"/>
      <c r="X98" s="1"/>
      <c r="Y98" s="1"/>
      <c r="Z98" s="1"/>
      <c r="AA98" s="1"/>
      <c r="AB98" s="1"/>
      <c r="AC98" s="1"/>
    </row>
    <row r="99" spans="1:29" x14ac:dyDescent="0.25">
      <c r="A99" s="28">
        <v>42584</v>
      </c>
      <c r="B99" s="29">
        <v>300</v>
      </c>
      <c r="C99" s="48">
        <v>390</v>
      </c>
      <c r="E99" s="47"/>
      <c r="F99" s="37"/>
      <c r="O99" s="37"/>
      <c r="P99" s="37"/>
      <c r="Q99" s="37"/>
      <c r="R99" s="37"/>
      <c r="S99" s="37"/>
      <c r="T99" s="38"/>
      <c r="U99" s="38"/>
      <c r="V99" s="38"/>
      <c r="W99" s="1"/>
      <c r="X99" s="1"/>
      <c r="Y99" s="1"/>
      <c r="Z99" s="1"/>
      <c r="AA99" s="1"/>
      <c r="AB99" s="1"/>
      <c r="AC99" s="1"/>
    </row>
    <row r="100" spans="1:29" x14ac:dyDescent="0.25">
      <c r="A100" s="28">
        <v>42584</v>
      </c>
      <c r="B100" s="29">
        <v>301</v>
      </c>
      <c r="C100" s="48">
        <v>472.7</v>
      </c>
      <c r="E100" s="47"/>
      <c r="F100" s="37"/>
      <c r="O100" s="37"/>
      <c r="P100" s="37"/>
      <c r="Q100" s="37"/>
      <c r="R100" s="37"/>
      <c r="S100" s="37"/>
      <c r="T100" s="38"/>
      <c r="U100" s="38"/>
      <c r="V100" s="38"/>
      <c r="W100" s="1"/>
      <c r="X100" s="1"/>
      <c r="Y100" s="1"/>
      <c r="Z100" s="1"/>
      <c r="AA100" s="1"/>
      <c r="AB100" s="1"/>
      <c r="AC100" s="1"/>
    </row>
    <row r="101" spans="1:29" x14ac:dyDescent="0.25">
      <c r="A101" s="28">
        <v>42584</v>
      </c>
      <c r="B101" s="29">
        <v>302</v>
      </c>
      <c r="C101" s="48">
        <v>290</v>
      </c>
      <c r="E101" s="47"/>
      <c r="F101" s="37"/>
      <c r="O101" s="37"/>
      <c r="P101" s="37"/>
      <c r="Q101" s="37"/>
      <c r="R101" s="37"/>
      <c r="S101" s="37"/>
      <c r="T101" s="38"/>
      <c r="U101" s="38"/>
      <c r="V101" s="38"/>
      <c r="W101" s="1"/>
      <c r="X101" s="1"/>
      <c r="Y101" s="1"/>
      <c r="Z101" s="1"/>
      <c r="AA101" s="1"/>
      <c r="AB101" s="1"/>
      <c r="AC101" s="1"/>
    </row>
    <row r="102" spans="1:29" x14ac:dyDescent="0.25">
      <c r="A102" s="28">
        <v>42584</v>
      </c>
      <c r="B102" s="29">
        <v>303</v>
      </c>
      <c r="C102" s="48">
        <v>430</v>
      </c>
      <c r="E102" s="47"/>
      <c r="F102" s="37"/>
      <c r="O102" s="37"/>
      <c r="P102" s="37"/>
      <c r="Q102" s="37"/>
      <c r="R102" s="37"/>
      <c r="S102" s="37"/>
      <c r="T102" s="38"/>
      <c r="U102" s="38"/>
      <c r="V102" s="38"/>
      <c r="W102" s="1"/>
      <c r="X102" s="1"/>
      <c r="Y102" s="1"/>
      <c r="Z102" s="1"/>
      <c r="AA102" s="1"/>
      <c r="AB102" s="1"/>
      <c r="AC102" s="1"/>
    </row>
    <row r="103" spans="1:29" x14ac:dyDescent="0.25">
      <c r="A103" s="28">
        <v>42584</v>
      </c>
      <c r="B103" s="29">
        <v>304</v>
      </c>
      <c r="C103" s="48">
        <v>390</v>
      </c>
      <c r="E103" s="47"/>
      <c r="F103" s="37"/>
      <c r="O103" s="37"/>
      <c r="P103" s="37"/>
      <c r="Q103" s="37"/>
      <c r="R103" s="37"/>
      <c r="S103" s="37"/>
      <c r="T103" s="38"/>
      <c r="U103" s="38"/>
      <c r="V103" s="38"/>
      <c r="W103" s="1"/>
      <c r="X103" s="1"/>
      <c r="Y103" s="1"/>
      <c r="Z103" s="1"/>
      <c r="AA103" s="1"/>
      <c r="AB103" s="1"/>
      <c r="AC103" s="1"/>
    </row>
    <row r="104" spans="1:29" x14ac:dyDescent="0.25">
      <c r="A104" s="28">
        <v>42584</v>
      </c>
      <c r="B104" s="29">
        <v>305</v>
      </c>
      <c r="C104" s="48">
        <v>490</v>
      </c>
      <c r="E104" s="47"/>
      <c r="F104" s="37"/>
      <c r="O104" s="37"/>
      <c r="P104" s="37"/>
      <c r="Q104" s="37"/>
      <c r="R104" s="37"/>
      <c r="S104" s="37"/>
      <c r="T104" s="38"/>
      <c r="U104" s="38"/>
      <c r="V104" s="38"/>
      <c r="W104" s="1"/>
      <c r="X104" s="1"/>
      <c r="Y104" s="1"/>
      <c r="Z104" s="1"/>
      <c r="AA104" s="1"/>
      <c r="AB104" s="1"/>
      <c r="AC104" s="1"/>
    </row>
    <row r="105" spans="1:29" x14ac:dyDescent="0.25">
      <c r="A105" s="28">
        <v>42585</v>
      </c>
      <c r="B105" s="29">
        <v>306</v>
      </c>
      <c r="C105" s="48">
        <v>41256.06</v>
      </c>
      <c r="E105" s="47"/>
      <c r="F105" s="37"/>
      <c r="O105" s="37"/>
      <c r="P105" s="37"/>
      <c r="Q105" s="37"/>
      <c r="R105" s="37"/>
      <c r="S105" s="37"/>
      <c r="T105" s="38"/>
      <c r="U105" s="38"/>
      <c r="V105" s="38"/>
      <c r="W105" s="1"/>
      <c r="X105" s="1"/>
      <c r="Y105" s="1"/>
      <c r="Z105" s="1"/>
      <c r="AA105" s="1"/>
      <c r="AB105" s="1"/>
      <c r="AC105" s="1"/>
    </row>
    <row r="106" spans="1:29" x14ac:dyDescent="0.25">
      <c r="A106" s="28">
        <v>42585</v>
      </c>
      <c r="B106" s="29">
        <v>307</v>
      </c>
      <c r="C106" s="48">
        <v>22319.24</v>
      </c>
      <c r="E106" s="47"/>
      <c r="F106" s="37"/>
      <c r="O106" s="37"/>
      <c r="P106" s="37"/>
      <c r="Q106" s="37"/>
      <c r="R106" s="37"/>
      <c r="S106" s="37"/>
      <c r="T106" s="38"/>
      <c r="U106" s="38"/>
      <c r="V106" s="38"/>
      <c r="W106" s="1"/>
      <c r="X106" s="1"/>
      <c r="Y106" s="1"/>
      <c r="Z106" s="1"/>
      <c r="AA106" s="1"/>
      <c r="AB106" s="1"/>
      <c r="AC106" s="1"/>
    </row>
    <row r="107" spans="1:29" x14ac:dyDescent="0.25">
      <c r="A107" s="28">
        <v>42586</v>
      </c>
      <c r="B107" s="29">
        <v>308</v>
      </c>
      <c r="C107" s="48">
        <v>470</v>
      </c>
      <c r="E107" s="47"/>
      <c r="F107" s="37"/>
      <c r="O107" s="37"/>
      <c r="P107" s="37"/>
      <c r="Q107" s="37"/>
      <c r="R107" s="37"/>
      <c r="S107" s="37"/>
      <c r="T107" s="38"/>
      <c r="U107" s="38"/>
      <c r="V107" s="38"/>
      <c r="W107" s="1"/>
      <c r="X107" s="1"/>
      <c r="Y107" s="1"/>
      <c r="Z107" s="1"/>
      <c r="AA107" s="1"/>
      <c r="AB107" s="1"/>
      <c r="AC107" s="1"/>
    </row>
    <row r="108" spans="1:29" x14ac:dyDescent="0.25">
      <c r="A108" s="28">
        <v>42586</v>
      </c>
      <c r="B108" s="29">
        <v>309</v>
      </c>
      <c r="C108" s="48">
        <v>1007</v>
      </c>
      <c r="E108" s="47"/>
      <c r="F108" s="37"/>
      <c r="O108" s="37"/>
      <c r="P108" s="37"/>
      <c r="Q108" s="37"/>
      <c r="R108" s="37"/>
      <c r="S108" s="37"/>
      <c r="T108" s="38"/>
      <c r="U108" s="38"/>
      <c r="V108" s="38"/>
      <c r="W108" s="1"/>
      <c r="X108" s="1"/>
      <c r="Y108" s="1"/>
      <c r="Z108" s="1"/>
      <c r="AA108" s="1"/>
      <c r="AB108" s="1"/>
      <c r="AC108" s="1"/>
    </row>
    <row r="109" spans="1:29" x14ac:dyDescent="0.25">
      <c r="A109" s="28">
        <v>42587</v>
      </c>
      <c r="B109" s="29">
        <v>310</v>
      </c>
      <c r="C109" s="48">
        <v>1990</v>
      </c>
      <c r="E109" s="47"/>
      <c r="F109" s="37"/>
      <c r="O109" s="37"/>
      <c r="P109" s="37"/>
      <c r="Q109" s="37"/>
      <c r="R109" s="37"/>
      <c r="S109" s="37"/>
      <c r="T109" s="38"/>
      <c r="U109" s="38"/>
      <c r="V109" s="38"/>
      <c r="W109" s="1"/>
      <c r="X109" s="1"/>
      <c r="Y109" s="1"/>
      <c r="Z109" s="1"/>
      <c r="AA109" s="1"/>
      <c r="AB109" s="1"/>
      <c r="AC109" s="1"/>
    </row>
    <row r="110" spans="1:29" x14ac:dyDescent="0.25">
      <c r="A110" s="28">
        <v>42591</v>
      </c>
      <c r="B110" s="29">
        <v>311</v>
      </c>
      <c r="C110" s="48">
        <v>490</v>
      </c>
      <c r="E110" s="47"/>
      <c r="F110" s="37"/>
      <c r="O110" s="37"/>
      <c r="P110" s="37"/>
      <c r="Q110" s="37"/>
      <c r="R110" s="37"/>
      <c r="S110" s="37"/>
      <c r="T110" s="38"/>
      <c r="U110" s="38"/>
      <c r="V110" s="38"/>
      <c r="W110" s="1"/>
      <c r="X110" s="1"/>
      <c r="Y110" s="1"/>
      <c r="Z110" s="1"/>
      <c r="AA110" s="1"/>
      <c r="AB110" s="1"/>
      <c r="AC110" s="1"/>
    </row>
    <row r="111" spans="1:29" x14ac:dyDescent="0.25">
      <c r="A111" s="28">
        <v>42591</v>
      </c>
      <c r="B111" s="29">
        <v>312</v>
      </c>
      <c r="C111" s="48">
        <v>590</v>
      </c>
      <c r="E111" s="47"/>
      <c r="F111" s="37"/>
      <c r="O111" s="37"/>
      <c r="P111" s="37"/>
      <c r="Q111" s="37"/>
      <c r="R111" s="37"/>
      <c r="S111" s="37"/>
      <c r="T111" s="38"/>
      <c r="U111" s="38"/>
      <c r="V111" s="38"/>
      <c r="W111" s="1"/>
      <c r="X111" s="1"/>
      <c r="Y111" s="1"/>
      <c r="Z111" s="1"/>
      <c r="AA111" s="1"/>
      <c r="AB111" s="1"/>
      <c r="AC111" s="1"/>
    </row>
    <row r="112" spans="1:29" x14ac:dyDescent="0.25">
      <c r="A112" s="28">
        <v>42591</v>
      </c>
      <c r="B112" s="29">
        <v>313</v>
      </c>
      <c r="C112" s="48">
        <v>690</v>
      </c>
      <c r="E112" s="47"/>
      <c r="F112" s="37"/>
      <c r="O112" s="37"/>
      <c r="P112" s="37"/>
      <c r="Q112" s="37"/>
      <c r="R112" s="37"/>
      <c r="S112" s="37"/>
      <c r="T112" s="38"/>
      <c r="U112" s="38"/>
      <c r="V112" s="38"/>
      <c r="W112" s="1"/>
      <c r="X112" s="1"/>
      <c r="Y112" s="1"/>
      <c r="Z112" s="1"/>
      <c r="AA112" s="1"/>
      <c r="AB112" s="1"/>
      <c r="AC112" s="1"/>
    </row>
    <row r="113" spans="1:29" x14ac:dyDescent="0.25">
      <c r="A113" s="28">
        <v>42591</v>
      </c>
      <c r="B113" s="29">
        <v>314</v>
      </c>
      <c r="C113" s="48">
        <v>490</v>
      </c>
      <c r="E113" s="47"/>
      <c r="F113" s="37"/>
      <c r="O113" s="37"/>
      <c r="P113" s="37"/>
      <c r="Q113" s="37"/>
      <c r="R113" s="37"/>
      <c r="S113" s="37"/>
      <c r="T113" s="38"/>
      <c r="U113" s="38"/>
      <c r="V113" s="38"/>
      <c r="W113" s="1"/>
      <c r="X113" s="1"/>
      <c r="Y113" s="1"/>
      <c r="Z113" s="1"/>
      <c r="AA113" s="1"/>
      <c r="AB113" s="1"/>
      <c r="AC113" s="1"/>
    </row>
    <row r="114" spans="1:29" x14ac:dyDescent="0.25">
      <c r="A114" s="28">
        <v>42591</v>
      </c>
      <c r="B114" s="29">
        <v>315</v>
      </c>
      <c r="C114" s="48">
        <v>290</v>
      </c>
      <c r="E114" s="47"/>
      <c r="F114" s="37"/>
      <c r="O114" s="37"/>
      <c r="P114" s="37"/>
      <c r="Q114" s="37"/>
      <c r="R114" s="37"/>
      <c r="S114" s="37"/>
      <c r="T114" s="38"/>
      <c r="U114" s="38"/>
      <c r="V114" s="38"/>
      <c r="W114" s="1"/>
      <c r="X114" s="1"/>
      <c r="Y114" s="1"/>
      <c r="Z114" s="1"/>
      <c r="AA114" s="1"/>
      <c r="AB114" s="1"/>
      <c r="AC114" s="1"/>
    </row>
    <row r="115" spans="1:29" x14ac:dyDescent="0.25">
      <c r="A115" s="28">
        <v>42591</v>
      </c>
      <c r="B115" s="29">
        <v>316</v>
      </c>
      <c r="C115" s="48">
        <v>690</v>
      </c>
      <c r="E115" s="47"/>
      <c r="F115" s="37"/>
      <c r="O115" s="37"/>
      <c r="P115" s="37"/>
      <c r="Q115" s="37"/>
      <c r="R115" s="37"/>
      <c r="S115" s="37"/>
      <c r="T115" s="38"/>
      <c r="U115" s="38"/>
      <c r="V115" s="38"/>
      <c r="W115" s="1"/>
      <c r="X115" s="1"/>
      <c r="Y115" s="1"/>
      <c r="Z115" s="1"/>
      <c r="AA115" s="1"/>
      <c r="AB115" s="1"/>
      <c r="AC115" s="1"/>
    </row>
    <row r="116" spans="1:29" x14ac:dyDescent="0.25">
      <c r="A116" s="28">
        <v>42591</v>
      </c>
      <c r="B116" s="29">
        <v>317</v>
      </c>
      <c r="C116" s="48">
        <v>230</v>
      </c>
      <c r="E116" s="47"/>
      <c r="F116" s="37"/>
      <c r="O116" s="37"/>
      <c r="P116" s="37"/>
      <c r="Q116" s="37"/>
      <c r="R116" s="37"/>
      <c r="S116" s="37"/>
      <c r="T116" s="38"/>
      <c r="U116" s="38"/>
      <c r="V116" s="38"/>
      <c r="W116" s="1"/>
      <c r="X116" s="1"/>
      <c r="Y116" s="1"/>
      <c r="Z116" s="1"/>
      <c r="AA116" s="1"/>
      <c r="AB116" s="1"/>
      <c r="AC116" s="1"/>
    </row>
    <row r="117" spans="1:29" x14ac:dyDescent="0.25">
      <c r="A117" s="28">
        <v>42591</v>
      </c>
      <c r="B117" s="29">
        <v>318</v>
      </c>
      <c r="C117" s="48">
        <v>3980</v>
      </c>
      <c r="E117" s="47"/>
      <c r="F117" s="37"/>
      <c r="O117" s="37"/>
      <c r="P117" s="37"/>
      <c r="Q117" s="37"/>
      <c r="R117" s="37"/>
      <c r="S117" s="37"/>
      <c r="T117" s="38"/>
      <c r="U117" s="38"/>
      <c r="V117" s="38"/>
      <c r="W117" s="1"/>
      <c r="X117" s="1"/>
      <c r="Y117" s="1"/>
      <c r="Z117" s="1"/>
      <c r="AA117" s="1"/>
      <c r="AB117" s="1"/>
      <c r="AC117" s="1"/>
    </row>
    <row r="118" spans="1:29" x14ac:dyDescent="0.25">
      <c r="A118" s="28">
        <v>42591</v>
      </c>
      <c r="B118" s="29">
        <v>319</v>
      </c>
      <c r="C118" s="48">
        <v>790</v>
      </c>
      <c r="E118" s="47"/>
      <c r="F118" s="37"/>
      <c r="O118" s="37"/>
      <c r="P118" s="37"/>
      <c r="Q118" s="37"/>
      <c r="R118" s="37"/>
      <c r="S118" s="37"/>
      <c r="T118" s="38"/>
      <c r="U118" s="38"/>
      <c r="V118" s="38"/>
      <c r="W118" s="1"/>
      <c r="X118" s="1"/>
      <c r="Y118" s="1"/>
      <c r="Z118" s="1"/>
      <c r="AA118" s="1"/>
      <c r="AB118" s="1"/>
      <c r="AC118" s="1"/>
    </row>
    <row r="119" spans="1:29" x14ac:dyDescent="0.25">
      <c r="A119" s="28">
        <v>42591</v>
      </c>
      <c r="B119" s="29">
        <v>320</v>
      </c>
      <c r="C119" s="48">
        <v>8797.5</v>
      </c>
      <c r="E119" s="47"/>
      <c r="F119" s="37"/>
      <c r="O119" s="37"/>
      <c r="P119" s="37"/>
      <c r="Q119" s="37"/>
      <c r="R119" s="37"/>
      <c r="S119" s="37"/>
      <c r="T119" s="38"/>
      <c r="U119" s="38"/>
      <c r="V119" s="38"/>
      <c r="W119" s="1"/>
      <c r="X119" s="1"/>
      <c r="Y119" s="1"/>
      <c r="Z119" s="1"/>
      <c r="AA119" s="1"/>
      <c r="AB119" s="1"/>
      <c r="AC119" s="1"/>
    </row>
    <row r="120" spans="1:29" x14ac:dyDescent="0.25">
      <c r="A120" s="28">
        <v>42592</v>
      </c>
      <c r="B120" s="29">
        <v>321</v>
      </c>
      <c r="C120" s="48">
        <v>590</v>
      </c>
      <c r="E120" s="47"/>
      <c r="F120" s="37"/>
      <c r="O120" s="37"/>
      <c r="P120" s="37"/>
      <c r="Q120" s="37"/>
      <c r="R120" s="37"/>
      <c r="S120" s="37"/>
      <c r="T120" s="38"/>
      <c r="U120" s="38"/>
      <c r="V120" s="38"/>
      <c r="W120" s="1"/>
      <c r="X120" s="1"/>
      <c r="Y120" s="1"/>
      <c r="Z120" s="1"/>
      <c r="AA120" s="1"/>
      <c r="AB120" s="1"/>
      <c r="AC120" s="1"/>
    </row>
    <row r="121" spans="1:29" x14ac:dyDescent="0.25">
      <c r="A121" s="28">
        <v>42592</v>
      </c>
      <c r="B121" s="29">
        <v>322</v>
      </c>
      <c r="C121" s="48">
        <v>350</v>
      </c>
      <c r="E121" s="47"/>
      <c r="F121" s="37"/>
      <c r="O121" s="37"/>
      <c r="P121" s="37"/>
      <c r="Q121" s="37"/>
      <c r="R121" s="37"/>
      <c r="S121" s="37"/>
      <c r="T121" s="38"/>
      <c r="U121" s="38"/>
      <c r="V121" s="38"/>
      <c r="W121" s="1"/>
      <c r="X121" s="1"/>
      <c r="Y121" s="1"/>
      <c r="Z121" s="1"/>
      <c r="AA121" s="1"/>
      <c r="AB121" s="1"/>
      <c r="AC121" s="1"/>
    </row>
    <row r="122" spans="1:29" x14ac:dyDescent="0.25">
      <c r="A122" s="28">
        <v>42593</v>
      </c>
      <c r="B122" s="29">
        <v>323</v>
      </c>
      <c r="C122" s="48">
        <v>590</v>
      </c>
      <c r="E122" s="47"/>
      <c r="F122" s="37"/>
      <c r="O122" s="37"/>
      <c r="P122" s="37"/>
      <c r="Q122" s="37"/>
      <c r="R122" s="37"/>
      <c r="S122" s="37"/>
      <c r="T122" s="38"/>
      <c r="U122" s="38"/>
      <c r="V122" s="38"/>
      <c r="W122" s="1"/>
      <c r="X122" s="1"/>
      <c r="Y122" s="1"/>
      <c r="Z122" s="1"/>
      <c r="AA122" s="1"/>
      <c r="AB122" s="1"/>
      <c r="AC122" s="1"/>
    </row>
    <row r="123" spans="1:29" x14ac:dyDescent="0.25">
      <c r="A123" s="28">
        <v>42593</v>
      </c>
      <c r="B123" s="29">
        <v>324</v>
      </c>
      <c r="C123" s="48">
        <v>490</v>
      </c>
      <c r="E123" s="47"/>
      <c r="F123" s="37"/>
      <c r="O123" s="37"/>
      <c r="P123" s="37"/>
      <c r="Q123" s="37"/>
      <c r="R123" s="37"/>
      <c r="S123" s="37"/>
      <c r="T123" s="38"/>
      <c r="U123" s="38"/>
      <c r="V123" s="38"/>
      <c r="W123" s="1"/>
      <c r="X123" s="1"/>
      <c r="Y123" s="1"/>
      <c r="Z123" s="1"/>
      <c r="AA123" s="1"/>
      <c r="AB123" s="1"/>
      <c r="AC123" s="1"/>
    </row>
    <row r="124" spans="1:29" x14ac:dyDescent="0.25">
      <c r="A124" s="28">
        <v>42593</v>
      </c>
      <c r="B124" s="29">
        <v>325</v>
      </c>
      <c r="C124" s="48">
        <v>790</v>
      </c>
      <c r="E124" s="47"/>
      <c r="F124" s="37"/>
      <c r="O124" s="37"/>
      <c r="P124" s="37"/>
      <c r="Q124" s="37"/>
      <c r="R124" s="37"/>
      <c r="S124" s="37"/>
      <c r="T124" s="38"/>
      <c r="U124" s="38"/>
      <c r="V124" s="38"/>
      <c r="W124" s="1"/>
      <c r="X124" s="1"/>
      <c r="Y124" s="1"/>
      <c r="Z124" s="1"/>
      <c r="AA124" s="1"/>
      <c r="AB124" s="1"/>
      <c r="AC124" s="1"/>
    </row>
    <row r="125" spans="1:29" x14ac:dyDescent="0.25">
      <c r="A125" s="28">
        <v>42593</v>
      </c>
      <c r="B125" s="29">
        <v>326</v>
      </c>
      <c r="C125" s="48">
        <v>590</v>
      </c>
      <c r="E125" s="47"/>
      <c r="F125" s="37"/>
      <c r="O125" s="37"/>
      <c r="P125" s="37"/>
      <c r="Q125" s="37"/>
      <c r="R125" s="37"/>
      <c r="S125" s="37"/>
      <c r="T125" s="38"/>
      <c r="U125" s="38"/>
      <c r="V125" s="38"/>
      <c r="W125" s="1"/>
      <c r="X125" s="1"/>
      <c r="Y125" s="1"/>
      <c r="Z125" s="1"/>
      <c r="AA125" s="1"/>
      <c r="AB125" s="1"/>
      <c r="AC125" s="1"/>
    </row>
    <row r="126" spans="1:29" x14ac:dyDescent="0.25">
      <c r="A126" s="28">
        <v>42593</v>
      </c>
      <c r="B126" s="29">
        <v>327</v>
      </c>
      <c r="C126" s="48">
        <v>290</v>
      </c>
      <c r="E126" s="47"/>
      <c r="F126" s="37"/>
      <c r="O126" s="37"/>
      <c r="P126" s="37"/>
      <c r="Q126" s="37"/>
      <c r="R126" s="37"/>
      <c r="S126" s="37"/>
      <c r="T126" s="38"/>
      <c r="U126" s="38"/>
      <c r="V126" s="38"/>
      <c r="W126" s="1"/>
      <c r="X126" s="1"/>
      <c r="Y126" s="1"/>
      <c r="Z126" s="1"/>
      <c r="AA126" s="1"/>
      <c r="AB126" s="1"/>
      <c r="AC126" s="1"/>
    </row>
    <row r="127" spans="1:29" x14ac:dyDescent="0.25">
      <c r="A127" s="28">
        <v>42593</v>
      </c>
      <c r="B127" s="29">
        <v>328</v>
      </c>
      <c r="C127" s="48">
        <v>270</v>
      </c>
      <c r="E127" s="47"/>
      <c r="F127" s="37"/>
      <c r="O127" s="37"/>
      <c r="P127" s="37"/>
      <c r="Q127" s="37"/>
      <c r="R127" s="37"/>
      <c r="S127" s="37"/>
      <c r="T127" s="38"/>
      <c r="U127" s="38"/>
      <c r="V127" s="38"/>
      <c r="W127" s="1"/>
      <c r="X127" s="1"/>
      <c r="Y127" s="1"/>
      <c r="Z127" s="1"/>
      <c r="AA127" s="1"/>
      <c r="AB127" s="1"/>
      <c r="AC127" s="1"/>
    </row>
    <row r="128" spans="1:29" x14ac:dyDescent="0.25">
      <c r="A128" s="28">
        <v>42593</v>
      </c>
      <c r="B128" s="29">
        <v>329</v>
      </c>
      <c r="C128" s="48">
        <v>2321</v>
      </c>
      <c r="E128" s="47"/>
      <c r="F128" s="37"/>
      <c r="O128" s="37"/>
      <c r="P128" s="37"/>
      <c r="Q128" s="37"/>
      <c r="R128" s="37"/>
      <c r="S128" s="37"/>
      <c r="T128" s="38"/>
      <c r="U128" s="38"/>
      <c r="V128" s="38"/>
      <c r="W128" s="1"/>
      <c r="X128" s="1"/>
      <c r="Y128" s="1"/>
      <c r="Z128" s="1"/>
      <c r="AA128" s="1"/>
      <c r="AB128" s="1"/>
      <c r="AC128" s="1"/>
    </row>
    <row r="129" spans="1:29" x14ac:dyDescent="0.25">
      <c r="A129" s="28">
        <v>42594</v>
      </c>
      <c r="B129" s="29">
        <v>330</v>
      </c>
      <c r="C129" s="48">
        <v>1070</v>
      </c>
      <c r="E129" s="47"/>
      <c r="F129" s="37"/>
      <c r="O129" s="37"/>
      <c r="P129" s="37"/>
      <c r="Q129" s="37"/>
      <c r="R129" s="37"/>
      <c r="S129" s="37"/>
      <c r="T129" s="38"/>
      <c r="U129" s="38"/>
      <c r="V129" s="38"/>
      <c r="W129" s="1"/>
      <c r="X129" s="1"/>
      <c r="Y129" s="1"/>
      <c r="Z129" s="1"/>
      <c r="AA129" s="1"/>
      <c r="AB129" s="1"/>
      <c r="AC129" s="1"/>
    </row>
    <row r="130" spans="1:29" x14ac:dyDescent="0.25">
      <c r="A130" s="28">
        <v>42594</v>
      </c>
      <c r="B130" s="29">
        <v>331</v>
      </c>
      <c r="C130" s="48">
        <v>1390</v>
      </c>
      <c r="E130" s="47"/>
      <c r="F130" s="37"/>
      <c r="O130" s="37"/>
      <c r="P130" s="37"/>
      <c r="Q130" s="37"/>
      <c r="R130" s="37"/>
      <c r="S130" s="37"/>
      <c r="T130" s="38"/>
      <c r="U130" s="38"/>
      <c r="V130" s="38"/>
      <c r="W130" s="1"/>
      <c r="X130" s="1"/>
      <c r="Y130" s="1"/>
      <c r="Z130" s="1"/>
      <c r="AA130" s="1"/>
      <c r="AB130" s="1"/>
      <c r="AC130" s="1"/>
    </row>
    <row r="131" spans="1:29" x14ac:dyDescent="0.25">
      <c r="A131" s="28">
        <v>42594</v>
      </c>
      <c r="B131" s="29">
        <v>332</v>
      </c>
      <c r="C131" s="48">
        <v>8668.19</v>
      </c>
      <c r="E131" s="47"/>
      <c r="F131" s="37"/>
      <c r="O131" s="37"/>
      <c r="P131" s="37"/>
      <c r="Q131" s="37"/>
      <c r="R131" s="37"/>
      <c r="S131" s="37"/>
      <c r="T131" s="38"/>
      <c r="U131" s="38"/>
      <c r="V131" s="38"/>
      <c r="W131" s="1"/>
      <c r="X131" s="1"/>
      <c r="Y131" s="1"/>
      <c r="Z131" s="1"/>
      <c r="AA131" s="1"/>
      <c r="AB131" s="1"/>
      <c r="AC131" s="1"/>
    </row>
    <row r="132" spans="1:29" x14ac:dyDescent="0.25">
      <c r="A132" s="28">
        <v>42594</v>
      </c>
      <c r="B132" s="29">
        <v>333</v>
      </c>
      <c r="C132" s="48">
        <v>1349</v>
      </c>
      <c r="E132" s="47"/>
      <c r="F132" s="37"/>
      <c r="O132" s="37"/>
      <c r="P132" s="37"/>
      <c r="Q132" s="37"/>
      <c r="R132" s="37"/>
      <c r="S132" s="37"/>
      <c r="T132" s="38"/>
      <c r="U132" s="38"/>
      <c r="V132" s="38"/>
      <c r="W132" s="1"/>
      <c r="X132" s="1"/>
      <c r="Y132" s="1"/>
      <c r="Z132" s="1"/>
      <c r="AA132" s="1"/>
      <c r="AB132" s="1"/>
      <c r="AC132" s="1"/>
    </row>
    <row r="133" spans="1:29" x14ac:dyDescent="0.25">
      <c r="A133" s="28">
        <v>42597</v>
      </c>
      <c r="B133" s="29">
        <v>334</v>
      </c>
      <c r="C133" s="48">
        <v>990</v>
      </c>
      <c r="E133" s="47"/>
      <c r="F133" s="37"/>
      <c r="O133" s="37"/>
      <c r="P133" s="37"/>
      <c r="Q133" s="37"/>
      <c r="R133" s="37"/>
      <c r="S133" s="37"/>
      <c r="T133" s="38"/>
      <c r="U133" s="38"/>
      <c r="V133" s="38"/>
      <c r="W133" s="1"/>
      <c r="X133" s="1"/>
      <c r="Y133" s="1"/>
      <c r="Z133" s="1"/>
      <c r="AA133" s="1"/>
      <c r="AB133" s="1"/>
      <c r="AC133" s="1"/>
    </row>
    <row r="134" spans="1:29" x14ac:dyDescent="0.25">
      <c r="A134" s="28">
        <v>42598</v>
      </c>
      <c r="B134" s="29">
        <v>335</v>
      </c>
      <c r="C134" s="48">
        <v>290</v>
      </c>
      <c r="E134" s="47"/>
      <c r="F134" s="37"/>
      <c r="O134" s="37"/>
      <c r="P134" s="37"/>
      <c r="Q134" s="37"/>
      <c r="R134" s="37"/>
      <c r="S134" s="37"/>
      <c r="T134" s="38"/>
      <c r="U134" s="38"/>
      <c r="V134" s="38"/>
      <c r="W134" s="1"/>
      <c r="X134" s="1"/>
      <c r="Y134" s="1"/>
      <c r="Z134" s="1"/>
      <c r="AA134" s="1"/>
      <c r="AB134" s="1"/>
      <c r="AC134" s="1"/>
    </row>
    <row r="135" spans="1:29" x14ac:dyDescent="0.25">
      <c r="A135" s="28">
        <v>42600</v>
      </c>
      <c r="B135" s="29">
        <v>336</v>
      </c>
      <c r="C135" s="48">
        <v>290</v>
      </c>
      <c r="E135" s="47"/>
      <c r="F135" s="37"/>
      <c r="O135" s="37"/>
      <c r="P135" s="37"/>
      <c r="Q135" s="37"/>
      <c r="R135" s="37"/>
      <c r="S135" s="37"/>
      <c r="T135" s="38"/>
      <c r="U135" s="38"/>
      <c r="V135" s="38"/>
      <c r="W135" s="1"/>
      <c r="X135" s="1"/>
      <c r="Y135" s="1"/>
      <c r="Z135" s="1"/>
      <c r="AA135" s="1"/>
      <c r="AB135" s="1"/>
      <c r="AC135" s="1"/>
    </row>
    <row r="136" spans="1:29" x14ac:dyDescent="0.25">
      <c r="A136" s="28">
        <v>42600</v>
      </c>
      <c r="B136" s="29">
        <v>337</v>
      </c>
      <c r="C136" s="48">
        <v>490</v>
      </c>
      <c r="E136" s="47"/>
      <c r="F136" s="37"/>
      <c r="O136" s="37"/>
      <c r="P136" s="37"/>
      <c r="Q136" s="37"/>
      <c r="R136" s="37"/>
      <c r="S136" s="37"/>
      <c r="T136" s="38"/>
      <c r="U136" s="38"/>
      <c r="V136" s="38"/>
      <c r="W136" s="1"/>
      <c r="X136" s="1"/>
      <c r="Y136" s="1"/>
      <c r="Z136" s="1"/>
      <c r="AA136" s="1"/>
      <c r="AB136" s="1"/>
      <c r="AC136" s="1"/>
    </row>
    <row r="137" spans="1:29" x14ac:dyDescent="0.25">
      <c r="A137" s="28">
        <v>42600</v>
      </c>
      <c r="B137" s="29">
        <v>338</v>
      </c>
      <c r="C137" s="48">
        <v>290</v>
      </c>
      <c r="E137" s="47"/>
      <c r="F137" s="37"/>
      <c r="O137" s="37"/>
      <c r="P137" s="37"/>
      <c r="Q137" s="37"/>
      <c r="R137" s="37"/>
      <c r="S137" s="37"/>
      <c r="T137" s="38"/>
      <c r="U137" s="38"/>
      <c r="V137" s="38"/>
      <c r="W137" s="1"/>
      <c r="X137" s="1"/>
      <c r="Y137" s="1"/>
      <c r="Z137" s="1"/>
      <c r="AA137" s="1"/>
      <c r="AB137" s="1"/>
      <c r="AC137" s="1"/>
    </row>
    <row r="138" spans="1:29" x14ac:dyDescent="0.25">
      <c r="A138" s="28">
        <v>42600</v>
      </c>
      <c r="B138" s="29">
        <v>339</v>
      </c>
      <c r="C138" s="48">
        <v>290</v>
      </c>
      <c r="E138" s="47"/>
      <c r="F138" s="37"/>
      <c r="O138" s="37"/>
      <c r="P138" s="37"/>
      <c r="Q138" s="37"/>
      <c r="R138" s="37"/>
      <c r="S138" s="37"/>
      <c r="T138" s="38"/>
      <c r="U138" s="38"/>
      <c r="V138" s="38"/>
      <c r="W138" s="1"/>
      <c r="X138" s="1"/>
      <c r="Y138" s="1"/>
      <c r="Z138" s="1"/>
      <c r="AA138" s="1"/>
      <c r="AB138" s="1"/>
      <c r="AC138" s="1"/>
    </row>
    <row r="139" spans="1:29" x14ac:dyDescent="0.25">
      <c r="A139" s="28">
        <v>42600</v>
      </c>
      <c r="B139" s="29">
        <v>340</v>
      </c>
      <c r="C139" s="48">
        <v>490</v>
      </c>
      <c r="E139" s="47"/>
      <c r="F139" s="37"/>
      <c r="O139" s="37"/>
      <c r="P139" s="37"/>
      <c r="Q139" s="37"/>
      <c r="R139" s="37"/>
      <c r="S139" s="37"/>
      <c r="T139" s="38"/>
      <c r="U139" s="38"/>
      <c r="V139" s="38"/>
      <c r="W139" s="1"/>
      <c r="X139" s="1"/>
      <c r="Y139" s="1"/>
      <c r="Z139" s="1"/>
      <c r="AA139" s="1"/>
      <c r="AB139" s="1"/>
      <c r="AC139" s="1"/>
    </row>
    <row r="140" spans="1:29" x14ac:dyDescent="0.25">
      <c r="A140" s="28">
        <v>42600</v>
      </c>
      <c r="B140" s="29">
        <v>341</v>
      </c>
      <c r="C140" s="48">
        <v>790</v>
      </c>
      <c r="E140" s="47"/>
      <c r="F140" s="37"/>
      <c r="O140" s="37"/>
      <c r="P140" s="37"/>
      <c r="Q140" s="37"/>
      <c r="R140" s="37"/>
      <c r="S140" s="37"/>
      <c r="T140" s="38"/>
      <c r="U140" s="38"/>
      <c r="V140" s="38"/>
      <c r="W140" s="1"/>
      <c r="X140" s="1"/>
      <c r="Y140" s="1"/>
      <c r="Z140" s="1"/>
      <c r="AA140" s="1"/>
      <c r="AB140" s="1"/>
      <c r="AC140" s="1"/>
    </row>
    <row r="141" spans="1:29" x14ac:dyDescent="0.25">
      <c r="A141" s="28">
        <v>42600</v>
      </c>
      <c r="B141" s="29">
        <v>342</v>
      </c>
      <c r="C141" s="48">
        <v>550</v>
      </c>
      <c r="E141" s="47"/>
      <c r="F141" s="37"/>
      <c r="O141" s="37"/>
      <c r="P141" s="37"/>
      <c r="Q141" s="37"/>
      <c r="R141" s="37"/>
      <c r="S141" s="37"/>
      <c r="T141" s="38"/>
      <c r="U141" s="38"/>
      <c r="V141" s="38"/>
      <c r="W141" s="1"/>
      <c r="X141" s="1"/>
      <c r="Y141" s="1"/>
      <c r="Z141" s="1"/>
      <c r="AA141" s="1"/>
      <c r="AB141" s="1"/>
      <c r="AC141" s="1"/>
    </row>
    <row r="142" spans="1:29" x14ac:dyDescent="0.25">
      <c r="A142" s="28">
        <v>42600</v>
      </c>
      <c r="B142" s="29">
        <v>343</v>
      </c>
      <c r="C142" s="48">
        <v>290</v>
      </c>
      <c r="E142" s="47"/>
      <c r="F142" s="37"/>
      <c r="O142" s="37"/>
      <c r="P142" s="37"/>
      <c r="Q142" s="37"/>
      <c r="R142" s="37"/>
      <c r="S142" s="37"/>
      <c r="T142" s="38"/>
      <c r="U142" s="38"/>
      <c r="V142" s="38"/>
      <c r="W142" s="1"/>
      <c r="X142" s="1"/>
      <c r="Y142" s="1"/>
      <c r="Z142" s="1"/>
      <c r="AA142" s="1"/>
      <c r="AB142" s="1"/>
      <c r="AC142" s="1"/>
    </row>
    <row r="143" spans="1:29" x14ac:dyDescent="0.25">
      <c r="A143" s="28">
        <v>42600</v>
      </c>
      <c r="B143" s="29">
        <v>344</v>
      </c>
      <c r="C143" s="48">
        <v>290</v>
      </c>
      <c r="E143" s="47"/>
      <c r="F143" s="37"/>
      <c r="O143" s="37"/>
      <c r="P143" s="37"/>
      <c r="Q143" s="37"/>
      <c r="R143" s="37"/>
      <c r="S143" s="37"/>
      <c r="T143" s="38"/>
      <c r="U143" s="38"/>
      <c r="V143" s="38"/>
      <c r="W143" s="1"/>
      <c r="X143" s="1"/>
      <c r="Y143" s="1"/>
      <c r="Z143" s="1"/>
      <c r="AA143" s="1"/>
      <c r="AB143" s="1"/>
      <c r="AC143" s="1"/>
    </row>
    <row r="144" spans="1:29" x14ac:dyDescent="0.25">
      <c r="A144" s="28">
        <v>42600</v>
      </c>
      <c r="B144" s="29">
        <v>345</v>
      </c>
      <c r="C144" s="48">
        <v>39162.730000000003</v>
      </c>
      <c r="E144" s="47"/>
      <c r="F144" s="37"/>
      <c r="O144" s="37"/>
      <c r="P144" s="37"/>
      <c r="Q144" s="37"/>
      <c r="R144" s="37"/>
      <c r="S144" s="37"/>
      <c r="T144" s="38"/>
      <c r="U144" s="38"/>
      <c r="V144" s="38"/>
      <c r="W144" s="1"/>
      <c r="X144" s="1"/>
      <c r="Y144" s="1"/>
      <c r="Z144" s="1"/>
      <c r="AA144" s="1"/>
      <c r="AB144" s="1"/>
      <c r="AC144" s="1"/>
    </row>
    <row r="145" spans="1:29" x14ac:dyDescent="0.25">
      <c r="A145" s="28">
        <v>42601</v>
      </c>
      <c r="B145" s="29">
        <v>346</v>
      </c>
      <c r="C145" s="48">
        <v>290</v>
      </c>
      <c r="E145" s="47"/>
      <c r="F145" s="37"/>
      <c r="O145" s="37"/>
      <c r="P145" s="37"/>
      <c r="Q145" s="37"/>
      <c r="R145" s="37"/>
      <c r="S145" s="37"/>
      <c r="T145" s="38"/>
      <c r="U145" s="38"/>
      <c r="V145" s="38"/>
      <c r="W145" s="1"/>
      <c r="X145" s="1"/>
      <c r="Y145" s="1"/>
      <c r="Z145" s="1"/>
      <c r="AA145" s="1"/>
      <c r="AB145" s="1"/>
      <c r="AC145" s="1"/>
    </row>
    <row r="146" spans="1:29" x14ac:dyDescent="0.25">
      <c r="A146" s="28">
        <v>42601</v>
      </c>
      <c r="B146" s="29">
        <v>347</v>
      </c>
      <c r="C146" s="48">
        <v>163.5</v>
      </c>
      <c r="E146" s="47"/>
      <c r="F146" s="37"/>
      <c r="O146" s="37"/>
      <c r="P146" s="37"/>
      <c r="Q146" s="37"/>
      <c r="R146" s="37"/>
      <c r="S146" s="37"/>
      <c r="T146" s="38"/>
      <c r="U146" s="38"/>
      <c r="V146" s="38"/>
      <c r="W146" s="1"/>
      <c r="X146" s="1"/>
      <c r="Y146" s="1"/>
      <c r="Z146" s="1"/>
      <c r="AA146" s="1"/>
      <c r="AB146" s="1"/>
      <c r="AC146" s="1"/>
    </row>
    <row r="147" spans="1:29" x14ac:dyDescent="0.25">
      <c r="A147" s="28">
        <v>42601</v>
      </c>
      <c r="B147" s="29">
        <v>348</v>
      </c>
      <c r="C147" s="48">
        <v>1405</v>
      </c>
      <c r="E147" s="47"/>
      <c r="F147" s="37"/>
      <c r="O147" s="37"/>
      <c r="P147" s="37"/>
      <c r="Q147" s="37"/>
      <c r="R147" s="37"/>
      <c r="S147" s="37"/>
      <c r="T147" s="38"/>
      <c r="U147" s="38"/>
      <c r="V147" s="38"/>
      <c r="W147" s="1"/>
      <c r="X147" s="1"/>
      <c r="Y147" s="1"/>
      <c r="Z147" s="1"/>
      <c r="AA147" s="1"/>
      <c r="AB147" s="1"/>
      <c r="AC147" s="1"/>
    </row>
    <row r="148" spans="1:29" x14ac:dyDescent="0.25">
      <c r="A148" s="28">
        <v>42604</v>
      </c>
      <c r="B148" s="29">
        <v>349</v>
      </c>
      <c r="C148" s="48">
        <v>590</v>
      </c>
      <c r="E148" s="47"/>
      <c r="F148" s="37"/>
      <c r="O148" s="37"/>
      <c r="P148" s="37"/>
      <c r="Q148" s="37"/>
      <c r="R148" s="37"/>
      <c r="S148" s="37"/>
      <c r="T148" s="38"/>
      <c r="U148" s="38"/>
      <c r="V148" s="38"/>
      <c r="W148" s="1"/>
      <c r="X148" s="1"/>
      <c r="Y148" s="1"/>
      <c r="Z148" s="1"/>
      <c r="AA148" s="1"/>
      <c r="AB148" s="1"/>
      <c r="AC148" s="1"/>
    </row>
    <row r="149" spans="1:29" x14ac:dyDescent="0.25">
      <c r="A149" s="28">
        <v>42604</v>
      </c>
      <c r="B149" s="29">
        <v>350</v>
      </c>
      <c r="C149" s="48">
        <v>290</v>
      </c>
      <c r="E149" s="47"/>
      <c r="F149" s="37"/>
      <c r="O149" s="37"/>
      <c r="P149" s="37"/>
      <c r="Q149" s="37"/>
      <c r="R149" s="37"/>
      <c r="S149" s="37"/>
      <c r="T149" s="38"/>
      <c r="U149" s="38"/>
      <c r="V149" s="38"/>
      <c r="W149" s="1"/>
      <c r="X149" s="1"/>
      <c r="Y149" s="1"/>
      <c r="Z149" s="1"/>
      <c r="AA149" s="1"/>
      <c r="AB149" s="1"/>
      <c r="AC149" s="1"/>
    </row>
    <row r="150" spans="1:29" x14ac:dyDescent="0.25">
      <c r="A150" s="28">
        <v>42605</v>
      </c>
      <c r="B150" s="29">
        <v>351</v>
      </c>
      <c r="C150" s="48">
        <v>790</v>
      </c>
      <c r="E150" s="47"/>
      <c r="F150" s="37"/>
      <c r="O150" s="37"/>
      <c r="P150" s="37"/>
      <c r="Q150" s="37"/>
      <c r="R150" s="37"/>
      <c r="S150" s="37"/>
      <c r="T150" s="38"/>
      <c r="U150" s="38"/>
      <c r="V150" s="38"/>
      <c r="W150" s="1"/>
      <c r="X150" s="1"/>
      <c r="Y150" s="1"/>
      <c r="Z150" s="1"/>
      <c r="AA150" s="1"/>
      <c r="AB150" s="1"/>
      <c r="AC150" s="1"/>
    </row>
    <row r="151" spans="1:29" x14ac:dyDescent="0.25">
      <c r="A151" s="28">
        <v>42605</v>
      </c>
      <c r="B151" s="29">
        <v>352</v>
      </c>
      <c r="C151" s="48">
        <v>290</v>
      </c>
      <c r="E151" s="47"/>
      <c r="F151" s="37"/>
      <c r="O151" s="37"/>
      <c r="P151" s="37"/>
      <c r="Q151" s="37"/>
      <c r="R151" s="37"/>
      <c r="S151" s="37"/>
      <c r="T151" s="38"/>
      <c r="U151" s="38"/>
      <c r="V151" s="38"/>
      <c r="W151" s="1"/>
      <c r="X151" s="1"/>
      <c r="Y151" s="1"/>
      <c r="Z151" s="1"/>
      <c r="AA151" s="1"/>
      <c r="AB151" s="1"/>
      <c r="AC151" s="1"/>
    </row>
    <row r="152" spans="1:29" x14ac:dyDescent="0.25">
      <c r="A152" s="28">
        <v>42606</v>
      </c>
      <c r="B152" s="29">
        <v>353</v>
      </c>
      <c r="C152" s="48">
        <v>5866.82</v>
      </c>
      <c r="E152" s="47"/>
      <c r="F152" s="37"/>
      <c r="O152" s="37"/>
      <c r="P152" s="37"/>
      <c r="Q152" s="37"/>
      <c r="R152" s="37"/>
      <c r="S152" s="37"/>
      <c r="T152" s="38"/>
      <c r="U152" s="38"/>
      <c r="V152" s="38"/>
      <c r="W152" s="1"/>
      <c r="X152" s="1"/>
      <c r="Y152" s="1"/>
      <c r="Z152" s="1"/>
      <c r="AA152" s="1"/>
      <c r="AB152" s="1"/>
      <c r="AC152" s="1"/>
    </row>
    <row r="153" spans="1:29" x14ac:dyDescent="0.25">
      <c r="A153" s="28">
        <v>42608</v>
      </c>
      <c r="B153" s="29">
        <v>354</v>
      </c>
      <c r="C153" s="48">
        <v>290</v>
      </c>
      <c r="E153" s="47"/>
      <c r="F153" s="37"/>
      <c r="O153" s="37"/>
      <c r="P153" s="37"/>
      <c r="Q153" s="37"/>
      <c r="R153" s="37"/>
      <c r="S153" s="37"/>
      <c r="T153" s="38"/>
      <c r="U153" s="38"/>
      <c r="V153" s="38"/>
      <c r="W153" s="1"/>
      <c r="X153" s="1"/>
      <c r="Y153" s="1"/>
      <c r="Z153" s="1"/>
      <c r="AA153" s="1"/>
      <c r="AB153" s="1"/>
      <c r="AC153" s="1"/>
    </row>
    <row r="154" spans="1:29" x14ac:dyDescent="0.25">
      <c r="A154" s="28">
        <v>42608</v>
      </c>
      <c r="B154" s="29">
        <v>355</v>
      </c>
      <c r="C154" s="48">
        <v>290</v>
      </c>
      <c r="E154" s="47"/>
      <c r="F154" s="37"/>
      <c r="O154" s="37"/>
      <c r="P154" s="37"/>
      <c r="Q154" s="37"/>
      <c r="R154" s="37"/>
      <c r="S154" s="37"/>
      <c r="T154" s="38"/>
      <c r="U154" s="38"/>
      <c r="V154" s="38"/>
      <c r="W154" s="1"/>
      <c r="X154" s="1"/>
      <c r="Y154" s="1"/>
      <c r="Z154" s="1"/>
      <c r="AA154" s="1"/>
      <c r="AB154" s="1"/>
      <c r="AC154" s="1"/>
    </row>
    <row r="155" spans="1:29" x14ac:dyDescent="0.25">
      <c r="A155" s="28">
        <v>42608</v>
      </c>
      <c r="B155" s="29">
        <v>356</v>
      </c>
      <c r="C155" s="48">
        <v>490</v>
      </c>
      <c r="E155" s="47"/>
      <c r="F155" s="37"/>
      <c r="O155" s="37"/>
      <c r="P155" s="37"/>
      <c r="Q155" s="37"/>
      <c r="R155" s="37"/>
      <c r="S155" s="37"/>
      <c r="T155" s="38"/>
      <c r="U155" s="38"/>
      <c r="V155" s="38"/>
      <c r="W155" s="1"/>
      <c r="X155" s="1"/>
      <c r="Y155" s="1"/>
      <c r="Z155" s="1"/>
      <c r="AA155" s="1"/>
      <c r="AB155" s="1"/>
      <c r="AC155" s="1"/>
    </row>
    <row r="156" spans="1:29" x14ac:dyDescent="0.25">
      <c r="A156" s="28">
        <v>42608</v>
      </c>
      <c r="B156" s="29">
        <v>357</v>
      </c>
      <c r="C156" s="48">
        <v>1440</v>
      </c>
      <c r="E156" s="47"/>
      <c r="F156" s="37"/>
      <c r="O156" s="37"/>
      <c r="P156" s="37"/>
      <c r="Q156" s="37"/>
      <c r="R156" s="37"/>
      <c r="S156" s="37"/>
      <c r="T156" s="38"/>
      <c r="U156" s="38"/>
      <c r="V156" s="38"/>
      <c r="W156" s="1"/>
      <c r="X156" s="1"/>
      <c r="Y156" s="1"/>
      <c r="Z156" s="1"/>
      <c r="AA156" s="1"/>
      <c r="AB156" s="1"/>
      <c r="AC156" s="1"/>
    </row>
    <row r="157" spans="1:29" x14ac:dyDescent="0.25">
      <c r="A157" s="28">
        <v>42608</v>
      </c>
      <c r="B157" s="29">
        <v>358</v>
      </c>
      <c r="C157" s="48">
        <v>790</v>
      </c>
      <c r="E157" s="47"/>
      <c r="F157" s="37"/>
      <c r="O157" s="37"/>
      <c r="P157" s="37"/>
      <c r="Q157" s="37"/>
      <c r="R157" s="37"/>
      <c r="S157" s="37"/>
      <c r="T157" s="38"/>
      <c r="U157" s="38"/>
      <c r="V157" s="38"/>
      <c r="W157" s="1"/>
      <c r="X157" s="1"/>
      <c r="Y157" s="1"/>
      <c r="Z157" s="1"/>
      <c r="AA157" s="1"/>
      <c r="AB157" s="1"/>
      <c r="AC157" s="1"/>
    </row>
    <row r="158" spans="1:29" x14ac:dyDescent="0.25">
      <c r="A158" s="28">
        <v>42611</v>
      </c>
      <c r="B158" s="29">
        <v>359</v>
      </c>
      <c r="C158" s="48">
        <v>590</v>
      </c>
      <c r="E158" s="47"/>
      <c r="F158" s="37"/>
      <c r="O158" s="37"/>
      <c r="P158" s="37"/>
      <c r="Q158" s="37"/>
      <c r="R158" s="37"/>
      <c r="S158" s="37"/>
      <c r="T158" s="38"/>
      <c r="U158" s="38"/>
      <c r="V158" s="38"/>
      <c r="W158" s="1"/>
      <c r="X158" s="1"/>
      <c r="Y158" s="1"/>
      <c r="Z158" s="1"/>
      <c r="AA158" s="1"/>
      <c r="AB158" s="1"/>
      <c r="AC158" s="1"/>
    </row>
    <row r="159" spans="1:29" x14ac:dyDescent="0.25">
      <c r="A159" s="28">
        <v>42612</v>
      </c>
      <c r="B159" s="29">
        <v>360</v>
      </c>
      <c r="C159" s="48">
        <v>507.31</v>
      </c>
      <c r="E159" s="47"/>
      <c r="F159" s="37"/>
      <c r="O159" s="37"/>
      <c r="P159" s="37"/>
      <c r="Q159" s="37"/>
      <c r="R159" s="37"/>
      <c r="S159" s="37"/>
      <c r="T159" s="38"/>
      <c r="U159" s="38"/>
      <c r="V159" s="38"/>
      <c r="W159" s="1"/>
      <c r="X159" s="1"/>
      <c r="Y159" s="1"/>
      <c r="Z159" s="1"/>
      <c r="AA159" s="1"/>
      <c r="AB159" s="1"/>
      <c r="AC159" s="1"/>
    </row>
    <row r="160" spans="1:29" x14ac:dyDescent="0.25">
      <c r="A160" s="28">
        <v>42612</v>
      </c>
      <c r="B160" s="29">
        <v>361</v>
      </c>
      <c r="C160" s="48">
        <v>490</v>
      </c>
      <c r="E160" s="47"/>
      <c r="F160" s="37"/>
      <c r="O160" s="37"/>
      <c r="P160" s="37"/>
      <c r="Q160" s="37"/>
      <c r="R160" s="37"/>
      <c r="S160" s="37"/>
      <c r="T160" s="38"/>
      <c r="U160" s="38"/>
      <c r="V160" s="38"/>
      <c r="W160" s="1"/>
      <c r="X160" s="1"/>
      <c r="Y160" s="1"/>
      <c r="Z160" s="1"/>
      <c r="AA160" s="1"/>
      <c r="AB160" s="1"/>
      <c r="AC160" s="1"/>
    </row>
    <row r="161" spans="1:29" x14ac:dyDescent="0.25">
      <c r="A161" s="28">
        <v>42613</v>
      </c>
      <c r="B161" s="29">
        <v>362</v>
      </c>
      <c r="C161" s="48">
        <v>245</v>
      </c>
      <c r="E161" s="47"/>
      <c r="F161" s="37"/>
      <c r="O161" s="37"/>
      <c r="P161" s="37"/>
      <c r="Q161" s="37"/>
      <c r="R161" s="37"/>
      <c r="S161" s="37"/>
      <c r="T161" s="38"/>
      <c r="U161" s="38"/>
      <c r="V161" s="38"/>
      <c r="W161" s="1"/>
      <c r="X161" s="1"/>
      <c r="Y161" s="1"/>
      <c r="Z161" s="1"/>
      <c r="AA161" s="1"/>
      <c r="AB161" s="1"/>
      <c r="AC161" s="1"/>
    </row>
    <row r="162" spans="1:29" x14ac:dyDescent="0.25">
      <c r="A162" s="28">
        <v>42613</v>
      </c>
      <c r="B162" s="29">
        <v>363</v>
      </c>
      <c r="C162" s="48">
        <v>400</v>
      </c>
      <c r="E162" s="47"/>
      <c r="F162" s="37"/>
      <c r="O162" s="37"/>
      <c r="P162" s="37"/>
      <c r="Q162" s="37"/>
      <c r="R162" s="37"/>
      <c r="S162" s="37"/>
      <c r="T162" s="38"/>
      <c r="U162" s="38"/>
      <c r="V162" s="38"/>
      <c r="W162" s="1"/>
      <c r="X162" s="1"/>
      <c r="Y162" s="1"/>
      <c r="Z162" s="1"/>
      <c r="AA162" s="1"/>
      <c r="AB162" s="1"/>
      <c r="AC162" s="1"/>
    </row>
    <row r="163" spans="1:29" x14ac:dyDescent="0.25">
      <c r="A163" s="28">
        <v>42613</v>
      </c>
      <c r="B163" s="29">
        <v>364</v>
      </c>
      <c r="C163" s="48">
        <v>590</v>
      </c>
      <c r="E163" s="47"/>
      <c r="F163" s="37"/>
      <c r="O163" s="37"/>
      <c r="P163" s="37"/>
      <c r="Q163" s="37"/>
      <c r="R163" s="37"/>
      <c r="S163" s="37"/>
      <c r="T163" s="38"/>
      <c r="U163" s="38"/>
      <c r="V163" s="38"/>
      <c r="W163" s="1"/>
      <c r="X163" s="1"/>
      <c r="Y163" s="1"/>
      <c r="Z163" s="1"/>
      <c r="AA163" s="1"/>
      <c r="AB163" s="1"/>
      <c r="AC163" s="1"/>
    </row>
    <row r="164" spans="1:29" x14ac:dyDescent="0.25">
      <c r="A164" s="28">
        <v>42613</v>
      </c>
      <c r="B164" s="29">
        <v>365</v>
      </c>
      <c r="C164" s="48">
        <v>590</v>
      </c>
      <c r="E164" s="47"/>
      <c r="F164" s="37"/>
      <c r="O164" s="37"/>
      <c r="P164" s="37"/>
      <c r="Q164" s="37"/>
      <c r="R164" s="37"/>
      <c r="S164" s="37"/>
      <c r="T164" s="38"/>
      <c r="U164" s="38"/>
      <c r="V164" s="38"/>
      <c r="W164" s="1"/>
      <c r="X164" s="1"/>
      <c r="Y164" s="1"/>
      <c r="Z164" s="1"/>
      <c r="AA164" s="1"/>
      <c r="AB164" s="1"/>
      <c r="AC164" s="1"/>
    </row>
    <row r="165" spans="1:29" x14ac:dyDescent="0.25">
      <c r="A165" s="28">
        <v>42613</v>
      </c>
      <c r="B165" s="29">
        <v>366</v>
      </c>
      <c r="C165" s="48">
        <v>590</v>
      </c>
      <c r="E165" s="47"/>
      <c r="F165" s="37"/>
      <c r="O165" s="37"/>
      <c r="P165" s="37"/>
      <c r="Q165" s="37"/>
      <c r="R165" s="37"/>
      <c r="S165" s="37"/>
      <c r="T165" s="38"/>
      <c r="U165" s="38"/>
      <c r="V165" s="38"/>
      <c r="W165" s="1"/>
      <c r="X165" s="1"/>
      <c r="Y165" s="1"/>
      <c r="Z165" s="1"/>
      <c r="AA165" s="1"/>
      <c r="AB165" s="1"/>
      <c r="AC165" s="1"/>
    </row>
    <row r="166" spans="1:29" x14ac:dyDescent="0.25">
      <c r="A166" s="28">
        <v>42613</v>
      </c>
      <c r="B166" s="29">
        <v>367</v>
      </c>
      <c r="C166" s="48">
        <v>990</v>
      </c>
      <c r="E166" s="47"/>
      <c r="F166" s="49"/>
      <c r="O166" s="37"/>
      <c r="P166" s="37"/>
      <c r="Q166" s="37"/>
      <c r="R166" s="37"/>
      <c r="S166" s="37"/>
      <c r="T166" s="38"/>
      <c r="U166" s="38"/>
      <c r="V166" s="38"/>
      <c r="W166" s="1"/>
      <c r="X166" s="1"/>
      <c r="Y166" s="1"/>
      <c r="Z166" s="1"/>
      <c r="AA166" s="1"/>
      <c r="AB166" s="1"/>
      <c r="AC166" s="1"/>
    </row>
    <row r="167" spans="1:29" x14ac:dyDescent="0.25">
      <c r="C167" s="50">
        <f>SUM(C94:C166)</f>
        <v>169369.55000000002</v>
      </c>
      <c r="E167" s="47"/>
      <c r="F167" s="31"/>
      <c r="H167" s="47" t="s">
        <v>32</v>
      </c>
      <c r="I167" s="33">
        <f>F91+G91+H91+I91+O91+P91+T91+U91+C167-X91</f>
        <v>465027.01000000007</v>
      </c>
      <c r="O167" s="37"/>
      <c r="P167" s="37"/>
      <c r="Q167" s="37"/>
      <c r="R167" s="37"/>
      <c r="S167" s="37"/>
      <c r="T167" s="38"/>
      <c r="U167" s="38"/>
      <c r="V167" s="38"/>
      <c r="W167" s="1"/>
      <c r="X167" s="1"/>
      <c r="Y167" s="1"/>
      <c r="Z167" s="1"/>
      <c r="AA167" s="1"/>
      <c r="AB167" s="1"/>
      <c r="AC167" s="1"/>
    </row>
    <row r="168" spans="1:29" ht="15.75" thickBot="1" x14ac:dyDescent="0.3">
      <c r="C168" s="51">
        <v>0.02</v>
      </c>
      <c r="E168" s="47"/>
      <c r="F168" s="31"/>
      <c r="O168" s="37"/>
      <c r="P168" s="37"/>
      <c r="Q168" s="37"/>
      <c r="R168" s="37"/>
      <c r="S168" s="37"/>
      <c r="T168" s="38"/>
      <c r="U168" s="38"/>
      <c r="V168" s="38"/>
      <c r="W168" s="1"/>
      <c r="X168" s="1"/>
      <c r="Y168" s="1"/>
      <c r="Z168" s="1"/>
      <c r="AA168" s="1"/>
      <c r="AB168" s="1"/>
      <c r="AC168" s="1"/>
    </row>
    <row r="169" spans="1:29" ht="15.75" thickBot="1" x14ac:dyDescent="0.3">
      <c r="B169" s="52" t="s">
        <v>33</v>
      </c>
      <c r="C169" s="50">
        <f>C167*C168</f>
        <v>3387.3910000000005</v>
      </c>
      <c r="F169" s="31"/>
      <c r="H169" s="47" t="s">
        <v>4</v>
      </c>
      <c r="I169" s="47" t="s">
        <v>34</v>
      </c>
      <c r="J169" s="47" t="s">
        <v>3</v>
      </c>
      <c r="O169" s="37"/>
      <c r="P169" s="37"/>
      <c r="Q169" s="37"/>
      <c r="R169" s="37"/>
      <c r="S169" s="37"/>
      <c r="T169" s="38"/>
      <c r="U169" s="38"/>
      <c r="V169" s="38"/>
      <c r="W169" s="1"/>
      <c r="X169" s="1"/>
      <c r="Y169" s="1"/>
      <c r="Z169" s="1"/>
      <c r="AA169" s="1"/>
      <c r="AB169" s="1"/>
      <c r="AC169" s="1"/>
    </row>
    <row r="170" spans="1:29" x14ac:dyDescent="0.25">
      <c r="F170" s="31"/>
      <c r="H170" s="33">
        <f>AC91</f>
        <v>-28143.789999999997</v>
      </c>
      <c r="I170" s="53">
        <f>I167*3.65%</f>
        <v>16973.485865000002</v>
      </c>
      <c r="J170" s="33">
        <f>Z91</f>
        <v>-2962.24</v>
      </c>
      <c r="O170" s="37"/>
      <c r="P170" s="37"/>
      <c r="Q170" s="37"/>
      <c r="R170" s="37"/>
      <c r="S170" s="37"/>
      <c r="T170" s="38"/>
      <c r="U170" s="38"/>
      <c r="V170" s="38"/>
      <c r="W170" s="1"/>
      <c r="X170" s="1"/>
      <c r="Y170" s="1"/>
      <c r="Z170" s="1"/>
      <c r="AA170" s="1"/>
      <c r="AB170" s="1"/>
      <c r="AC170" s="1"/>
    </row>
    <row r="171" spans="1:29" x14ac:dyDescent="0.25">
      <c r="A171" s="54"/>
      <c r="B171" s="55"/>
      <c r="O171" s="37"/>
      <c r="P171" s="37"/>
      <c r="Q171" s="37"/>
      <c r="R171" s="37"/>
      <c r="S171" s="37"/>
      <c r="T171" s="38"/>
      <c r="U171" s="38"/>
      <c r="V171" s="38"/>
      <c r="W171" s="1"/>
      <c r="X171" s="1"/>
      <c r="Y171" s="1"/>
      <c r="Z171" s="1"/>
      <c r="AA171" s="1"/>
      <c r="AB171" s="1"/>
      <c r="AC171" s="1"/>
    </row>
    <row r="172" spans="1:29" x14ac:dyDescent="0.25">
      <c r="A172" s="54"/>
      <c r="B172" s="55"/>
      <c r="H172" s="56" t="s">
        <v>35</v>
      </c>
      <c r="I172" s="33">
        <f>I170*17.8%</f>
        <v>3021.2804839700007</v>
      </c>
      <c r="O172" s="37"/>
      <c r="P172" s="37"/>
      <c r="Q172" s="37"/>
      <c r="R172" s="37"/>
      <c r="S172" s="37"/>
      <c r="T172" s="38"/>
      <c r="U172" s="38"/>
      <c r="V172" s="38"/>
      <c r="W172" s="1"/>
      <c r="X172" s="1"/>
      <c r="Y172" s="1"/>
      <c r="Z172" s="1"/>
      <c r="AA172" s="1"/>
      <c r="AB172" s="1"/>
      <c r="AC172" s="1"/>
    </row>
    <row r="173" spans="1:29" x14ac:dyDescent="0.25">
      <c r="A173" s="54"/>
      <c r="B173" s="55"/>
      <c r="H173" s="56" t="s">
        <v>36</v>
      </c>
      <c r="I173" s="33">
        <f>I170*82.2%</f>
        <v>13952.205381030002</v>
      </c>
      <c r="O173" s="37"/>
      <c r="P173" s="37"/>
      <c r="Q173" s="37"/>
      <c r="R173" s="37"/>
      <c r="S173" s="37"/>
      <c r="T173" s="38"/>
      <c r="U173" s="38"/>
      <c r="V173" s="38"/>
      <c r="W173" s="1"/>
      <c r="X173" s="1"/>
      <c r="Y173" s="1"/>
      <c r="Z173" s="1"/>
      <c r="AA173" s="1"/>
      <c r="AB173" s="1"/>
      <c r="AC173" s="1"/>
    </row>
    <row r="174" spans="1:29" x14ac:dyDescent="0.25">
      <c r="H174" s="57"/>
      <c r="I174" s="31"/>
      <c r="O174" s="37"/>
      <c r="P174" s="37"/>
      <c r="Q174" s="37"/>
      <c r="R174" s="37"/>
      <c r="S174" s="37"/>
      <c r="T174" s="58"/>
      <c r="U174" s="58"/>
      <c r="V174" s="58"/>
      <c r="W174" s="1"/>
      <c r="X174" s="1"/>
      <c r="Y174" s="1"/>
      <c r="Z174" s="1"/>
      <c r="AA174" s="1"/>
      <c r="AB174" s="1"/>
      <c r="AC174" s="1"/>
    </row>
    <row r="175" spans="1:29" x14ac:dyDescent="0.25">
      <c r="H175" s="57"/>
      <c r="O175" s="37"/>
      <c r="P175" s="37"/>
      <c r="Q175" s="37"/>
      <c r="R175" s="37"/>
      <c r="S175" s="37"/>
      <c r="T175" s="58"/>
      <c r="U175" s="58"/>
      <c r="V175" s="58"/>
      <c r="W175" s="1"/>
      <c r="X175" s="1"/>
      <c r="Y175" s="1"/>
      <c r="Z175" s="1"/>
      <c r="AA175" s="1"/>
      <c r="AB175" s="1"/>
      <c r="AC175" s="1"/>
    </row>
    <row r="176" spans="1:29" x14ac:dyDescent="0.25">
      <c r="O176" s="37"/>
      <c r="P176" s="37"/>
      <c r="Q176" s="37"/>
      <c r="R176" s="37"/>
      <c r="S176" s="37"/>
      <c r="T176" s="58"/>
      <c r="U176" s="58"/>
      <c r="V176" s="58"/>
      <c r="W176" s="1"/>
      <c r="X176" s="1"/>
      <c r="Y176" s="1"/>
      <c r="Z176" s="1"/>
      <c r="AA176" s="1"/>
      <c r="AB176" s="1"/>
      <c r="AC176" s="1"/>
    </row>
    <row r="177" spans="15:29" x14ac:dyDescent="0.25">
      <c r="O177" s="37"/>
      <c r="P177" s="37"/>
      <c r="Q177" s="37"/>
      <c r="R177" s="37"/>
      <c r="S177" s="37"/>
      <c r="T177" s="58"/>
      <c r="U177" s="58"/>
      <c r="V177" s="58"/>
      <c r="W177" s="1"/>
      <c r="X177" s="1"/>
      <c r="Y177" s="1"/>
      <c r="Z177" s="1"/>
      <c r="AA177" s="1"/>
      <c r="AB177" s="1"/>
      <c r="AC177" s="1"/>
    </row>
    <row r="178" spans="15:29" x14ac:dyDescent="0.25">
      <c r="O178" s="37"/>
      <c r="P178" s="37"/>
      <c r="Q178" s="37"/>
      <c r="R178" s="37"/>
      <c r="S178" s="37"/>
      <c r="T178" s="58"/>
      <c r="U178" s="58"/>
      <c r="V178" s="58"/>
      <c r="W178" s="1"/>
      <c r="X178" s="1"/>
      <c r="Y178" s="1"/>
      <c r="Z178" s="1"/>
      <c r="AA178" s="1"/>
      <c r="AB178" s="1"/>
      <c r="AC178" s="1"/>
    </row>
    <row r="179" spans="15:29" x14ac:dyDescent="0.25">
      <c r="O179" s="37"/>
      <c r="P179" s="37"/>
      <c r="Q179" s="37"/>
      <c r="R179" s="37"/>
      <c r="S179" s="37"/>
      <c r="T179" s="58"/>
      <c r="U179" s="58"/>
      <c r="V179" s="58"/>
      <c r="W179" s="1"/>
      <c r="X179" s="1"/>
      <c r="Y179" s="1"/>
      <c r="Z179" s="1"/>
      <c r="AA179" s="1"/>
      <c r="AB179" s="1"/>
      <c r="AC179" s="1"/>
    </row>
    <row r="180" spans="15:29" x14ac:dyDescent="0.25">
      <c r="O180" s="37"/>
      <c r="P180" s="37"/>
      <c r="Q180" s="37"/>
      <c r="R180" s="37"/>
      <c r="S180" s="37"/>
      <c r="T180" s="58"/>
      <c r="U180" s="58"/>
      <c r="V180" s="58"/>
      <c r="W180" s="1"/>
      <c r="X180" s="1"/>
      <c r="Y180" s="1"/>
      <c r="Z180" s="1"/>
      <c r="AA180" s="1"/>
      <c r="AB180" s="1"/>
      <c r="AC180" s="1"/>
    </row>
    <row r="181" spans="15:29" x14ac:dyDescent="0.25">
      <c r="O181" s="37"/>
      <c r="P181" s="37"/>
      <c r="Q181" s="37"/>
      <c r="R181" s="37"/>
      <c r="S181" s="37"/>
      <c r="T181" s="58"/>
      <c r="U181" s="58"/>
      <c r="V181" s="58"/>
      <c r="W181" s="1"/>
      <c r="X181" s="1"/>
      <c r="Y181" s="1"/>
      <c r="Z181" s="1"/>
      <c r="AA181" s="1"/>
      <c r="AB181" s="1"/>
      <c r="AC181" s="1"/>
    </row>
    <row r="182" spans="15:29" x14ac:dyDescent="0.25">
      <c r="O182" s="37"/>
      <c r="P182" s="37"/>
      <c r="Q182" s="37"/>
      <c r="R182" s="37"/>
      <c r="S182" s="37"/>
      <c r="T182" s="58"/>
      <c r="U182" s="58"/>
      <c r="V182" s="58"/>
      <c r="W182" s="1"/>
      <c r="X182" s="1"/>
      <c r="Y182" s="1"/>
      <c r="Z182" s="1"/>
      <c r="AA182" s="1"/>
      <c r="AB182" s="1"/>
      <c r="AC182" s="1"/>
    </row>
    <row r="183" spans="15:29" x14ac:dyDescent="0.25">
      <c r="W183" s="1"/>
      <c r="X183" s="1"/>
      <c r="Y183" s="1"/>
      <c r="Z183" s="1"/>
      <c r="AA183" s="1"/>
      <c r="AB183" s="1"/>
      <c r="AC183" s="1"/>
    </row>
    <row r="184" spans="15:29" x14ac:dyDescent="0.25">
      <c r="W184" s="1"/>
      <c r="X184" s="1"/>
      <c r="Y184" s="1"/>
      <c r="Z184" s="1"/>
      <c r="AA184" s="1"/>
      <c r="AB184" s="1"/>
      <c r="AC184" s="1"/>
    </row>
    <row r="185" spans="15:29" x14ac:dyDescent="0.25">
      <c r="W185" s="1"/>
      <c r="X185" s="1"/>
      <c r="Y185" s="1"/>
      <c r="Z185" s="1"/>
      <c r="AA185" s="1"/>
      <c r="AB185" s="1"/>
      <c r="AC185" s="1"/>
    </row>
    <row r="186" spans="15:29" x14ac:dyDescent="0.25">
      <c r="W186" s="1"/>
      <c r="X186" s="1"/>
      <c r="Y186" s="1"/>
      <c r="Z186" s="1"/>
      <c r="AA186" s="1"/>
      <c r="AB186" s="1"/>
      <c r="AC186" s="1"/>
    </row>
    <row r="187" spans="15:29" x14ac:dyDescent="0.25">
      <c r="W187" s="1"/>
      <c r="X187" s="1"/>
      <c r="Y187" s="1"/>
      <c r="Z187" s="1"/>
      <c r="AA187" s="1"/>
      <c r="AB187" s="1"/>
      <c r="AC187" s="1"/>
    </row>
    <row r="188" spans="15:29" x14ac:dyDescent="0.25">
      <c r="W188" s="1"/>
      <c r="X188" s="1"/>
      <c r="Y188" s="1"/>
      <c r="Z188" s="1"/>
      <c r="AA188" s="1"/>
      <c r="AB188" s="1"/>
      <c r="AC188" s="1"/>
    </row>
    <row r="189" spans="15:29" x14ac:dyDescent="0.25">
      <c r="W189" s="1"/>
      <c r="X189" s="1"/>
      <c r="Y189" s="1"/>
      <c r="Z189" s="1"/>
      <c r="AA189" s="1"/>
      <c r="AB189" s="1"/>
      <c r="AC189" s="1"/>
    </row>
    <row r="190" spans="15:29" x14ac:dyDescent="0.25">
      <c r="W190" s="1"/>
      <c r="X190" s="1"/>
      <c r="Y190" s="1"/>
      <c r="Z190" s="1"/>
      <c r="AA190" s="1"/>
      <c r="AB190" s="1"/>
      <c r="AC190" s="1"/>
    </row>
    <row r="191" spans="15:29" x14ac:dyDescent="0.25">
      <c r="W191" s="1"/>
      <c r="X191" s="1"/>
      <c r="Y191" s="1"/>
      <c r="Z191" s="1"/>
      <c r="AA191" s="1"/>
      <c r="AB191" s="1"/>
      <c r="AC191" s="1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4"/>
  <sheetViews>
    <sheetView zoomScale="75" workbookViewId="0">
      <pane xSplit="4" ySplit="2" topLeftCell="E3" activePane="bottomRight" state="frozen"/>
      <selection activeCell="A5" sqref="A5"/>
      <selection pane="topRight" activeCell="A5" sqref="A5"/>
      <selection pane="bottomLeft" activeCell="A5" sqref="A5"/>
      <selection pane="bottomRight" activeCell="A6" sqref="A6"/>
    </sheetView>
  </sheetViews>
  <sheetFormatPr defaultRowHeight="15" x14ac:dyDescent="0.25"/>
  <cols>
    <col min="1" max="1" width="7.85546875" style="28" customWidth="1"/>
    <col min="2" max="2" width="9.28515625" style="29" bestFit="1" customWidth="1"/>
    <col min="3" max="3" width="15.5703125" style="29" bestFit="1" customWidth="1"/>
    <col min="4" max="4" width="48.7109375" style="30" bestFit="1" customWidth="1"/>
    <col min="5" max="19" width="15.7109375" style="30" customWidth="1"/>
    <col min="20" max="23" width="15.7109375" style="32" customWidth="1"/>
    <col min="24" max="25" width="15.7109375" style="30" customWidth="1"/>
    <col min="26" max="26" width="15.7109375" style="47" customWidth="1"/>
    <col min="27" max="28" width="15.7109375" style="30" customWidth="1"/>
    <col min="29" max="29" width="15.7109375" style="47" customWidth="1"/>
    <col min="30" max="16384" width="9.140625" style="1"/>
  </cols>
  <sheetData>
    <row r="1" spans="1:29" ht="18.75" x14ac:dyDescent="0.3">
      <c r="A1" s="92" t="s">
        <v>346</v>
      </c>
      <c r="B1" s="92"/>
      <c r="C1" s="92"/>
      <c r="D1" s="93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5" t="s">
        <v>1</v>
      </c>
      <c r="P1" s="96"/>
      <c r="Q1" s="96"/>
      <c r="R1" s="96"/>
      <c r="S1" s="97"/>
      <c r="T1" s="98" t="s">
        <v>2</v>
      </c>
      <c r="U1" s="99"/>
      <c r="V1" s="99"/>
      <c r="W1" s="99"/>
      <c r="X1" s="100" t="s">
        <v>3</v>
      </c>
      <c r="Y1" s="101"/>
      <c r="Z1" s="102"/>
      <c r="AA1" s="89" t="s">
        <v>4</v>
      </c>
      <c r="AB1" s="90"/>
      <c r="AC1" s="91"/>
    </row>
    <row r="2" spans="1:29" x14ac:dyDescent="0.25">
      <c r="A2" s="2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6" t="s">
        <v>19</v>
      </c>
      <c r="P2" s="6" t="s">
        <v>13</v>
      </c>
      <c r="Q2" s="6" t="s">
        <v>14</v>
      </c>
      <c r="R2" s="6" t="s">
        <v>20</v>
      </c>
      <c r="S2" s="6" t="s">
        <v>18</v>
      </c>
      <c r="T2" s="7" t="s">
        <v>21</v>
      </c>
      <c r="U2" s="7" t="s">
        <v>22</v>
      </c>
      <c r="V2" s="7" t="s">
        <v>23</v>
      </c>
      <c r="W2" s="7" t="s">
        <v>24</v>
      </c>
      <c r="X2" s="8" t="s">
        <v>25</v>
      </c>
      <c r="Y2" s="8" t="s">
        <v>26</v>
      </c>
      <c r="Z2" s="8" t="s">
        <v>3</v>
      </c>
      <c r="AA2" s="9" t="s">
        <v>27</v>
      </c>
      <c r="AB2" s="9" t="s">
        <v>28</v>
      </c>
      <c r="AC2" s="9" t="s">
        <v>29</v>
      </c>
    </row>
    <row r="3" spans="1:29" x14ac:dyDescent="0.25">
      <c r="A3" s="2"/>
      <c r="B3" s="3"/>
      <c r="C3" s="3"/>
      <c r="D3" s="4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2"/>
      <c r="U3" s="12"/>
      <c r="V3" s="12"/>
      <c r="W3" s="12"/>
      <c r="X3" s="13">
        <v>0</v>
      </c>
      <c r="Y3" s="13">
        <v>0</v>
      </c>
      <c r="Z3" s="8">
        <v>0</v>
      </c>
      <c r="AA3" s="14">
        <v>0</v>
      </c>
      <c r="AB3" s="14">
        <v>0</v>
      </c>
      <c r="AC3" s="9">
        <v>0</v>
      </c>
    </row>
    <row r="4" spans="1:29" x14ac:dyDescent="0.25">
      <c r="A4" s="15"/>
      <c r="B4" s="16"/>
      <c r="C4" s="16"/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2"/>
      <c r="U4" s="12"/>
      <c r="V4" s="12"/>
      <c r="W4" s="12"/>
      <c r="X4" s="13"/>
      <c r="Y4" s="13"/>
      <c r="Z4" s="8">
        <f>Z3-X4+Y4</f>
        <v>0</v>
      </c>
      <c r="AA4" s="14"/>
      <c r="AB4" s="14"/>
      <c r="AC4" s="9">
        <v>0</v>
      </c>
    </row>
    <row r="5" spans="1:29" s="26" customFormat="1" x14ac:dyDescent="0.25">
      <c r="A5" s="18"/>
      <c r="B5" s="19"/>
      <c r="C5" s="19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2"/>
      <c r="R5" s="22"/>
      <c r="S5" s="22"/>
      <c r="T5" s="23"/>
      <c r="U5" s="23"/>
      <c r="V5" s="23"/>
      <c r="W5" s="23"/>
      <c r="X5" s="24"/>
      <c r="Y5" s="24"/>
      <c r="Z5" s="25">
        <f t="shared" ref="Z5:Z74" si="0">Z4-X5+Y5</f>
        <v>0</v>
      </c>
      <c r="AA5" s="14"/>
      <c r="AB5" s="14"/>
      <c r="AC5" s="9">
        <f>AC4-AA5+AB5</f>
        <v>0</v>
      </c>
    </row>
    <row r="6" spans="1:29" s="26" customFormat="1" x14ac:dyDescent="0.25">
      <c r="A6" s="18">
        <v>42614</v>
      </c>
      <c r="B6" s="19">
        <v>4940</v>
      </c>
      <c r="C6" s="19">
        <v>5102</v>
      </c>
      <c r="D6" s="20" t="s">
        <v>341</v>
      </c>
      <c r="E6" s="21"/>
      <c r="F6" s="21"/>
      <c r="G6" s="21"/>
      <c r="H6" s="21"/>
      <c r="I6" s="21">
        <v>796</v>
      </c>
      <c r="J6" s="21"/>
      <c r="K6" s="21"/>
      <c r="L6" s="21"/>
      <c r="M6" s="21"/>
      <c r="N6" s="21"/>
      <c r="O6" s="22"/>
      <c r="P6" s="22"/>
      <c r="Q6" s="22"/>
      <c r="R6" s="22"/>
      <c r="S6" s="22"/>
      <c r="T6" s="23"/>
      <c r="U6" s="23"/>
      <c r="V6" s="23"/>
      <c r="W6" s="23"/>
      <c r="X6" s="24">
        <v>72.36</v>
      </c>
      <c r="Y6" s="24"/>
      <c r="Z6" s="25">
        <f t="shared" si="0"/>
        <v>-72.36</v>
      </c>
      <c r="AA6" s="14">
        <v>143.28</v>
      </c>
      <c r="AB6" s="14"/>
      <c r="AC6" s="9">
        <f>AC5-AA6+AB6</f>
        <v>-143.28</v>
      </c>
    </row>
    <row r="7" spans="1:29" s="76" customFormat="1" x14ac:dyDescent="0.25">
      <c r="A7" s="69">
        <v>42614</v>
      </c>
      <c r="B7" s="70">
        <v>3861</v>
      </c>
      <c r="C7" s="70">
        <v>2915</v>
      </c>
      <c r="D7" s="71" t="s">
        <v>256</v>
      </c>
      <c r="E7" s="72"/>
      <c r="F7" s="72"/>
      <c r="G7" s="72"/>
      <c r="H7" s="72"/>
      <c r="I7" s="72"/>
      <c r="J7" s="72"/>
      <c r="K7" s="72"/>
      <c r="L7" s="72"/>
      <c r="M7" s="72"/>
      <c r="N7" s="72">
        <v>999.96</v>
      </c>
      <c r="O7" s="73"/>
      <c r="P7" s="73"/>
      <c r="Q7" s="73"/>
      <c r="R7" s="73"/>
      <c r="S7" s="73"/>
      <c r="T7" s="74"/>
      <c r="U7" s="74"/>
      <c r="V7" s="74"/>
      <c r="W7" s="74"/>
      <c r="X7" s="75"/>
      <c r="Y7" s="75"/>
      <c r="Z7" s="25">
        <f t="shared" si="0"/>
        <v>-72.36</v>
      </c>
      <c r="AA7" s="9"/>
      <c r="AB7" s="9"/>
      <c r="AC7" s="9">
        <f>AC6-AA7+AB7</f>
        <v>-143.28</v>
      </c>
    </row>
    <row r="8" spans="1:29" s="76" customFormat="1" x14ac:dyDescent="0.25">
      <c r="A8" s="69">
        <v>42615</v>
      </c>
      <c r="B8" s="70">
        <v>22815</v>
      </c>
      <c r="C8" s="70">
        <v>2102</v>
      </c>
      <c r="D8" s="71" t="s">
        <v>230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3"/>
      <c r="P8" s="73"/>
      <c r="Q8" s="73"/>
      <c r="R8" s="73"/>
      <c r="S8" s="73">
        <v>4760.51</v>
      </c>
      <c r="T8" s="74"/>
      <c r="U8" s="74"/>
      <c r="V8" s="74"/>
      <c r="W8" s="74"/>
      <c r="X8" s="75"/>
      <c r="Y8" s="75">
        <v>226.7</v>
      </c>
      <c r="Z8" s="25">
        <f t="shared" si="0"/>
        <v>154.33999999999997</v>
      </c>
      <c r="AA8" s="9"/>
      <c r="AB8" s="9">
        <v>190.42</v>
      </c>
      <c r="AC8" s="9">
        <f>AC7-AA8+AB8</f>
        <v>47.139999999999986</v>
      </c>
    </row>
    <row r="9" spans="1:29" s="26" customFormat="1" x14ac:dyDescent="0.25">
      <c r="A9" s="18">
        <v>42615</v>
      </c>
      <c r="B9" s="19">
        <v>4941</v>
      </c>
      <c r="C9" s="19">
        <v>6102</v>
      </c>
      <c r="D9" s="20" t="s">
        <v>348</v>
      </c>
      <c r="E9" s="21"/>
      <c r="F9" s="21"/>
      <c r="G9" s="21"/>
      <c r="H9" s="21"/>
      <c r="I9" s="21">
        <v>843.54</v>
      </c>
      <c r="J9" s="21"/>
      <c r="K9" s="21"/>
      <c r="L9" s="21"/>
      <c r="M9" s="21"/>
      <c r="N9" s="21"/>
      <c r="O9" s="22"/>
      <c r="P9" s="22"/>
      <c r="Q9" s="22"/>
      <c r="R9" s="22"/>
      <c r="S9" s="22"/>
      <c r="T9" s="23"/>
      <c r="U9" s="23"/>
      <c r="V9" s="23"/>
      <c r="W9" s="23"/>
      <c r="X9" s="24">
        <v>72.680000000000007</v>
      </c>
      <c r="Y9" s="24"/>
      <c r="Z9" s="25">
        <f t="shared" si="0"/>
        <v>81.659999999999968</v>
      </c>
      <c r="AA9" s="14">
        <v>33.74</v>
      </c>
      <c r="AB9" s="14"/>
      <c r="AC9" s="9">
        <f>AC8-AA9+AB9</f>
        <v>13.399999999999984</v>
      </c>
    </row>
    <row r="10" spans="1:29" s="26" customFormat="1" x14ac:dyDescent="0.25">
      <c r="A10" s="18">
        <v>42615</v>
      </c>
      <c r="B10" s="19">
        <v>4942</v>
      </c>
      <c r="C10" s="19">
        <v>5905</v>
      </c>
      <c r="D10" s="20" t="s">
        <v>349</v>
      </c>
      <c r="E10" s="21">
        <v>27500</v>
      </c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2"/>
      <c r="R10" s="22"/>
      <c r="S10" s="22"/>
      <c r="T10" s="23"/>
      <c r="U10" s="23"/>
      <c r="V10" s="23"/>
      <c r="W10" s="23"/>
      <c r="X10" s="24"/>
      <c r="Y10" s="24"/>
      <c r="Z10" s="25">
        <f t="shared" si="0"/>
        <v>81.659999999999968</v>
      </c>
      <c r="AA10" s="14"/>
      <c r="AB10" s="14"/>
      <c r="AC10" s="9">
        <f t="shared" ref="AC10:AC76" si="1">AC9-AA10+AB10</f>
        <v>13.399999999999984</v>
      </c>
    </row>
    <row r="11" spans="1:29" s="26" customFormat="1" x14ac:dyDescent="0.25">
      <c r="A11" s="18">
        <v>42615</v>
      </c>
      <c r="B11" s="19">
        <v>4943</v>
      </c>
      <c r="C11" s="19">
        <v>6922</v>
      </c>
      <c r="D11" s="20" t="s">
        <v>350</v>
      </c>
      <c r="E11" s="21"/>
      <c r="F11" s="21"/>
      <c r="G11" s="21"/>
      <c r="H11" s="21">
        <v>34000</v>
      </c>
      <c r="I11" s="21"/>
      <c r="J11" s="21"/>
      <c r="K11" s="21"/>
      <c r="L11" s="21"/>
      <c r="M11" s="21"/>
      <c r="N11" s="21"/>
      <c r="O11" s="22"/>
      <c r="P11" s="22"/>
      <c r="Q11" s="22"/>
      <c r="R11" s="22"/>
      <c r="S11" s="22"/>
      <c r="T11" s="23"/>
      <c r="U11" s="23"/>
      <c r="V11" s="23"/>
      <c r="W11" s="23"/>
      <c r="X11" s="24"/>
      <c r="Y11" s="24"/>
      <c r="Z11" s="25">
        <f t="shared" si="0"/>
        <v>81.659999999999968</v>
      </c>
      <c r="AA11" s="14"/>
      <c r="AB11" s="14"/>
      <c r="AC11" s="9">
        <f t="shared" si="1"/>
        <v>13.399999999999984</v>
      </c>
    </row>
    <row r="12" spans="1:29" s="26" customFormat="1" x14ac:dyDescent="0.25">
      <c r="A12" s="18">
        <v>42618</v>
      </c>
      <c r="B12" s="19">
        <v>4944</v>
      </c>
      <c r="C12" s="19">
        <v>6102</v>
      </c>
      <c r="D12" s="20" t="s">
        <v>351</v>
      </c>
      <c r="E12" s="21"/>
      <c r="F12" s="21"/>
      <c r="G12" s="21"/>
      <c r="H12" s="21"/>
      <c r="I12" s="21">
        <v>505.26</v>
      </c>
      <c r="J12" s="21"/>
      <c r="K12" s="21"/>
      <c r="L12" s="21"/>
      <c r="M12" s="21"/>
      <c r="N12" s="21"/>
      <c r="O12" s="22"/>
      <c r="P12" s="22"/>
      <c r="Q12" s="22"/>
      <c r="R12" s="22"/>
      <c r="S12" s="22"/>
      <c r="T12" s="23"/>
      <c r="U12" s="23"/>
      <c r="V12" s="23"/>
      <c r="W12" s="23"/>
      <c r="X12" s="24"/>
      <c r="Y12" s="24"/>
      <c r="Z12" s="25">
        <f t="shared" si="0"/>
        <v>81.659999999999968</v>
      </c>
      <c r="AA12" s="14">
        <v>60.63</v>
      </c>
      <c r="AB12" s="14"/>
      <c r="AC12" s="9">
        <f t="shared" si="1"/>
        <v>-47.230000000000018</v>
      </c>
    </row>
    <row r="13" spans="1:29" s="26" customFormat="1" x14ac:dyDescent="0.25">
      <c r="A13" s="18">
        <v>42618</v>
      </c>
      <c r="B13" s="19">
        <v>4945</v>
      </c>
      <c r="C13" s="19">
        <v>6922</v>
      </c>
      <c r="D13" s="20" t="s">
        <v>352</v>
      </c>
      <c r="E13" s="21"/>
      <c r="F13" s="21"/>
      <c r="G13" s="21"/>
      <c r="H13" s="21">
        <v>19500</v>
      </c>
      <c r="I13" s="21"/>
      <c r="J13" s="21"/>
      <c r="K13" s="21"/>
      <c r="L13" s="21"/>
      <c r="M13" s="21"/>
      <c r="N13" s="21"/>
      <c r="O13" s="22"/>
      <c r="P13" s="22"/>
      <c r="Q13" s="22"/>
      <c r="R13" s="22"/>
      <c r="S13" s="22"/>
      <c r="T13" s="23"/>
      <c r="U13" s="23"/>
      <c r="V13" s="23"/>
      <c r="W13" s="23"/>
      <c r="X13" s="24"/>
      <c r="Y13" s="24"/>
      <c r="Z13" s="25">
        <f t="shared" si="0"/>
        <v>81.659999999999968</v>
      </c>
      <c r="AA13" s="14"/>
      <c r="AB13" s="14"/>
      <c r="AC13" s="9">
        <f t="shared" si="1"/>
        <v>-47.230000000000018</v>
      </c>
    </row>
    <row r="14" spans="1:29" s="26" customFormat="1" x14ac:dyDescent="0.25">
      <c r="A14" s="18">
        <v>42618</v>
      </c>
      <c r="B14" s="19">
        <v>4946</v>
      </c>
      <c r="C14" s="19">
        <v>5117</v>
      </c>
      <c r="D14" s="20" t="s">
        <v>353</v>
      </c>
      <c r="E14" s="21"/>
      <c r="F14" s="21"/>
      <c r="G14" s="21"/>
      <c r="H14" s="21"/>
      <c r="I14" s="21"/>
      <c r="J14" s="21"/>
      <c r="K14" s="21">
        <v>62000</v>
      </c>
      <c r="L14" s="21"/>
      <c r="M14" s="21"/>
      <c r="N14" s="21"/>
      <c r="O14" s="22"/>
      <c r="P14" s="22"/>
      <c r="Q14" s="22"/>
      <c r="R14" s="22"/>
      <c r="S14" s="22"/>
      <c r="T14" s="23"/>
      <c r="U14" s="23"/>
      <c r="V14" s="23"/>
      <c r="W14" s="23"/>
      <c r="X14" s="24"/>
      <c r="Y14" s="24"/>
      <c r="Z14" s="25">
        <f t="shared" si="0"/>
        <v>81.659999999999968</v>
      </c>
      <c r="AA14" s="14">
        <v>11160</v>
      </c>
      <c r="AB14" s="14"/>
      <c r="AC14" s="9">
        <f t="shared" si="1"/>
        <v>-11207.23</v>
      </c>
    </row>
    <row r="15" spans="1:29" s="26" customFormat="1" x14ac:dyDescent="0.25">
      <c r="A15" s="18">
        <v>42619</v>
      </c>
      <c r="B15" s="19">
        <v>4947</v>
      </c>
      <c r="C15" s="19">
        <v>5922</v>
      </c>
      <c r="D15" s="20" t="s">
        <v>353</v>
      </c>
      <c r="E15" s="21"/>
      <c r="F15" s="21"/>
      <c r="G15" s="21"/>
      <c r="H15" s="21">
        <v>31000</v>
      </c>
      <c r="I15" s="21"/>
      <c r="J15" s="21"/>
      <c r="K15" s="21"/>
      <c r="L15" s="21"/>
      <c r="M15" s="21"/>
      <c r="N15" s="21"/>
      <c r="O15" s="22"/>
      <c r="P15" s="22"/>
      <c r="Q15" s="22"/>
      <c r="R15" s="22"/>
      <c r="S15" s="22"/>
      <c r="T15" s="23"/>
      <c r="U15" s="23"/>
      <c r="V15" s="23"/>
      <c r="W15" s="23"/>
      <c r="X15" s="24"/>
      <c r="Y15" s="24"/>
      <c r="Z15" s="25">
        <f t="shared" si="0"/>
        <v>81.659999999999968</v>
      </c>
      <c r="AA15" s="14"/>
      <c r="AB15" s="14"/>
      <c r="AC15" s="9">
        <f t="shared" si="1"/>
        <v>-11207.23</v>
      </c>
    </row>
    <row r="16" spans="1:29" s="76" customFormat="1" x14ac:dyDescent="0.25">
      <c r="A16" s="69">
        <v>42619</v>
      </c>
      <c r="B16" s="70">
        <v>4948</v>
      </c>
      <c r="C16" s="70">
        <v>1949</v>
      </c>
      <c r="D16" s="71" t="s">
        <v>59</v>
      </c>
      <c r="E16" s="72"/>
      <c r="F16" s="72"/>
      <c r="G16" s="72"/>
      <c r="H16" s="72"/>
      <c r="I16" s="72"/>
      <c r="J16" s="72"/>
      <c r="K16" s="72"/>
      <c r="L16" s="72"/>
      <c r="M16" s="72"/>
      <c r="N16" s="72">
        <v>1250</v>
      </c>
      <c r="O16" s="73"/>
      <c r="P16" s="73"/>
      <c r="Q16" s="73"/>
      <c r="R16" s="73"/>
      <c r="S16" s="73"/>
      <c r="T16" s="74"/>
      <c r="U16" s="74"/>
      <c r="V16" s="74"/>
      <c r="W16" s="74"/>
      <c r="X16" s="75"/>
      <c r="Y16" s="75"/>
      <c r="Z16" s="25">
        <f t="shared" si="0"/>
        <v>81.659999999999968</v>
      </c>
      <c r="AA16" s="9"/>
      <c r="AB16" s="9"/>
      <c r="AC16" s="9">
        <f t="shared" si="1"/>
        <v>-11207.23</v>
      </c>
    </row>
    <row r="17" spans="1:29" s="76" customFormat="1" x14ac:dyDescent="0.25">
      <c r="A17" s="69">
        <v>42619</v>
      </c>
      <c r="B17" s="70">
        <v>3997</v>
      </c>
      <c r="C17" s="70">
        <v>2102</v>
      </c>
      <c r="D17" s="71" t="s">
        <v>387</v>
      </c>
      <c r="E17" s="72"/>
      <c r="F17" s="72"/>
      <c r="G17" s="72"/>
      <c r="H17" s="72"/>
      <c r="I17" s="72"/>
      <c r="J17" s="72"/>
      <c r="K17" s="72"/>
      <c r="L17" s="72"/>
      <c r="M17" s="72"/>
      <c r="N17" s="72">
        <v>5500</v>
      </c>
      <c r="O17" s="73"/>
      <c r="P17" s="73"/>
      <c r="Q17" s="73"/>
      <c r="R17" s="73"/>
      <c r="S17" s="73"/>
      <c r="T17" s="74"/>
      <c r="U17" s="74"/>
      <c r="V17" s="74"/>
      <c r="W17" s="74"/>
      <c r="X17" s="75"/>
      <c r="Y17" s="75"/>
      <c r="Z17" s="25">
        <f t="shared" si="0"/>
        <v>81.659999999999968</v>
      </c>
      <c r="AA17" s="9"/>
      <c r="AB17" s="9"/>
      <c r="AC17" s="9">
        <f t="shared" si="1"/>
        <v>-11207.23</v>
      </c>
    </row>
    <row r="18" spans="1:29" s="26" customFormat="1" x14ac:dyDescent="0.25">
      <c r="A18" s="18">
        <v>42619</v>
      </c>
      <c r="B18" s="19">
        <v>4949</v>
      </c>
      <c r="C18" s="19">
        <v>6102</v>
      </c>
      <c r="D18" s="20" t="s">
        <v>354</v>
      </c>
      <c r="E18" s="21"/>
      <c r="F18" s="21"/>
      <c r="G18" s="21"/>
      <c r="H18" s="21"/>
      <c r="I18" s="21">
        <v>322.7</v>
      </c>
      <c r="J18" s="21"/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3"/>
      <c r="V18" s="23"/>
      <c r="W18" s="23"/>
      <c r="X18" s="24">
        <v>112.37</v>
      </c>
      <c r="Y18" s="24"/>
      <c r="Z18" s="25">
        <f t="shared" si="0"/>
        <v>-30.710000000000036</v>
      </c>
      <c r="AA18" s="14">
        <v>12.91</v>
      </c>
      <c r="AB18" s="14"/>
      <c r="AC18" s="9">
        <f t="shared" si="1"/>
        <v>-11220.14</v>
      </c>
    </row>
    <row r="19" spans="1:29" s="26" customFormat="1" x14ac:dyDescent="0.25">
      <c r="A19" s="18">
        <v>42619</v>
      </c>
      <c r="B19" s="19">
        <v>4950</v>
      </c>
      <c r="C19" s="19">
        <v>6922</v>
      </c>
      <c r="D19" s="20" t="s">
        <v>355</v>
      </c>
      <c r="E19" s="21"/>
      <c r="F19" s="21"/>
      <c r="G19" s="21"/>
      <c r="H19" s="21">
        <v>20023.82</v>
      </c>
      <c r="I19" s="21"/>
      <c r="J19" s="21"/>
      <c r="K19" s="21"/>
      <c r="L19" s="21"/>
      <c r="M19" s="21"/>
      <c r="N19" s="21"/>
      <c r="O19" s="22"/>
      <c r="P19" s="22"/>
      <c r="Q19" s="22"/>
      <c r="R19" s="22"/>
      <c r="S19" s="22"/>
      <c r="T19" s="23"/>
      <c r="U19" s="23"/>
      <c r="V19" s="23"/>
      <c r="W19" s="23"/>
      <c r="X19" s="24"/>
      <c r="Y19" s="24"/>
      <c r="Z19" s="25">
        <f t="shared" si="0"/>
        <v>-30.710000000000036</v>
      </c>
      <c r="AA19" s="14"/>
      <c r="AB19" s="14"/>
      <c r="AC19" s="9">
        <f t="shared" si="1"/>
        <v>-11220.14</v>
      </c>
    </row>
    <row r="20" spans="1:29" s="26" customFormat="1" x14ac:dyDescent="0.25">
      <c r="A20" s="18">
        <v>42619</v>
      </c>
      <c r="B20" s="19">
        <v>4951</v>
      </c>
      <c r="C20" s="19">
        <v>6922</v>
      </c>
      <c r="D20" s="20" t="s">
        <v>356</v>
      </c>
      <c r="E20" s="21"/>
      <c r="F20" s="21"/>
      <c r="G20" s="21"/>
      <c r="H20" s="21">
        <v>20990</v>
      </c>
      <c r="I20" s="21"/>
      <c r="J20" s="21"/>
      <c r="K20" s="21"/>
      <c r="L20" s="21"/>
      <c r="M20" s="21"/>
      <c r="N20" s="21"/>
      <c r="O20" s="22"/>
      <c r="P20" s="22"/>
      <c r="Q20" s="22"/>
      <c r="R20" s="22"/>
      <c r="S20" s="22"/>
      <c r="T20" s="23"/>
      <c r="U20" s="23"/>
      <c r="V20" s="23"/>
      <c r="W20" s="23"/>
      <c r="X20" s="24"/>
      <c r="Y20" s="24"/>
      <c r="Z20" s="25">
        <f t="shared" si="0"/>
        <v>-30.710000000000036</v>
      </c>
      <c r="AA20" s="14"/>
      <c r="AB20" s="14"/>
      <c r="AC20" s="9">
        <f t="shared" si="1"/>
        <v>-11220.14</v>
      </c>
    </row>
    <row r="21" spans="1:29" s="26" customFormat="1" x14ac:dyDescent="0.25">
      <c r="A21" s="18">
        <v>42619</v>
      </c>
      <c r="B21" s="19">
        <v>4952</v>
      </c>
      <c r="C21" s="19">
        <v>6922</v>
      </c>
      <c r="D21" s="20" t="s">
        <v>357</v>
      </c>
      <c r="E21" s="21"/>
      <c r="F21" s="21"/>
      <c r="G21" s="21"/>
      <c r="H21" s="21">
        <v>19990</v>
      </c>
      <c r="I21" s="21"/>
      <c r="J21" s="21"/>
      <c r="K21" s="21"/>
      <c r="L21" s="21"/>
      <c r="M21" s="21"/>
      <c r="N21" s="21"/>
      <c r="O21" s="22"/>
      <c r="P21" s="22"/>
      <c r="Q21" s="22"/>
      <c r="R21" s="22"/>
      <c r="S21" s="22"/>
      <c r="T21" s="23"/>
      <c r="U21" s="23"/>
      <c r="V21" s="23"/>
      <c r="W21" s="23"/>
      <c r="X21" s="24"/>
      <c r="Y21" s="24"/>
      <c r="Z21" s="25">
        <f t="shared" si="0"/>
        <v>-30.710000000000036</v>
      </c>
      <c r="AA21" s="14"/>
      <c r="AB21" s="14"/>
      <c r="AC21" s="9">
        <f t="shared" si="1"/>
        <v>-11220.14</v>
      </c>
    </row>
    <row r="22" spans="1:29" s="26" customFormat="1" x14ac:dyDescent="0.25">
      <c r="A22" s="18">
        <v>42621</v>
      </c>
      <c r="B22" s="19">
        <v>4953</v>
      </c>
      <c r="C22" s="19">
        <v>6922</v>
      </c>
      <c r="D22" s="20" t="s">
        <v>293</v>
      </c>
      <c r="E22" s="21"/>
      <c r="F22" s="21"/>
      <c r="G22" s="21"/>
      <c r="H22" s="21">
        <v>30000</v>
      </c>
      <c r="I22" s="21"/>
      <c r="J22" s="21"/>
      <c r="K22" s="21"/>
      <c r="L22" s="21"/>
      <c r="M22" s="21"/>
      <c r="N22" s="21"/>
      <c r="O22" s="22"/>
      <c r="P22" s="22"/>
      <c r="Q22" s="22"/>
      <c r="R22" s="22"/>
      <c r="S22" s="22"/>
      <c r="T22" s="23"/>
      <c r="U22" s="23"/>
      <c r="V22" s="23"/>
      <c r="W22" s="23"/>
      <c r="X22" s="24"/>
      <c r="Y22" s="24"/>
      <c r="Z22" s="25">
        <f t="shared" si="0"/>
        <v>-30.710000000000036</v>
      </c>
      <c r="AA22" s="14"/>
      <c r="AB22" s="14"/>
      <c r="AC22" s="9">
        <f t="shared" si="1"/>
        <v>-11220.14</v>
      </c>
    </row>
    <row r="23" spans="1:29" s="76" customFormat="1" x14ac:dyDescent="0.25">
      <c r="A23" s="69">
        <v>42621</v>
      </c>
      <c r="B23" s="70">
        <v>55133</v>
      </c>
      <c r="C23" s="70">
        <v>2913</v>
      </c>
      <c r="D23" s="71" t="s">
        <v>390</v>
      </c>
      <c r="E23" s="72"/>
      <c r="F23" s="72"/>
      <c r="G23" s="72"/>
      <c r="H23" s="72"/>
      <c r="I23" s="72"/>
      <c r="J23" s="72"/>
      <c r="K23" s="72"/>
      <c r="L23" s="72"/>
      <c r="M23" s="72"/>
      <c r="N23" s="72">
        <v>12900</v>
      </c>
      <c r="O23" s="73"/>
      <c r="P23" s="73"/>
      <c r="Q23" s="73"/>
      <c r="R23" s="73"/>
      <c r="S23" s="73"/>
      <c r="T23" s="74"/>
      <c r="U23" s="74"/>
      <c r="V23" s="74"/>
      <c r="W23" s="74"/>
      <c r="X23" s="75"/>
      <c r="Y23" s="75"/>
      <c r="Z23" s="25">
        <f t="shared" si="0"/>
        <v>-30.710000000000036</v>
      </c>
      <c r="AA23" s="9"/>
      <c r="AB23" s="9"/>
      <c r="AC23" s="9">
        <f t="shared" si="1"/>
        <v>-11220.14</v>
      </c>
    </row>
    <row r="24" spans="1:29" s="68" customFormat="1" x14ac:dyDescent="0.25">
      <c r="A24" s="61">
        <v>42622</v>
      </c>
      <c r="B24" s="62">
        <v>4954</v>
      </c>
      <c r="C24" s="62"/>
      <c r="D24" s="63" t="s">
        <v>46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5"/>
      <c r="P24" s="65"/>
      <c r="Q24" s="65"/>
      <c r="R24" s="65"/>
      <c r="S24" s="65"/>
      <c r="T24" s="66"/>
      <c r="U24" s="66"/>
      <c r="V24" s="66"/>
      <c r="W24" s="66"/>
      <c r="X24" s="67"/>
      <c r="Y24" s="67"/>
      <c r="Z24" s="59">
        <f t="shared" si="0"/>
        <v>-30.710000000000036</v>
      </c>
      <c r="AA24" s="60"/>
      <c r="AB24" s="60"/>
      <c r="AC24" s="60">
        <f t="shared" si="1"/>
        <v>-11220.14</v>
      </c>
    </row>
    <row r="25" spans="1:29" s="26" customFormat="1" x14ac:dyDescent="0.25">
      <c r="A25" s="18">
        <v>42622</v>
      </c>
      <c r="B25" s="19">
        <v>4955</v>
      </c>
      <c r="C25" s="19">
        <v>6102</v>
      </c>
      <c r="D25" s="20" t="s">
        <v>212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2">
        <v>10802.22</v>
      </c>
      <c r="Q25" s="22"/>
      <c r="R25" s="22"/>
      <c r="S25" s="22"/>
      <c r="T25" s="23"/>
      <c r="U25" s="23"/>
      <c r="V25" s="23"/>
      <c r="W25" s="23"/>
      <c r="X25" s="24">
        <v>514.39</v>
      </c>
      <c r="Y25" s="24"/>
      <c r="Z25" s="25">
        <f t="shared" si="0"/>
        <v>-545.1</v>
      </c>
      <c r="AA25" s="14">
        <v>432.09</v>
      </c>
      <c r="AB25" s="14"/>
      <c r="AC25" s="9">
        <f t="shared" si="1"/>
        <v>-11652.23</v>
      </c>
    </row>
    <row r="26" spans="1:29" s="26" customFormat="1" x14ac:dyDescent="0.25">
      <c r="A26" s="18">
        <v>42622</v>
      </c>
      <c r="B26" s="19">
        <v>4956</v>
      </c>
      <c r="C26" s="19">
        <v>7102</v>
      </c>
      <c r="D26" s="20" t="s">
        <v>358</v>
      </c>
      <c r="E26" s="21"/>
      <c r="F26" s="21">
        <v>34402.42</v>
      </c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2"/>
      <c r="R26" s="22"/>
      <c r="S26" s="22"/>
      <c r="T26" s="23"/>
      <c r="U26" s="23"/>
      <c r="V26" s="23"/>
      <c r="W26" s="23"/>
      <c r="X26" s="24"/>
      <c r="Y26" s="24"/>
      <c r="Z26" s="25">
        <f t="shared" si="0"/>
        <v>-545.1</v>
      </c>
      <c r="AA26" s="14"/>
      <c r="AB26" s="14"/>
      <c r="AC26" s="9">
        <f t="shared" si="1"/>
        <v>-11652.23</v>
      </c>
    </row>
    <row r="27" spans="1:29" s="26" customFormat="1" x14ac:dyDescent="0.25">
      <c r="A27" s="18">
        <v>42622</v>
      </c>
      <c r="B27" s="19">
        <v>4957</v>
      </c>
      <c r="C27" s="19">
        <v>6922</v>
      </c>
      <c r="D27" s="20" t="s">
        <v>359</v>
      </c>
      <c r="E27" s="21"/>
      <c r="F27" s="21"/>
      <c r="G27" s="21"/>
      <c r="H27" s="21">
        <v>17500</v>
      </c>
      <c r="I27" s="21"/>
      <c r="J27" s="21"/>
      <c r="K27" s="21"/>
      <c r="L27" s="21"/>
      <c r="M27" s="21"/>
      <c r="N27" s="21"/>
      <c r="O27" s="22"/>
      <c r="P27" s="22"/>
      <c r="Q27" s="22"/>
      <c r="R27" s="22"/>
      <c r="S27" s="22"/>
      <c r="T27" s="23"/>
      <c r="U27" s="23"/>
      <c r="V27" s="23"/>
      <c r="W27" s="23"/>
      <c r="X27" s="24"/>
      <c r="Y27" s="24"/>
      <c r="Z27" s="25">
        <f t="shared" si="0"/>
        <v>-545.1</v>
      </c>
      <c r="AA27" s="14"/>
      <c r="AB27" s="14"/>
      <c r="AC27" s="9">
        <f t="shared" si="1"/>
        <v>-11652.23</v>
      </c>
    </row>
    <row r="28" spans="1:29" s="26" customFormat="1" x14ac:dyDescent="0.25">
      <c r="A28" s="18">
        <v>42622</v>
      </c>
      <c r="B28" s="19">
        <v>4958</v>
      </c>
      <c r="C28" s="19">
        <v>6922</v>
      </c>
      <c r="D28" s="20" t="s">
        <v>359</v>
      </c>
      <c r="E28" s="21"/>
      <c r="F28" s="21"/>
      <c r="G28" s="21"/>
      <c r="H28" s="21">
        <v>17500</v>
      </c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3"/>
      <c r="V28" s="23"/>
      <c r="W28" s="23"/>
      <c r="X28" s="24"/>
      <c r="Y28" s="24"/>
      <c r="Z28" s="25">
        <f t="shared" si="0"/>
        <v>-545.1</v>
      </c>
      <c r="AA28" s="14"/>
      <c r="AB28" s="14"/>
      <c r="AC28" s="9">
        <f t="shared" si="1"/>
        <v>-11652.23</v>
      </c>
    </row>
    <row r="29" spans="1:29" s="68" customFormat="1" x14ac:dyDescent="0.25">
      <c r="A29" s="61">
        <v>42622</v>
      </c>
      <c r="B29" s="62">
        <v>4959</v>
      </c>
      <c r="C29" s="62"/>
      <c r="D29" s="63" t="s">
        <v>46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5"/>
      <c r="P29" s="65"/>
      <c r="Q29" s="65"/>
      <c r="R29" s="65"/>
      <c r="S29" s="65"/>
      <c r="T29" s="66"/>
      <c r="U29" s="66"/>
      <c r="V29" s="66"/>
      <c r="W29" s="66"/>
      <c r="X29" s="67"/>
      <c r="Y29" s="67"/>
      <c r="Z29" s="59">
        <f t="shared" si="0"/>
        <v>-545.1</v>
      </c>
      <c r="AA29" s="60"/>
      <c r="AB29" s="60"/>
      <c r="AC29" s="60">
        <f t="shared" si="1"/>
        <v>-11652.23</v>
      </c>
    </row>
    <row r="30" spans="1:29" s="26" customFormat="1" x14ac:dyDescent="0.25">
      <c r="A30" s="18">
        <v>42625</v>
      </c>
      <c r="B30" s="19">
        <v>4960</v>
      </c>
      <c r="C30" s="19">
        <v>6102</v>
      </c>
      <c r="D30" s="20" t="s">
        <v>360</v>
      </c>
      <c r="E30" s="21"/>
      <c r="F30" s="21"/>
      <c r="G30" s="21"/>
      <c r="H30" s="21"/>
      <c r="I30" s="21">
        <v>872.43</v>
      </c>
      <c r="J30" s="21"/>
      <c r="K30" s="21"/>
      <c r="L30" s="21"/>
      <c r="M30" s="21"/>
      <c r="N30" s="21"/>
      <c r="O30" s="22"/>
      <c r="P30" s="22"/>
      <c r="Q30" s="22"/>
      <c r="R30" s="22"/>
      <c r="S30" s="22"/>
      <c r="T30" s="23"/>
      <c r="U30" s="23"/>
      <c r="V30" s="23"/>
      <c r="W30" s="23"/>
      <c r="X30" s="24">
        <v>72.680000000000007</v>
      </c>
      <c r="Y30" s="24"/>
      <c r="Z30" s="25">
        <f t="shared" si="0"/>
        <v>-617.78</v>
      </c>
      <c r="AA30" s="14">
        <v>34.9</v>
      </c>
      <c r="AB30" s="14"/>
      <c r="AC30" s="9">
        <f t="shared" si="1"/>
        <v>-11687.13</v>
      </c>
    </row>
    <row r="31" spans="1:29" s="26" customFormat="1" x14ac:dyDescent="0.25">
      <c r="A31" s="18">
        <v>42625</v>
      </c>
      <c r="B31" s="19">
        <v>4961</v>
      </c>
      <c r="C31" s="19">
        <v>6102</v>
      </c>
      <c r="D31" s="20" t="s">
        <v>186</v>
      </c>
      <c r="E31" s="21"/>
      <c r="F31" s="21"/>
      <c r="G31" s="21"/>
      <c r="H31" s="21"/>
      <c r="I31" s="21">
        <v>3850</v>
      </c>
      <c r="J31" s="21"/>
      <c r="K31" s="21"/>
      <c r="L31" s="21"/>
      <c r="M31" s="21"/>
      <c r="N31" s="21"/>
      <c r="O31" s="22"/>
      <c r="P31" s="22"/>
      <c r="Q31" s="22"/>
      <c r="R31" s="22"/>
      <c r="S31" s="22"/>
      <c r="T31" s="23"/>
      <c r="U31" s="23"/>
      <c r="V31" s="23"/>
      <c r="W31" s="23"/>
      <c r="X31" s="24">
        <v>502.17</v>
      </c>
      <c r="Y31" s="24"/>
      <c r="Z31" s="25">
        <f t="shared" si="0"/>
        <v>-1119.95</v>
      </c>
      <c r="AA31" s="14">
        <v>154</v>
      </c>
      <c r="AB31" s="14"/>
      <c r="AC31" s="9">
        <f t="shared" si="1"/>
        <v>-11841.13</v>
      </c>
    </row>
    <row r="32" spans="1:29" s="26" customFormat="1" x14ac:dyDescent="0.25">
      <c r="A32" s="18">
        <v>42625</v>
      </c>
      <c r="B32" s="19">
        <v>4962</v>
      </c>
      <c r="C32" s="19">
        <v>6912</v>
      </c>
      <c r="D32" s="20" t="s">
        <v>361</v>
      </c>
      <c r="E32" s="21"/>
      <c r="F32" s="21"/>
      <c r="G32" s="21"/>
      <c r="H32" s="21"/>
      <c r="I32" s="21"/>
      <c r="J32" s="21">
        <v>19990</v>
      </c>
      <c r="K32" s="21"/>
      <c r="L32" s="21"/>
      <c r="M32" s="21"/>
      <c r="N32" s="21"/>
      <c r="O32" s="22"/>
      <c r="P32" s="22"/>
      <c r="Q32" s="22"/>
      <c r="R32" s="22"/>
      <c r="S32" s="22"/>
      <c r="T32" s="23"/>
      <c r="U32" s="23"/>
      <c r="V32" s="23"/>
      <c r="W32" s="23"/>
      <c r="X32" s="24"/>
      <c r="Y32" s="24"/>
      <c r="Z32" s="25">
        <f t="shared" si="0"/>
        <v>-1119.95</v>
      </c>
      <c r="AA32" s="14">
        <v>799.6</v>
      </c>
      <c r="AB32" s="14"/>
      <c r="AC32" s="9">
        <f t="shared" si="1"/>
        <v>-12640.73</v>
      </c>
    </row>
    <row r="33" spans="1:29" s="26" customFormat="1" x14ac:dyDescent="0.25">
      <c r="A33" s="18">
        <v>42625</v>
      </c>
      <c r="B33" s="19">
        <v>4963</v>
      </c>
      <c r="C33" s="19">
        <v>6949</v>
      </c>
      <c r="D33" s="20" t="s">
        <v>135</v>
      </c>
      <c r="E33" s="21"/>
      <c r="F33" s="21"/>
      <c r="G33" s="21"/>
      <c r="H33" s="21"/>
      <c r="I33" s="21"/>
      <c r="J33" s="21"/>
      <c r="K33" s="21"/>
      <c r="L33" s="21"/>
      <c r="M33" s="21">
        <v>700</v>
      </c>
      <c r="N33" s="21"/>
      <c r="O33" s="22"/>
      <c r="P33" s="22"/>
      <c r="Q33" s="22"/>
      <c r="R33" s="22"/>
      <c r="S33" s="22"/>
      <c r="T33" s="23"/>
      <c r="U33" s="23"/>
      <c r="V33" s="23"/>
      <c r="W33" s="23"/>
      <c r="X33" s="24"/>
      <c r="Y33" s="24"/>
      <c r="Z33" s="25">
        <f t="shared" si="0"/>
        <v>-1119.95</v>
      </c>
      <c r="AA33" s="14">
        <v>28</v>
      </c>
      <c r="AB33" s="14"/>
      <c r="AC33" s="9">
        <f t="shared" si="1"/>
        <v>-12668.73</v>
      </c>
    </row>
    <row r="34" spans="1:29" s="26" customFormat="1" x14ac:dyDescent="0.25">
      <c r="A34" s="18">
        <v>42626</v>
      </c>
      <c r="B34" s="19">
        <v>4964</v>
      </c>
      <c r="C34" s="19">
        <v>6117</v>
      </c>
      <c r="D34" s="20" t="s">
        <v>362</v>
      </c>
      <c r="E34" s="21"/>
      <c r="F34" s="21"/>
      <c r="G34" s="21"/>
      <c r="H34" s="21"/>
      <c r="I34" s="21"/>
      <c r="J34" s="21"/>
      <c r="K34" s="21">
        <v>19990</v>
      </c>
      <c r="L34" s="21"/>
      <c r="M34" s="21"/>
      <c r="N34" s="21"/>
      <c r="O34" s="22"/>
      <c r="P34" s="22"/>
      <c r="Q34" s="22"/>
      <c r="R34" s="22"/>
      <c r="S34" s="22"/>
      <c r="T34" s="23"/>
      <c r="U34" s="23"/>
      <c r="V34" s="23"/>
      <c r="W34" s="23"/>
      <c r="X34" s="24"/>
      <c r="Y34" s="24"/>
      <c r="Z34" s="25">
        <f t="shared" si="0"/>
        <v>-1119.95</v>
      </c>
      <c r="AA34" s="14">
        <v>799.6</v>
      </c>
      <c r="AB34" s="14"/>
      <c r="AC34" s="9">
        <f t="shared" si="1"/>
        <v>-13468.33</v>
      </c>
    </row>
    <row r="35" spans="1:29" s="26" customFormat="1" x14ac:dyDescent="0.25">
      <c r="A35" s="18">
        <v>42626</v>
      </c>
      <c r="B35" s="19">
        <v>4965</v>
      </c>
      <c r="C35" s="19">
        <v>6117</v>
      </c>
      <c r="D35" s="20" t="s">
        <v>350</v>
      </c>
      <c r="E35" s="21"/>
      <c r="F35" s="21"/>
      <c r="G35" s="21"/>
      <c r="H35" s="21"/>
      <c r="I35" s="21"/>
      <c r="J35" s="21"/>
      <c r="K35" s="21">
        <v>26100</v>
      </c>
      <c r="L35" s="21"/>
      <c r="M35" s="21"/>
      <c r="N35" s="21"/>
      <c r="O35" s="22"/>
      <c r="P35" s="22"/>
      <c r="Q35" s="22"/>
      <c r="R35" s="22"/>
      <c r="S35" s="22"/>
      <c r="T35" s="23"/>
      <c r="U35" s="23"/>
      <c r="V35" s="23"/>
      <c r="W35" s="23"/>
      <c r="X35" s="24"/>
      <c r="Y35" s="24"/>
      <c r="Z35" s="25">
        <f t="shared" si="0"/>
        <v>-1119.95</v>
      </c>
      <c r="AA35" s="14">
        <v>1044</v>
      </c>
      <c r="AB35" s="14"/>
      <c r="AC35" s="9">
        <f t="shared" si="1"/>
        <v>-14512.33</v>
      </c>
    </row>
    <row r="36" spans="1:29" s="26" customFormat="1" x14ac:dyDescent="0.25">
      <c r="A36" s="18">
        <v>42626</v>
      </c>
      <c r="B36" s="19">
        <v>4966</v>
      </c>
      <c r="C36" s="19">
        <v>6117</v>
      </c>
      <c r="D36" s="20" t="s">
        <v>355</v>
      </c>
      <c r="E36" s="21"/>
      <c r="F36" s="21"/>
      <c r="G36" s="21"/>
      <c r="H36" s="21"/>
      <c r="I36" s="21"/>
      <c r="J36" s="21"/>
      <c r="K36" s="21">
        <v>20023.82</v>
      </c>
      <c r="L36" s="21"/>
      <c r="M36" s="21"/>
      <c r="N36" s="21"/>
      <c r="O36" s="22"/>
      <c r="P36" s="22"/>
      <c r="Q36" s="22"/>
      <c r="R36" s="22"/>
      <c r="S36" s="22"/>
      <c r="T36" s="23"/>
      <c r="U36" s="23"/>
      <c r="V36" s="23"/>
      <c r="W36" s="23"/>
      <c r="X36" s="24"/>
      <c r="Y36" s="24"/>
      <c r="Z36" s="25">
        <f t="shared" si="0"/>
        <v>-1119.95</v>
      </c>
      <c r="AA36" s="14">
        <v>800.96</v>
      </c>
      <c r="AB36" s="14"/>
      <c r="AC36" s="9">
        <f t="shared" si="1"/>
        <v>-15313.29</v>
      </c>
    </row>
    <row r="37" spans="1:29" s="26" customFormat="1" x14ac:dyDescent="0.25">
      <c r="A37" s="18">
        <v>42626</v>
      </c>
      <c r="B37" s="19">
        <v>4967</v>
      </c>
      <c r="C37" s="19">
        <v>5905</v>
      </c>
      <c r="D37" s="20" t="s">
        <v>349</v>
      </c>
      <c r="E37" s="21">
        <v>33000</v>
      </c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22"/>
      <c r="Q37" s="22"/>
      <c r="R37" s="22"/>
      <c r="S37" s="22"/>
      <c r="T37" s="23"/>
      <c r="U37" s="23"/>
      <c r="V37" s="23"/>
      <c r="W37" s="23"/>
      <c r="X37" s="24"/>
      <c r="Y37" s="24"/>
      <c r="Z37" s="25">
        <f t="shared" si="0"/>
        <v>-1119.95</v>
      </c>
      <c r="AA37" s="14"/>
      <c r="AB37" s="14"/>
      <c r="AC37" s="9">
        <f t="shared" si="1"/>
        <v>-15313.29</v>
      </c>
    </row>
    <row r="38" spans="1:29" s="26" customFormat="1" x14ac:dyDescent="0.25">
      <c r="A38" s="18">
        <v>42626</v>
      </c>
      <c r="B38" s="19">
        <v>4968</v>
      </c>
      <c r="C38" s="19">
        <v>6912</v>
      </c>
      <c r="D38" s="20" t="s">
        <v>363</v>
      </c>
      <c r="E38" s="21"/>
      <c r="F38" s="21"/>
      <c r="G38" s="21"/>
      <c r="H38" s="21"/>
      <c r="I38" s="21"/>
      <c r="J38" s="21">
        <v>320</v>
      </c>
      <c r="K38" s="21"/>
      <c r="L38" s="21"/>
      <c r="M38" s="21"/>
      <c r="N38" s="21"/>
      <c r="O38" s="22"/>
      <c r="P38" s="22"/>
      <c r="Q38" s="22"/>
      <c r="R38" s="22"/>
      <c r="S38" s="22"/>
      <c r="T38" s="23"/>
      <c r="U38" s="23"/>
      <c r="V38" s="23"/>
      <c r="W38" s="23"/>
      <c r="X38" s="24">
        <v>20</v>
      </c>
      <c r="Y38" s="24"/>
      <c r="Z38" s="25">
        <f t="shared" si="0"/>
        <v>-1139.95</v>
      </c>
      <c r="AA38" s="14">
        <v>20.8</v>
      </c>
      <c r="AB38" s="14"/>
      <c r="AC38" s="9">
        <f t="shared" si="1"/>
        <v>-15334.09</v>
      </c>
    </row>
    <row r="39" spans="1:29" s="26" customFormat="1" x14ac:dyDescent="0.25">
      <c r="A39" s="18">
        <v>42626</v>
      </c>
      <c r="B39" s="19">
        <v>4969</v>
      </c>
      <c r="C39" s="19">
        <v>6912</v>
      </c>
      <c r="D39" s="20" t="s">
        <v>364</v>
      </c>
      <c r="E39" s="21"/>
      <c r="F39" s="21"/>
      <c r="G39" s="21"/>
      <c r="H39" s="21"/>
      <c r="I39" s="21"/>
      <c r="J39" s="21">
        <v>18900</v>
      </c>
      <c r="K39" s="21"/>
      <c r="L39" s="21"/>
      <c r="M39" s="21"/>
      <c r="N39" s="21"/>
      <c r="O39" s="22"/>
      <c r="P39" s="22"/>
      <c r="Q39" s="22"/>
      <c r="R39" s="22"/>
      <c r="S39" s="22"/>
      <c r="T39" s="23"/>
      <c r="U39" s="23"/>
      <c r="V39" s="23"/>
      <c r="W39" s="23"/>
      <c r="X39" s="24"/>
      <c r="Y39" s="24"/>
      <c r="Z39" s="25">
        <f t="shared" si="0"/>
        <v>-1139.95</v>
      </c>
      <c r="AA39" s="14">
        <v>756</v>
      </c>
      <c r="AB39" s="14"/>
      <c r="AC39" s="9">
        <f t="shared" si="1"/>
        <v>-16090.09</v>
      </c>
    </row>
    <row r="40" spans="1:29" s="26" customFormat="1" x14ac:dyDescent="0.25">
      <c r="A40" s="18">
        <v>42626</v>
      </c>
      <c r="B40" s="19">
        <v>4970</v>
      </c>
      <c r="C40" s="19">
        <v>6102</v>
      </c>
      <c r="D40" s="20" t="s">
        <v>124</v>
      </c>
      <c r="E40" s="21"/>
      <c r="F40" s="21"/>
      <c r="G40" s="21"/>
      <c r="H40" s="21"/>
      <c r="I40" s="21">
        <v>4519.42</v>
      </c>
      <c r="J40" s="21"/>
      <c r="K40" s="21"/>
      <c r="L40" s="21"/>
      <c r="M40" s="21"/>
      <c r="N40" s="21"/>
      <c r="O40" s="22"/>
      <c r="P40" s="22"/>
      <c r="Q40" s="22"/>
      <c r="R40" s="22"/>
      <c r="S40" s="22"/>
      <c r="T40" s="23"/>
      <c r="U40" s="23"/>
      <c r="V40" s="23"/>
      <c r="W40" s="23"/>
      <c r="X40" s="24">
        <v>72.680000000000007</v>
      </c>
      <c r="Y40" s="24"/>
      <c r="Z40" s="25">
        <f t="shared" si="0"/>
        <v>-1212.6300000000001</v>
      </c>
      <c r="AA40" s="14">
        <v>180.78</v>
      </c>
      <c r="AB40" s="14"/>
      <c r="AC40" s="9">
        <f t="shared" si="1"/>
        <v>-16270.87</v>
      </c>
    </row>
    <row r="41" spans="1:29" s="26" customFormat="1" x14ac:dyDescent="0.25">
      <c r="A41" s="18">
        <v>42626</v>
      </c>
      <c r="B41" s="19">
        <v>4971</v>
      </c>
      <c r="C41" s="19">
        <v>6922</v>
      </c>
      <c r="D41" s="20" t="s">
        <v>365</v>
      </c>
      <c r="E41" s="21"/>
      <c r="F41" s="21"/>
      <c r="G41" s="21"/>
      <c r="H41" s="21">
        <v>31273.16</v>
      </c>
      <c r="I41" s="21"/>
      <c r="J41" s="21"/>
      <c r="K41" s="21"/>
      <c r="L41" s="21"/>
      <c r="M41" s="21"/>
      <c r="N41" s="21"/>
      <c r="O41" s="22"/>
      <c r="P41" s="22"/>
      <c r="Q41" s="22"/>
      <c r="R41" s="22"/>
      <c r="S41" s="22"/>
      <c r="T41" s="23"/>
      <c r="U41" s="23"/>
      <c r="V41" s="23"/>
      <c r="W41" s="23"/>
      <c r="X41" s="24"/>
      <c r="Y41" s="24"/>
      <c r="Z41" s="25">
        <f t="shared" si="0"/>
        <v>-1212.6300000000001</v>
      </c>
      <c r="AA41" s="14"/>
      <c r="AB41" s="14"/>
      <c r="AC41" s="9">
        <f t="shared" si="1"/>
        <v>-16270.87</v>
      </c>
    </row>
    <row r="42" spans="1:29" s="26" customFormat="1" x14ac:dyDescent="0.25">
      <c r="A42" s="18">
        <v>42627</v>
      </c>
      <c r="B42" s="19">
        <v>4972</v>
      </c>
      <c r="C42" s="19">
        <v>5102</v>
      </c>
      <c r="D42" s="20" t="s">
        <v>366</v>
      </c>
      <c r="E42" s="21"/>
      <c r="F42" s="21"/>
      <c r="G42" s="21"/>
      <c r="H42" s="21"/>
      <c r="I42" s="21">
        <v>399.77</v>
      </c>
      <c r="J42" s="21"/>
      <c r="K42" s="21"/>
      <c r="L42" s="21"/>
      <c r="M42" s="21"/>
      <c r="N42" s="21"/>
      <c r="O42" s="22"/>
      <c r="P42" s="22"/>
      <c r="Q42" s="22"/>
      <c r="R42" s="22"/>
      <c r="S42" s="22"/>
      <c r="T42" s="23"/>
      <c r="U42" s="23"/>
      <c r="V42" s="23"/>
      <c r="W42" s="23"/>
      <c r="X42" s="24">
        <v>36.340000000000003</v>
      </c>
      <c r="Y42" s="24"/>
      <c r="Z42" s="25">
        <f t="shared" si="0"/>
        <v>-1248.97</v>
      </c>
      <c r="AA42" s="14">
        <v>71.959999999999994</v>
      </c>
      <c r="AB42" s="14"/>
      <c r="AC42" s="9">
        <f t="shared" si="1"/>
        <v>-16342.83</v>
      </c>
    </row>
    <row r="43" spans="1:29" s="26" customFormat="1" x14ac:dyDescent="0.25">
      <c r="A43" s="18">
        <v>42627</v>
      </c>
      <c r="B43" s="19">
        <v>4973</v>
      </c>
      <c r="C43" s="19">
        <v>6117</v>
      </c>
      <c r="D43" s="20" t="s">
        <v>350</v>
      </c>
      <c r="E43" s="21"/>
      <c r="F43" s="21"/>
      <c r="G43" s="21"/>
      <c r="H43" s="21"/>
      <c r="I43" s="21"/>
      <c r="J43" s="21"/>
      <c r="K43" s="21">
        <v>7900</v>
      </c>
      <c r="L43" s="21"/>
      <c r="M43" s="21"/>
      <c r="N43" s="21"/>
      <c r="O43" s="22"/>
      <c r="P43" s="22"/>
      <c r="Q43" s="22"/>
      <c r="R43" s="22"/>
      <c r="S43" s="22"/>
      <c r="T43" s="23"/>
      <c r="U43" s="23"/>
      <c r="V43" s="23"/>
      <c r="W43" s="23"/>
      <c r="X43" s="24"/>
      <c r="Y43" s="24"/>
      <c r="Z43" s="25">
        <f t="shared" si="0"/>
        <v>-1248.97</v>
      </c>
      <c r="AA43" s="14">
        <v>316</v>
      </c>
      <c r="AB43" s="14"/>
      <c r="AC43" s="9">
        <f t="shared" si="1"/>
        <v>-16658.830000000002</v>
      </c>
    </row>
    <row r="44" spans="1:29" s="26" customFormat="1" x14ac:dyDescent="0.25">
      <c r="A44" s="18">
        <v>42627</v>
      </c>
      <c r="B44" s="19">
        <v>4974</v>
      </c>
      <c r="C44" s="19">
        <v>6102</v>
      </c>
      <c r="D44" s="20" t="s">
        <v>336</v>
      </c>
      <c r="E44" s="21"/>
      <c r="F44" s="21"/>
      <c r="G44" s="21"/>
      <c r="H44" s="21"/>
      <c r="I44" s="21">
        <v>690</v>
      </c>
      <c r="J44" s="21"/>
      <c r="K44" s="21"/>
      <c r="L44" s="21"/>
      <c r="M44" s="21"/>
      <c r="N44" s="21"/>
      <c r="O44" s="22"/>
      <c r="P44" s="22"/>
      <c r="Q44" s="22"/>
      <c r="R44" s="22"/>
      <c r="S44" s="22"/>
      <c r="T44" s="23"/>
      <c r="U44" s="23"/>
      <c r="V44" s="23"/>
      <c r="W44" s="23"/>
      <c r="X44" s="24"/>
      <c r="Y44" s="24"/>
      <c r="Z44" s="25">
        <f t="shared" si="0"/>
        <v>-1248.97</v>
      </c>
      <c r="AA44" s="14">
        <v>27.6</v>
      </c>
      <c r="AB44" s="14"/>
      <c r="AC44" s="9">
        <f t="shared" si="1"/>
        <v>-16686.43</v>
      </c>
    </row>
    <row r="45" spans="1:29" s="76" customFormat="1" x14ac:dyDescent="0.25">
      <c r="A45" s="69">
        <v>42628</v>
      </c>
      <c r="B45" s="70">
        <v>3969</v>
      </c>
      <c r="C45" s="70">
        <v>2915</v>
      </c>
      <c r="D45" s="71" t="s">
        <v>256</v>
      </c>
      <c r="E45" s="72"/>
      <c r="F45" s="72"/>
      <c r="G45" s="72"/>
      <c r="H45" s="72"/>
      <c r="I45" s="72"/>
      <c r="J45" s="72"/>
      <c r="K45" s="72"/>
      <c r="L45" s="72"/>
      <c r="M45" s="72"/>
      <c r="N45" s="72">
        <v>7900</v>
      </c>
      <c r="O45" s="73"/>
      <c r="P45" s="73"/>
      <c r="Q45" s="73"/>
      <c r="R45" s="73"/>
      <c r="S45" s="73"/>
      <c r="T45" s="74"/>
      <c r="U45" s="74"/>
      <c r="V45" s="74"/>
      <c r="W45" s="74"/>
      <c r="X45" s="75"/>
      <c r="Y45" s="75"/>
      <c r="Z45" s="25">
        <f t="shared" si="0"/>
        <v>-1248.97</v>
      </c>
      <c r="AA45" s="9"/>
      <c r="AB45" s="9"/>
      <c r="AC45" s="9">
        <f t="shared" si="1"/>
        <v>-16686.43</v>
      </c>
    </row>
    <row r="46" spans="1:29" s="26" customFormat="1" x14ac:dyDescent="0.25">
      <c r="A46" s="18">
        <v>42628</v>
      </c>
      <c r="B46" s="19">
        <v>4975</v>
      </c>
      <c r="C46" s="19">
        <v>6102</v>
      </c>
      <c r="D46" s="20" t="s">
        <v>157</v>
      </c>
      <c r="E46" s="21"/>
      <c r="F46" s="21"/>
      <c r="G46" s="21"/>
      <c r="H46" s="21"/>
      <c r="I46" s="21">
        <v>2030.59</v>
      </c>
      <c r="J46" s="21"/>
      <c r="K46" s="21"/>
      <c r="L46" s="21"/>
      <c r="M46" s="21"/>
      <c r="N46" s="21"/>
      <c r="O46" s="22"/>
      <c r="P46" s="22"/>
      <c r="Q46" s="22"/>
      <c r="R46" s="22"/>
      <c r="S46" s="22"/>
      <c r="T46" s="23"/>
      <c r="U46" s="23"/>
      <c r="V46" s="23"/>
      <c r="W46" s="23"/>
      <c r="X46" s="24">
        <v>42.9</v>
      </c>
      <c r="Y46" s="24"/>
      <c r="Z46" s="25">
        <f t="shared" si="0"/>
        <v>-1291.8700000000001</v>
      </c>
      <c r="AA46" s="14">
        <v>81.23</v>
      </c>
      <c r="AB46" s="14"/>
      <c r="AC46" s="9">
        <f t="shared" si="1"/>
        <v>-16767.66</v>
      </c>
    </row>
    <row r="47" spans="1:29" s="26" customFormat="1" x14ac:dyDescent="0.25">
      <c r="A47" s="18">
        <v>42628</v>
      </c>
      <c r="B47" s="19">
        <v>4976</v>
      </c>
      <c r="C47" s="19">
        <v>6922</v>
      </c>
      <c r="D47" s="20" t="s">
        <v>293</v>
      </c>
      <c r="E47" s="21"/>
      <c r="F47" s="21"/>
      <c r="G47" s="21"/>
      <c r="H47" s="21">
        <v>8900</v>
      </c>
      <c r="I47" s="21"/>
      <c r="J47" s="21"/>
      <c r="K47" s="21"/>
      <c r="L47" s="21"/>
      <c r="M47" s="21"/>
      <c r="N47" s="21"/>
      <c r="O47" s="22"/>
      <c r="P47" s="22"/>
      <c r="Q47" s="22"/>
      <c r="R47" s="22"/>
      <c r="S47" s="22"/>
      <c r="T47" s="23"/>
      <c r="U47" s="23"/>
      <c r="V47" s="23"/>
      <c r="W47" s="23"/>
      <c r="X47" s="24"/>
      <c r="Y47" s="24"/>
      <c r="Z47" s="25">
        <f t="shared" si="0"/>
        <v>-1291.8700000000001</v>
      </c>
      <c r="AA47" s="14"/>
      <c r="AB47" s="14"/>
      <c r="AC47" s="9">
        <f t="shared" si="1"/>
        <v>-16767.66</v>
      </c>
    </row>
    <row r="48" spans="1:29" s="26" customFormat="1" x14ac:dyDescent="0.25">
      <c r="A48" s="18">
        <v>42628</v>
      </c>
      <c r="B48" s="19">
        <v>4977</v>
      </c>
      <c r="C48" s="19">
        <v>6117</v>
      </c>
      <c r="D48" s="20" t="s">
        <v>293</v>
      </c>
      <c r="E48" s="21"/>
      <c r="F48" s="21"/>
      <c r="G48" s="21"/>
      <c r="H48" s="21"/>
      <c r="I48" s="21"/>
      <c r="J48" s="21"/>
      <c r="K48" s="21">
        <v>30000</v>
      </c>
      <c r="L48" s="21"/>
      <c r="M48" s="21"/>
      <c r="N48" s="21"/>
      <c r="O48" s="22"/>
      <c r="P48" s="22"/>
      <c r="Q48" s="22"/>
      <c r="R48" s="22"/>
      <c r="S48" s="22"/>
      <c r="T48" s="23"/>
      <c r="U48" s="23"/>
      <c r="V48" s="23"/>
      <c r="W48" s="23"/>
      <c r="X48" s="24"/>
      <c r="Y48" s="24"/>
      <c r="Z48" s="25">
        <f t="shared" si="0"/>
        <v>-1291.8700000000001</v>
      </c>
      <c r="AA48" s="14">
        <v>1200</v>
      </c>
      <c r="AB48" s="14"/>
      <c r="AC48" s="9">
        <f t="shared" si="1"/>
        <v>-17967.66</v>
      </c>
    </row>
    <row r="49" spans="1:29" s="26" customFormat="1" x14ac:dyDescent="0.25">
      <c r="A49" s="18">
        <v>42628</v>
      </c>
      <c r="B49" s="19">
        <v>4978</v>
      </c>
      <c r="C49" s="19">
        <v>5117</v>
      </c>
      <c r="D49" s="20" t="s">
        <v>353</v>
      </c>
      <c r="E49" s="21"/>
      <c r="F49" s="21"/>
      <c r="G49" s="21"/>
      <c r="H49" s="21"/>
      <c r="I49" s="21"/>
      <c r="J49" s="21"/>
      <c r="K49" s="21">
        <v>31000</v>
      </c>
      <c r="L49" s="21"/>
      <c r="M49" s="21"/>
      <c r="N49" s="21"/>
      <c r="O49" s="22"/>
      <c r="P49" s="22"/>
      <c r="Q49" s="22"/>
      <c r="R49" s="22"/>
      <c r="S49" s="22"/>
      <c r="T49" s="23"/>
      <c r="U49" s="23"/>
      <c r="V49" s="23"/>
      <c r="W49" s="23"/>
      <c r="X49" s="24"/>
      <c r="Y49" s="24"/>
      <c r="Z49" s="25">
        <f t="shared" si="0"/>
        <v>-1291.8700000000001</v>
      </c>
      <c r="AA49" s="14">
        <v>5580</v>
      </c>
      <c r="AB49" s="14"/>
      <c r="AC49" s="9">
        <f t="shared" si="1"/>
        <v>-23547.66</v>
      </c>
    </row>
    <row r="50" spans="1:29" s="68" customFormat="1" x14ac:dyDescent="0.25">
      <c r="A50" s="61">
        <v>42628</v>
      </c>
      <c r="B50" s="62">
        <v>4979</v>
      </c>
      <c r="C50" s="62"/>
      <c r="D50" s="63" t="s">
        <v>46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5"/>
      <c r="P50" s="65"/>
      <c r="Q50" s="65"/>
      <c r="R50" s="65"/>
      <c r="S50" s="65"/>
      <c r="T50" s="66"/>
      <c r="U50" s="66"/>
      <c r="V50" s="66"/>
      <c r="W50" s="66"/>
      <c r="X50" s="67"/>
      <c r="Y50" s="67"/>
      <c r="Z50" s="59">
        <f t="shared" si="0"/>
        <v>-1291.8700000000001</v>
      </c>
      <c r="AA50" s="60"/>
      <c r="AB50" s="60"/>
      <c r="AC50" s="60">
        <f t="shared" si="1"/>
        <v>-23547.66</v>
      </c>
    </row>
    <row r="51" spans="1:29" s="26" customFormat="1" x14ac:dyDescent="0.25">
      <c r="A51" s="18">
        <v>42629</v>
      </c>
      <c r="B51" s="19">
        <v>4980</v>
      </c>
      <c r="C51" s="19">
        <v>7102</v>
      </c>
      <c r="D51" s="20" t="s">
        <v>358</v>
      </c>
      <c r="E51" s="21"/>
      <c r="F51" s="21">
        <v>350.03</v>
      </c>
      <c r="G51" s="21"/>
      <c r="H51" s="21"/>
      <c r="I51" s="21"/>
      <c r="J51" s="21"/>
      <c r="K51" s="21"/>
      <c r="L51" s="21"/>
      <c r="M51" s="21"/>
      <c r="N51" s="21"/>
      <c r="O51" s="22"/>
      <c r="P51" s="22"/>
      <c r="Q51" s="22"/>
      <c r="R51" s="22"/>
      <c r="S51" s="22"/>
      <c r="T51" s="23"/>
      <c r="U51" s="23"/>
      <c r="V51" s="23"/>
      <c r="W51" s="23"/>
      <c r="X51" s="24"/>
      <c r="Y51" s="24"/>
      <c r="Z51" s="25">
        <f t="shared" si="0"/>
        <v>-1291.8700000000001</v>
      </c>
      <c r="AA51" s="14"/>
      <c r="AB51" s="14"/>
      <c r="AC51" s="9">
        <f t="shared" si="1"/>
        <v>-23547.66</v>
      </c>
    </row>
    <row r="52" spans="1:29" s="68" customFormat="1" x14ac:dyDescent="0.25">
      <c r="A52" s="61">
        <v>42629</v>
      </c>
      <c r="B52" s="62">
        <v>4981</v>
      </c>
      <c r="C52" s="62"/>
      <c r="D52" s="63" t="s">
        <v>46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5"/>
      <c r="P52" s="65"/>
      <c r="Q52" s="65"/>
      <c r="R52" s="65"/>
      <c r="S52" s="65"/>
      <c r="T52" s="66"/>
      <c r="U52" s="66"/>
      <c r="V52" s="66"/>
      <c r="W52" s="66"/>
      <c r="X52" s="67"/>
      <c r="Y52" s="67"/>
      <c r="Z52" s="59">
        <f t="shared" si="0"/>
        <v>-1291.8700000000001</v>
      </c>
      <c r="AA52" s="60"/>
      <c r="AB52" s="60"/>
      <c r="AC52" s="60">
        <f t="shared" si="1"/>
        <v>-23547.66</v>
      </c>
    </row>
    <row r="53" spans="1:29" s="26" customFormat="1" x14ac:dyDescent="0.25">
      <c r="A53" s="18">
        <v>42629</v>
      </c>
      <c r="B53" s="19">
        <v>4982</v>
      </c>
      <c r="C53" s="19">
        <v>5102</v>
      </c>
      <c r="D53" s="20" t="s">
        <v>367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22">
        <v>2591.12</v>
      </c>
      <c r="Q53" s="22"/>
      <c r="R53" s="22"/>
      <c r="S53" s="22"/>
      <c r="T53" s="23"/>
      <c r="U53" s="23"/>
      <c r="V53" s="23"/>
      <c r="W53" s="23"/>
      <c r="X53" s="24"/>
      <c r="Y53" s="24"/>
      <c r="Z53" s="25">
        <f t="shared" si="0"/>
        <v>-1291.8700000000001</v>
      </c>
      <c r="AA53" s="14">
        <v>466.4</v>
      </c>
      <c r="AB53" s="14"/>
      <c r="AC53" s="9">
        <f t="shared" si="1"/>
        <v>-24014.06</v>
      </c>
    </row>
    <row r="54" spans="1:29" s="26" customFormat="1" x14ac:dyDescent="0.25">
      <c r="A54" s="18">
        <v>42629</v>
      </c>
      <c r="B54" s="19">
        <v>4983</v>
      </c>
      <c r="C54" s="19">
        <v>5922</v>
      </c>
      <c r="D54" s="20" t="s">
        <v>368</v>
      </c>
      <c r="E54" s="21"/>
      <c r="F54" s="21"/>
      <c r="G54" s="21"/>
      <c r="H54" s="21">
        <v>30765.67</v>
      </c>
      <c r="I54" s="21"/>
      <c r="J54" s="21"/>
      <c r="K54" s="21"/>
      <c r="L54" s="21"/>
      <c r="M54" s="21"/>
      <c r="N54" s="21"/>
      <c r="O54" s="22"/>
      <c r="P54" s="22"/>
      <c r="Q54" s="22"/>
      <c r="R54" s="22"/>
      <c r="S54" s="22"/>
      <c r="T54" s="23"/>
      <c r="U54" s="23"/>
      <c r="V54" s="23"/>
      <c r="W54" s="23"/>
      <c r="X54" s="24"/>
      <c r="Y54" s="24"/>
      <c r="Z54" s="25">
        <f t="shared" si="0"/>
        <v>-1291.8700000000001</v>
      </c>
      <c r="AA54" s="14"/>
      <c r="AB54" s="14"/>
      <c r="AC54" s="9">
        <f t="shared" si="1"/>
        <v>-24014.06</v>
      </c>
    </row>
    <row r="55" spans="1:29" s="26" customFormat="1" x14ac:dyDescent="0.25">
      <c r="A55" s="18">
        <v>42629</v>
      </c>
      <c r="B55" s="19">
        <v>4984</v>
      </c>
      <c r="C55" s="19">
        <v>6102</v>
      </c>
      <c r="D55" s="20" t="s">
        <v>289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2"/>
      <c r="P55" s="22"/>
      <c r="Q55" s="22"/>
      <c r="R55" s="22"/>
      <c r="S55" s="22"/>
      <c r="T55" s="23">
        <v>1290</v>
      </c>
      <c r="U55" s="23"/>
      <c r="V55" s="23"/>
      <c r="W55" s="23"/>
      <c r="X55" s="24"/>
      <c r="Y55" s="24"/>
      <c r="Z55" s="25">
        <f t="shared" si="0"/>
        <v>-1291.8700000000001</v>
      </c>
      <c r="AA55" s="14">
        <v>51.6</v>
      </c>
      <c r="AB55" s="14"/>
      <c r="AC55" s="9">
        <f t="shared" si="1"/>
        <v>-24065.66</v>
      </c>
    </row>
    <row r="56" spans="1:29" s="26" customFormat="1" x14ac:dyDescent="0.25">
      <c r="A56" s="18">
        <v>42632</v>
      </c>
      <c r="B56" s="19">
        <v>4985</v>
      </c>
      <c r="C56" s="19">
        <v>6117</v>
      </c>
      <c r="D56" s="20" t="s">
        <v>352</v>
      </c>
      <c r="E56" s="21"/>
      <c r="F56" s="21"/>
      <c r="G56" s="21"/>
      <c r="H56" s="21"/>
      <c r="I56" s="21"/>
      <c r="J56" s="21"/>
      <c r="K56" s="21">
        <v>19500</v>
      </c>
      <c r="L56" s="21"/>
      <c r="M56" s="21"/>
      <c r="N56" s="21"/>
      <c r="O56" s="22"/>
      <c r="P56" s="22"/>
      <c r="Q56" s="22"/>
      <c r="R56" s="22"/>
      <c r="S56" s="22"/>
      <c r="T56" s="23"/>
      <c r="U56" s="23"/>
      <c r="V56" s="23"/>
      <c r="W56" s="23"/>
      <c r="X56" s="24"/>
      <c r="Y56" s="24"/>
      <c r="Z56" s="25">
        <f t="shared" si="0"/>
        <v>-1291.8700000000001</v>
      </c>
      <c r="AA56" s="14">
        <v>780</v>
      </c>
      <c r="AB56" s="14"/>
      <c r="AC56" s="9">
        <f t="shared" si="1"/>
        <v>-24845.66</v>
      </c>
    </row>
    <row r="57" spans="1:29" s="26" customFormat="1" x14ac:dyDescent="0.25">
      <c r="A57" s="18">
        <v>42632</v>
      </c>
      <c r="B57" s="19">
        <v>4986</v>
      </c>
      <c r="C57" s="19">
        <v>6102</v>
      </c>
      <c r="D57" s="20" t="s">
        <v>369</v>
      </c>
      <c r="E57" s="21"/>
      <c r="F57" s="21"/>
      <c r="G57" s="21"/>
      <c r="H57" s="21"/>
      <c r="I57" s="21">
        <v>439.77</v>
      </c>
      <c r="J57" s="21"/>
      <c r="K57" s="21"/>
      <c r="L57" s="21"/>
      <c r="M57" s="21"/>
      <c r="N57" s="21"/>
      <c r="O57" s="22"/>
      <c r="P57" s="22"/>
      <c r="Q57" s="22"/>
      <c r="R57" s="22"/>
      <c r="S57" s="22"/>
      <c r="T57" s="23"/>
      <c r="U57" s="23"/>
      <c r="V57" s="23"/>
      <c r="W57" s="23"/>
      <c r="X57" s="24">
        <v>36.340000000000003</v>
      </c>
      <c r="Y57" s="24"/>
      <c r="Z57" s="25">
        <f t="shared" si="0"/>
        <v>-1328.21</v>
      </c>
      <c r="AA57" s="14">
        <v>17.59</v>
      </c>
      <c r="AB57" s="14"/>
      <c r="AC57" s="9">
        <f t="shared" si="1"/>
        <v>-24863.25</v>
      </c>
    </row>
    <row r="58" spans="1:29" s="26" customFormat="1" x14ac:dyDescent="0.25">
      <c r="A58" s="18">
        <v>42634</v>
      </c>
      <c r="B58" s="19">
        <v>4987</v>
      </c>
      <c r="C58" s="19">
        <v>5912</v>
      </c>
      <c r="D58" s="20" t="s">
        <v>59</v>
      </c>
      <c r="E58" s="21"/>
      <c r="F58" s="21"/>
      <c r="G58" s="21"/>
      <c r="H58" s="21"/>
      <c r="I58" s="21"/>
      <c r="J58" s="21">
        <v>19900</v>
      </c>
      <c r="K58" s="21"/>
      <c r="L58" s="21"/>
      <c r="M58" s="21"/>
      <c r="N58" s="21"/>
      <c r="O58" s="22"/>
      <c r="P58" s="22"/>
      <c r="Q58" s="22"/>
      <c r="R58" s="22"/>
      <c r="S58" s="22"/>
      <c r="T58" s="23"/>
      <c r="U58" s="23"/>
      <c r="V58" s="23"/>
      <c r="W58" s="23"/>
      <c r="X58" s="24"/>
      <c r="Y58" s="24"/>
      <c r="Z58" s="25">
        <f t="shared" si="0"/>
        <v>-1328.21</v>
      </c>
      <c r="AA58" s="14"/>
      <c r="AB58" s="14"/>
      <c r="AC58" s="9">
        <f t="shared" si="1"/>
        <v>-24863.25</v>
      </c>
    </row>
    <row r="59" spans="1:29" s="26" customFormat="1" x14ac:dyDescent="0.25">
      <c r="A59" s="18">
        <v>42634</v>
      </c>
      <c r="B59" s="19">
        <v>4988</v>
      </c>
      <c r="C59" s="19">
        <v>6949</v>
      </c>
      <c r="D59" s="20" t="s">
        <v>370</v>
      </c>
      <c r="E59" s="21"/>
      <c r="F59" s="21"/>
      <c r="G59" s="21"/>
      <c r="H59" s="21"/>
      <c r="I59" s="21"/>
      <c r="J59" s="21"/>
      <c r="K59" s="21"/>
      <c r="L59" s="21"/>
      <c r="M59" s="21">
        <v>50</v>
      </c>
      <c r="N59" s="21"/>
      <c r="O59" s="22"/>
      <c r="P59" s="22"/>
      <c r="Q59" s="22"/>
      <c r="R59" s="22"/>
      <c r="S59" s="22"/>
      <c r="T59" s="23"/>
      <c r="U59" s="23"/>
      <c r="V59" s="23"/>
      <c r="W59" s="23"/>
      <c r="X59" s="24"/>
      <c r="Y59" s="24"/>
      <c r="Z59" s="25">
        <f t="shared" si="0"/>
        <v>-1328.21</v>
      </c>
      <c r="AA59" s="14">
        <v>2</v>
      </c>
      <c r="AB59" s="14"/>
      <c r="AC59" s="9">
        <f t="shared" si="1"/>
        <v>-24865.25</v>
      </c>
    </row>
    <row r="60" spans="1:29" s="76" customFormat="1" x14ac:dyDescent="0.25">
      <c r="A60" s="69">
        <v>42635</v>
      </c>
      <c r="B60" s="70">
        <v>3021</v>
      </c>
      <c r="C60" s="70">
        <v>2910</v>
      </c>
      <c r="D60" s="71" t="s">
        <v>389</v>
      </c>
      <c r="E60" s="72"/>
      <c r="F60" s="72"/>
      <c r="G60" s="72"/>
      <c r="H60" s="72"/>
      <c r="I60" s="72"/>
      <c r="J60" s="72"/>
      <c r="K60" s="72"/>
      <c r="L60" s="72"/>
      <c r="M60" s="72"/>
      <c r="N60" s="72">
        <v>8200</v>
      </c>
      <c r="O60" s="73"/>
      <c r="P60" s="73"/>
      <c r="Q60" s="73"/>
      <c r="R60" s="73"/>
      <c r="S60" s="73"/>
      <c r="T60" s="74"/>
      <c r="U60" s="74"/>
      <c r="V60" s="74"/>
      <c r="W60" s="74"/>
      <c r="X60" s="75"/>
      <c r="Y60" s="75"/>
      <c r="Z60" s="25">
        <f t="shared" si="0"/>
        <v>-1328.21</v>
      </c>
      <c r="AA60" s="9"/>
      <c r="AB60" s="9">
        <v>328</v>
      </c>
      <c r="AC60" s="9">
        <f t="shared" si="1"/>
        <v>-24537.25</v>
      </c>
    </row>
    <row r="61" spans="1:29" s="26" customFormat="1" x14ac:dyDescent="0.25">
      <c r="A61" s="18">
        <v>42635</v>
      </c>
      <c r="B61" s="19">
        <v>4989</v>
      </c>
      <c r="C61" s="19">
        <v>6912</v>
      </c>
      <c r="D61" s="20" t="s">
        <v>256</v>
      </c>
      <c r="E61" s="21"/>
      <c r="F61" s="21"/>
      <c r="G61" s="21"/>
      <c r="H61" s="21"/>
      <c r="I61" s="21"/>
      <c r="J61" s="21"/>
      <c r="K61" s="21"/>
      <c r="L61" s="21"/>
      <c r="M61" s="21">
        <v>7900</v>
      </c>
      <c r="N61" s="21"/>
      <c r="O61" s="22"/>
      <c r="P61" s="22"/>
      <c r="Q61" s="22"/>
      <c r="R61" s="22"/>
      <c r="S61" s="22"/>
      <c r="T61" s="23"/>
      <c r="U61" s="23"/>
      <c r="V61" s="23"/>
      <c r="W61" s="23"/>
      <c r="X61" s="24"/>
      <c r="Y61" s="24"/>
      <c r="Z61" s="25">
        <f t="shared" si="0"/>
        <v>-1328.21</v>
      </c>
      <c r="AA61" s="14"/>
      <c r="AB61" s="14"/>
      <c r="AC61" s="9">
        <f t="shared" si="1"/>
        <v>-24537.25</v>
      </c>
    </row>
    <row r="62" spans="1:29" s="26" customFormat="1" x14ac:dyDescent="0.25">
      <c r="A62" s="18">
        <v>42635</v>
      </c>
      <c r="B62" s="19">
        <v>4990</v>
      </c>
      <c r="C62" s="19">
        <v>6922</v>
      </c>
      <c r="D62" s="20" t="s">
        <v>183</v>
      </c>
      <c r="E62" s="21"/>
      <c r="F62" s="21"/>
      <c r="G62" s="21"/>
      <c r="H62" s="21">
        <v>18900</v>
      </c>
      <c r="I62" s="21"/>
      <c r="J62" s="21"/>
      <c r="K62" s="21"/>
      <c r="L62" s="21"/>
      <c r="M62" s="21"/>
      <c r="N62" s="21"/>
      <c r="O62" s="22"/>
      <c r="P62" s="22"/>
      <c r="Q62" s="22"/>
      <c r="R62" s="22"/>
      <c r="S62" s="22"/>
      <c r="T62" s="23"/>
      <c r="U62" s="23"/>
      <c r="V62" s="23"/>
      <c r="W62" s="23"/>
      <c r="X62" s="24"/>
      <c r="Y62" s="24"/>
      <c r="Z62" s="25">
        <f t="shared" si="0"/>
        <v>-1328.21</v>
      </c>
      <c r="AA62" s="14"/>
      <c r="AB62" s="14"/>
      <c r="AC62" s="9">
        <f t="shared" si="1"/>
        <v>-24537.25</v>
      </c>
    </row>
    <row r="63" spans="1:29" s="26" customFormat="1" x14ac:dyDescent="0.25">
      <c r="A63" s="18">
        <v>42635</v>
      </c>
      <c r="B63" s="19">
        <v>4991</v>
      </c>
      <c r="C63" s="19">
        <v>5922</v>
      </c>
      <c r="D63" s="20" t="s">
        <v>353</v>
      </c>
      <c r="E63" s="21"/>
      <c r="F63" s="21"/>
      <c r="G63" s="21"/>
      <c r="H63" s="21">
        <v>31000</v>
      </c>
      <c r="I63" s="21"/>
      <c r="J63" s="21"/>
      <c r="K63" s="21"/>
      <c r="L63" s="21"/>
      <c r="M63" s="21"/>
      <c r="N63" s="21"/>
      <c r="O63" s="22"/>
      <c r="P63" s="22"/>
      <c r="Q63" s="22"/>
      <c r="R63" s="22"/>
      <c r="S63" s="22"/>
      <c r="T63" s="23"/>
      <c r="U63" s="23"/>
      <c r="V63" s="23"/>
      <c r="W63" s="23"/>
      <c r="X63" s="24"/>
      <c r="Y63" s="24"/>
      <c r="Z63" s="25">
        <f t="shared" si="0"/>
        <v>-1328.21</v>
      </c>
      <c r="AA63" s="14"/>
      <c r="AB63" s="14"/>
      <c r="AC63" s="9">
        <f t="shared" si="1"/>
        <v>-24537.25</v>
      </c>
    </row>
    <row r="64" spans="1:29" s="26" customFormat="1" x14ac:dyDescent="0.25">
      <c r="A64" s="18">
        <v>42635</v>
      </c>
      <c r="B64" s="19">
        <v>4992</v>
      </c>
      <c r="C64" s="19">
        <v>5922</v>
      </c>
      <c r="D64" s="20" t="s">
        <v>353</v>
      </c>
      <c r="E64" s="21"/>
      <c r="F64" s="21"/>
      <c r="G64" s="21"/>
      <c r="H64" s="21">
        <v>17100</v>
      </c>
      <c r="I64" s="21"/>
      <c r="J64" s="21"/>
      <c r="K64" s="21"/>
      <c r="L64" s="21"/>
      <c r="M64" s="21"/>
      <c r="N64" s="21"/>
      <c r="O64" s="22"/>
      <c r="P64" s="22"/>
      <c r="Q64" s="22"/>
      <c r="R64" s="22"/>
      <c r="S64" s="22"/>
      <c r="T64" s="23"/>
      <c r="U64" s="23"/>
      <c r="V64" s="23"/>
      <c r="W64" s="23"/>
      <c r="X64" s="24"/>
      <c r="Y64" s="24"/>
      <c r="Z64" s="25">
        <f t="shared" si="0"/>
        <v>-1328.21</v>
      </c>
      <c r="AA64" s="14"/>
      <c r="AB64" s="14"/>
      <c r="AC64" s="9">
        <f t="shared" si="1"/>
        <v>-24537.25</v>
      </c>
    </row>
    <row r="65" spans="1:29" s="76" customFormat="1" x14ac:dyDescent="0.25">
      <c r="A65" s="69">
        <v>42639</v>
      </c>
      <c r="B65" s="70">
        <v>4993</v>
      </c>
      <c r="C65" s="70">
        <v>2913</v>
      </c>
      <c r="D65" s="71" t="s">
        <v>363</v>
      </c>
      <c r="E65" s="72"/>
      <c r="F65" s="72"/>
      <c r="G65" s="72"/>
      <c r="H65" s="72"/>
      <c r="I65" s="72"/>
      <c r="J65" s="72"/>
      <c r="K65" s="72"/>
      <c r="L65" s="72"/>
      <c r="M65" s="72">
        <v>320</v>
      </c>
      <c r="N65" s="72"/>
      <c r="O65" s="73"/>
      <c r="P65" s="73"/>
      <c r="Q65" s="73"/>
      <c r="R65" s="73"/>
      <c r="S65" s="73"/>
      <c r="T65" s="74"/>
      <c r="U65" s="74"/>
      <c r="V65" s="74"/>
      <c r="W65" s="74"/>
      <c r="X65" s="75"/>
      <c r="Y65" s="75">
        <v>20</v>
      </c>
      <c r="Z65" s="25">
        <f t="shared" si="0"/>
        <v>-1308.21</v>
      </c>
      <c r="AA65" s="9"/>
      <c r="AB65" s="9">
        <v>12.8</v>
      </c>
      <c r="AC65" s="9">
        <f t="shared" si="1"/>
        <v>-24524.45</v>
      </c>
    </row>
    <row r="66" spans="1:29" s="26" customFormat="1" x14ac:dyDescent="0.25">
      <c r="A66" s="18">
        <v>42636</v>
      </c>
      <c r="B66" s="19">
        <v>4994</v>
      </c>
      <c r="C66" s="19">
        <v>6949</v>
      </c>
      <c r="D66" s="20" t="s">
        <v>120</v>
      </c>
      <c r="E66" s="21"/>
      <c r="F66" s="21"/>
      <c r="G66" s="21"/>
      <c r="H66" s="21"/>
      <c r="I66" s="21">
        <v>200</v>
      </c>
      <c r="J66" s="21"/>
      <c r="K66" s="21"/>
      <c r="L66" s="21"/>
      <c r="M66" s="21"/>
      <c r="N66" s="21"/>
      <c r="O66" s="22"/>
      <c r="P66" s="22"/>
      <c r="Q66" s="22"/>
      <c r="R66" s="22"/>
      <c r="S66" s="22"/>
      <c r="T66" s="23"/>
      <c r="U66" s="23"/>
      <c r="V66" s="23"/>
      <c r="W66" s="23"/>
      <c r="X66" s="24"/>
      <c r="Y66" s="24"/>
      <c r="Z66" s="25">
        <f t="shared" si="0"/>
        <v>-1308.21</v>
      </c>
      <c r="AA66" s="14">
        <v>10.4</v>
      </c>
      <c r="AB66" s="14"/>
      <c r="AC66" s="9">
        <f t="shared" si="1"/>
        <v>-24534.850000000002</v>
      </c>
    </row>
    <row r="67" spans="1:29" s="26" customFormat="1" x14ac:dyDescent="0.25">
      <c r="A67" s="18">
        <v>42636</v>
      </c>
      <c r="B67" s="19">
        <v>4995</v>
      </c>
      <c r="C67" s="19">
        <v>6102</v>
      </c>
      <c r="D67" s="20" t="s">
        <v>371</v>
      </c>
      <c r="E67" s="21"/>
      <c r="F67" s="21"/>
      <c r="G67" s="21"/>
      <c r="H67" s="21"/>
      <c r="I67" s="21">
        <v>444.57</v>
      </c>
      <c r="J67" s="21"/>
      <c r="K67" s="21"/>
      <c r="L67" s="21"/>
      <c r="M67" s="21"/>
      <c r="N67" s="21"/>
      <c r="O67" s="22"/>
      <c r="P67" s="22"/>
      <c r="Q67" s="22"/>
      <c r="R67" s="22"/>
      <c r="S67" s="22"/>
      <c r="T67" s="23"/>
      <c r="U67" s="23"/>
      <c r="V67" s="23"/>
      <c r="W67" s="23"/>
      <c r="X67" s="24">
        <v>36.340000000000003</v>
      </c>
      <c r="Y67" s="24"/>
      <c r="Z67" s="25">
        <f t="shared" si="0"/>
        <v>-1344.55</v>
      </c>
      <c r="AA67" s="14">
        <v>17.78</v>
      </c>
      <c r="AB67" s="14"/>
      <c r="AC67" s="9">
        <f t="shared" si="1"/>
        <v>-24552.63</v>
      </c>
    </row>
    <row r="68" spans="1:29" s="26" customFormat="1" x14ac:dyDescent="0.25">
      <c r="A68" s="18">
        <v>42636</v>
      </c>
      <c r="B68" s="19">
        <v>4996</v>
      </c>
      <c r="C68" s="19">
        <v>6117</v>
      </c>
      <c r="D68" s="20" t="s">
        <v>359</v>
      </c>
      <c r="E68" s="21"/>
      <c r="F68" s="21"/>
      <c r="G68" s="21"/>
      <c r="H68" s="21"/>
      <c r="I68" s="21"/>
      <c r="J68" s="21"/>
      <c r="K68" s="21">
        <v>17500</v>
      </c>
      <c r="L68" s="21"/>
      <c r="M68" s="21"/>
      <c r="N68" s="21"/>
      <c r="O68" s="22"/>
      <c r="P68" s="22"/>
      <c r="Q68" s="22"/>
      <c r="R68" s="22"/>
      <c r="S68" s="22"/>
      <c r="T68" s="23"/>
      <c r="U68" s="23"/>
      <c r="V68" s="23"/>
      <c r="W68" s="23"/>
      <c r="X68" s="24"/>
      <c r="Y68" s="24"/>
      <c r="Z68" s="25">
        <f t="shared" si="0"/>
        <v>-1344.55</v>
      </c>
      <c r="AA68" s="14">
        <v>700</v>
      </c>
      <c r="AB68" s="14"/>
      <c r="AC68" s="9">
        <f t="shared" si="1"/>
        <v>-25252.63</v>
      </c>
    </row>
    <row r="69" spans="1:29" s="26" customFormat="1" x14ac:dyDescent="0.25">
      <c r="A69" s="18">
        <v>42636</v>
      </c>
      <c r="B69" s="19">
        <v>4997</v>
      </c>
      <c r="C69" s="19">
        <v>6102</v>
      </c>
      <c r="D69" s="20" t="s">
        <v>372</v>
      </c>
      <c r="E69" s="21"/>
      <c r="F69" s="21"/>
      <c r="G69" s="21"/>
      <c r="H69" s="21"/>
      <c r="I69" s="21">
        <v>823.53</v>
      </c>
      <c r="J69" s="21"/>
      <c r="K69" s="21"/>
      <c r="L69" s="21"/>
      <c r="M69" s="21"/>
      <c r="N69" s="21"/>
      <c r="O69" s="22"/>
      <c r="P69" s="22"/>
      <c r="Q69" s="22"/>
      <c r="R69" s="22"/>
      <c r="S69" s="22"/>
      <c r="T69" s="23"/>
      <c r="U69" s="23"/>
      <c r="V69" s="23"/>
      <c r="W69" s="23"/>
      <c r="X69" s="24">
        <v>72.680000000000007</v>
      </c>
      <c r="Y69" s="24"/>
      <c r="Z69" s="25">
        <f t="shared" si="0"/>
        <v>-1417.23</v>
      </c>
      <c r="AA69" s="14">
        <v>32.94</v>
      </c>
      <c r="AB69" s="14"/>
      <c r="AC69" s="9">
        <f t="shared" si="1"/>
        <v>-25285.57</v>
      </c>
    </row>
    <row r="70" spans="1:29" s="26" customFormat="1" x14ac:dyDescent="0.25">
      <c r="A70" s="18">
        <v>42636</v>
      </c>
      <c r="B70" s="19">
        <v>4998</v>
      </c>
      <c r="C70" s="19">
        <v>5922</v>
      </c>
      <c r="D70" s="20" t="s">
        <v>373</v>
      </c>
      <c r="E70" s="21"/>
      <c r="F70" s="21"/>
      <c r="G70" s="21"/>
      <c r="H70" s="21">
        <v>30900</v>
      </c>
      <c r="I70" s="21"/>
      <c r="J70" s="21"/>
      <c r="K70" s="21"/>
      <c r="L70" s="21"/>
      <c r="M70" s="21"/>
      <c r="N70" s="21"/>
      <c r="O70" s="22"/>
      <c r="P70" s="22"/>
      <c r="Q70" s="22"/>
      <c r="R70" s="22"/>
      <c r="S70" s="22"/>
      <c r="T70" s="23"/>
      <c r="U70" s="23"/>
      <c r="V70" s="23"/>
      <c r="W70" s="23"/>
      <c r="X70" s="24"/>
      <c r="Y70" s="24"/>
      <c r="Z70" s="25">
        <f t="shared" si="0"/>
        <v>-1417.23</v>
      </c>
      <c r="AA70" s="14"/>
      <c r="AB70" s="14"/>
      <c r="AC70" s="9">
        <f t="shared" si="1"/>
        <v>-25285.57</v>
      </c>
    </row>
    <row r="71" spans="1:29" s="76" customFormat="1" x14ac:dyDescent="0.25">
      <c r="A71" s="69">
        <v>42639</v>
      </c>
      <c r="B71" s="70">
        <v>4999</v>
      </c>
      <c r="C71" s="70">
        <v>1913</v>
      </c>
      <c r="D71" s="71" t="s">
        <v>59</v>
      </c>
      <c r="E71" s="72"/>
      <c r="F71" s="72"/>
      <c r="G71" s="72"/>
      <c r="H71" s="72"/>
      <c r="I71" s="72"/>
      <c r="J71" s="72"/>
      <c r="K71" s="72"/>
      <c r="L71" s="72"/>
      <c r="M71" s="72"/>
      <c r="N71" s="72">
        <v>19900</v>
      </c>
      <c r="O71" s="73"/>
      <c r="P71" s="73"/>
      <c r="Q71" s="73"/>
      <c r="R71" s="73"/>
      <c r="S71" s="73"/>
      <c r="T71" s="74"/>
      <c r="U71" s="74"/>
      <c r="V71" s="74"/>
      <c r="W71" s="74"/>
      <c r="X71" s="75"/>
      <c r="Y71" s="75"/>
      <c r="Z71" s="25">
        <f t="shared" si="0"/>
        <v>-1417.23</v>
      </c>
      <c r="AA71" s="9"/>
      <c r="AB71" s="9"/>
      <c r="AC71" s="9">
        <f t="shared" si="1"/>
        <v>-25285.57</v>
      </c>
    </row>
    <row r="72" spans="1:29" s="26" customFormat="1" x14ac:dyDescent="0.25">
      <c r="A72" s="18">
        <v>42639</v>
      </c>
      <c r="B72" s="19">
        <v>5000</v>
      </c>
      <c r="C72" s="19">
        <v>6102</v>
      </c>
      <c r="D72" s="20" t="s">
        <v>374</v>
      </c>
      <c r="E72" s="21"/>
      <c r="F72" s="21"/>
      <c r="G72" s="21"/>
      <c r="H72" s="21"/>
      <c r="I72" s="21">
        <v>1708.98</v>
      </c>
      <c r="J72" s="21"/>
      <c r="K72" s="21"/>
      <c r="L72" s="21"/>
      <c r="M72" s="21"/>
      <c r="N72" s="21"/>
      <c r="O72" s="22"/>
      <c r="P72" s="22"/>
      <c r="Q72" s="22"/>
      <c r="R72" s="22"/>
      <c r="S72" s="22"/>
      <c r="T72" s="23"/>
      <c r="U72" s="23"/>
      <c r="V72" s="23"/>
      <c r="W72" s="23"/>
      <c r="X72" s="24">
        <v>145.37</v>
      </c>
      <c r="Y72" s="24"/>
      <c r="Z72" s="25">
        <f t="shared" si="0"/>
        <v>-1562.6</v>
      </c>
      <c r="AA72" s="14">
        <v>72.52</v>
      </c>
      <c r="AB72" s="14"/>
      <c r="AC72" s="9">
        <f t="shared" si="1"/>
        <v>-25358.09</v>
      </c>
    </row>
    <row r="73" spans="1:29" s="26" customFormat="1" x14ac:dyDescent="0.25">
      <c r="A73" s="18">
        <v>42639</v>
      </c>
      <c r="B73" s="19">
        <v>5001</v>
      </c>
      <c r="C73" s="19">
        <v>6102</v>
      </c>
      <c r="D73" s="20" t="s">
        <v>375</v>
      </c>
      <c r="E73" s="21"/>
      <c r="F73" s="21"/>
      <c r="G73" s="21"/>
      <c r="H73" s="21"/>
      <c r="I73" s="21">
        <v>5839.55</v>
      </c>
      <c r="J73" s="21"/>
      <c r="K73" s="21"/>
      <c r="L73" s="21"/>
      <c r="M73" s="21"/>
      <c r="N73" s="21"/>
      <c r="O73" s="22"/>
      <c r="P73" s="22"/>
      <c r="Q73" s="22"/>
      <c r="R73" s="22"/>
      <c r="S73" s="22"/>
      <c r="T73" s="23"/>
      <c r="U73" s="23"/>
      <c r="V73" s="23"/>
      <c r="W73" s="23"/>
      <c r="X73" s="24">
        <v>761.68</v>
      </c>
      <c r="Y73" s="24"/>
      <c r="Z73" s="25">
        <f t="shared" si="0"/>
        <v>-2324.2799999999997</v>
      </c>
      <c r="AA73" s="14">
        <v>233.58</v>
      </c>
      <c r="AB73" s="14"/>
      <c r="AC73" s="9">
        <f t="shared" si="1"/>
        <v>-25591.670000000002</v>
      </c>
    </row>
    <row r="74" spans="1:29" s="26" customFormat="1" x14ac:dyDescent="0.25">
      <c r="A74" s="18">
        <v>42640</v>
      </c>
      <c r="B74" s="19">
        <v>5002</v>
      </c>
      <c r="C74" s="19">
        <v>6949</v>
      </c>
      <c r="D74" s="20" t="s">
        <v>376</v>
      </c>
      <c r="E74" s="21"/>
      <c r="F74" s="21"/>
      <c r="G74" s="21"/>
      <c r="H74" s="21"/>
      <c r="I74" s="21"/>
      <c r="J74" s="21"/>
      <c r="K74" s="21"/>
      <c r="L74" s="21"/>
      <c r="M74" s="21">
        <v>200</v>
      </c>
      <c r="N74" s="21"/>
      <c r="O74" s="22"/>
      <c r="P74" s="22"/>
      <c r="Q74" s="22"/>
      <c r="R74" s="22"/>
      <c r="S74" s="22"/>
      <c r="T74" s="23"/>
      <c r="U74" s="23"/>
      <c r="V74" s="23"/>
      <c r="W74" s="23"/>
      <c r="X74" s="24"/>
      <c r="Y74" s="24"/>
      <c r="Z74" s="25">
        <f t="shared" si="0"/>
        <v>-2324.2799999999997</v>
      </c>
      <c r="AA74" s="14">
        <v>8</v>
      </c>
      <c r="AB74" s="14"/>
      <c r="AC74" s="9">
        <f t="shared" si="1"/>
        <v>-25599.670000000002</v>
      </c>
    </row>
    <row r="75" spans="1:29" s="26" customFormat="1" x14ac:dyDescent="0.25">
      <c r="A75" s="18">
        <v>42643</v>
      </c>
      <c r="B75" s="19">
        <v>5003</v>
      </c>
      <c r="C75" s="19">
        <v>5102</v>
      </c>
      <c r="D75" s="20" t="s">
        <v>377</v>
      </c>
      <c r="E75" s="21"/>
      <c r="F75" s="21"/>
      <c r="G75" s="21"/>
      <c r="H75" s="21"/>
      <c r="I75" s="21">
        <v>459.67</v>
      </c>
      <c r="J75" s="21"/>
      <c r="K75" s="21"/>
      <c r="L75" s="21"/>
      <c r="M75" s="21"/>
      <c r="N75" s="21"/>
      <c r="O75" s="22"/>
      <c r="P75" s="22"/>
      <c r="Q75" s="22"/>
      <c r="R75" s="22"/>
      <c r="S75" s="22"/>
      <c r="T75" s="23"/>
      <c r="U75" s="23"/>
      <c r="V75" s="23"/>
      <c r="W75" s="23"/>
      <c r="X75" s="24">
        <v>36.340000000000003</v>
      </c>
      <c r="Y75" s="24"/>
      <c r="Z75" s="25">
        <f t="shared" ref="Z75:Z116" si="2">Z74-X75+Y75</f>
        <v>-2360.62</v>
      </c>
      <c r="AA75" s="14">
        <v>82.74</v>
      </c>
      <c r="AB75" s="14"/>
      <c r="AC75" s="9">
        <f t="shared" si="1"/>
        <v>-25682.410000000003</v>
      </c>
    </row>
    <row r="76" spans="1:29" s="26" customFormat="1" x14ac:dyDescent="0.25">
      <c r="A76" s="18">
        <v>42641</v>
      </c>
      <c r="B76" s="19">
        <v>5004</v>
      </c>
      <c r="C76" s="19">
        <v>6117</v>
      </c>
      <c r="D76" s="20" t="s">
        <v>356</v>
      </c>
      <c r="E76" s="21"/>
      <c r="F76" s="21"/>
      <c r="G76" s="21"/>
      <c r="H76" s="21"/>
      <c r="I76" s="21"/>
      <c r="J76" s="21"/>
      <c r="K76" s="21">
        <v>20990</v>
      </c>
      <c r="L76" s="21"/>
      <c r="M76" s="21"/>
      <c r="N76" s="21"/>
      <c r="O76" s="22"/>
      <c r="P76" s="22"/>
      <c r="Q76" s="22"/>
      <c r="R76" s="22"/>
      <c r="S76" s="22"/>
      <c r="T76" s="23"/>
      <c r="U76" s="23"/>
      <c r="V76" s="23"/>
      <c r="W76" s="23"/>
      <c r="X76" s="24"/>
      <c r="Y76" s="24"/>
      <c r="Z76" s="25">
        <v>839.6</v>
      </c>
      <c r="AA76" s="14"/>
      <c r="AB76" s="14"/>
      <c r="AC76" s="9">
        <f t="shared" si="1"/>
        <v>-25682.410000000003</v>
      </c>
    </row>
    <row r="77" spans="1:29" s="26" customFormat="1" x14ac:dyDescent="0.25">
      <c r="A77" s="18">
        <v>42641</v>
      </c>
      <c r="B77" s="19">
        <v>5005</v>
      </c>
      <c r="C77" s="19">
        <v>6949</v>
      </c>
      <c r="D77" s="20" t="s">
        <v>43</v>
      </c>
      <c r="E77" s="21"/>
      <c r="F77" s="21"/>
      <c r="G77" s="21"/>
      <c r="H77" s="21"/>
      <c r="I77" s="21"/>
      <c r="J77" s="21"/>
      <c r="K77" s="21"/>
      <c r="L77" s="21"/>
      <c r="M77" s="21">
        <v>2500</v>
      </c>
      <c r="N77" s="21"/>
      <c r="O77" s="22"/>
      <c r="P77" s="22"/>
      <c r="Q77" s="22"/>
      <c r="R77" s="22"/>
      <c r="S77" s="22"/>
      <c r="T77" s="23"/>
      <c r="U77" s="23"/>
      <c r="V77" s="23"/>
      <c r="W77" s="23"/>
      <c r="X77" s="24"/>
      <c r="Y77" s="24"/>
      <c r="Z77" s="25">
        <f t="shared" si="2"/>
        <v>839.6</v>
      </c>
      <c r="AA77" s="14">
        <v>100</v>
      </c>
      <c r="AB77" s="14"/>
      <c r="AC77" s="9">
        <f t="shared" ref="AC77:AC116" si="3">AC76-AA77+AB77</f>
        <v>-25782.410000000003</v>
      </c>
    </row>
    <row r="78" spans="1:29" s="26" customFormat="1" x14ac:dyDescent="0.25">
      <c r="A78" s="18">
        <v>42642</v>
      </c>
      <c r="B78" s="19">
        <v>5006</v>
      </c>
      <c r="C78" s="19">
        <v>6949</v>
      </c>
      <c r="D78" s="20" t="s">
        <v>378</v>
      </c>
      <c r="E78" s="21"/>
      <c r="F78" s="21"/>
      <c r="G78" s="21"/>
      <c r="H78" s="21"/>
      <c r="I78" s="21"/>
      <c r="J78" s="21"/>
      <c r="K78" s="21"/>
      <c r="L78" s="21"/>
      <c r="M78" s="21">
        <v>1500.02</v>
      </c>
      <c r="N78" s="21"/>
      <c r="O78" s="22"/>
      <c r="P78" s="22"/>
      <c r="Q78" s="22"/>
      <c r="R78" s="22"/>
      <c r="S78" s="22"/>
      <c r="T78" s="23"/>
      <c r="U78" s="23"/>
      <c r="V78" s="23"/>
      <c r="W78" s="23"/>
      <c r="X78" s="24"/>
      <c r="Y78" s="24"/>
      <c r="Z78" s="25">
        <f t="shared" si="2"/>
        <v>839.6</v>
      </c>
      <c r="AA78" s="14">
        <v>60</v>
      </c>
      <c r="AB78" s="14"/>
      <c r="AC78" s="9">
        <f t="shared" si="3"/>
        <v>-25842.410000000003</v>
      </c>
    </row>
    <row r="79" spans="1:29" s="26" customFormat="1" x14ac:dyDescent="0.25">
      <c r="A79" s="18">
        <v>42642</v>
      </c>
      <c r="B79" s="19">
        <v>5007</v>
      </c>
      <c r="C79" s="19">
        <v>5102</v>
      </c>
      <c r="D79" s="20" t="s">
        <v>379</v>
      </c>
      <c r="E79" s="21"/>
      <c r="F79" s="21"/>
      <c r="G79" s="21"/>
      <c r="H79" s="21"/>
      <c r="I79" s="21">
        <v>1225.71</v>
      </c>
      <c r="J79" s="21"/>
      <c r="K79" s="21"/>
      <c r="L79" s="21"/>
      <c r="M79" s="21"/>
      <c r="N79" s="21"/>
      <c r="O79" s="22"/>
      <c r="P79" s="22"/>
      <c r="Q79" s="22"/>
      <c r="R79" s="22"/>
      <c r="S79" s="22"/>
      <c r="T79" s="23"/>
      <c r="U79" s="23"/>
      <c r="V79" s="23"/>
      <c r="W79" s="23"/>
      <c r="X79" s="24">
        <v>109.03</v>
      </c>
      <c r="Y79" s="24"/>
      <c r="Z79" s="25">
        <f t="shared" si="2"/>
        <v>730.57</v>
      </c>
      <c r="AA79" s="14">
        <v>220.63</v>
      </c>
      <c r="AB79" s="14"/>
      <c r="AC79" s="9">
        <f t="shared" si="3"/>
        <v>-26063.040000000005</v>
      </c>
    </row>
    <row r="80" spans="1:29" s="76" customFormat="1" x14ac:dyDescent="0.25">
      <c r="A80" s="69">
        <v>42643</v>
      </c>
      <c r="B80" s="70">
        <v>738670</v>
      </c>
      <c r="C80" s="70">
        <v>2913</v>
      </c>
      <c r="D80" s="71" t="s">
        <v>375</v>
      </c>
      <c r="E80" s="72"/>
      <c r="F80" s="72"/>
      <c r="G80" s="72"/>
      <c r="H80" s="72"/>
      <c r="I80" s="72"/>
      <c r="J80" s="72"/>
      <c r="K80" s="72"/>
      <c r="L80" s="72"/>
      <c r="M80" s="72"/>
      <c r="N80" s="72">
        <v>12900</v>
      </c>
      <c r="O80" s="73"/>
      <c r="P80" s="73"/>
      <c r="Q80" s="73"/>
      <c r="R80" s="73"/>
      <c r="S80" s="73"/>
      <c r="T80" s="74"/>
      <c r="U80" s="74"/>
      <c r="V80" s="74"/>
      <c r="W80" s="74"/>
      <c r="X80" s="75"/>
      <c r="Y80" s="75"/>
      <c r="Z80" s="25">
        <f t="shared" si="2"/>
        <v>730.57</v>
      </c>
      <c r="AA80" s="9"/>
      <c r="AB80" s="9">
        <v>516</v>
      </c>
      <c r="AC80" s="9">
        <f t="shared" si="3"/>
        <v>-25547.040000000005</v>
      </c>
    </row>
    <row r="81" spans="1:29" s="76" customFormat="1" x14ac:dyDescent="0.25">
      <c r="A81" s="69">
        <v>42643</v>
      </c>
      <c r="B81" s="70">
        <v>137</v>
      </c>
      <c r="C81" s="70">
        <v>2102</v>
      </c>
      <c r="D81" s="71" t="s">
        <v>388</v>
      </c>
      <c r="E81" s="72"/>
      <c r="F81" s="72"/>
      <c r="G81" s="72"/>
      <c r="H81" s="72"/>
      <c r="I81" s="72"/>
      <c r="J81" s="72"/>
      <c r="K81" s="72"/>
      <c r="L81" s="72"/>
      <c r="M81" s="72"/>
      <c r="N81" s="72">
        <v>3313.82</v>
      </c>
      <c r="O81" s="73"/>
      <c r="P81" s="73"/>
      <c r="Q81" s="73"/>
      <c r="R81" s="73"/>
      <c r="S81" s="73"/>
      <c r="T81" s="74"/>
      <c r="U81" s="74"/>
      <c r="V81" s="74"/>
      <c r="W81" s="74"/>
      <c r="X81" s="75"/>
      <c r="Y81" s="75"/>
      <c r="Z81" s="25">
        <f t="shared" si="2"/>
        <v>730.57</v>
      </c>
      <c r="AA81" s="9"/>
      <c r="AB81" s="9"/>
      <c r="AC81" s="9">
        <f t="shared" si="3"/>
        <v>-25547.040000000005</v>
      </c>
    </row>
    <row r="82" spans="1:29" s="26" customFormat="1" x14ac:dyDescent="0.25">
      <c r="A82" s="18">
        <v>42643</v>
      </c>
      <c r="B82" s="19">
        <v>5008</v>
      </c>
      <c r="C82" s="19">
        <v>6922</v>
      </c>
      <c r="D82" s="20" t="s">
        <v>380</v>
      </c>
      <c r="E82" s="21"/>
      <c r="F82" s="21"/>
      <c r="G82" s="21"/>
      <c r="H82" s="21">
        <v>27800</v>
      </c>
      <c r="I82" s="21"/>
      <c r="J82" s="21"/>
      <c r="K82" s="21"/>
      <c r="L82" s="21"/>
      <c r="M82" s="21"/>
      <c r="N82" s="21"/>
      <c r="O82" s="22"/>
      <c r="P82" s="22"/>
      <c r="Q82" s="22"/>
      <c r="R82" s="22"/>
      <c r="S82" s="22"/>
      <c r="T82" s="23"/>
      <c r="U82" s="23"/>
      <c r="V82" s="23"/>
      <c r="W82" s="23"/>
      <c r="X82" s="24"/>
      <c r="Y82" s="24"/>
      <c r="Z82" s="25">
        <f t="shared" si="2"/>
        <v>730.57</v>
      </c>
      <c r="AA82" s="14"/>
      <c r="AB82" s="14"/>
      <c r="AC82" s="9">
        <f t="shared" si="3"/>
        <v>-25547.040000000005</v>
      </c>
    </row>
    <row r="83" spans="1:29" s="26" customFormat="1" x14ac:dyDescent="0.25">
      <c r="A83" s="18">
        <v>42643</v>
      </c>
      <c r="B83" s="19">
        <v>5009</v>
      </c>
      <c r="C83" s="19">
        <v>6117</v>
      </c>
      <c r="D83" s="20" t="s">
        <v>381</v>
      </c>
      <c r="E83" s="21"/>
      <c r="F83" s="21"/>
      <c r="G83" s="21"/>
      <c r="H83" s="21"/>
      <c r="I83" s="21"/>
      <c r="J83" s="21"/>
      <c r="K83" s="21">
        <v>34000</v>
      </c>
      <c r="L83" s="21"/>
      <c r="M83" s="21"/>
      <c r="N83" s="21"/>
      <c r="O83" s="22"/>
      <c r="P83" s="22"/>
      <c r="Q83" s="22"/>
      <c r="R83" s="22"/>
      <c r="S83" s="22"/>
      <c r="T83" s="23"/>
      <c r="U83" s="23"/>
      <c r="V83" s="23"/>
      <c r="W83" s="23"/>
      <c r="X83" s="24"/>
      <c r="Y83" s="24"/>
      <c r="Z83" s="25">
        <f t="shared" si="2"/>
        <v>730.57</v>
      </c>
      <c r="AA83" s="14">
        <v>1597</v>
      </c>
      <c r="AB83" s="14"/>
      <c r="AC83" s="9">
        <f t="shared" si="3"/>
        <v>-27144.040000000005</v>
      </c>
    </row>
    <row r="84" spans="1:29" s="26" customFormat="1" ht="14.25" customHeight="1" x14ac:dyDescent="0.25">
      <c r="A84" s="18">
        <v>42643</v>
      </c>
      <c r="B84" s="19">
        <v>5010</v>
      </c>
      <c r="C84" s="19">
        <v>6117</v>
      </c>
      <c r="D84" s="20" t="s">
        <v>365</v>
      </c>
      <c r="E84" s="21"/>
      <c r="F84" s="21"/>
      <c r="G84" s="21"/>
      <c r="H84" s="21"/>
      <c r="I84" s="21"/>
      <c r="J84" s="21"/>
      <c r="K84" s="21">
        <v>21373.16</v>
      </c>
      <c r="L84" s="21"/>
      <c r="M84" s="21"/>
      <c r="N84" s="21"/>
      <c r="O84" s="22"/>
      <c r="P84" s="22"/>
      <c r="Q84" s="22"/>
      <c r="R84" s="22"/>
      <c r="S84" s="22"/>
      <c r="T84" s="23"/>
      <c r="U84" s="23"/>
      <c r="V84" s="23"/>
      <c r="W84" s="23"/>
      <c r="X84" s="24"/>
      <c r="Y84" s="24"/>
      <c r="Z84" s="25">
        <f t="shared" si="2"/>
        <v>730.57</v>
      </c>
      <c r="AA84" s="14">
        <v>854.93</v>
      </c>
      <c r="AB84" s="14"/>
      <c r="AC84" s="9">
        <f t="shared" si="3"/>
        <v>-27998.970000000005</v>
      </c>
    </row>
    <row r="85" spans="1:29" s="26" customFormat="1" x14ac:dyDescent="0.25">
      <c r="A85" s="18">
        <v>42643</v>
      </c>
      <c r="B85" s="19">
        <v>5011</v>
      </c>
      <c r="C85" s="19">
        <v>6102</v>
      </c>
      <c r="D85" s="20" t="s">
        <v>382</v>
      </c>
      <c r="E85" s="21"/>
      <c r="F85" s="21"/>
      <c r="G85" s="21"/>
      <c r="H85" s="21"/>
      <c r="I85" s="21">
        <v>1850</v>
      </c>
      <c r="J85" s="21"/>
      <c r="K85" s="21"/>
      <c r="L85" s="21"/>
      <c r="M85" s="21"/>
      <c r="N85" s="21"/>
      <c r="O85" s="22"/>
      <c r="P85" s="22"/>
      <c r="Q85" s="22"/>
      <c r="R85" s="22"/>
      <c r="S85" s="22"/>
      <c r="T85" s="23"/>
      <c r="U85" s="23"/>
      <c r="V85" s="23"/>
      <c r="W85" s="23"/>
      <c r="X85" s="24"/>
      <c r="Y85" s="24"/>
      <c r="Z85" s="25">
        <f t="shared" si="2"/>
        <v>730.57</v>
      </c>
      <c r="AA85" s="14">
        <v>74</v>
      </c>
      <c r="AB85" s="14"/>
      <c r="AC85" s="9">
        <f t="shared" si="3"/>
        <v>-28072.970000000005</v>
      </c>
    </row>
    <row r="86" spans="1:29" s="68" customFormat="1" x14ac:dyDescent="0.25">
      <c r="A86" s="61">
        <v>42643</v>
      </c>
      <c r="B86" s="62">
        <v>5012</v>
      </c>
      <c r="C86" s="62"/>
      <c r="D86" s="63" t="s">
        <v>46</v>
      </c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5"/>
      <c r="P86" s="65"/>
      <c r="Q86" s="65"/>
      <c r="R86" s="65"/>
      <c r="S86" s="65"/>
      <c r="T86" s="66"/>
      <c r="U86" s="66"/>
      <c r="V86" s="66"/>
      <c r="W86" s="66"/>
      <c r="X86" s="67"/>
      <c r="Y86" s="67"/>
      <c r="Z86" s="59">
        <f t="shared" si="2"/>
        <v>730.57</v>
      </c>
      <c r="AA86" s="60"/>
      <c r="AB86" s="60"/>
      <c r="AC86" s="60">
        <f t="shared" si="3"/>
        <v>-28072.970000000005</v>
      </c>
    </row>
    <row r="87" spans="1:29" s="68" customFormat="1" x14ac:dyDescent="0.25">
      <c r="A87" s="61">
        <v>42643</v>
      </c>
      <c r="B87" s="62">
        <v>5013</v>
      </c>
      <c r="C87" s="62"/>
      <c r="D87" s="63" t="s">
        <v>46</v>
      </c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5"/>
      <c r="P87" s="65"/>
      <c r="Q87" s="65"/>
      <c r="R87" s="65"/>
      <c r="S87" s="65"/>
      <c r="T87" s="66"/>
      <c r="U87" s="66"/>
      <c r="V87" s="66"/>
      <c r="W87" s="66"/>
      <c r="X87" s="67"/>
      <c r="Y87" s="67"/>
      <c r="Z87" s="59">
        <f t="shared" si="2"/>
        <v>730.57</v>
      </c>
      <c r="AA87" s="60"/>
      <c r="AB87" s="60"/>
      <c r="AC87" s="60">
        <f t="shared" si="3"/>
        <v>-28072.970000000005</v>
      </c>
    </row>
    <row r="88" spans="1:29" s="26" customFormat="1" x14ac:dyDescent="0.25">
      <c r="A88" s="18">
        <v>42643</v>
      </c>
      <c r="B88" s="19">
        <v>5014</v>
      </c>
      <c r="C88" s="19">
        <v>6102</v>
      </c>
      <c r="D88" s="20" t="s">
        <v>383</v>
      </c>
      <c r="E88" s="21"/>
      <c r="F88" s="21"/>
      <c r="G88" s="21"/>
      <c r="H88" s="21"/>
      <c r="I88" s="21">
        <v>840.01</v>
      </c>
      <c r="J88" s="21"/>
      <c r="K88" s="21"/>
      <c r="L88" s="21"/>
      <c r="M88" s="21"/>
      <c r="N88" s="21"/>
      <c r="O88" s="22"/>
      <c r="P88" s="22"/>
      <c r="Q88" s="22"/>
      <c r="R88" s="22"/>
      <c r="S88" s="22"/>
      <c r="T88" s="23"/>
      <c r="U88" s="23"/>
      <c r="V88" s="23"/>
      <c r="W88" s="23"/>
      <c r="X88" s="24">
        <v>65.459999999999994</v>
      </c>
      <c r="Y88" s="24"/>
      <c r="Z88" s="25">
        <f t="shared" si="2"/>
        <v>665.11</v>
      </c>
      <c r="AA88" s="14">
        <v>40.35</v>
      </c>
      <c r="AB88" s="14"/>
      <c r="AC88" s="9">
        <f t="shared" si="3"/>
        <v>-28113.320000000003</v>
      </c>
    </row>
    <row r="89" spans="1:29" s="26" customFormat="1" x14ac:dyDescent="0.25">
      <c r="A89" s="18">
        <v>42643</v>
      </c>
      <c r="B89" s="19">
        <v>5015</v>
      </c>
      <c r="C89" s="19">
        <v>6922</v>
      </c>
      <c r="D89" s="20" t="s">
        <v>384</v>
      </c>
      <c r="E89" s="21"/>
      <c r="F89" s="21"/>
      <c r="G89" s="21"/>
      <c r="H89" s="21">
        <v>20595</v>
      </c>
      <c r="I89" s="21"/>
      <c r="J89" s="21"/>
      <c r="K89" s="21"/>
      <c r="L89" s="21"/>
      <c r="M89" s="21"/>
      <c r="N89" s="21"/>
      <c r="O89" s="22"/>
      <c r="P89" s="22"/>
      <c r="Q89" s="22"/>
      <c r="R89" s="22"/>
      <c r="S89" s="22"/>
      <c r="T89" s="23"/>
      <c r="U89" s="23"/>
      <c r="V89" s="23"/>
      <c r="W89" s="23"/>
      <c r="X89" s="24"/>
      <c r="Y89" s="24"/>
      <c r="Z89" s="25">
        <f t="shared" si="2"/>
        <v>665.11</v>
      </c>
      <c r="AA89" s="14"/>
      <c r="AB89" s="14"/>
      <c r="AC89" s="9">
        <f t="shared" si="3"/>
        <v>-28113.320000000003</v>
      </c>
    </row>
    <row r="90" spans="1:29" s="26" customFormat="1" x14ac:dyDescent="0.25">
      <c r="A90" s="18">
        <v>42643</v>
      </c>
      <c r="B90" s="19">
        <v>5016</v>
      </c>
      <c r="C90" s="19">
        <v>6916</v>
      </c>
      <c r="D90" s="20" t="s">
        <v>256</v>
      </c>
      <c r="E90" s="21"/>
      <c r="F90" s="21"/>
      <c r="G90" s="21"/>
      <c r="H90" s="21"/>
      <c r="I90" s="21"/>
      <c r="J90" s="21"/>
      <c r="K90" s="21"/>
      <c r="L90" s="21"/>
      <c r="M90" s="21">
        <v>999.96</v>
      </c>
      <c r="N90" s="21"/>
      <c r="O90" s="22"/>
      <c r="P90" s="22"/>
      <c r="Q90" s="22"/>
      <c r="R90" s="22"/>
      <c r="S90" s="22"/>
      <c r="T90" s="23"/>
      <c r="U90" s="23"/>
      <c r="V90" s="23"/>
      <c r="W90" s="23"/>
      <c r="X90" s="24"/>
      <c r="Y90" s="24"/>
      <c r="Z90" s="25">
        <f t="shared" si="2"/>
        <v>665.11</v>
      </c>
      <c r="AA90" s="14"/>
      <c r="AB90" s="14"/>
      <c r="AC90" s="9">
        <f t="shared" si="3"/>
        <v>-28113.320000000003</v>
      </c>
    </row>
    <row r="91" spans="1:29" s="26" customFormat="1" x14ac:dyDescent="0.25">
      <c r="A91" s="18">
        <v>42643</v>
      </c>
      <c r="B91" s="19">
        <v>5017</v>
      </c>
      <c r="C91" s="19">
        <v>6922</v>
      </c>
      <c r="D91" s="20" t="s">
        <v>385</v>
      </c>
      <c r="E91" s="21"/>
      <c r="F91" s="21"/>
      <c r="G91" s="21"/>
      <c r="H91" s="21">
        <v>25600</v>
      </c>
      <c r="I91" s="21"/>
      <c r="J91" s="21"/>
      <c r="K91" s="21"/>
      <c r="L91" s="21"/>
      <c r="M91" s="21"/>
      <c r="N91" s="21"/>
      <c r="O91" s="22"/>
      <c r="P91" s="22"/>
      <c r="Q91" s="22"/>
      <c r="R91" s="22"/>
      <c r="S91" s="22"/>
      <c r="T91" s="23"/>
      <c r="U91" s="23"/>
      <c r="V91" s="23"/>
      <c r="W91" s="23"/>
      <c r="X91" s="24"/>
      <c r="Y91" s="24"/>
      <c r="Z91" s="25">
        <f t="shared" si="2"/>
        <v>665.11</v>
      </c>
      <c r="AA91" s="14"/>
      <c r="AB91" s="14"/>
      <c r="AC91" s="9">
        <f t="shared" si="3"/>
        <v>-28113.320000000003</v>
      </c>
    </row>
    <row r="92" spans="1:29" s="26" customFormat="1" x14ac:dyDescent="0.25">
      <c r="A92" s="18">
        <v>42643</v>
      </c>
      <c r="B92" s="19">
        <v>5018</v>
      </c>
      <c r="C92" s="19">
        <v>6922</v>
      </c>
      <c r="D92" s="20" t="s">
        <v>386</v>
      </c>
      <c r="E92" s="21"/>
      <c r="F92" s="21"/>
      <c r="G92" s="21"/>
      <c r="H92" s="21">
        <v>20990</v>
      </c>
      <c r="I92" s="21"/>
      <c r="J92" s="21"/>
      <c r="K92" s="21"/>
      <c r="L92" s="21"/>
      <c r="M92" s="21"/>
      <c r="N92" s="21"/>
      <c r="O92" s="22"/>
      <c r="P92" s="22"/>
      <c r="Q92" s="22"/>
      <c r="R92" s="22"/>
      <c r="S92" s="22"/>
      <c r="T92" s="23"/>
      <c r="U92" s="23"/>
      <c r="V92" s="23"/>
      <c r="W92" s="23"/>
      <c r="X92" s="24"/>
      <c r="Y92" s="24"/>
      <c r="Z92" s="25">
        <f t="shared" si="2"/>
        <v>665.11</v>
      </c>
      <c r="AA92" s="14"/>
      <c r="AB92" s="14"/>
      <c r="AC92" s="9">
        <f t="shared" si="3"/>
        <v>-28113.320000000003</v>
      </c>
    </row>
    <row r="93" spans="1:29" s="26" customFormat="1" x14ac:dyDescent="0.25">
      <c r="A93" s="18">
        <v>42643</v>
      </c>
      <c r="B93" s="19">
        <v>5019</v>
      </c>
      <c r="C93" s="19">
        <v>6922</v>
      </c>
      <c r="D93" s="20" t="s">
        <v>386</v>
      </c>
      <c r="E93" s="21"/>
      <c r="F93" s="21"/>
      <c r="G93" s="21"/>
      <c r="H93" s="21">
        <v>20990</v>
      </c>
      <c r="I93" s="21"/>
      <c r="J93" s="21"/>
      <c r="K93" s="21"/>
      <c r="L93" s="21"/>
      <c r="M93" s="21"/>
      <c r="N93" s="21"/>
      <c r="O93" s="22"/>
      <c r="P93" s="22"/>
      <c r="Q93" s="22"/>
      <c r="R93" s="22"/>
      <c r="S93" s="22"/>
      <c r="T93" s="23"/>
      <c r="U93" s="23"/>
      <c r="V93" s="23"/>
      <c r="W93" s="23"/>
      <c r="X93" s="24"/>
      <c r="Y93" s="24"/>
      <c r="Z93" s="25">
        <f t="shared" si="2"/>
        <v>665.11</v>
      </c>
      <c r="AA93" s="14"/>
      <c r="AB93" s="14"/>
      <c r="AC93" s="9">
        <f t="shared" si="3"/>
        <v>-28113.320000000003</v>
      </c>
    </row>
    <row r="94" spans="1:29" s="26" customFormat="1" x14ac:dyDescent="0.25">
      <c r="A94" s="18">
        <v>42643</v>
      </c>
      <c r="B94" s="19">
        <v>5020</v>
      </c>
      <c r="C94" s="19">
        <v>6922</v>
      </c>
      <c r="D94" s="20" t="s">
        <v>386</v>
      </c>
      <c r="E94" s="21"/>
      <c r="F94" s="21"/>
      <c r="G94" s="21"/>
      <c r="H94" s="21">
        <v>7900</v>
      </c>
      <c r="I94" s="21"/>
      <c r="J94" s="21"/>
      <c r="K94" s="21"/>
      <c r="L94" s="21"/>
      <c r="M94" s="21"/>
      <c r="N94" s="21"/>
      <c r="O94" s="22"/>
      <c r="P94" s="22"/>
      <c r="Q94" s="22"/>
      <c r="R94" s="22"/>
      <c r="S94" s="22"/>
      <c r="T94" s="23"/>
      <c r="U94" s="23"/>
      <c r="V94" s="23"/>
      <c r="W94" s="23"/>
      <c r="X94" s="24"/>
      <c r="Y94" s="24"/>
      <c r="Z94" s="25">
        <f t="shared" si="2"/>
        <v>665.11</v>
      </c>
      <c r="AA94" s="14"/>
      <c r="AB94" s="14"/>
      <c r="AC94" s="9">
        <f t="shared" si="3"/>
        <v>-28113.320000000003</v>
      </c>
    </row>
    <row r="95" spans="1:29" s="26" customFormat="1" x14ac:dyDescent="0.25">
      <c r="A95" s="18"/>
      <c r="B95" s="19"/>
      <c r="C95" s="19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2"/>
      <c r="P95" s="22"/>
      <c r="Q95" s="22"/>
      <c r="R95" s="22"/>
      <c r="S95" s="22"/>
      <c r="T95" s="23"/>
      <c r="U95" s="23"/>
      <c r="V95" s="23"/>
      <c r="W95" s="23"/>
      <c r="X95" s="24"/>
      <c r="Y95" s="24"/>
      <c r="Z95" s="25">
        <f t="shared" si="2"/>
        <v>665.11</v>
      </c>
      <c r="AA95" s="14"/>
      <c r="AB95" s="14"/>
      <c r="AC95" s="9">
        <f t="shared" si="3"/>
        <v>-28113.320000000003</v>
      </c>
    </row>
    <row r="96" spans="1:29" s="26" customFormat="1" x14ac:dyDescent="0.25">
      <c r="A96" s="18"/>
      <c r="B96" s="19"/>
      <c r="C96" s="19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2"/>
      <c r="P96" s="22"/>
      <c r="Q96" s="22"/>
      <c r="R96" s="22"/>
      <c r="S96" s="22"/>
      <c r="T96" s="23"/>
      <c r="U96" s="23"/>
      <c r="V96" s="23"/>
      <c r="W96" s="23"/>
      <c r="X96" s="24"/>
      <c r="Y96" s="24"/>
      <c r="Z96" s="25">
        <f t="shared" si="2"/>
        <v>665.11</v>
      </c>
      <c r="AA96" s="14"/>
      <c r="AB96" s="14"/>
      <c r="AC96" s="9">
        <f t="shared" si="3"/>
        <v>-28113.320000000003</v>
      </c>
    </row>
    <row r="97" spans="1:29" s="26" customFormat="1" x14ac:dyDescent="0.25">
      <c r="A97" s="18"/>
      <c r="B97" s="19"/>
      <c r="C97" s="19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2"/>
      <c r="P97" s="22"/>
      <c r="Q97" s="22"/>
      <c r="R97" s="22"/>
      <c r="S97" s="22"/>
      <c r="T97" s="23"/>
      <c r="U97" s="23"/>
      <c r="V97" s="23"/>
      <c r="W97" s="23"/>
      <c r="X97" s="24"/>
      <c r="Y97" s="24"/>
      <c r="Z97" s="25">
        <f t="shared" si="2"/>
        <v>665.11</v>
      </c>
      <c r="AA97" s="14"/>
      <c r="AB97" s="14"/>
      <c r="AC97" s="9">
        <f t="shared" si="3"/>
        <v>-28113.320000000003</v>
      </c>
    </row>
    <row r="98" spans="1:29" s="26" customFormat="1" x14ac:dyDescent="0.25">
      <c r="A98" s="18"/>
      <c r="B98" s="19"/>
      <c r="C98" s="19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2"/>
      <c r="P98" s="22"/>
      <c r="Q98" s="22"/>
      <c r="R98" s="22"/>
      <c r="S98" s="22"/>
      <c r="T98" s="23"/>
      <c r="U98" s="23"/>
      <c r="V98" s="23"/>
      <c r="W98" s="23"/>
      <c r="X98" s="24"/>
      <c r="Y98" s="24"/>
      <c r="Z98" s="25">
        <f t="shared" si="2"/>
        <v>665.11</v>
      </c>
      <c r="AA98" s="14"/>
      <c r="AB98" s="14"/>
      <c r="AC98" s="9">
        <f t="shared" si="3"/>
        <v>-28113.320000000003</v>
      </c>
    </row>
    <row r="99" spans="1:29" s="26" customFormat="1" x14ac:dyDescent="0.25">
      <c r="A99" s="18"/>
      <c r="B99" s="19"/>
      <c r="C99" s="19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2"/>
      <c r="P99" s="22"/>
      <c r="Q99" s="22"/>
      <c r="R99" s="22"/>
      <c r="S99" s="22"/>
      <c r="T99" s="23"/>
      <c r="U99" s="23"/>
      <c r="V99" s="23"/>
      <c r="W99" s="23"/>
      <c r="X99" s="24"/>
      <c r="Y99" s="24"/>
      <c r="Z99" s="25">
        <f t="shared" si="2"/>
        <v>665.11</v>
      </c>
      <c r="AA99" s="14"/>
      <c r="AB99" s="14"/>
      <c r="AC99" s="9">
        <f t="shared" si="3"/>
        <v>-28113.320000000003</v>
      </c>
    </row>
    <row r="100" spans="1:29" s="26" customFormat="1" x14ac:dyDescent="0.25">
      <c r="A100" s="18"/>
      <c r="B100" s="19"/>
      <c r="C100" s="19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2"/>
      <c r="P100" s="22"/>
      <c r="Q100" s="22"/>
      <c r="R100" s="22"/>
      <c r="S100" s="22"/>
      <c r="T100" s="23"/>
      <c r="U100" s="23"/>
      <c r="V100" s="23"/>
      <c r="W100" s="23"/>
      <c r="X100" s="24"/>
      <c r="Y100" s="24"/>
      <c r="Z100" s="25">
        <f t="shared" si="2"/>
        <v>665.11</v>
      </c>
      <c r="AA100" s="14"/>
      <c r="AB100" s="14"/>
      <c r="AC100" s="9">
        <f t="shared" si="3"/>
        <v>-28113.320000000003</v>
      </c>
    </row>
    <row r="101" spans="1:29" s="26" customFormat="1" x14ac:dyDescent="0.25">
      <c r="A101" s="18"/>
      <c r="B101" s="19"/>
      <c r="C101" s="19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2"/>
      <c r="P101" s="22"/>
      <c r="Q101" s="22"/>
      <c r="R101" s="22"/>
      <c r="S101" s="22"/>
      <c r="T101" s="23"/>
      <c r="U101" s="23"/>
      <c r="V101" s="23"/>
      <c r="W101" s="23"/>
      <c r="X101" s="24"/>
      <c r="Y101" s="24"/>
      <c r="Z101" s="25">
        <f t="shared" si="2"/>
        <v>665.11</v>
      </c>
      <c r="AA101" s="14"/>
      <c r="AB101" s="14"/>
      <c r="AC101" s="9">
        <f t="shared" si="3"/>
        <v>-28113.320000000003</v>
      </c>
    </row>
    <row r="102" spans="1:29" s="26" customFormat="1" x14ac:dyDescent="0.25">
      <c r="A102" s="18"/>
      <c r="B102" s="19"/>
      <c r="C102" s="19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2"/>
      <c r="P102" s="22"/>
      <c r="Q102" s="22"/>
      <c r="R102" s="22"/>
      <c r="S102" s="22"/>
      <c r="T102" s="23"/>
      <c r="U102" s="23"/>
      <c r="V102" s="23"/>
      <c r="W102" s="23"/>
      <c r="X102" s="24"/>
      <c r="Y102" s="24"/>
      <c r="Z102" s="25">
        <f t="shared" si="2"/>
        <v>665.11</v>
      </c>
      <c r="AA102" s="14"/>
      <c r="AB102" s="14"/>
      <c r="AC102" s="9">
        <f t="shared" si="3"/>
        <v>-28113.320000000003</v>
      </c>
    </row>
    <row r="103" spans="1:29" s="26" customFormat="1" x14ac:dyDescent="0.25">
      <c r="A103" s="18"/>
      <c r="B103" s="19"/>
      <c r="C103" s="19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2"/>
      <c r="P103" s="22"/>
      <c r="Q103" s="22"/>
      <c r="R103" s="22"/>
      <c r="S103" s="22"/>
      <c r="T103" s="23"/>
      <c r="U103" s="23"/>
      <c r="V103" s="23"/>
      <c r="W103" s="23"/>
      <c r="X103" s="24"/>
      <c r="Y103" s="24"/>
      <c r="Z103" s="25">
        <f t="shared" si="2"/>
        <v>665.11</v>
      </c>
      <c r="AA103" s="14"/>
      <c r="AB103" s="14"/>
      <c r="AC103" s="9">
        <f t="shared" si="3"/>
        <v>-28113.320000000003</v>
      </c>
    </row>
    <row r="104" spans="1:29" s="26" customFormat="1" x14ac:dyDescent="0.25">
      <c r="A104" s="18"/>
      <c r="B104" s="19"/>
      <c r="C104" s="19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2"/>
      <c r="P104" s="22"/>
      <c r="Q104" s="22"/>
      <c r="R104" s="22"/>
      <c r="S104" s="22"/>
      <c r="T104" s="23"/>
      <c r="U104" s="23"/>
      <c r="V104" s="23"/>
      <c r="W104" s="23"/>
      <c r="X104" s="24"/>
      <c r="Y104" s="24"/>
      <c r="Z104" s="25">
        <f t="shared" si="2"/>
        <v>665.11</v>
      </c>
      <c r="AA104" s="14"/>
      <c r="AB104" s="14"/>
      <c r="AC104" s="9">
        <f t="shared" si="3"/>
        <v>-28113.320000000003</v>
      </c>
    </row>
    <row r="105" spans="1:29" s="26" customFormat="1" x14ac:dyDescent="0.25">
      <c r="A105" s="18"/>
      <c r="B105" s="19"/>
      <c r="C105" s="19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2"/>
      <c r="P105" s="22"/>
      <c r="Q105" s="22"/>
      <c r="R105" s="22"/>
      <c r="S105" s="22"/>
      <c r="T105" s="23"/>
      <c r="U105" s="23"/>
      <c r="V105" s="23"/>
      <c r="W105" s="23"/>
      <c r="X105" s="24"/>
      <c r="Y105" s="24"/>
      <c r="Z105" s="25">
        <f t="shared" si="2"/>
        <v>665.11</v>
      </c>
      <c r="AA105" s="14"/>
      <c r="AB105" s="14"/>
      <c r="AC105" s="9">
        <f t="shared" si="3"/>
        <v>-28113.320000000003</v>
      </c>
    </row>
    <row r="106" spans="1:29" s="26" customFormat="1" x14ac:dyDescent="0.25">
      <c r="A106" s="18"/>
      <c r="B106" s="19"/>
      <c r="C106" s="19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2"/>
      <c r="P106" s="22"/>
      <c r="Q106" s="22"/>
      <c r="R106" s="22"/>
      <c r="S106" s="22"/>
      <c r="T106" s="23"/>
      <c r="U106" s="23"/>
      <c r="V106" s="23"/>
      <c r="W106" s="23"/>
      <c r="X106" s="24"/>
      <c r="Y106" s="24"/>
      <c r="Z106" s="25">
        <f t="shared" si="2"/>
        <v>665.11</v>
      </c>
      <c r="AA106" s="14"/>
      <c r="AB106" s="14"/>
      <c r="AC106" s="9">
        <f t="shared" si="3"/>
        <v>-28113.320000000003</v>
      </c>
    </row>
    <row r="107" spans="1:29" s="26" customFormat="1" x14ac:dyDescent="0.25">
      <c r="A107" s="18"/>
      <c r="B107" s="19"/>
      <c r="C107" s="19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2"/>
      <c r="P107" s="22"/>
      <c r="Q107" s="22"/>
      <c r="R107" s="22"/>
      <c r="S107" s="22"/>
      <c r="T107" s="23"/>
      <c r="U107" s="23"/>
      <c r="V107" s="23"/>
      <c r="W107" s="23"/>
      <c r="X107" s="24"/>
      <c r="Y107" s="24"/>
      <c r="Z107" s="25">
        <f t="shared" si="2"/>
        <v>665.11</v>
      </c>
      <c r="AA107" s="14"/>
      <c r="AB107" s="14"/>
      <c r="AC107" s="9">
        <f t="shared" si="3"/>
        <v>-28113.320000000003</v>
      </c>
    </row>
    <row r="108" spans="1:29" s="26" customFormat="1" x14ac:dyDescent="0.25">
      <c r="A108" s="18"/>
      <c r="B108" s="19"/>
      <c r="C108" s="19"/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2"/>
      <c r="P108" s="22"/>
      <c r="Q108" s="22"/>
      <c r="R108" s="22"/>
      <c r="S108" s="22"/>
      <c r="T108" s="23"/>
      <c r="U108" s="23"/>
      <c r="V108" s="23"/>
      <c r="W108" s="23"/>
      <c r="X108" s="24"/>
      <c r="Y108" s="24"/>
      <c r="Z108" s="25">
        <f t="shared" si="2"/>
        <v>665.11</v>
      </c>
      <c r="AA108" s="14"/>
      <c r="AB108" s="14"/>
      <c r="AC108" s="9">
        <f t="shared" si="3"/>
        <v>-28113.320000000003</v>
      </c>
    </row>
    <row r="109" spans="1:29" s="26" customFormat="1" x14ac:dyDescent="0.25">
      <c r="A109" s="18"/>
      <c r="B109" s="19"/>
      <c r="C109" s="19"/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2"/>
      <c r="R109" s="22"/>
      <c r="S109" s="22"/>
      <c r="T109" s="23"/>
      <c r="U109" s="23"/>
      <c r="V109" s="23"/>
      <c r="W109" s="23"/>
      <c r="X109" s="24"/>
      <c r="Y109" s="24"/>
      <c r="Z109" s="25">
        <f t="shared" si="2"/>
        <v>665.11</v>
      </c>
      <c r="AA109" s="14"/>
      <c r="AB109" s="14"/>
      <c r="AC109" s="9">
        <f t="shared" si="3"/>
        <v>-28113.320000000003</v>
      </c>
    </row>
    <row r="110" spans="1:29" s="26" customFormat="1" x14ac:dyDescent="0.25">
      <c r="A110" s="18"/>
      <c r="B110" s="19"/>
      <c r="C110" s="19"/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2"/>
      <c r="P110" s="22"/>
      <c r="Q110" s="22"/>
      <c r="R110" s="22"/>
      <c r="S110" s="22"/>
      <c r="T110" s="23"/>
      <c r="U110" s="23"/>
      <c r="V110" s="23"/>
      <c r="W110" s="23"/>
      <c r="X110" s="24"/>
      <c r="Y110" s="24"/>
      <c r="Z110" s="25">
        <f t="shared" si="2"/>
        <v>665.11</v>
      </c>
      <c r="AA110" s="14"/>
      <c r="AB110" s="14"/>
      <c r="AC110" s="9">
        <f t="shared" si="3"/>
        <v>-28113.320000000003</v>
      </c>
    </row>
    <row r="111" spans="1:29" s="26" customFormat="1" x14ac:dyDescent="0.25">
      <c r="A111" s="18"/>
      <c r="B111" s="19"/>
      <c r="C111" s="19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2"/>
      <c r="P111" s="22"/>
      <c r="Q111" s="22"/>
      <c r="R111" s="22"/>
      <c r="S111" s="22"/>
      <c r="T111" s="23"/>
      <c r="U111" s="23"/>
      <c r="V111" s="23"/>
      <c r="W111" s="23"/>
      <c r="X111" s="24"/>
      <c r="Y111" s="24"/>
      <c r="Z111" s="25">
        <f t="shared" si="2"/>
        <v>665.11</v>
      </c>
      <c r="AA111" s="14"/>
      <c r="AB111" s="14"/>
      <c r="AC111" s="9">
        <f t="shared" si="3"/>
        <v>-28113.320000000003</v>
      </c>
    </row>
    <row r="112" spans="1:29" s="26" customFormat="1" x14ac:dyDescent="0.25">
      <c r="A112" s="18"/>
      <c r="B112" s="19"/>
      <c r="C112" s="19"/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2"/>
      <c r="P112" s="22"/>
      <c r="Q112" s="22"/>
      <c r="R112" s="22"/>
      <c r="S112" s="22"/>
      <c r="T112" s="23"/>
      <c r="U112" s="23"/>
      <c r="V112" s="23"/>
      <c r="W112" s="23"/>
      <c r="X112" s="24"/>
      <c r="Y112" s="24"/>
      <c r="Z112" s="25">
        <f t="shared" si="2"/>
        <v>665.11</v>
      </c>
      <c r="AA112" s="14"/>
      <c r="AB112" s="14"/>
      <c r="AC112" s="9">
        <f t="shared" si="3"/>
        <v>-28113.320000000003</v>
      </c>
    </row>
    <row r="113" spans="1:29" s="26" customFormat="1" x14ac:dyDescent="0.25">
      <c r="A113" s="18"/>
      <c r="B113" s="19"/>
      <c r="C113" s="19"/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2"/>
      <c r="P113" s="22"/>
      <c r="Q113" s="22"/>
      <c r="R113" s="22"/>
      <c r="S113" s="22"/>
      <c r="T113" s="23"/>
      <c r="U113" s="23"/>
      <c r="V113" s="23"/>
      <c r="W113" s="23"/>
      <c r="X113" s="24"/>
      <c r="Y113" s="24"/>
      <c r="Z113" s="25">
        <f t="shared" si="2"/>
        <v>665.11</v>
      </c>
      <c r="AA113" s="14"/>
      <c r="AB113" s="14"/>
      <c r="AC113" s="9">
        <f t="shared" si="3"/>
        <v>-28113.320000000003</v>
      </c>
    </row>
    <row r="114" spans="1:29" s="26" customFormat="1" x14ac:dyDescent="0.25">
      <c r="A114" s="18"/>
      <c r="B114" s="19"/>
      <c r="C114" s="19"/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2"/>
      <c r="P114" s="22"/>
      <c r="Q114" s="22"/>
      <c r="R114" s="22"/>
      <c r="S114" s="22"/>
      <c r="T114" s="23"/>
      <c r="U114" s="23"/>
      <c r="V114" s="23"/>
      <c r="W114" s="23"/>
      <c r="X114" s="24"/>
      <c r="Y114" s="24"/>
      <c r="Z114" s="25">
        <f t="shared" si="2"/>
        <v>665.11</v>
      </c>
      <c r="AA114" s="14"/>
      <c r="AB114" s="14"/>
      <c r="AC114" s="9">
        <f t="shared" si="3"/>
        <v>-28113.320000000003</v>
      </c>
    </row>
    <row r="115" spans="1:29" s="26" customFormat="1" x14ac:dyDescent="0.25">
      <c r="A115" s="18"/>
      <c r="B115" s="19"/>
      <c r="C115" s="19"/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2"/>
      <c r="P115" s="22"/>
      <c r="Q115" s="22"/>
      <c r="R115" s="22"/>
      <c r="S115" s="22"/>
      <c r="T115" s="23"/>
      <c r="U115" s="23"/>
      <c r="V115" s="23"/>
      <c r="W115" s="23"/>
      <c r="X115" s="24"/>
      <c r="Y115" s="24"/>
      <c r="Z115" s="25">
        <f t="shared" si="2"/>
        <v>665.11</v>
      </c>
      <c r="AA115" s="14"/>
      <c r="AB115" s="14"/>
      <c r="AC115" s="9">
        <f t="shared" si="3"/>
        <v>-28113.320000000003</v>
      </c>
    </row>
    <row r="116" spans="1:29" s="26" customFormat="1" x14ac:dyDescent="0.25">
      <c r="A116" s="18"/>
      <c r="B116" s="19"/>
      <c r="C116" s="19"/>
      <c r="D116" s="20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2"/>
      <c r="P116" s="22"/>
      <c r="Q116" s="22"/>
      <c r="R116" s="22"/>
      <c r="S116" s="22"/>
      <c r="T116" s="23"/>
      <c r="U116" s="23"/>
      <c r="V116" s="23"/>
      <c r="W116" s="23"/>
      <c r="X116" s="24"/>
      <c r="Y116" s="24"/>
      <c r="Z116" s="25">
        <f t="shared" si="2"/>
        <v>665.11</v>
      </c>
      <c r="AA116" s="14"/>
      <c r="AB116" s="14"/>
      <c r="AC116" s="9">
        <f t="shared" si="3"/>
        <v>-28113.320000000003</v>
      </c>
    </row>
    <row r="117" spans="1:29" x14ac:dyDescent="0.25">
      <c r="E117" s="31">
        <f>SUM(E3:E116)</f>
        <v>60500</v>
      </c>
      <c r="F117" s="31">
        <f>SUM(F3:F116)</f>
        <v>34752.449999999997</v>
      </c>
      <c r="G117" s="31">
        <f t="shared" ref="G117:Y117" si="4">SUM(G3:G116)</f>
        <v>0</v>
      </c>
      <c r="H117" s="31">
        <f t="shared" si="4"/>
        <v>503217.65</v>
      </c>
      <c r="I117" s="31">
        <f t="shared" si="4"/>
        <v>28661.499999999996</v>
      </c>
      <c r="J117" s="31">
        <f t="shared" si="4"/>
        <v>59110</v>
      </c>
      <c r="K117" s="31">
        <f t="shared" si="4"/>
        <v>310376.98</v>
      </c>
      <c r="L117" s="31"/>
      <c r="M117" s="31"/>
      <c r="N117" s="31">
        <f t="shared" si="4"/>
        <v>72863.78</v>
      </c>
      <c r="O117" s="31">
        <f t="shared" si="4"/>
        <v>0</v>
      </c>
      <c r="P117" s="31">
        <f t="shared" si="4"/>
        <v>13393.34</v>
      </c>
      <c r="Q117" s="31">
        <f t="shared" si="4"/>
        <v>0</v>
      </c>
      <c r="R117" s="31"/>
      <c r="S117" s="31">
        <f t="shared" si="4"/>
        <v>4760.51</v>
      </c>
      <c r="T117" s="32">
        <f t="shared" si="4"/>
        <v>1290</v>
      </c>
      <c r="U117" s="32">
        <f t="shared" si="4"/>
        <v>0</v>
      </c>
      <c r="V117" s="32">
        <f t="shared" si="4"/>
        <v>0</v>
      </c>
      <c r="W117" s="32">
        <f t="shared" si="4"/>
        <v>0</v>
      </c>
      <c r="X117" s="31">
        <f>SUM(X3:X116)</f>
        <v>2781.8100000000004</v>
      </c>
      <c r="Y117" s="31">
        <f t="shared" si="4"/>
        <v>246.7</v>
      </c>
      <c r="Z117" s="33">
        <f>Y117-X117</f>
        <v>-2535.1100000000006</v>
      </c>
      <c r="AA117" s="31">
        <f>SUM(AA3:AA116)</f>
        <v>29160.539999999997</v>
      </c>
      <c r="AB117" s="31">
        <f>SUM(AB3:AB116)</f>
        <v>1047.2199999999998</v>
      </c>
      <c r="AC117" s="34">
        <f>AB117-AA117</f>
        <v>-28113.319999999996</v>
      </c>
    </row>
    <row r="118" spans="1:29" x14ac:dyDescent="0.25">
      <c r="A118" s="35" t="s">
        <v>347</v>
      </c>
      <c r="C118" s="36"/>
      <c r="O118" s="37"/>
      <c r="P118" s="37"/>
      <c r="Q118" s="37"/>
      <c r="R118" s="37"/>
      <c r="S118" s="37"/>
      <c r="T118" s="38"/>
      <c r="U118" s="38"/>
      <c r="V118" s="38"/>
      <c r="W118" s="1"/>
      <c r="X118" s="1"/>
      <c r="Y118" s="1"/>
      <c r="Z118" s="1"/>
      <c r="AA118" s="1"/>
      <c r="AB118" s="1"/>
      <c r="AC118" s="1"/>
    </row>
    <row r="119" spans="1:29" x14ac:dyDescent="0.25">
      <c r="A119" s="45" t="s">
        <v>5</v>
      </c>
      <c r="B119" s="46" t="s">
        <v>6</v>
      </c>
      <c r="C119" s="46" t="s">
        <v>31</v>
      </c>
      <c r="E119" s="47"/>
      <c r="F119" s="37"/>
      <c r="O119" s="37"/>
      <c r="P119" s="37"/>
      <c r="Q119" s="37"/>
      <c r="R119" s="37"/>
      <c r="S119" s="37"/>
      <c r="T119" s="38"/>
      <c r="U119" s="38"/>
      <c r="V119" s="38"/>
      <c r="W119" s="1"/>
      <c r="X119" s="1"/>
      <c r="Y119" s="1"/>
      <c r="Z119" s="1"/>
      <c r="AA119" s="1"/>
      <c r="AB119" s="1"/>
      <c r="AC119" s="1"/>
    </row>
    <row r="120" spans="1:29" x14ac:dyDescent="0.25">
      <c r="A120" s="28">
        <v>42621</v>
      </c>
      <c r="B120" s="29">
        <v>368</v>
      </c>
      <c r="C120" s="48">
        <v>53260.4</v>
      </c>
      <c r="E120" s="47"/>
      <c r="F120" s="37"/>
      <c r="O120" s="37"/>
      <c r="P120" s="37"/>
      <c r="Q120" s="37"/>
      <c r="R120" s="37"/>
      <c r="S120" s="37"/>
      <c r="T120" s="38"/>
      <c r="U120" s="38"/>
      <c r="V120" s="38"/>
      <c r="W120" s="1"/>
      <c r="X120" s="1"/>
      <c r="Y120" s="1"/>
      <c r="Z120" s="1"/>
      <c r="AA120" s="1"/>
      <c r="AB120" s="1"/>
      <c r="AC120" s="1"/>
    </row>
    <row r="121" spans="1:29" x14ac:dyDescent="0.25">
      <c r="A121" s="28">
        <v>42622</v>
      </c>
      <c r="B121" s="29">
        <v>369</v>
      </c>
      <c r="C121" s="48">
        <v>290</v>
      </c>
      <c r="E121" s="47"/>
      <c r="F121" s="37"/>
      <c r="O121" s="37"/>
      <c r="P121" s="37"/>
      <c r="Q121" s="37"/>
      <c r="R121" s="37"/>
      <c r="S121" s="37"/>
      <c r="T121" s="38"/>
      <c r="U121" s="38"/>
      <c r="V121" s="38"/>
      <c r="W121" s="1"/>
      <c r="X121" s="1"/>
      <c r="Y121" s="1"/>
      <c r="Z121" s="1"/>
      <c r="AA121" s="1"/>
      <c r="AB121" s="1"/>
      <c r="AC121" s="1"/>
    </row>
    <row r="122" spans="1:29" x14ac:dyDescent="0.25">
      <c r="A122" s="28">
        <v>42622</v>
      </c>
      <c r="B122" s="29">
        <v>370</v>
      </c>
      <c r="C122" s="48">
        <v>490</v>
      </c>
      <c r="E122" s="47"/>
      <c r="F122" s="37"/>
      <c r="O122" s="37"/>
      <c r="P122" s="37"/>
      <c r="Q122" s="37"/>
      <c r="R122" s="37"/>
      <c r="S122" s="37"/>
      <c r="T122" s="38"/>
      <c r="U122" s="38"/>
      <c r="V122" s="38"/>
      <c r="W122" s="1"/>
      <c r="X122" s="1"/>
      <c r="Y122" s="1"/>
      <c r="Z122" s="1"/>
      <c r="AA122" s="1"/>
      <c r="AB122" s="1"/>
      <c r="AC122" s="1"/>
    </row>
    <row r="123" spans="1:29" x14ac:dyDescent="0.25">
      <c r="A123" s="28">
        <v>42622</v>
      </c>
      <c r="B123" s="29">
        <v>371</v>
      </c>
      <c r="C123" s="48">
        <v>490</v>
      </c>
      <c r="E123" s="47"/>
      <c r="F123" s="37"/>
      <c r="O123" s="37"/>
      <c r="P123" s="37"/>
      <c r="Q123" s="37"/>
      <c r="R123" s="37"/>
      <c r="S123" s="37"/>
      <c r="T123" s="38"/>
      <c r="U123" s="38"/>
      <c r="V123" s="38"/>
      <c r="W123" s="1"/>
      <c r="X123" s="1"/>
      <c r="Y123" s="1"/>
      <c r="Z123" s="1"/>
      <c r="AA123" s="1"/>
      <c r="AB123" s="1"/>
      <c r="AC123" s="1"/>
    </row>
    <row r="124" spans="1:29" x14ac:dyDescent="0.25">
      <c r="A124" s="28">
        <v>42622</v>
      </c>
      <c r="B124" s="29">
        <v>372</v>
      </c>
      <c r="C124" s="48">
        <v>290</v>
      </c>
      <c r="E124" s="47"/>
      <c r="F124" s="37"/>
      <c r="O124" s="37"/>
      <c r="P124" s="37"/>
      <c r="Q124" s="37"/>
      <c r="R124" s="37"/>
      <c r="S124" s="37"/>
      <c r="T124" s="38"/>
      <c r="U124" s="38"/>
      <c r="V124" s="38"/>
      <c r="W124" s="1"/>
      <c r="X124" s="1"/>
      <c r="Y124" s="1"/>
      <c r="Z124" s="1"/>
      <c r="AA124" s="1"/>
      <c r="AB124" s="1"/>
      <c r="AC124" s="1"/>
    </row>
    <row r="125" spans="1:29" x14ac:dyDescent="0.25">
      <c r="A125" s="28">
        <v>42626</v>
      </c>
      <c r="B125" s="29">
        <v>373</v>
      </c>
      <c r="C125" s="48">
        <v>1390</v>
      </c>
      <c r="E125" s="47"/>
      <c r="F125" s="37"/>
      <c r="O125" s="37"/>
      <c r="P125" s="37"/>
      <c r="Q125" s="37"/>
      <c r="R125" s="37"/>
      <c r="S125" s="37"/>
      <c r="T125" s="38"/>
      <c r="U125" s="38"/>
      <c r="V125" s="38"/>
      <c r="W125" s="1"/>
      <c r="X125" s="1"/>
      <c r="Y125" s="1"/>
      <c r="Z125" s="1"/>
      <c r="AA125" s="1"/>
      <c r="AB125" s="1"/>
      <c r="AC125" s="1"/>
    </row>
    <row r="126" spans="1:29" x14ac:dyDescent="0.25">
      <c r="A126" s="28">
        <v>42626</v>
      </c>
      <c r="B126" s="29">
        <v>374</v>
      </c>
      <c r="C126" s="48">
        <v>790</v>
      </c>
      <c r="E126" s="47"/>
      <c r="F126" s="37"/>
      <c r="O126" s="37"/>
      <c r="P126" s="37"/>
      <c r="Q126" s="37"/>
      <c r="R126" s="37"/>
      <c r="S126" s="37"/>
      <c r="T126" s="38"/>
      <c r="U126" s="38"/>
      <c r="V126" s="38"/>
      <c r="W126" s="1"/>
      <c r="X126" s="1"/>
      <c r="Y126" s="1"/>
      <c r="Z126" s="1"/>
      <c r="AA126" s="1"/>
      <c r="AB126" s="1"/>
      <c r="AC126" s="1"/>
    </row>
    <row r="127" spans="1:29" x14ac:dyDescent="0.25">
      <c r="A127" s="28">
        <v>42626</v>
      </c>
      <c r="B127" s="29">
        <v>375</v>
      </c>
      <c r="C127" s="48">
        <v>520</v>
      </c>
      <c r="E127" s="47"/>
      <c r="F127" s="37"/>
      <c r="O127" s="37"/>
      <c r="P127" s="37"/>
      <c r="Q127" s="37"/>
      <c r="R127" s="37"/>
      <c r="S127" s="37"/>
      <c r="T127" s="38"/>
      <c r="U127" s="38"/>
      <c r="V127" s="38"/>
      <c r="W127" s="1"/>
      <c r="X127" s="1"/>
      <c r="Y127" s="1"/>
      <c r="Z127" s="1"/>
      <c r="AA127" s="1"/>
      <c r="AB127" s="1"/>
      <c r="AC127" s="1"/>
    </row>
    <row r="128" spans="1:29" x14ac:dyDescent="0.25">
      <c r="A128" s="28">
        <v>42626</v>
      </c>
      <c r="B128" s="29">
        <v>376</v>
      </c>
      <c r="C128" s="48">
        <v>1290</v>
      </c>
      <c r="E128" s="47"/>
      <c r="F128" s="37"/>
      <c r="O128" s="37"/>
      <c r="P128" s="37"/>
      <c r="Q128" s="37"/>
      <c r="R128" s="37"/>
      <c r="S128" s="37"/>
      <c r="T128" s="38"/>
      <c r="U128" s="38"/>
      <c r="V128" s="38"/>
      <c r="W128" s="1"/>
      <c r="X128" s="1"/>
      <c r="Y128" s="1"/>
      <c r="Z128" s="1"/>
      <c r="AA128" s="1"/>
      <c r="AB128" s="1"/>
      <c r="AC128" s="1"/>
    </row>
    <row r="129" spans="1:29" x14ac:dyDescent="0.25">
      <c r="A129" s="28">
        <v>42626</v>
      </c>
      <c r="B129" s="29">
        <v>377</v>
      </c>
      <c r="C129" s="48">
        <v>290</v>
      </c>
      <c r="E129" s="47"/>
      <c r="F129" s="37"/>
      <c r="O129" s="37"/>
      <c r="P129" s="37"/>
      <c r="Q129" s="37"/>
      <c r="R129" s="37"/>
      <c r="S129" s="37"/>
      <c r="T129" s="38"/>
      <c r="U129" s="38"/>
      <c r="V129" s="38"/>
      <c r="W129" s="1"/>
      <c r="X129" s="1"/>
      <c r="Y129" s="1"/>
      <c r="Z129" s="1"/>
      <c r="AA129" s="1"/>
      <c r="AB129" s="1"/>
      <c r="AC129" s="1"/>
    </row>
    <row r="130" spans="1:29" x14ac:dyDescent="0.25">
      <c r="A130" s="28">
        <v>42627</v>
      </c>
      <c r="B130" s="29">
        <v>378</v>
      </c>
      <c r="C130" s="48">
        <v>290</v>
      </c>
      <c r="E130" s="47"/>
      <c r="F130" s="37"/>
      <c r="O130" s="37"/>
      <c r="P130" s="37"/>
      <c r="Q130" s="37"/>
      <c r="R130" s="37"/>
      <c r="S130" s="37"/>
      <c r="T130" s="38"/>
      <c r="U130" s="38"/>
      <c r="V130" s="38"/>
      <c r="W130" s="1"/>
      <c r="X130" s="1"/>
      <c r="Y130" s="1"/>
      <c r="Z130" s="1"/>
      <c r="AA130" s="1"/>
      <c r="AB130" s="1"/>
      <c r="AC130" s="1"/>
    </row>
    <row r="131" spans="1:29" x14ac:dyDescent="0.25">
      <c r="A131" s="28">
        <v>42627</v>
      </c>
      <c r="B131" s="29">
        <v>379</v>
      </c>
      <c r="C131" s="48">
        <v>290</v>
      </c>
      <c r="E131" s="47"/>
      <c r="F131" s="37"/>
      <c r="O131" s="37"/>
      <c r="P131" s="37"/>
      <c r="Q131" s="37"/>
      <c r="R131" s="37"/>
      <c r="S131" s="37"/>
      <c r="T131" s="38"/>
      <c r="U131" s="38"/>
      <c r="V131" s="38"/>
      <c r="W131" s="1"/>
      <c r="X131" s="1"/>
      <c r="Y131" s="1"/>
      <c r="Z131" s="1"/>
      <c r="AA131" s="1"/>
      <c r="AB131" s="1"/>
      <c r="AC131" s="1"/>
    </row>
    <row r="132" spans="1:29" x14ac:dyDescent="0.25">
      <c r="A132" s="28">
        <v>42627</v>
      </c>
      <c r="B132" s="29">
        <v>380</v>
      </c>
      <c r="C132" s="48">
        <v>890</v>
      </c>
      <c r="E132" s="47"/>
      <c r="F132" s="37"/>
      <c r="O132" s="37"/>
      <c r="P132" s="37"/>
      <c r="Q132" s="37"/>
      <c r="R132" s="37"/>
      <c r="S132" s="37"/>
      <c r="T132" s="38"/>
      <c r="U132" s="38"/>
      <c r="V132" s="38"/>
      <c r="W132" s="1"/>
      <c r="X132" s="1"/>
      <c r="Y132" s="1"/>
      <c r="Z132" s="1"/>
      <c r="AA132" s="1"/>
      <c r="AB132" s="1"/>
      <c r="AC132" s="1"/>
    </row>
    <row r="133" spans="1:29" x14ac:dyDescent="0.25">
      <c r="A133" s="28">
        <v>42627</v>
      </c>
      <c r="B133" s="29">
        <v>381</v>
      </c>
      <c r="C133" s="48">
        <v>610</v>
      </c>
      <c r="E133" s="47"/>
      <c r="F133" s="37"/>
      <c r="O133" s="37"/>
      <c r="P133" s="37"/>
      <c r="Q133" s="37"/>
      <c r="R133" s="37"/>
      <c r="S133" s="37"/>
      <c r="T133" s="38"/>
      <c r="U133" s="38"/>
      <c r="V133" s="38"/>
      <c r="W133" s="1"/>
      <c r="X133" s="1"/>
      <c r="Y133" s="1"/>
      <c r="Z133" s="1"/>
      <c r="AA133" s="1"/>
      <c r="AB133" s="1"/>
      <c r="AC133" s="1"/>
    </row>
    <row r="134" spans="1:29" x14ac:dyDescent="0.25">
      <c r="A134" s="28">
        <v>42627</v>
      </c>
      <c r="B134" s="29">
        <v>382</v>
      </c>
      <c r="C134" s="48">
        <v>990</v>
      </c>
      <c r="E134" s="47"/>
      <c r="F134" s="37"/>
      <c r="O134" s="37"/>
      <c r="P134" s="37"/>
      <c r="Q134" s="37"/>
      <c r="R134" s="37"/>
      <c r="S134" s="37"/>
      <c r="T134" s="38"/>
      <c r="U134" s="38"/>
      <c r="V134" s="38"/>
      <c r="W134" s="1"/>
      <c r="X134" s="1"/>
      <c r="Y134" s="1"/>
      <c r="Z134" s="1"/>
      <c r="AA134" s="1"/>
      <c r="AB134" s="1"/>
      <c r="AC134" s="1"/>
    </row>
    <row r="135" spans="1:29" x14ac:dyDescent="0.25">
      <c r="A135" s="28">
        <v>42627</v>
      </c>
      <c r="B135" s="29">
        <v>383</v>
      </c>
      <c r="C135" s="48">
        <v>390</v>
      </c>
      <c r="E135" s="47"/>
      <c r="F135" s="37"/>
      <c r="O135" s="37"/>
      <c r="P135" s="37"/>
      <c r="Q135" s="37"/>
      <c r="R135" s="37"/>
      <c r="S135" s="37"/>
      <c r="T135" s="38"/>
      <c r="U135" s="38"/>
      <c r="V135" s="38"/>
      <c r="W135" s="1"/>
      <c r="X135" s="1"/>
      <c r="Y135" s="1"/>
      <c r="Z135" s="1"/>
      <c r="AA135" s="1"/>
      <c r="AB135" s="1"/>
      <c r="AC135" s="1"/>
    </row>
    <row r="136" spans="1:29" x14ac:dyDescent="0.25">
      <c r="A136" s="28">
        <v>42627</v>
      </c>
      <c r="B136" s="29">
        <v>384</v>
      </c>
      <c r="C136" s="48">
        <v>590</v>
      </c>
      <c r="E136" s="47"/>
      <c r="F136" s="37"/>
      <c r="O136" s="37"/>
      <c r="P136" s="37"/>
      <c r="Q136" s="37"/>
      <c r="R136" s="37"/>
      <c r="S136" s="37"/>
      <c r="T136" s="38"/>
      <c r="U136" s="38"/>
      <c r="V136" s="38"/>
      <c r="W136" s="1"/>
      <c r="X136" s="1"/>
      <c r="Y136" s="1"/>
      <c r="Z136" s="1"/>
      <c r="AA136" s="1"/>
      <c r="AB136" s="1"/>
      <c r="AC136" s="1"/>
    </row>
    <row r="137" spans="1:29" x14ac:dyDescent="0.25">
      <c r="A137" s="28">
        <v>42627</v>
      </c>
      <c r="B137" s="29">
        <v>385</v>
      </c>
      <c r="C137" s="48">
        <v>290</v>
      </c>
      <c r="E137" s="47"/>
      <c r="F137" s="37"/>
      <c r="O137" s="37"/>
      <c r="P137" s="37"/>
      <c r="Q137" s="37"/>
      <c r="R137" s="37"/>
      <c r="S137" s="37"/>
      <c r="T137" s="38"/>
      <c r="U137" s="38"/>
      <c r="V137" s="38"/>
      <c r="W137" s="1"/>
      <c r="X137" s="1"/>
      <c r="Y137" s="1"/>
      <c r="Z137" s="1"/>
      <c r="AA137" s="1"/>
      <c r="AB137" s="1"/>
      <c r="AC137" s="1"/>
    </row>
    <row r="138" spans="1:29" x14ac:dyDescent="0.25">
      <c r="A138" s="28">
        <v>42627</v>
      </c>
      <c r="B138" s="29">
        <v>386</v>
      </c>
      <c r="C138" s="48">
        <v>670</v>
      </c>
      <c r="E138" s="47"/>
      <c r="F138" s="37"/>
      <c r="O138" s="37"/>
      <c r="P138" s="37"/>
      <c r="Q138" s="37"/>
      <c r="R138" s="37"/>
      <c r="S138" s="37"/>
      <c r="T138" s="38"/>
      <c r="U138" s="38"/>
      <c r="V138" s="38"/>
      <c r="W138" s="1"/>
      <c r="X138" s="1"/>
      <c r="Y138" s="1"/>
      <c r="Z138" s="1"/>
      <c r="AA138" s="1"/>
      <c r="AB138" s="1"/>
      <c r="AC138" s="1"/>
    </row>
    <row r="139" spans="1:29" x14ac:dyDescent="0.25">
      <c r="A139" s="28">
        <v>42627</v>
      </c>
      <c r="B139" s="29">
        <v>387</v>
      </c>
      <c r="C139" s="48">
        <v>750.5</v>
      </c>
      <c r="E139" s="47"/>
      <c r="F139" s="37"/>
      <c r="O139" s="37"/>
      <c r="P139" s="37"/>
      <c r="Q139" s="37"/>
      <c r="R139" s="37"/>
      <c r="S139" s="37"/>
      <c r="T139" s="38"/>
      <c r="U139" s="38"/>
      <c r="V139" s="38"/>
      <c r="W139" s="1"/>
      <c r="X139" s="1"/>
      <c r="Y139" s="1"/>
      <c r="Z139" s="1"/>
      <c r="AA139" s="1"/>
      <c r="AB139" s="1"/>
      <c r="AC139" s="1"/>
    </row>
    <row r="140" spans="1:29" x14ac:dyDescent="0.25">
      <c r="A140" s="28">
        <v>42628</v>
      </c>
      <c r="B140" s="29">
        <v>388</v>
      </c>
      <c r="C140" s="48">
        <v>3973.17</v>
      </c>
      <c r="E140" s="47"/>
      <c r="F140" s="37"/>
      <c r="O140" s="37"/>
      <c r="P140" s="37"/>
      <c r="Q140" s="37"/>
      <c r="R140" s="37"/>
      <c r="S140" s="37"/>
      <c r="T140" s="38"/>
      <c r="U140" s="38"/>
      <c r="V140" s="38"/>
      <c r="W140" s="1"/>
      <c r="X140" s="1"/>
      <c r="Y140" s="1"/>
      <c r="Z140" s="1"/>
      <c r="AA140" s="1"/>
      <c r="AB140" s="1"/>
      <c r="AC140" s="1"/>
    </row>
    <row r="141" spans="1:29" x14ac:dyDescent="0.25">
      <c r="A141" s="28">
        <v>42628</v>
      </c>
      <c r="B141" s="29">
        <v>389</v>
      </c>
      <c r="C141" s="48">
        <v>390</v>
      </c>
      <c r="E141" s="47"/>
      <c r="F141" s="37"/>
      <c r="O141" s="37"/>
      <c r="P141" s="37"/>
      <c r="Q141" s="37"/>
      <c r="R141" s="37"/>
      <c r="S141" s="37"/>
      <c r="T141" s="38"/>
      <c r="U141" s="38"/>
      <c r="V141" s="38"/>
      <c r="W141" s="1"/>
      <c r="X141" s="1"/>
      <c r="Y141" s="1"/>
      <c r="Z141" s="1"/>
      <c r="AA141" s="1"/>
      <c r="AB141" s="1"/>
      <c r="AC141" s="1"/>
    </row>
    <row r="142" spans="1:29" x14ac:dyDescent="0.25">
      <c r="A142" s="28">
        <v>42629</v>
      </c>
      <c r="B142" s="29">
        <v>390</v>
      </c>
      <c r="C142" s="48">
        <v>990</v>
      </c>
      <c r="E142" s="47"/>
      <c r="F142" s="37"/>
      <c r="O142" s="37"/>
      <c r="P142" s="37"/>
      <c r="Q142" s="37"/>
      <c r="R142" s="37"/>
      <c r="S142" s="37"/>
      <c r="T142" s="38"/>
      <c r="U142" s="38"/>
      <c r="V142" s="38"/>
      <c r="W142" s="1"/>
      <c r="X142" s="1"/>
      <c r="Y142" s="1"/>
      <c r="Z142" s="1"/>
      <c r="AA142" s="1"/>
      <c r="AB142" s="1"/>
      <c r="AC142" s="1"/>
    </row>
    <row r="143" spans="1:29" x14ac:dyDescent="0.25">
      <c r="A143" s="28">
        <v>42629</v>
      </c>
      <c r="B143" s="29">
        <v>391</v>
      </c>
      <c r="C143" s="48">
        <v>490</v>
      </c>
      <c r="E143" s="47"/>
      <c r="F143" s="37"/>
      <c r="O143" s="37"/>
      <c r="P143" s="37"/>
      <c r="Q143" s="37"/>
      <c r="R143" s="37"/>
      <c r="S143" s="37"/>
      <c r="T143" s="38"/>
      <c r="U143" s="38"/>
      <c r="V143" s="38"/>
      <c r="W143" s="1"/>
      <c r="X143" s="1"/>
      <c r="Y143" s="1"/>
      <c r="Z143" s="1"/>
      <c r="AA143" s="1"/>
      <c r="AB143" s="1"/>
      <c r="AC143" s="1"/>
    </row>
    <row r="144" spans="1:29" x14ac:dyDescent="0.25">
      <c r="A144" s="28">
        <v>42629</v>
      </c>
      <c r="B144" s="29">
        <v>392</v>
      </c>
      <c r="C144" s="48">
        <v>290</v>
      </c>
      <c r="E144" s="47"/>
      <c r="F144" s="37"/>
      <c r="O144" s="37"/>
      <c r="P144" s="37"/>
      <c r="Q144" s="37"/>
      <c r="R144" s="37"/>
      <c r="S144" s="37"/>
      <c r="T144" s="38"/>
      <c r="U144" s="38"/>
      <c r="V144" s="38"/>
      <c r="W144" s="1"/>
      <c r="X144" s="1"/>
      <c r="Y144" s="1"/>
      <c r="Z144" s="1"/>
      <c r="AA144" s="1"/>
      <c r="AB144" s="1"/>
      <c r="AC144" s="1"/>
    </row>
    <row r="145" spans="1:29" x14ac:dyDescent="0.25">
      <c r="A145" s="28">
        <v>42629</v>
      </c>
      <c r="B145" s="29">
        <v>393</v>
      </c>
      <c r="C145" s="48">
        <v>490</v>
      </c>
      <c r="E145" s="47"/>
      <c r="F145" s="37"/>
      <c r="O145" s="37"/>
      <c r="P145" s="37"/>
      <c r="Q145" s="37"/>
      <c r="R145" s="37"/>
      <c r="S145" s="37"/>
      <c r="T145" s="38"/>
      <c r="U145" s="38"/>
      <c r="V145" s="38"/>
      <c r="W145" s="1"/>
      <c r="X145" s="1"/>
      <c r="Y145" s="1"/>
      <c r="Z145" s="1"/>
      <c r="AA145" s="1"/>
      <c r="AB145" s="1"/>
      <c r="AC145" s="1"/>
    </row>
    <row r="146" spans="1:29" x14ac:dyDescent="0.25">
      <c r="A146" s="28">
        <v>42629</v>
      </c>
      <c r="B146" s="29">
        <v>394</v>
      </c>
      <c r="C146" s="48">
        <v>43179.53</v>
      </c>
      <c r="E146" s="47"/>
      <c r="F146" s="37"/>
      <c r="O146" s="37"/>
      <c r="P146" s="37"/>
      <c r="Q146" s="37"/>
      <c r="R146" s="37"/>
      <c r="S146" s="37"/>
      <c r="T146" s="38"/>
      <c r="U146" s="38"/>
      <c r="V146" s="38"/>
      <c r="W146" s="1"/>
      <c r="X146" s="1"/>
      <c r="Y146" s="1"/>
      <c r="Z146" s="1"/>
      <c r="AA146" s="1"/>
      <c r="AB146" s="1"/>
      <c r="AC146" s="1"/>
    </row>
    <row r="147" spans="1:29" x14ac:dyDescent="0.25">
      <c r="A147" s="28">
        <v>42634</v>
      </c>
      <c r="B147" s="29">
        <v>395</v>
      </c>
      <c r="C147" s="48">
        <v>790</v>
      </c>
      <c r="E147" s="47"/>
      <c r="F147" s="37"/>
      <c r="O147" s="37"/>
      <c r="P147" s="37"/>
      <c r="Q147" s="37"/>
      <c r="R147" s="37"/>
      <c r="S147" s="37"/>
      <c r="T147" s="38"/>
      <c r="U147" s="38"/>
      <c r="V147" s="38"/>
      <c r="W147" s="1"/>
      <c r="X147" s="1"/>
      <c r="Y147" s="1"/>
      <c r="Z147" s="1"/>
      <c r="AA147" s="1"/>
      <c r="AB147" s="1"/>
      <c r="AC147" s="1"/>
    </row>
    <row r="148" spans="1:29" x14ac:dyDescent="0.25">
      <c r="A148" s="28">
        <v>42634</v>
      </c>
      <c r="B148" s="29">
        <v>396</v>
      </c>
      <c r="C148" s="48">
        <v>690</v>
      </c>
      <c r="E148" s="47"/>
      <c r="F148" s="37"/>
      <c r="O148" s="37"/>
      <c r="P148" s="37"/>
      <c r="Q148" s="37"/>
      <c r="R148" s="37"/>
      <c r="S148" s="37"/>
      <c r="T148" s="38"/>
      <c r="U148" s="38"/>
      <c r="V148" s="38"/>
      <c r="W148" s="1"/>
      <c r="X148" s="1"/>
      <c r="Y148" s="1"/>
      <c r="Z148" s="1"/>
      <c r="AA148" s="1"/>
      <c r="AB148" s="1"/>
      <c r="AC148" s="1"/>
    </row>
    <row r="149" spans="1:29" x14ac:dyDescent="0.25">
      <c r="A149" s="28">
        <v>42634</v>
      </c>
      <c r="B149" s="29">
        <v>397</v>
      </c>
      <c r="C149" s="48">
        <v>790</v>
      </c>
      <c r="E149" s="47"/>
      <c r="F149" s="37"/>
      <c r="O149" s="37"/>
      <c r="P149" s="37"/>
      <c r="Q149" s="37"/>
      <c r="R149" s="37"/>
      <c r="S149" s="37"/>
      <c r="T149" s="38"/>
      <c r="U149" s="38"/>
      <c r="V149" s="38"/>
      <c r="W149" s="1"/>
      <c r="X149" s="1"/>
      <c r="Y149" s="1"/>
      <c r="Z149" s="1"/>
      <c r="AA149" s="1"/>
      <c r="AB149" s="1"/>
      <c r="AC149" s="1"/>
    </row>
    <row r="150" spans="1:29" x14ac:dyDescent="0.25">
      <c r="A150" s="28">
        <v>42639</v>
      </c>
      <c r="B150" s="29">
        <v>398</v>
      </c>
      <c r="C150" s="48">
        <v>790</v>
      </c>
      <c r="E150" s="47"/>
      <c r="F150" s="37"/>
      <c r="O150" s="37"/>
      <c r="P150" s="37"/>
      <c r="Q150" s="37"/>
      <c r="R150" s="37"/>
      <c r="S150" s="37"/>
      <c r="T150" s="38"/>
      <c r="U150" s="38"/>
      <c r="V150" s="38"/>
      <c r="W150" s="1"/>
      <c r="X150" s="1"/>
      <c r="Y150" s="1"/>
      <c r="Z150" s="1"/>
      <c r="AA150" s="1"/>
      <c r="AB150" s="1"/>
      <c r="AC150" s="1"/>
    </row>
    <row r="151" spans="1:29" x14ac:dyDescent="0.25">
      <c r="A151" s="28">
        <v>42640</v>
      </c>
      <c r="B151" s="29">
        <v>399</v>
      </c>
      <c r="C151" s="48">
        <v>290</v>
      </c>
      <c r="E151" s="47"/>
      <c r="F151" s="37"/>
      <c r="O151" s="37"/>
      <c r="P151" s="37"/>
      <c r="Q151" s="37"/>
      <c r="R151" s="37"/>
      <c r="S151" s="37"/>
      <c r="T151" s="38"/>
      <c r="U151" s="38"/>
      <c r="V151" s="38"/>
      <c r="W151" s="1"/>
      <c r="X151" s="1"/>
      <c r="Y151" s="1"/>
      <c r="Z151" s="1"/>
      <c r="AA151" s="1"/>
      <c r="AB151" s="1"/>
      <c r="AC151" s="1"/>
    </row>
    <row r="152" spans="1:29" x14ac:dyDescent="0.25">
      <c r="A152" s="28">
        <v>42640</v>
      </c>
      <c r="B152" s="29">
        <v>400</v>
      </c>
      <c r="C152" s="48">
        <v>390</v>
      </c>
      <c r="E152" s="47"/>
      <c r="F152" s="37"/>
      <c r="O152" s="37"/>
      <c r="P152" s="37"/>
      <c r="Q152" s="37"/>
      <c r="R152" s="37"/>
      <c r="S152" s="37"/>
      <c r="T152" s="38"/>
      <c r="U152" s="38"/>
      <c r="V152" s="38"/>
      <c r="W152" s="1"/>
      <c r="X152" s="1"/>
      <c r="Y152" s="1"/>
      <c r="Z152" s="1"/>
      <c r="AA152" s="1"/>
      <c r="AB152" s="1"/>
      <c r="AC152" s="1"/>
    </row>
    <row r="153" spans="1:29" x14ac:dyDescent="0.25">
      <c r="A153" s="28">
        <v>42640</v>
      </c>
      <c r="B153" s="29">
        <v>401</v>
      </c>
      <c r="C153" s="48">
        <v>590</v>
      </c>
      <c r="E153" s="47"/>
      <c r="F153" s="37"/>
      <c r="O153" s="37"/>
      <c r="P153" s="37"/>
      <c r="Q153" s="37"/>
      <c r="R153" s="37"/>
      <c r="S153" s="37"/>
      <c r="T153" s="38"/>
      <c r="U153" s="38"/>
      <c r="V153" s="38"/>
      <c r="W153" s="1"/>
      <c r="X153" s="1"/>
      <c r="Y153" s="1"/>
      <c r="Z153" s="1"/>
      <c r="AA153" s="1"/>
      <c r="AB153" s="1"/>
      <c r="AC153" s="1"/>
    </row>
    <row r="154" spans="1:29" x14ac:dyDescent="0.25">
      <c r="A154" s="28">
        <v>42642</v>
      </c>
      <c r="B154" s="29">
        <v>402</v>
      </c>
      <c r="C154" s="48">
        <v>290</v>
      </c>
      <c r="E154" s="47"/>
      <c r="F154" s="37"/>
      <c r="O154" s="37"/>
      <c r="P154" s="37"/>
      <c r="Q154" s="37"/>
      <c r="R154" s="37"/>
      <c r="S154" s="37"/>
      <c r="T154" s="38"/>
      <c r="U154" s="38"/>
      <c r="V154" s="38"/>
      <c r="W154" s="1"/>
      <c r="X154" s="1"/>
      <c r="Y154" s="1"/>
      <c r="Z154" s="1"/>
      <c r="AA154" s="1"/>
      <c r="AB154" s="1"/>
      <c r="AC154" s="1"/>
    </row>
    <row r="155" spans="1:29" x14ac:dyDescent="0.25">
      <c r="A155" s="28">
        <v>42642</v>
      </c>
      <c r="B155" s="29">
        <v>403</v>
      </c>
      <c r="C155" s="48">
        <v>790</v>
      </c>
      <c r="E155" s="47"/>
      <c r="F155" s="37"/>
      <c r="O155" s="37"/>
      <c r="P155" s="37"/>
      <c r="Q155" s="37"/>
      <c r="R155" s="37"/>
      <c r="S155" s="37"/>
      <c r="T155" s="38"/>
      <c r="U155" s="38"/>
      <c r="V155" s="38"/>
      <c r="W155" s="1"/>
      <c r="X155" s="1"/>
      <c r="Y155" s="1"/>
      <c r="Z155" s="1"/>
      <c r="AA155" s="1"/>
      <c r="AB155" s="1"/>
      <c r="AC155" s="1"/>
    </row>
    <row r="156" spans="1:29" x14ac:dyDescent="0.25">
      <c r="A156" s="28">
        <v>42642</v>
      </c>
      <c r="B156" s="29">
        <v>404</v>
      </c>
      <c r="C156" s="48">
        <v>590</v>
      </c>
      <c r="E156" s="47"/>
      <c r="F156" s="37"/>
      <c r="O156" s="37"/>
      <c r="P156" s="37"/>
      <c r="Q156" s="37"/>
      <c r="R156" s="37"/>
      <c r="S156" s="37"/>
      <c r="T156" s="38"/>
      <c r="U156" s="38"/>
      <c r="V156" s="38"/>
      <c r="W156" s="1"/>
      <c r="X156" s="1"/>
      <c r="Y156" s="1"/>
      <c r="Z156" s="1"/>
      <c r="AA156" s="1"/>
      <c r="AB156" s="1"/>
      <c r="AC156" s="1"/>
    </row>
    <row r="157" spans="1:29" x14ac:dyDescent="0.25">
      <c r="A157" s="28">
        <v>42642</v>
      </c>
      <c r="B157" s="29">
        <v>405</v>
      </c>
      <c r="C157" s="48">
        <v>490</v>
      </c>
      <c r="E157" s="47"/>
      <c r="F157" s="37"/>
      <c r="O157" s="37"/>
      <c r="P157" s="37"/>
      <c r="Q157" s="37"/>
      <c r="R157" s="37"/>
      <c r="S157" s="37"/>
      <c r="T157" s="38"/>
      <c r="U157" s="38"/>
      <c r="V157" s="38"/>
      <c r="W157" s="1"/>
      <c r="X157" s="1"/>
      <c r="Y157" s="1"/>
      <c r="Z157" s="1"/>
      <c r="AA157" s="1"/>
      <c r="AB157" s="1"/>
      <c r="AC157" s="1"/>
    </row>
    <row r="158" spans="1:29" x14ac:dyDescent="0.25">
      <c r="A158" s="28">
        <v>42643</v>
      </c>
      <c r="B158" s="29">
        <v>406</v>
      </c>
      <c r="C158" s="48">
        <v>290</v>
      </c>
      <c r="E158" s="47"/>
      <c r="F158" s="37"/>
      <c r="O158" s="37"/>
      <c r="P158" s="37"/>
      <c r="Q158" s="37"/>
      <c r="R158" s="37"/>
      <c r="S158" s="37"/>
      <c r="T158" s="38"/>
      <c r="U158" s="38"/>
      <c r="V158" s="38"/>
      <c r="W158" s="1"/>
      <c r="X158" s="1"/>
      <c r="Y158" s="1"/>
      <c r="Z158" s="1"/>
      <c r="AA158" s="1"/>
      <c r="AB158" s="1"/>
      <c r="AC158" s="1"/>
    </row>
    <row r="159" spans="1:29" x14ac:dyDescent="0.25">
      <c r="A159" s="28">
        <v>42643</v>
      </c>
      <c r="B159" s="29">
        <v>407</v>
      </c>
      <c r="C159" s="48">
        <v>590</v>
      </c>
      <c r="E159" s="47"/>
      <c r="F159" s="37"/>
      <c r="O159" s="37"/>
      <c r="P159" s="37"/>
      <c r="Q159" s="37"/>
      <c r="R159" s="37"/>
      <c r="S159" s="37"/>
      <c r="T159" s="38"/>
      <c r="U159" s="38"/>
      <c r="V159" s="38"/>
      <c r="W159" s="1"/>
      <c r="X159" s="1"/>
      <c r="Y159" s="1"/>
      <c r="Z159" s="1"/>
      <c r="AA159" s="1"/>
      <c r="AB159" s="1"/>
      <c r="AC159" s="1"/>
    </row>
    <row r="160" spans="1:29" x14ac:dyDescent="0.25">
      <c r="C160" s="50">
        <f>SUM(C120:C159)</f>
        <v>122033.60000000001</v>
      </c>
      <c r="E160" s="47"/>
      <c r="F160" s="31"/>
      <c r="H160" s="47" t="s">
        <v>32</v>
      </c>
      <c r="I160" s="33">
        <f>F117+G117+H117+I117+O117+P117+T117+U117+C160-X117</f>
        <v>700566.72999999986</v>
      </c>
      <c r="O160" s="37"/>
      <c r="P160" s="37"/>
      <c r="Q160" s="37"/>
      <c r="R160" s="37"/>
      <c r="S160" s="37"/>
      <c r="T160" s="38"/>
      <c r="U160" s="38"/>
      <c r="V160" s="38"/>
      <c r="W160" s="1"/>
      <c r="X160" s="1"/>
      <c r="Y160" s="1"/>
      <c r="Z160" s="1"/>
      <c r="AA160" s="1"/>
      <c r="AB160" s="1"/>
      <c r="AC160" s="1"/>
    </row>
    <row r="161" spans="1:29" ht="15.75" thickBot="1" x14ac:dyDescent="0.3">
      <c r="C161" s="51">
        <v>0.02</v>
      </c>
      <c r="E161" s="47"/>
      <c r="F161" s="31"/>
      <c r="O161" s="37"/>
      <c r="P161" s="37"/>
      <c r="Q161" s="37"/>
      <c r="R161" s="37"/>
      <c r="S161" s="37"/>
      <c r="T161" s="38"/>
      <c r="U161" s="38"/>
      <c r="V161" s="38"/>
      <c r="W161" s="1"/>
      <c r="X161" s="1"/>
      <c r="Y161" s="1"/>
      <c r="Z161" s="1"/>
      <c r="AA161" s="1"/>
      <c r="AB161" s="1"/>
      <c r="AC161" s="1"/>
    </row>
    <row r="162" spans="1:29" ht="15.75" thickBot="1" x14ac:dyDescent="0.3">
      <c r="B162" s="52" t="s">
        <v>33</v>
      </c>
      <c r="C162" s="50">
        <f>C160*C161</f>
        <v>2440.672</v>
      </c>
      <c r="F162" s="31"/>
      <c r="H162" s="47" t="s">
        <v>4</v>
      </c>
      <c r="I162" s="47" t="s">
        <v>34</v>
      </c>
      <c r="J162" s="47" t="s">
        <v>3</v>
      </c>
      <c r="O162" s="37"/>
      <c r="P162" s="37"/>
      <c r="Q162" s="37"/>
      <c r="R162" s="37"/>
      <c r="S162" s="37"/>
      <c r="T162" s="38"/>
      <c r="U162" s="38"/>
      <c r="V162" s="38"/>
      <c r="W162" s="1"/>
      <c r="X162" s="1"/>
      <c r="Y162" s="1"/>
      <c r="Z162" s="1"/>
      <c r="AA162" s="1"/>
      <c r="AB162" s="1"/>
      <c r="AC162" s="1"/>
    </row>
    <row r="163" spans="1:29" x14ac:dyDescent="0.25">
      <c r="F163" s="31"/>
      <c r="H163" s="33">
        <f>AC117</f>
        <v>-28113.319999999996</v>
      </c>
      <c r="I163" s="53">
        <f>I160*3.65%</f>
        <v>25570.685644999994</v>
      </c>
      <c r="J163" s="33">
        <f>Z117</f>
        <v>-2535.1100000000006</v>
      </c>
      <c r="O163" s="37"/>
      <c r="P163" s="37"/>
      <c r="Q163" s="37"/>
      <c r="R163" s="37"/>
      <c r="S163" s="37"/>
      <c r="T163" s="38"/>
      <c r="U163" s="38"/>
      <c r="V163" s="38"/>
      <c r="W163" s="1"/>
      <c r="X163" s="1"/>
      <c r="Y163" s="1"/>
      <c r="Z163" s="1"/>
      <c r="AA163" s="1"/>
      <c r="AB163" s="1"/>
      <c r="AC163" s="1"/>
    </row>
    <row r="164" spans="1:29" x14ac:dyDescent="0.25">
      <c r="A164" s="54"/>
      <c r="B164" s="55"/>
      <c r="O164" s="37"/>
      <c r="P164" s="37"/>
      <c r="Q164" s="37"/>
      <c r="R164" s="37"/>
      <c r="S164" s="37"/>
      <c r="T164" s="38"/>
      <c r="U164" s="38"/>
      <c r="V164" s="38"/>
      <c r="W164" s="1"/>
      <c r="X164" s="1"/>
      <c r="Y164" s="1"/>
      <c r="Z164" s="1"/>
      <c r="AA164" s="1"/>
      <c r="AB164" s="1"/>
      <c r="AC164" s="1"/>
    </row>
    <row r="165" spans="1:29" x14ac:dyDescent="0.25">
      <c r="A165" s="54"/>
      <c r="B165" s="55"/>
      <c r="H165" s="56" t="s">
        <v>35</v>
      </c>
      <c r="I165" s="33">
        <f>I163*17.8%</f>
        <v>4551.5820448099994</v>
      </c>
      <c r="O165" s="37"/>
      <c r="P165" s="37"/>
      <c r="Q165" s="37"/>
      <c r="R165" s="37"/>
      <c r="S165" s="37"/>
      <c r="T165" s="38"/>
      <c r="U165" s="38"/>
      <c r="V165" s="38"/>
      <c r="W165" s="1"/>
      <c r="X165" s="1"/>
      <c r="Y165" s="1"/>
      <c r="Z165" s="1"/>
      <c r="AA165" s="1"/>
      <c r="AB165" s="1"/>
      <c r="AC165" s="1"/>
    </row>
    <row r="166" spans="1:29" x14ac:dyDescent="0.25">
      <c r="A166" s="54"/>
      <c r="B166" s="55"/>
      <c r="H166" s="56" t="s">
        <v>36</v>
      </c>
      <c r="I166" s="33">
        <f>I163*82.2%</f>
        <v>21019.103600189996</v>
      </c>
      <c r="O166" s="37"/>
      <c r="P166" s="37"/>
      <c r="Q166" s="37"/>
      <c r="R166" s="37"/>
      <c r="S166" s="37"/>
      <c r="T166" s="38"/>
      <c r="U166" s="38"/>
      <c r="V166" s="38"/>
      <c r="W166" s="1"/>
      <c r="X166" s="1"/>
      <c r="Y166" s="1"/>
      <c r="Z166" s="1"/>
      <c r="AA166" s="1"/>
      <c r="AB166" s="1"/>
      <c r="AC166" s="1"/>
    </row>
    <row r="167" spans="1:29" x14ac:dyDescent="0.25">
      <c r="H167" s="57"/>
      <c r="I167" s="31"/>
      <c r="O167" s="37"/>
      <c r="P167" s="37"/>
      <c r="Q167" s="37"/>
      <c r="R167" s="37"/>
      <c r="S167" s="37"/>
      <c r="T167" s="58"/>
      <c r="U167" s="58"/>
      <c r="V167" s="58"/>
      <c r="W167" s="1"/>
      <c r="X167" s="1"/>
      <c r="Y167" s="1"/>
      <c r="Z167" s="1"/>
      <c r="AA167" s="1"/>
      <c r="AB167" s="1"/>
      <c r="AC167" s="1"/>
    </row>
    <row r="168" spans="1:29" x14ac:dyDescent="0.25">
      <c r="H168" s="57"/>
      <c r="O168" s="37"/>
      <c r="P168" s="37"/>
      <c r="Q168" s="37"/>
      <c r="R168" s="37"/>
      <c r="S168" s="37"/>
      <c r="T168" s="58"/>
      <c r="U168" s="58"/>
      <c r="V168" s="58"/>
      <c r="W168" s="1"/>
      <c r="X168" s="1"/>
      <c r="Y168" s="1"/>
      <c r="Z168" s="1"/>
      <c r="AA168" s="1"/>
      <c r="AB168" s="1"/>
      <c r="AC168" s="1"/>
    </row>
    <row r="169" spans="1:29" x14ac:dyDescent="0.25">
      <c r="O169" s="37"/>
      <c r="P169" s="37"/>
      <c r="Q169" s="37"/>
      <c r="R169" s="37"/>
      <c r="S169" s="37"/>
      <c r="T169" s="58"/>
      <c r="U169" s="58"/>
      <c r="V169" s="58"/>
      <c r="W169" s="1"/>
      <c r="X169" s="1"/>
      <c r="Y169" s="1"/>
      <c r="Z169" s="1"/>
      <c r="AA169" s="1"/>
      <c r="AB169" s="1"/>
      <c r="AC169" s="1"/>
    </row>
    <row r="170" spans="1:29" x14ac:dyDescent="0.25">
      <c r="O170" s="37"/>
      <c r="P170" s="37"/>
      <c r="Q170" s="37"/>
      <c r="R170" s="37"/>
      <c r="S170" s="37"/>
      <c r="T170" s="58"/>
      <c r="U170" s="58"/>
      <c r="V170" s="58"/>
      <c r="W170" s="1"/>
      <c r="X170" s="1"/>
      <c r="Y170" s="1"/>
      <c r="Z170" s="1"/>
      <c r="AA170" s="1"/>
      <c r="AB170" s="1"/>
      <c r="AC170" s="1"/>
    </row>
    <row r="171" spans="1:29" x14ac:dyDescent="0.25">
      <c r="O171" s="37"/>
      <c r="P171" s="37"/>
      <c r="Q171" s="37"/>
      <c r="R171" s="37"/>
      <c r="S171" s="37"/>
      <c r="T171" s="58"/>
      <c r="U171" s="58"/>
      <c r="V171" s="58"/>
      <c r="W171" s="1"/>
      <c r="X171" s="1"/>
      <c r="Y171" s="1"/>
      <c r="Z171" s="1"/>
      <c r="AA171" s="1"/>
      <c r="AB171" s="1"/>
      <c r="AC171" s="1"/>
    </row>
    <row r="172" spans="1:29" x14ac:dyDescent="0.25">
      <c r="O172" s="37"/>
      <c r="P172" s="37"/>
      <c r="Q172" s="37"/>
      <c r="R172" s="37"/>
      <c r="S172" s="37"/>
      <c r="T172" s="58"/>
      <c r="U172" s="58"/>
      <c r="V172" s="58"/>
      <c r="W172" s="1"/>
      <c r="X172" s="1"/>
      <c r="Y172" s="1"/>
      <c r="Z172" s="1"/>
      <c r="AA172" s="1"/>
      <c r="AB172" s="1"/>
      <c r="AC172" s="1"/>
    </row>
    <row r="173" spans="1:29" x14ac:dyDescent="0.25">
      <c r="O173" s="37"/>
      <c r="P173" s="37"/>
      <c r="Q173" s="37"/>
      <c r="R173" s="37"/>
      <c r="S173" s="37"/>
      <c r="T173" s="58"/>
      <c r="U173" s="58"/>
      <c r="V173" s="58"/>
      <c r="W173" s="1"/>
      <c r="X173" s="1"/>
      <c r="Y173" s="1"/>
      <c r="Z173" s="1"/>
      <c r="AA173" s="1"/>
      <c r="AB173" s="1"/>
      <c r="AC173" s="1"/>
    </row>
    <row r="174" spans="1:29" x14ac:dyDescent="0.25">
      <c r="O174" s="37"/>
      <c r="P174" s="37"/>
      <c r="Q174" s="37"/>
      <c r="R174" s="37"/>
      <c r="S174" s="37"/>
      <c r="T174" s="58"/>
      <c r="U174" s="58"/>
      <c r="V174" s="58"/>
      <c r="W174" s="1"/>
      <c r="X174" s="1"/>
      <c r="Y174" s="1"/>
      <c r="Z174" s="1"/>
      <c r="AA174" s="1"/>
      <c r="AB174" s="1"/>
      <c r="AC174" s="1"/>
    </row>
    <row r="175" spans="1:29" x14ac:dyDescent="0.25">
      <c r="O175" s="37"/>
      <c r="P175" s="37"/>
      <c r="Q175" s="37"/>
      <c r="R175" s="37"/>
      <c r="S175" s="37"/>
      <c r="T175" s="58"/>
      <c r="U175" s="58"/>
      <c r="V175" s="58"/>
      <c r="W175" s="1"/>
      <c r="X175" s="1"/>
      <c r="Y175" s="1"/>
      <c r="Z175" s="1"/>
      <c r="AA175" s="1"/>
      <c r="AB175" s="1"/>
      <c r="AC175" s="1"/>
    </row>
    <row r="176" spans="1:29" x14ac:dyDescent="0.25">
      <c r="W176" s="1"/>
      <c r="X176" s="1"/>
      <c r="Y176" s="1"/>
      <c r="Z176" s="1"/>
      <c r="AA176" s="1"/>
      <c r="AB176" s="1"/>
      <c r="AC176" s="1"/>
    </row>
    <row r="177" spans="23:29" x14ac:dyDescent="0.25">
      <c r="W177" s="1"/>
      <c r="X177" s="1"/>
      <c r="Y177" s="1"/>
      <c r="Z177" s="1"/>
      <c r="AA177" s="1"/>
      <c r="AB177" s="1"/>
      <c r="AC177" s="1"/>
    </row>
    <row r="178" spans="23:29" x14ac:dyDescent="0.25">
      <c r="W178" s="1"/>
      <c r="X178" s="1"/>
      <c r="Y178" s="1"/>
      <c r="Z178" s="1"/>
      <c r="AA178" s="1"/>
      <c r="AB178" s="1"/>
      <c r="AC178" s="1"/>
    </row>
    <row r="179" spans="23:29" x14ac:dyDescent="0.25">
      <c r="W179" s="1"/>
      <c r="X179" s="1"/>
      <c r="Y179" s="1"/>
      <c r="Z179" s="1"/>
      <c r="AA179" s="1"/>
      <c r="AB179" s="1"/>
      <c r="AC179" s="1"/>
    </row>
    <row r="180" spans="23:29" x14ac:dyDescent="0.25">
      <c r="W180" s="1"/>
      <c r="X180" s="1"/>
      <c r="Y180" s="1"/>
      <c r="Z180" s="1"/>
      <c r="AA180" s="1"/>
      <c r="AB180" s="1"/>
      <c r="AC180" s="1"/>
    </row>
    <row r="181" spans="23:29" x14ac:dyDescent="0.25">
      <c r="W181" s="1"/>
      <c r="X181" s="1"/>
      <c r="Y181" s="1"/>
      <c r="Z181" s="1"/>
      <c r="AA181" s="1"/>
      <c r="AB181" s="1"/>
      <c r="AC181" s="1"/>
    </row>
    <row r="182" spans="23:29" x14ac:dyDescent="0.25">
      <c r="W182" s="1"/>
      <c r="X182" s="1"/>
      <c r="Y182" s="1"/>
      <c r="Z182" s="1"/>
      <c r="AA182" s="1"/>
      <c r="AB182" s="1"/>
      <c r="AC182" s="1"/>
    </row>
    <row r="183" spans="23:29" x14ac:dyDescent="0.25">
      <c r="W183" s="1"/>
      <c r="X183" s="1"/>
      <c r="Y183" s="1"/>
      <c r="Z183" s="1"/>
      <c r="AA183" s="1"/>
      <c r="AB183" s="1"/>
      <c r="AC183" s="1"/>
    </row>
    <row r="184" spans="23:29" x14ac:dyDescent="0.25">
      <c r="W184" s="1"/>
      <c r="X184" s="1"/>
      <c r="Y184" s="1"/>
      <c r="Z184" s="1"/>
      <c r="AA184" s="1"/>
      <c r="AB184" s="1"/>
      <c r="AC184" s="1"/>
    </row>
  </sheetData>
  <mergeCells count="6">
    <mergeCell ref="AA1:AC1"/>
    <mergeCell ref="A1:D1"/>
    <mergeCell ref="E1:N1"/>
    <mergeCell ref="O1:S1"/>
    <mergeCell ref="T1:W1"/>
    <mergeCell ref="X1:Z1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Modelo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Brombatti</dc:creator>
  <cp:lastModifiedBy>Julio Brombatti</cp:lastModifiedBy>
  <cp:lastPrinted>2016-06-06T12:09:02Z</cp:lastPrinted>
  <dcterms:created xsi:type="dcterms:W3CDTF">2016-02-04T12:49:03Z</dcterms:created>
  <dcterms:modified xsi:type="dcterms:W3CDTF">2016-12-06T19:41:39Z</dcterms:modified>
</cp:coreProperties>
</file>