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<sst xmlns="http://schemas.openxmlformats.org/spreadsheetml/2006/main" uniqueCount="20">
  <si>
    <t>Кровать СТИ.00.700</t>
  </si>
  <si>
    <t>№</t>
  </si>
  <si>
    <t>Материал</t>
  </si>
  <si>
    <t>Ед. размер</t>
  </si>
  <si>
    <t>Норма расхода</t>
  </si>
  <si>
    <t>Цена ед.</t>
  </si>
  <si>
    <t>Стоимость</t>
  </si>
  <si>
    <t>Полоса г/к 60х4мм</t>
  </si>
  <si>
    <t>кг</t>
  </si>
  <si>
    <t>Уголок 63х63х5мм</t>
  </si>
  <si>
    <t>Труба 40х3мм</t>
  </si>
  <si>
    <t>Итого</t>
  </si>
  <si>
    <t>ФОТ</t>
  </si>
  <si>
    <t>руб.</t>
  </si>
  <si>
    <t>Отчисление на налоги от ФОТ</t>
  </si>
  <si>
    <t>%</t>
  </si>
  <si>
    <t>Накладные расходы</t>
  </si>
  <si>
    <t>Плановая прибыль</t>
  </si>
  <si>
    <t>НДС</t>
  </si>
  <si>
    <t>Всего с НДС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</si>
</sst>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" customWidth="1"/>
    <col min="2" max="2" width="28.5" style="1" customWidth="1"/>
    <col min="3" max="3" width="10.8516" style="1" customWidth="1"/>
    <col min="4" max="4" width="14.8516" style="1" customWidth="1"/>
    <col min="5" max="5" width="9" style="1" customWidth="1"/>
    <col min="6" max="6" width="10.5" style="1" customWidth="1"/>
    <col min="7" max="16384" width="8.67188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13.55" customHeight="1">
      <c r="A3" s="6">
        <v>1</v>
      </c>
      <c r="B3" t="s" s="7">
        <v>7</v>
      </c>
      <c r="C3" t="s" s="7">
        <v>8</v>
      </c>
      <c r="D3" s="8" cm="1">
        <f t="array" ref="D3">18.533+6.552</f>
        <v>25.085</v>
      </c>
      <c r="E3" s="8">
        <v>76.48999999999999</v>
      </c>
      <c r="F3" s="8" cm="1">
        <f t="array" ref="F3">D3*E3</f>
        <v>1918.75165</v>
      </c>
    </row>
    <row r="4" ht="13.55" customHeight="1">
      <c r="A4" s="6"/>
      <c r="B4" t="s" s="7">
        <v>9</v>
      </c>
      <c r="C4" t="s" s="7">
        <v>8</v>
      </c>
      <c r="D4" s="8">
        <v>25.294</v>
      </c>
      <c r="E4" s="8">
        <v>70.19</v>
      </c>
      <c r="F4" s="8" cm="1">
        <f t="array" ref="F4">D4*E4</f>
        <v>1775.38586</v>
      </c>
    </row>
    <row r="5" ht="13.55" customHeight="1">
      <c r="A5" s="6"/>
      <c r="B5" t="s" s="7">
        <v>10</v>
      </c>
      <c r="C5" t="s" s="7">
        <v>8</v>
      </c>
      <c r="D5" s="8">
        <v>17.135</v>
      </c>
      <c r="E5" s="8">
        <v>209.409</v>
      </c>
      <c r="F5" s="8" cm="1">
        <f t="array" ref="F5">D5*E5</f>
        <v>3588.223215</v>
      </c>
    </row>
    <row r="6" ht="13.55" customHeight="1">
      <c r="A6" s="6"/>
      <c r="B6" t="s" s="7">
        <v>11</v>
      </c>
      <c r="C6" s="8"/>
      <c r="D6" s="8"/>
      <c r="E6" s="8"/>
      <c r="F6" s="8" cm="1">
        <f t="array" ref="F6">SUM(F3:F5)</f>
        <v>7282.360725</v>
      </c>
    </row>
    <row r="7" ht="13.55" customHeight="1">
      <c r="A7" s="6">
        <v>2</v>
      </c>
      <c r="B7" t="s" s="7">
        <v>12</v>
      </c>
      <c r="C7" t="s" s="7">
        <v>13</v>
      </c>
      <c r="D7" s="9" cm="1">
        <f t="array" ref="D7">1/33</f>
        <v>0.0303030303030303</v>
      </c>
      <c r="E7" s="8">
        <v>100000</v>
      </c>
      <c r="F7" s="8" cm="1">
        <f t="array" ref="F7">E7*D7</f>
        <v>3030.303030303030</v>
      </c>
    </row>
    <row r="8" ht="13.55" customHeight="1">
      <c r="A8" s="6">
        <v>3</v>
      </c>
      <c r="B8" t="s" s="7">
        <v>14</v>
      </c>
      <c r="C8" t="s" s="7">
        <v>15</v>
      </c>
      <c r="D8" s="8">
        <v>32</v>
      </c>
      <c r="E8" s="8"/>
      <c r="F8" s="8" cm="1">
        <f t="array" ref="F8">F7*D8/100</f>
        <v>969.696969696970</v>
      </c>
    </row>
    <row r="9" ht="13.55" customHeight="1">
      <c r="A9" s="6">
        <v>4</v>
      </c>
      <c r="B9" t="s" s="7">
        <v>16</v>
      </c>
      <c r="C9" t="s" s="7">
        <v>15</v>
      </c>
      <c r="D9" s="8">
        <v>35</v>
      </c>
      <c r="E9" s="8"/>
      <c r="F9" s="8" cm="1">
        <f t="array" ref="F9">F8*D9/100</f>
        <v>339.393939393940</v>
      </c>
    </row>
    <row r="10" ht="13.55" customHeight="1">
      <c r="A10" s="6">
        <v>5</v>
      </c>
      <c r="B10" t="s" s="7">
        <v>17</v>
      </c>
      <c r="C10" t="s" s="7">
        <v>15</v>
      </c>
      <c r="D10" s="8">
        <v>70</v>
      </c>
      <c r="E10" s="8"/>
      <c r="F10" s="8" cm="1">
        <f t="array" ref="F10">F9*D10/100</f>
        <v>237.575757575758</v>
      </c>
    </row>
    <row r="11" ht="13.55" customHeight="1">
      <c r="A11" s="6"/>
      <c r="B11" t="s" s="7">
        <v>11</v>
      </c>
      <c r="C11" s="8"/>
      <c r="D11" s="8"/>
      <c r="E11" s="8"/>
      <c r="F11" s="8" cm="1">
        <f t="array" ref="F11">SUM(F6:F10)</f>
        <v>11859.3304219697</v>
      </c>
    </row>
    <row r="12" ht="13.55" customHeight="1">
      <c r="A12" s="6">
        <v>6</v>
      </c>
      <c r="B12" t="s" s="7">
        <v>18</v>
      </c>
      <c r="C12" t="s" s="7">
        <v>15</v>
      </c>
      <c r="D12" s="8">
        <v>20</v>
      </c>
      <c r="E12" s="8"/>
      <c r="F12" s="8" cm="1">
        <f t="array" ref="F12">D12*(F11-F6)/100</f>
        <v>915.3939393939399</v>
      </c>
    </row>
    <row r="13" ht="13.55" customHeight="1">
      <c r="A13" s="6"/>
      <c r="B13" t="s" s="7">
        <v>19</v>
      </c>
      <c r="C13" s="8"/>
      <c r="D13" s="8"/>
      <c r="E13" s="8"/>
      <c r="F13" s="8" cm="1">
        <f t="array" ref="F13">F11+F12</f>
        <v>12774.7243613636</v>
      </c>
    </row>
  </sheetData>
  <mergeCells count="1">
    <mergeCell ref="A1:F1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