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DelawareSGD\"/>
    </mc:Choice>
  </mc:AlternateContent>
  <bookViews>
    <workbookView xWindow="0" yWindow="0" windowWidth="23970" windowHeight="95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E40" i="1"/>
  <c r="F6" i="1"/>
  <c r="F7" i="1"/>
  <c r="H7" i="1" s="1"/>
  <c r="F8" i="1"/>
  <c r="F9" i="1"/>
  <c r="F10" i="1"/>
  <c r="F11" i="1"/>
  <c r="F12" i="1"/>
  <c r="F13" i="1"/>
  <c r="F14" i="1"/>
  <c r="F15" i="1"/>
  <c r="F16" i="1"/>
  <c r="F17" i="1"/>
  <c r="H17" i="1" s="1"/>
  <c r="F18" i="1"/>
  <c r="F19" i="1"/>
  <c r="F20" i="1"/>
  <c r="F21" i="1"/>
  <c r="F22" i="1"/>
  <c r="F23" i="1"/>
  <c r="H23" i="1" s="1"/>
  <c r="F24" i="1"/>
  <c r="F25" i="1"/>
  <c r="H25" i="1" s="1"/>
  <c r="F26" i="1"/>
  <c r="F27" i="1"/>
  <c r="F28" i="1"/>
  <c r="F29" i="1"/>
  <c r="F30" i="1"/>
  <c r="F33" i="1"/>
  <c r="F34" i="1"/>
  <c r="H34" i="1" s="1"/>
  <c r="F35" i="1"/>
  <c r="H35" i="1" s="1"/>
  <c r="F37" i="1"/>
  <c r="F3" i="1"/>
  <c r="H3" i="1" s="1"/>
  <c r="F4" i="1"/>
  <c r="H4" i="1" s="1"/>
  <c r="F5" i="1"/>
  <c r="H5" i="1" s="1"/>
  <c r="F2" i="1"/>
  <c r="H2" i="1" s="1"/>
  <c r="E3" i="1"/>
  <c r="E4" i="1"/>
  <c r="E5" i="1"/>
  <c r="E6" i="1"/>
  <c r="E7" i="1"/>
  <c r="G7" i="1" s="1"/>
  <c r="E8" i="1"/>
  <c r="E9" i="1"/>
  <c r="G9" i="1" s="1"/>
  <c r="E10" i="1"/>
  <c r="E11" i="1"/>
  <c r="E12" i="1"/>
  <c r="E13" i="1"/>
  <c r="E14" i="1"/>
  <c r="E15" i="1"/>
  <c r="E16" i="1"/>
  <c r="E17" i="1"/>
  <c r="G17" i="1" s="1"/>
  <c r="E18" i="1"/>
  <c r="E19" i="1"/>
  <c r="E20" i="1"/>
  <c r="E21" i="1"/>
  <c r="G21" i="1" s="1"/>
  <c r="E22" i="1"/>
  <c r="E23" i="1"/>
  <c r="G23" i="1" s="1"/>
  <c r="E24" i="1"/>
  <c r="E25" i="1"/>
  <c r="G25" i="1" s="1"/>
  <c r="E26" i="1"/>
  <c r="E27" i="1"/>
  <c r="E28" i="1"/>
  <c r="E29" i="1"/>
  <c r="G29" i="1" s="1"/>
  <c r="E30" i="1"/>
  <c r="E33" i="1"/>
  <c r="G33" i="1" s="1"/>
  <c r="E34" i="1"/>
  <c r="E35" i="1"/>
  <c r="E37" i="1"/>
  <c r="E2" i="1"/>
  <c r="G2" i="1" s="1"/>
  <c r="G28" i="1"/>
  <c r="G34" i="1"/>
  <c r="G35" i="1"/>
  <c r="G3" i="1"/>
  <c r="G4" i="1"/>
  <c r="G5" i="1"/>
  <c r="G10" i="1"/>
  <c r="G19" i="1"/>
  <c r="G24" i="1"/>
  <c r="G26" i="1"/>
  <c r="G30" i="1"/>
  <c r="H9" i="1"/>
  <c r="H10" i="1"/>
  <c r="H19" i="1"/>
  <c r="H21" i="1"/>
  <c r="H24" i="1"/>
  <c r="H26" i="1"/>
  <c r="H28" i="1"/>
  <c r="H29" i="1"/>
  <c r="H30" i="1"/>
  <c r="H33" i="1"/>
  <c r="H37" i="1"/>
  <c r="G37" i="1" l="1"/>
</calcChain>
</file>

<file path=xl/sharedStrings.xml><?xml version="1.0" encoding="utf-8"?>
<sst xmlns="http://schemas.openxmlformats.org/spreadsheetml/2006/main" count="124" uniqueCount="103">
  <si>
    <t>Crop</t>
  </si>
  <si>
    <t>Total growing period (days)</t>
  </si>
  <si>
    <t>Alfalfa</t>
  </si>
  <si>
    <t>100-365</t>
  </si>
  <si>
    <t>Millet</t>
  </si>
  <si>
    <t>105-140</t>
  </si>
  <si>
    <t>Banana</t>
  </si>
  <si>
    <t>300-365</t>
  </si>
  <si>
    <t>Onion green</t>
  </si>
  <si>
    <t>70-95</t>
  </si>
  <si>
    <t>Barley/Oats/Wheat</t>
  </si>
  <si>
    <t>120-150</t>
  </si>
  <si>
    <t>Onion dry</t>
  </si>
  <si>
    <t>150-210</t>
  </si>
  <si>
    <t>Bean green</t>
  </si>
  <si>
    <t>75-90</t>
  </si>
  <si>
    <t>Peanut/Groundnut</t>
  </si>
  <si>
    <t>130-140</t>
  </si>
  <si>
    <t>Bean dry</t>
  </si>
  <si>
    <t>95-110</t>
  </si>
  <si>
    <t>Pea</t>
  </si>
  <si>
    <t>90-100</t>
  </si>
  <si>
    <t>Cabbage</t>
  </si>
  <si>
    <t>120-140</t>
  </si>
  <si>
    <t>Pepper</t>
  </si>
  <si>
    <t>120-210</t>
  </si>
  <si>
    <t>Carrot</t>
  </si>
  <si>
    <t>100-150</t>
  </si>
  <si>
    <t>Potato</t>
  </si>
  <si>
    <t>105-145</t>
  </si>
  <si>
    <t>Citrus</t>
  </si>
  <si>
    <t>240-365</t>
  </si>
  <si>
    <t>Radish</t>
  </si>
  <si>
    <t>35-45</t>
  </si>
  <si>
    <t>Cotton</t>
  </si>
  <si>
    <t>180-195</t>
  </si>
  <si>
    <t>Rice</t>
  </si>
  <si>
    <t>90-150</t>
  </si>
  <si>
    <t>Cucumber</t>
  </si>
  <si>
    <t>105-130</t>
  </si>
  <si>
    <t>Sorghum</t>
  </si>
  <si>
    <t>120-130</t>
  </si>
  <si>
    <t>Eggplant</t>
  </si>
  <si>
    <t>Soybean</t>
  </si>
  <si>
    <t>135-150</t>
  </si>
  <si>
    <t>Flax</t>
  </si>
  <si>
    <t>150-220</t>
  </si>
  <si>
    <t>Spinach</t>
  </si>
  <si>
    <t>60-100</t>
  </si>
  <si>
    <t>Grain/small</t>
  </si>
  <si>
    <t>150-165.</t>
  </si>
  <si>
    <t>Squash</t>
  </si>
  <si>
    <t>95-120</t>
  </si>
  <si>
    <t>Lentil</t>
  </si>
  <si>
    <t>150-170</t>
  </si>
  <si>
    <t>Sugarbeet</t>
  </si>
  <si>
    <t>160-230</t>
  </si>
  <si>
    <t>Lettuce</t>
  </si>
  <si>
    <t>75-140</t>
  </si>
  <si>
    <t>Sugarcane</t>
  </si>
  <si>
    <t>270-365</t>
  </si>
  <si>
    <t>Maize sweet</t>
  </si>
  <si>
    <t>80-110</t>
  </si>
  <si>
    <t>Sunflower</t>
  </si>
  <si>
    <t>125-130</t>
  </si>
  <si>
    <t>Maize grain</t>
  </si>
  <si>
    <t>125-180</t>
  </si>
  <si>
    <t>Tobacco</t>
  </si>
  <si>
    <t>130-160</t>
  </si>
  <si>
    <t>Melon</t>
  </si>
  <si>
    <t>120-160</t>
  </si>
  <si>
    <t>Tomato</t>
  </si>
  <si>
    <t>135-180</t>
  </si>
  <si>
    <t>800-1600</t>
  </si>
  <si>
    <t>1200-2200</t>
  </si>
  <si>
    <t>450-650</t>
  </si>
  <si>
    <t>Bean</t>
  </si>
  <si>
    <t>300-500</t>
  </si>
  <si>
    <t>350-500</t>
  </si>
  <si>
    <t>900-1200</t>
  </si>
  <si>
    <t>700-1300</t>
  </si>
  <si>
    <t>Maize</t>
  </si>
  <si>
    <t>500-800</t>
  </si>
  <si>
    <t>400-600</t>
  </si>
  <si>
    <t>Onion</t>
  </si>
  <si>
    <t>350-550</t>
  </si>
  <si>
    <t>Peanut</t>
  </si>
  <si>
    <t>500-700</t>
  </si>
  <si>
    <t>600-900</t>
  </si>
  <si>
    <t>Rice (paddy)</t>
  </si>
  <si>
    <t>450-700</t>
  </si>
  <si>
    <t>Sorghum/Millet</t>
  </si>
  <si>
    <t>550-750</t>
  </si>
  <si>
    <t>1500-2500</t>
  </si>
  <si>
    <t>600-1000</t>
  </si>
  <si>
    <t>400-800</t>
  </si>
  <si>
    <t>Crop water need (mm/total growing period)</t>
  </si>
  <si>
    <t>low (mm/day)</t>
  </si>
  <si>
    <t>high (mm/day)</t>
  </si>
  <si>
    <t>low (mm/6mo)</t>
  </si>
  <si>
    <t>high (mm/6mo)</t>
  </si>
  <si>
    <t>max of bold plants (m/day):</t>
  </si>
  <si>
    <t>min of bold plants (m/day):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</si>
</sst>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28" workbookViewId="0">
      <selection activeCell="N38" sqref="N38"/>
    </sheetView>
  </sheetViews>
  <sheetFormatPr defaultRowHeight="15" x14ac:dyDescent="0.25"/>
  <cols>
    <col min="1" max="1" width="13.42578125" customWidth="1"/>
    <col min="2" max="2" width="8.28515625" bestFit="1" customWidth="1"/>
    <col min="3" max="3" width="8.85546875" bestFit="1" customWidth="1"/>
    <col min="4" max="4" width="40.85546875" bestFit="1" customWidth="1"/>
    <col min="5" max="5" width="26.85546875" bestFit="1" customWidth="1"/>
    <col min="6" max="6" width="26" bestFit="1" customWidth="1"/>
    <col min="7" max="7" width="12.28515625" customWidth="1"/>
    <col min="8" max="8" width="15.28515625" customWidth="1"/>
  </cols>
  <sheetData>
    <row r="1" spans="1:8" ht="60" x14ac:dyDescent="0.25">
      <c r="A1" s="2" t="s">
        <v>0</v>
      </c>
      <c r="B1" s="2" t="s">
        <v>1</v>
      </c>
      <c r="C1" s="2" t="s">
        <v>0</v>
      </c>
      <c r="D1" s="4" t="s">
        <v>96</v>
      </c>
      <c r="E1" s="2" t="s">
        <v>97</v>
      </c>
      <c r="F1" s="2" t="s">
        <v>98</v>
      </c>
      <c r="G1" s="2" t="s">
        <v>99</v>
      </c>
      <c r="H1" s="2" t="s">
        <v>100</v>
      </c>
    </row>
    <row r="2" spans="1:8" x14ac:dyDescent="0.25">
      <c r="A2" s="3" t="s">
        <v>2</v>
      </c>
      <c r="B2" s="1" t="s">
        <v>3</v>
      </c>
      <c r="C2" s="3" t="s">
        <v>2</v>
      </c>
      <c r="D2" s="1" t="s">
        <v>73</v>
      </c>
      <c r="E2" s="5">
        <f>LEFT(B2,FIND("-",B2)-1)/MID(D2,FIND("-",D2)+1,4)</f>
        <v>6.25E-2</v>
      </c>
      <c r="F2">
        <f>MID(B2,FIND("-",B2)+1,4)/LEFT(D2,FIND("-",D2)-1)</f>
        <v>0.45624999999999999</v>
      </c>
      <c r="G2">
        <f>E2*7*26</f>
        <v>11.375</v>
      </c>
      <c r="H2">
        <f>F2*7*26</f>
        <v>83.037500000000009</v>
      </c>
    </row>
    <row r="3" spans="1:8" x14ac:dyDescent="0.25">
      <c r="A3" s="3" t="s">
        <v>6</v>
      </c>
      <c r="B3" s="1" t="s">
        <v>7</v>
      </c>
      <c r="C3" s="3" t="s">
        <v>6</v>
      </c>
      <c r="D3" s="1" t="s">
        <v>74</v>
      </c>
      <c r="E3" s="5">
        <f t="shared" ref="E3:E37" si="0">LEFT(B3,FIND("-",B3)-1)/MID(D3,FIND("-",D3)+1,4)</f>
        <v>0.13636363636363635</v>
      </c>
      <c r="F3">
        <f t="shared" ref="F3:F37" si="1">MID(B3,FIND("-",B3)+1,4)/LEFT(D3,FIND("-",D3)-1)</f>
        <v>0.30416666666666664</v>
      </c>
      <c r="G3">
        <f t="shared" ref="G3:G37" si="2">E3*7*26</f>
        <v>24.818181818181817</v>
      </c>
      <c r="H3">
        <f t="shared" ref="H3:H37" si="3">F3*7*26</f>
        <v>55.358333333333327</v>
      </c>
    </row>
    <row r="4" spans="1:8" ht="45" x14ac:dyDescent="0.25">
      <c r="A4" s="3" t="s">
        <v>10</v>
      </c>
      <c r="B4" s="1" t="s">
        <v>11</v>
      </c>
      <c r="C4" s="3" t="s">
        <v>10</v>
      </c>
      <c r="D4" s="1" t="s">
        <v>75</v>
      </c>
      <c r="E4" s="5">
        <f t="shared" si="0"/>
        <v>0.18461538461538463</v>
      </c>
      <c r="F4">
        <f t="shared" si="1"/>
        <v>0.33333333333333331</v>
      </c>
      <c r="G4">
        <f t="shared" si="2"/>
        <v>33.6</v>
      </c>
      <c r="H4">
        <f t="shared" si="3"/>
        <v>60.666666666666657</v>
      </c>
    </row>
    <row r="5" spans="1:8" ht="30" x14ac:dyDescent="0.25">
      <c r="A5" s="3" t="s">
        <v>14</v>
      </c>
      <c r="B5" s="1" t="s">
        <v>15</v>
      </c>
      <c r="C5" s="3" t="s">
        <v>76</v>
      </c>
      <c r="D5" s="1" t="s">
        <v>77</v>
      </c>
      <c r="E5" s="5">
        <f t="shared" si="0"/>
        <v>0.15</v>
      </c>
      <c r="F5">
        <f t="shared" si="1"/>
        <v>0.3</v>
      </c>
      <c r="G5">
        <f t="shared" si="2"/>
        <v>27.3</v>
      </c>
      <c r="H5">
        <f t="shared" si="3"/>
        <v>54.6</v>
      </c>
    </row>
    <row r="6" spans="1:8" x14ac:dyDescent="0.25">
      <c r="A6" s="3" t="s">
        <v>18</v>
      </c>
      <c r="B6" s="1" t="s">
        <v>19</v>
      </c>
      <c r="E6" s="5" t="e">
        <f t="shared" si="0"/>
        <v>#VALUE!</v>
      </c>
      <c r="F6" t="e">
        <f t="shared" si="1"/>
        <v>#VALUE!</v>
      </c>
    </row>
    <row r="7" spans="1:8" s="7" customFormat="1" x14ac:dyDescent="0.25">
      <c r="A7" s="6" t="s">
        <v>22</v>
      </c>
      <c r="B7" s="2" t="s">
        <v>23</v>
      </c>
      <c r="C7" s="6" t="s">
        <v>22</v>
      </c>
      <c r="D7" s="2" t="s">
        <v>78</v>
      </c>
      <c r="E7" s="4">
        <f t="shared" si="0"/>
        <v>0.24</v>
      </c>
      <c r="F7" s="7">
        <f t="shared" si="1"/>
        <v>0.4</v>
      </c>
      <c r="G7" s="7">
        <f t="shared" si="2"/>
        <v>43.68</v>
      </c>
      <c r="H7" s="7">
        <f t="shared" si="3"/>
        <v>72.800000000000011</v>
      </c>
    </row>
    <row r="8" spans="1:8" x14ac:dyDescent="0.25">
      <c r="A8" s="3" t="s">
        <v>26</v>
      </c>
      <c r="B8" s="1" t="s">
        <v>27</v>
      </c>
      <c r="E8" s="5" t="e">
        <f t="shared" si="0"/>
        <v>#VALUE!</v>
      </c>
      <c r="F8" t="e">
        <f t="shared" si="1"/>
        <v>#VALUE!</v>
      </c>
    </row>
    <row r="9" spans="1:8" s="7" customFormat="1" x14ac:dyDescent="0.25">
      <c r="A9" s="6" t="s">
        <v>30</v>
      </c>
      <c r="B9" s="2" t="s">
        <v>31</v>
      </c>
      <c r="C9" s="6" t="s">
        <v>30</v>
      </c>
      <c r="D9" s="2" t="s">
        <v>79</v>
      </c>
      <c r="E9" s="4">
        <f t="shared" si="0"/>
        <v>0.2</v>
      </c>
      <c r="F9" s="7">
        <f t="shared" si="1"/>
        <v>0.40555555555555556</v>
      </c>
      <c r="G9" s="7">
        <f t="shared" si="2"/>
        <v>36.400000000000006</v>
      </c>
      <c r="H9" s="7">
        <f t="shared" si="3"/>
        <v>73.811111111111117</v>
      </c>
    </row>
    <row r="10" spans="1:8" x14ac:dyDescent="0.25">
      <c r="A10" s="3" t="s">
        <v>34</v>
      </c>
      <c r="B10" s="1" t="s">
        <v>35</v>
      </c>
      <c r="C10" s="3" t="s">
        <v>34</v>
      </c>
      <c r="D10" s="1" t="s">
        <v>80</v>
      </c>
      <c r="E10" s="5">
        <f t="shared" si="0"/>
        <v>0.13846153846153847</v>
      </c>
      <c r="F10">
        <f t="shared" si="1"/>
        <v>0.27857142857142858</v>
      </c>
      <c r="G10">
        <f t="shared" si="2"/>
        <v>25.200000000000003</v>
      </c>
      <c r="H10">
        <f t="shared" si="3"/>
        <v>50.7</v>
      </c>
    </row>
    <row r="11" spans="1:8" s="7" customFormat="1" x14ac:dyDescent="0.25">
      <c r="A11" s="6" t="s">
        <v>38</v>
      </c>
      <c r="B11" s="2" t="s">
        <v>39</v>
      </c>
      <c r="E11" s="4" t="e">
        <f t="shared" si="0"/>
        <v>#VALUE!</v>
      </c>
      <c r="F11" s="7" t="e">
        <f t="shared" si="1"/>
        <v>#VALUE!</v>
      </c>
    </row>
    <row r="12" spans="1:8" x14ac:dyDescent="0.25">
      <c r="A12" s="3" t="s">
        <v>42</v>
      </c>
      <c r="B12" s="1" t="s">
        <v>17</v>
      </c>
      <c r="E12" s="5" t="e">
        <f t="shared" si="0"/>
        <v>#VALUE!</v>
      </c>
      <c r="F12" t="e">
        <f t="shared" si="1"/>
        <v>#VALUE!</v>
      </c>
    </row>
    <row r="13" spans="1:8" x14ac:dyDescent="0.25">
      <c r="A13" s="3" t="s">
        <v>45</v>
      </c>
      <c r="B13" s="1" t="s">
        <v>46</v>
      </c>
      <c r="E13" s="5" t="e">
        <f t="shared" si="0"/>
        <v>#VALUE!</v>
      </c>
      <c r="F13" t="e">
        <f t="shared" si="1"/>
        <v>#VALUE!</v>
      </c>
    </row>
    <row r="14" spans="1:8" ht="30" x14ac:dyDescent="0.25">
      <c r="A14" s="3" t="s">
        <v>49</v>
      </c>
      <c r="B14" s="1" t="s">
        <v>50</v>
      </c>
      <c r="E14" s="5" t="e">
        <f t="shared" si="0"/>
        <v>#VALUE!</v>
      </c>
      <c r="F14" t="e">
        <f t="shared" si="1"/>
        <v>#VALUE!</v>
      </c>
    </row>
    <row r="15" spans="1:8" x14ac:dyDescent="0.25">
      <c r="A15" s="3" t="s">
        <v>53</v>
      </c>
      <c r="B15" s="1" t="s">
        <v>54</v>
      </c>
      <c r="E15" s="5" t="e">
        <f t="shared" si="0"/>
        <v>#VALUE!</v>
      </c>
      <c r="F15" t="e">
        <f t="shared" si="1"/>
        <v>#VALUE!</v>
      </c>
    </row>
    <row r="16" spans="1:8" x14ac:dyDescent="0.25">
      <c r="A16" s="3" t="s">
        <v>57</v>
      </c>
      <c r="B16" s="1" t="s">
        <v>58</v>
      </c>
      <c r="E16" s="5" t="e">
        <f t="shared" si="0"/>
        <v>#VALUE!</v>
      </c>
      <c r="F16" t="e">
        <f t="shared" si="1"/>
        <v>#VALUE!</v>
      </c>
    </row>
    <row r="17" spans="1:8" ht="30" x14ac:dyDescent="0.25">
      <c r="A17" s="3" t="s">
        <v>61</v>
      </c>
      <c r="B17" s="1" t="s">
        <v>62</v>
      </c>
      <c r="C17" s="3" t="s">
        <v>81</v>
      </c>
      <c r="D17" s="1" t="s">
        <v>82</v>
      </c>
      <c r="E17" s="5">
        <f t="shared" si="0"/>
        <v>0.1</v>
      </c>
      <c r="F17">
        <f t="shared" si="1"/>
        <v>0.22</v>
      </c>
      <c r="G17">
        <f t="shared" si="2"/>
        <v>18.200000000000003</v>
      </c>
      <c r="H17">
        <f t="shared" si="3"/>
        <v>40.04</v>
      </c>
    </row>
    <row r="18" spans="1:8" ht="30" x14ac:dyDescent="0.25">
      <c r="A18" s="3" t="s">
        <v>65</v>
      </c>
      <c r="B18" s="1" t="s">
        <v>66</v>
      </c>
      <c r="E18" s="5" t="e">
        <f t="shared" si="0"/>
        <v>#VALUE!</v>
      </c>
      <c r="F18" t="e">
        <f t="shared" si="1"/>
        <v>#VALUE!</v>
      </c>
    </row>
    <row r="19" spans="1:8" s="7" customFormat="1" x14ac:dyDescent="0.25">
      <c r="A19" s="6" t="s">
        <v>69</v>
      </c>
      <c r="B19" s="2" t="s">
        <v>70</v>
      </c>
      <c r="C19" s="6" t="s">
        <v>69</v>
      </c>
      <c r="D19" s="2" t="s">
        <v>83</v>
      </c>
      <c r="E19" s="4">
        <f t="shared" si="0"/>
        <v>0.2</v>
      </c>
      <c r="F19" s="7">
        <f t="shared" si="1"/>
        <v>0.4</v>
      </c>
      <c r="G19" s="7">
        <f t="shared" si="2"/>
        <v>36.400000000000006</v>
      </c>
      <c r="H19" s="7">
        <f t="shared" si="3"/>
        <v>72.800000000000011</v>
      </c>
    </row>
    <row r="20" spans="1:8" x14ac:dyDescent="0.25">
      <c r="A20" s="3" t="s">
        <v>4</v>
      </c>
      <c r="B20" s="1" t="s">
        <v>5</v>
      </c>
      <c r="E20" s="5" t="e">
        <f t="shared" si="0"/>
        <v>#VALUE!</v>
      </c>
      <c r="F20" t="e">
        <f t="shared" si="1"/>
        <v>#VALUE!</v>
      </c>
    </row>
    <row r="21" spans="1:8" s="7" customFormat="1" x14ac:dyDescent="0.25">
      <c r="A21" s="6" t="s">
        <v>8</v>
      </c>
      <c r="B21" s="2" t="s">
        <v>9</v>
      </c>
      <c r="C21" s="6" t="s">
        <v>84</v>
      </c>
      <c r="D21" s="2" t="s">
        <v>85</v>
      </c>
      <c r="E21" s="4">
        <f t="shared" si="0"/>
        <v>0.12727272727272726</v>
      </c>
      <c r="F21" s="7">
        <f t="shared" si="1"/>
        <v>0.27142857142857141</v>
      </c>
      <c r="G21" s="7">
        <f t="shared" si="2"/>
        <v>23.163636363636364</v>
      </c>
      <c r="H21" s="7">
        <f t="shared" si="3"/>
        <v>49.4</v>
      </c>
    </row>
    <row r="22" spans="1:8" s="7" customFormat="1" x14ac:dyDescent="0.25">
      <c r="A22" s="6" t="s">
        <v>12</v>
      </c>
      <c r="B22" s="2" t="s">
        <v>13</v>
      </c>
      <c r="E22" s="4" t="e">
        <f t="shared" si="0"/>
        <v>#VALUE!</v>
      </c>
      <c r="F22" s="7" t="e">
        <f t="shared" si="1"/>
        <v>#VALUE!</v>
      </c>
    </row>
    <row r="23" spans="1:8" ht="45" x14ac:dyDescent="0.25">
      <c r="A23" s="3" t="s">
        <v>16</v>
      </c>
      <c r="B23" s="1" t="s">
        <v>17</v>
      </c>
      <c r="C23" s="3" t="s">
        <v>86</v>
      </c>
      <c r="D23" s="1" t="s">
        <v>87</v>
      </c>
      <c r="E23" s="5">
        <f t="shared" si="0"/>
        <v>0.18571428571428572</v>
      </c>
      <c r="F23">
        <f t="shared" si="1"/>
        <v>0.28000000000000003</v>
      </c>
      <c r="G23">
        <f t="shared" si="2"/>
        <v>33.800000000000004</v>
      </c>
      <c r="H23">
        <f t="shared" si="3"/>
        <v>50.960000000000008</v>
      </c>
    </row>
    <row r="24" spans="1:8" s="7" customFormat="1" x14ac:dyDescent="0.25">
      <c r="A24" s="6" t="s">
        <v>20</v>
      </c>
      <c r="B24" s="2" t="s">
        <v>21</v>
      </c>
      <c r="C24" s="6" t="s">
        <v>20</v>
      </c>
      <c r="D24" s="2" t="s">
        <v>78</v>
      </c>
      <c r="E24" s="4">
        <f t="shared" si="0"/>
        <v>0.18</v>
      </c>
      <c r="F24" s="7">
        <f t="shared" si="1"/>
        <v>0.2857142857142857</v>
      </c>
      <c r="G24" s="7">
        <f t="shared" si="2"/>
        <v>32.76</v>
      </c>
      <c r="H24" s="7">
        <f t="shared" si="3"/>
        <v>52</v>
      </c>
    </row>
    <row r="25" spans="1:8" s="7" customFormat="1" x14ac:dyDescent="0.25">
      <c r="A25" s="6" t="s">
        <v>24</v>
      </c>
      <c r="B25" s="2" t="s">
        <v>25</v>
      </c>
      <c r="C25" s="6" t="s">
        <v>24</v>
      </c>
      <c r="D25" s="2" t="s">
        <v>88</v>
      </c>
      <c r="E25" s="4">
        <f t="shared" si="0"/>
        <v>0.13333333333333333</v>
      </c>
      <c r="F25" s="7">
        <f t="shared" si="1"/>
        <v>0.35</v>
      </c>
      <c r="G25" s="7">
        <f t="shared" si="2"/>
        <v>24.266666666666666</v>
      </c>
      <c r="H25" s="7">
        <f t="shared" si="3"/>
        <v>63.699999999999996</v>
      </c>
    </row>
    <row r="26" spans="1:8" s="7" customFormat="1" x14ac:dyDescent="0.25">
      <c r="A26" s="6" t="s">
        <v>28</v>
      </c>
      <c r="B26" s="2" t="s">
        <v>29</v>
      </c>
      <c r="C26" s="6" t="s">
        <v>28</v>
      </c>
      <c r="D26" s="2" t="s">
        <v>87</v>
      </c>
      <c r="E26" s="4">
        <f t="shared" si="0"/>
        <v>0.15</v>
      </c>
      <c r="F26" s="7">
        <f t="shared" si="1"/>
        <v>0.28999999999999998</v>
      </c>
      <c r="G26" s="7">
        <f t="shared" si="2"/>
        <v>27.3</v>
      </c>
      <c r="H26" s="7">
        <f t="shared" si="3"/>
        <v>52.779999999999994</v>
      </c>
    </row>
    <row r="27" spans="1:8" x14ac:dyDescent="0.25">
      <c r="A27" s="3" t="s">
        <v>32</v>
      </c>
      <c r="B27" s="1" t="s">
        <v>33</v>
      </c>
      <c r="E27" s="5" t="e">
        <f t="shared" si="0"/>
        <v>#VALUE!</v>
      </c>
      <c r="F27" t="e">
        <f t="shared" si="1"/>
        <v>#VALUE!</v>
      </c>
    </row>
    <row r="28" spans="1:8" ht="30" x14ac:dyDescent="0.25">
      <c r="A28" s="3" t="s">
        <v>36</v>
      </c>
      <c r="B28" s="1" t="s">
        <v>37</v>
      </c>
      <c r="C28" s="3" t="s">
        <v>89</v>
      </c>
      <c r="D28" s="1" t="s">
        <v>90</v>
      </c>
      <c r="E28" s="5">
        <f t="shared" si="0"/>
        <v>0.12857142857142856</v>
      </c>
      <c r="F28">
        <f t="shared" si="1"/>
        <v>0.33333333333333331</v>
      </c>
      <c r="G28">
        <f t="shared" si="2"/>
        <v>23.4</v>
      </c>
      <c r="H28">
        <f t="shared" si="3"/>
        <v>60.666666666666657</v>
      </c>
    </row>
    <row r="29" spans="1:8" ht="30" x14ac:dyDescent="0.25">
      <c r="A29" s="3" t="s">
        <v>40</v>
      </c>
      <c r="B29" s="1" t="s">
        <v>41</v>
      </c>
      <c r="C29" s="3" t="s">
        <v>91</v>
      </c>
      <c r="D29" s="1" t="s">
        <v>75</v>
      </c>
      <c r="E29" s="5">
        <f t="shared" si="0"/>
        <v>0.18461538461538463</v>
      </c>
      <c r="F29">
        <f t="shared" si="1"/>
        <v>0.28888888888888886</v>
      </c>
      <c r="G29">
        <f t="shared" si="2"/>
        <v>33.6</v>
      </c>
      <c r="H29">
        <f t="shared" si="3"/>
        <v>52.577777777777776</v>
      </c>
    </row>
    <row r="30" spans="1:8" x14ac:dyDescent="0.25">
      <c r="A30" s="3" t="s">
        <v>43</v>
      </c>
      <c r="B30" s="1" t="s">
        <v>44</v>
      </c>
      <c r="C30" s="3" t="s">
        <v>43</v>
      </c>
      <c r="D30" s="1" t="s">
        <v>90</v>
      </c>
      <c r="E30" s="5">
        <f t="shared" si="0"/>
        <v>0.19285714285714287</v>
      </c>
      <c r="F30">
        <f t="shared" si="1"/>
        <v>0.33333333333333331</v>
      </c>
      <c r="G30">
        <f t="shared" si="2"/>
        <v>35.1</v>
      </c>
      <c r="H30">
        <f t="shared" si="3"/>
        <v>60.666666666666657</v>
      </c>
    </row>
    <row r="31" spans="1:8" s="7" customFormat="1" x14ac:dyDescent="0.25">
      <c r="A31" s="6" t="s">
        <v>47</v>
      </c>
      <c r="B31" s="2" t="s">
        <v>48</v>
      </c>
      <c r="E31" s="5"/>
      <c r="F31"/>
    </row>
    <row r="32" spans="1:8" x14ac:dyDescent="0.25">
      <c r="A32" s="3" t="s">
        <v>51</v>
      </c>
      <c r="B32" s="1" t="s">
        <v>52</v>
      </c>
      <c r="E32" s="5"/>
    </row>
    <row r="33" spans="1:8" ht="30" x14ac:dyDescent="0.25">
      <c r="A33" s="3" t="s">
        <v>55</v>
      </c>
      <c r="B33" s="1" t="s">
        <v>56</v>
      </c>
      <c r="C33" s="3" t="s">
        <v>55</v>
      </c>
      <c r="D33" s="1" t="s">
        <v>92</v>
      </c>
      <c r="E33" s="5">
        <f t="shared" si="0"/>
        <v>0.21333333333333335</v>
      </c>
      <c r="F33">
        <f t="shared" si="1"/>
        <v>0.41818181818181815</v>
      </c>
      <c r="G33">
        <f t="shared" si="2"/>
        <v>38.826666666666668</v>
      </c>
      <c r="H33">
        <f t="shared" si="3"/>
        <v>76.109090909090909</v>
      </c>
    </row>
    <row r="34" spans="1:8" ht="30" x14ac:dyDescent="0.25">
      <c r="A34" s="3" t="s">
        <v>59</v>
      </c>
      <c r="B34" s="1" t="s">
        <v>60</v>
      </c>
      <c r="C34" s="3" t="s">
        <v>59</v>
      </c>
      <c r="D34" s="1" t="s">
        <v>93</v>
      </c>
      <c r="E34" s="5">
        <f t="shared" si="0"/>
        <v>0.108</v>
      </c>
      <c r="F34">
        <f t="shared" si="1"/>
        <v>0.24333333333333335</v>
      </c>
      <c r="G34">
        <f t="shared" si="2"/>
        <v>19.655999999999999</v>
      </c>
      <c r="H34">
        <f t="shared" si="3"/>
        <v>44.286666666666669</v>
      </c>
    </row>
    <row r="35" spans="1:8" ht="30" x14ac:dyDescent="0.25">
      <c r="A35" s="3" t="s">
        <v>63</v>
      </c>
      <c r="B35" s="1" t="s">
        <v>64</v>
      </c>
      <c r="C35" s="3" t="s">
        <v>63</v>
      </c>
      <c r="D35" s="1" t="s">
        <v>94</v>
      </c>
      <c r="E35" s="5">
        <f t="shared" si="0"/>
        <v>0.125</v>
      </c>
      <c r="F35">
        <f t="shared" si="1"/>
        <v>0.21666666666666667</v>
      </c>
      <c r="G35">
        <f t="shared" si="2"/>
        <v>22.75</v>
      </c>
      <c r="H35">
        <f t="shared" si="3"/>
        <v>39.43333333333333</v>
      </c>
    </row>
    <row r="36" spans="1:8" x14ac:dyDescent="0.25">
      <c r="A36" s="3" t="s">
        <v>67</v>
      </c>
      <c r="B36" s="1" t="s">
        <v>68</v>
      </c>
      <c r="E36" s="5"/>
    </row>
    <row r="37" spans="1:8" s="7" customFormat="1" x14ac:dyDescent="0.25">
      <c r="A37" s="6" t="s">
        <v>71</v>
      </c>
      <c r="B37" s="2" t="s">
        <v>72</v>
      </c>
      <c r="C37" s="6" t="s">
        <v>71</v>
      </c>
      <c r="D37" s="2" t="s">
        <v>95</v>
      </c>
      <c r="E37" s="4">
        <f t="shared" si="0"/>
        <v>0.16875000000000001</v>
      </c>
      <c r="F37" s="7">
        <f t="shared" si="1"/>
        <v>0.45</v>
      </c>
      <c r="G37" s="7">
        <f t="shared" si="2"/>
        <v>30.712500000000002</v>
      </c>
      <c r="H37" s="7">
        <f t="shared" si="3"/>
        <v>81.899999999999991</v>
      </c>
    </row>
    <row r="39" spans="1:8" x14ac:dyDescent="0.25">
      <c r="E39" s="7" t="s">
        <v>102</v>
      </c>
      <c r="F39" s="7" t="s">
        <v>101</v>
      </c>
    </row>
    <row r="40" spans="1:8" x14ac:dyDescent="0.25">
      <c r="E40" s="7">
        <f>MIN(E37,E24,E26,E25,E21,E19,E7,E9)/1000</f>
        <v>1.2727272727272725E-4</v>
      </c>
      <c r="F40" s="7">
        <f>MIN(F37,F24,F26,F25,F21,F19,F7,F9)/1000</f>
        <v>2.7142857142857139E-4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Paul Gottschalk</dc:creator>
  <cp:lastModifiedBy>Ian Paul Gottschalk</cp:lastModifiedBy>
  <dcterms:created xsi:type="dcterms:W3CDTF">2019-01-18T21:47:49Z</dcterms:created>
  <dcterms:modified xsi:type="dcterms:W3CDTF">2019-01-18T22:24:01Z</dcterms:modified>
</cp:coreProperties>
</file>