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firstSheet="3" activeTab="3"/>
  </bookViews>
  <sheets>
    <sheet name="10. NPER(TAKSİT_SAYISI)" sheetId="17" r:id="rId1"/>
    <sheet name="10.1 CUMPRINC(TOPANAPARA)" sheetId="18" r:id="rId2"/>
    <sheet name="10.2. CUMIPMT(TOPÖDENENFAİZ)" sheetId="19" r:id="rId3"/>
    <sheet name="10.3. PPMT(ANA_PARA_ÖDEMESİ)" sheetId="20" r:id="rId4"/>
    <sheet name="10.4. IPMT(FAİZTUTARI)" sheetId="21" r:id="rId5"/>
    <sheet name="10.5. PMT(DEVRESEL_ÖDEME) " sheetId="22" r:id="rId6"/>
    <sheet name="10.6. FVSCHEDULE (GDPROGRAM)" sheetId="23" r:id="rId7"/>
    <sheet name="10.7. FV(GD)" sheetId="24" r:id="rId8"/>
    <sheet name="10.8. PV(BD)" sheetId="2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3" l="1"/>
  <c r="I17" i="20"/>
  <c r="I12" i="20"/>
  <c r="D9" i="20"/>
  <c r="F5" i="20"/>
  <c r="D10" i="20"/>
  <c r="D11" i="20"/>
  <c r="D12" i="20"/>
  <c r="D13" i="20"/>
  <c r="D14" i="20"/>
  <c r="D15" i="20"/>
  <c r="D16" i="20"/>
  <c r="D17" i="20"/>
  <c r="D18" i="20"/>
  <c r="D19" i="20"/>
  <c r="D20" i="20"/>
  <c r="C9" i="20"/>
  <c r="F9" i="20" s="1"/>
  <c r="C10" i="20"/>
  <c r="C11" i="20"/>
  <c r="C12" i="20"/>
  <c r="C13" i="20"/>
  <c r="C14" i="20"/>
  <c r="F14" i="20" s="1"/>
  <c r="C15" i="20"/>
  <c r="F15" i="20" s="1"/>
  <c r="C16" i="20"/>
  <c r="F16" i="20" s="1"/>
  <c r="C17" i="20"/>
  <c r="C18" i="20"/>
  <c r="C19" i="20"/>
  <c r="C20" i="20"/>
  <c r="C8" i="17"/>
  <c r="F17" i="20" l="1"/>
  <c r="F13" i="20"/>
  <c r="F12" i="20"/>
  <c r="F19" i="20"/>
  <c r="F11" i="20"/>
  <c r="F20" i="20"/>
  <c r="F18" i="20"/>
  <c r="F10" i="20"/>
  <c r="C5" i="25"/>
</calcChain>
</file>

<file path=xl/sharedStrings.xml><?xml version="1.0" encoding="utf-8"?>
<sst xmlns="http://schemas.openxmlformats.org/spreadsheetml/2006/main" count="58" uniqueCount="33">
  <si>
    <t>Toplam</t>
  </si>
  <si>
    <t>Faiz Oranı :</t>
  </si>
  <si>
    <t>Aylık Ödeme :</t>
  </si>
  <si>
    <t>Bugünkü Değer:</t>
  </si>
  <si>
    <t>Taksit Sayısı :</t>
  </si>
  <si>
    <t xml:space="preserve">Yıllık Faiz Oranı : </t>
  </si>
  <si>
    <t>Dönem Sayısı :</t>
  </si>
  <si>
    <t>Bugünkü Değer :</t>
  </si>
  <si>
    <t>İlk dönem</t>
  </si>
  <si>
    <t>YIL</t>
  </si>
  <si>
    <t>Anapara</t>
  </si>
  <si>
    <t>Faiz</t>
  </si>
  <si>
    <t>Devresel Ödeme</t>
  </si>
  <si>
    <t>TOPLAM</t>
  </si>
  <si>
    <t xml:space="preserve">Aylık Faiz Oranı : </t>
  </si>
  <si>
    <t>Devresel Ödeme :</t>
  </si>
  <si>
    <t>Bugünkü Değer</t>
  </si>
  <si>
    <t>Gelecekteki Değer</t>
  </si>
  <si>
    <t>Taksit Tutarı :</t>
  </si>
  <si>
    <t>Yıl Sayısı</t>
  </si>
  <si>
    <t>Gelecek Değer :</t>
  </si>
  <si>
    <t xml:space="preserve"> =TAKSİT_SAYISI(C4;C5;C6;0;0)</t>
  </si>
  <si>
    <t>Ay</t>
  </si>
  <si>
    <t xml:space="preserve"> =FAİZTUTARI($C$4;B9;$C$5;$C$6;0;0)</t>
  </si>
  <si>
    <t xml:space="preserve"> =DEVRESEL_ÖDEME(C4;C5;C6;0;0)</t>
  </si>
  <si>
    <t xml:space="preserve"> =ANA_PARA_ÖDEMESİ($C$4;B9;$C$5;$C$6;0;0)</t>
  </si>
  <si>
    <t>1,79% oranla 50000 lira 12 ay kredi çektim</t>
  </si>
  <si>
    <t>6ıncı ayı ödedim. Kalan kısmı ödeyip ayrılmak istiyorum</t>
  </si>
  <si>
    <t>Ne kadar geriye anapara öderim</t>
  </si>
  <si>
    <t xml:space="preserve"> =TOPANAPARA(1,79%;12;50000;7;12;0)</t>
  </si>
  <si>
    <t>Ne kadar faiz ödemeyeceğim</t>
  </si>
  <si>
    <t xml:space="preserve"> =TOPÖDENENFAİZ(1,79%;12;50000;7;12;0)</t>
  </si>
  <si>
    <t xml:space="preserve"> =GDPROGRAM(C4;C9:C11)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</si>
</sst>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_-* #,##0\ _Y_T_L_-;\-* #,##0\ _Y_T_L_-;_-* &quot;-&quot;??\ _Y_T_L_-;_-@_-"/>
    <numFmt numFmtId="167" formatCode="#,##0.00\ &quot;YTL&quot;;[Red]\-#,##0.00\ &quot;YTL&quot;"/>
    <numFmt numFmtId="168" formatCode="_-* #,##0.00\ _T_L_-;\-* #,##0.00\ _T_L_-;_-* &quot;-&quot;??\ _T_L_-;_-@_-"/>
    <numFmt numFmtId="169" formatCode="_(&quot;TL&quot;* #,##0.00_);_(&quot;TL&quot;* \(#,##0.00\);_(&quot;TL&quot;* &quot;-&quot;??_);_(@_)"/>
    <numFmt numFmtId="170" formatCode="_-* #,##0\ _T_L_-;\-* #,##0\ _T_L_-;_-* &quot;-&quot;\ _T_L_-;_-@_-"/>
    <numFmt numFmtId="171" formatCode="_(* #,##0.00_);_(* \(#,##0.00\);_(* &quot;-&quot;??_);_(@_)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b/>
      <sz val="12"/>
      <name val="Tahoma"/>
      <family val="2"/>
      <charset val="162"/>
    </font>
    <font>
      <b/>
      <sz val="12"/>
      <name val="Tahoma"/>
      <family val="2"/>
    </font>
    <font>
      <b/>
      <sz val="18"/>
      <color rgb="FF7030A0"/>
      <name val="Tahoma"/>
      <family val="2"/>
      <charset val="162"/>
    </font>
    <font>
      <sz val="12"/>
      <name val="Tahoma"/>
      <family val="2"/>
      <charset val="162"/>
    </font>
    <font>
      <sz val="10"/>
      <name val="Times New Roman Tur"/>
      <charset val="162"/>
    </font>
    <font>
      <sz val="10"/>
      <name val="Arial Tur"/>
      <charset val="162"/>
    </font>
    <font>
      <b/>
      <sz val="12"/>
      <color rgb="FF7030A0"/>
      <name val="Tahom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7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2" applyFont="1"/>
    <xf numFmtId="10" fontId="3" fillId="0" borderId="0" xfId="3" applyNumberFormat="1" applyFont="1"/>
    <xf numFmtId="38" fontId="4" fillId="0" borderId="0" xfId="2" applyNumberFormat="1" applyFont="1" applyBorder="1"/>
    <xf numFmtId="166" fontId="3" fillId="0" borderId="0" xfId="4" applyNumberFormat="1" applyFont="1"/>
    <xf numFmtId="166" fontId="3" fillId="2" borderId="0" xfId="4" applyNumberFormat="1" applyFont="1" applyFill="1"/>
    <xf numFmtId="0" fontId="5" fillId="0" borderId="0" xfId="2" applyFont="1"/>
    <xf numFmtId="9" fontId="3" fillId="0" borderId="0" xfId="3" applyFont="1"/>
    <xf numFmtId="166" fontId="3" fillId="0" borderId="0" xfId="4" applyNumberFormat="1" applyFont="1" applyBorder="1"/>
    <xf numFmtId="165" fontId="3" fillId="0" borderId="0" xfId="4" applyFont="1"/>
    <xf numFmtId="167" fontId="3" fillId="0" borderId="0" xfId="2" applyNumberFormat="1" applyFont="1"/>
    <xf numFmtId="0" fontId="3" fillId="0" borderId="1" xfId="2" applyFont="1" applyBorder="1"/>
    <xf numFmtId="0" fontId="3" fillId="0" borderId="2" xfId="2" applyFont="1" applyBorder="1"/>
    <xf numFmtId="0" fontId="6" fillId="0" borderId="3" xfId="2" applyFont="1" applyBorder="1" applyAlignment="1">
      <alignment horizontal="left"/>
    </xf>
    <xf numFmtId="38" fontId="4" fillId="2" borderId="4" xfId="2" applyNumberFormat="1" applyFont="1" applyFill="1" applyBorder="1"/>
    <xf numFmtId="0" fontId="6" fillId="0" borderId="5" xfId="2" applyFont="1" applyBorder="1" applyAlignment="1">
      <alignment horizontal="left"/>
    </xf>
    <xf numFmtId="38" fontId="4" fillId="2" borderId="6" xfId="2" applyNumberFormat="1" applyFont="1" applyFill="1" applyBorder="1"/>
    <xf numFmtId="0" fontId="6" fillId="0" borderId="7" xfId="2" applyFont="1" applyBorder="1" applyAlignment="1">
      <alignment horizontal="left"/>
    </xf>
    <xf numFmtId="0" fontId="6" fillId="0" borderId="8" xfId="2" applyFont="1" applyBorder="1" applyAlignment="1">
      <alignment horizontal="left"/>
    </xf>
    <xf numFmtId="38" fontId="4" fillId="2" borderId="9" xfId="2" applyNumberFormat="1" applyFont="1" applyFill="1" applyBorder="1"/>
    <xf numFmtId="0" fontId="3" fillId="0" borderId="10" xfId="2" applyFont="1" applyBorder="1"/>
    <xf numFmtId="38" fontId="4" fillId="2" borderId="11" xfId="2" applyNumberFormat="1" applyFont="1" applyFill="1" applyBorder="1"/>
    <xf numFmtId="0" fontId="3" fillId="0" borderId="5" xfId="2" applyFont="1" applyBorder="1"/>
    <xf numFmtId="38" fontId="4" fillId="2" borderId="12" xfId="2" applyNumberFormat="1" applyFont="1" applyFill="1" applyBorder="1"/>
    <xf numFmtId="9" fontId="6" fillId="0" borderId="4" xfId="3" applyFont="1" applyBorder="1"/>
    <xf numFmtId="9" fontId="6" fillId="0" borderId="6" xfId="3" applyFont="1" applyBorder="1"/>
    <xf numFmtId="9" fontId="3" fillId="0" borderId="0" xfId="3" applyNumberFormat="1" applyFont="1"/>
    <xf numFmtId="0" fontId="9" fillId="0" borderId="0" xfId="2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6"/>
  <dimension ref="B4:D10"/>
  <sheetViews>
    <sheetView zoomScale="145" zoomScaleNormal="145" workbookViewId="0">
      <selection activeCell="D9" sqref="D9"/>
    </sheetView>
  </sheetViews>
  <sheetFormatPr defaultColWidth="9.109375" defaultRowHeight="15" x14ac:dyDescent="0.25"/>
  <cols>
    <col min="1" max="1" width="9.109375" style="1"/>
    <col min="2" max="2" width="19.6640625" style="1" bestFit="1" customWidth="1"/>
    <col min="3" max="3" width="23.5546875" style="1" customWidth="1"/>
    <col min="4" max="16384" width="9.109375" style="1"/>
  </cols>
  <sheetData>
    <row r="4" spans="2:4" x14ac:dyDescent="0.25">
      <c r="B4" s="1" t="s">
        <v>1</v>
      </c>
      <c r="C4" s="2">
        <v>2.64E-2</v>
      </c>
    </row>
    <row r="5" spans="2:4" x14ac:dyDescent="0.25">
      <c r="B5" s="1" t="s">
        <v>2</v>
      </c>
      <c r="C5" s="3">
        <v>-272.55</v>
      </c>
    </row>
    <row r="6" spans="2:4" x14ac:dyDescent="0.25">
      <c r="B6" s="1" t="s">
        <v>3</v>
      </c>
      <c r="C6" s="4">
        <v>4800</v>
      </c>
    </row>
    <row r="8" spans="2:4" x14ac:dyDescent="0.25">
      <c r="B8" s="1" t="s">
        <v>4</v>
      </c>
      <c r="C8" s="5">
        <f>NPER(C4,C5,C6,0,0)</f>
        <v>23.999988491691859</v>
      </c>
      <c r="D8" s="1" t="s">
        <v>21</v>
      </c>
    </row>
    <row r="10" spans="2:4" ht="22.2" x14ac:dyDescent="0.35">
      <c r="B10" s="6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7"/>
  <dimension ref="B4:C20"/>
  <sheetViews>
    <sheetView workbookViewId="0">
      <selection activeCell="G22" sqref="G22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16.44140625" style="1" bestFit="1" customWidth="1"/>
    <col min="4" max="16384" width="9.109375" style="1"/>
  </cols>
  <sheetData>
    <row r="4" spans="2:3" x14ac:dyDescent="0.25">
      <c r="B4" s="1" t="s">
        <v>5</v>
      </c>
      <c r="C4" s="7">
        <v>0.2</v>
      </c>
    </row>
    <row r="5" spans="2:3" x14ac:dyDescent="0.25">
      <c r="B5" s="1" t="s">
        <v>6</v>
      </c>
      <c r="C5" s="1">
        <v>10</v>
      </c>
    </row>
    <row r="6" spans="2:3" x14ac:dyDescent="0.25">
      <c r="B6" s="1" t="s">
        <v>7</v>
      </c>
      <c r="C6" s="8">
        <v>50000</v>
      </c>
    </row>
    <row r="7" spans="2:3" x14ac:dyDescent="0.25">
      <c r="B7" s="1" t="s">
        <v>8</v>
      </c>
      <c r="C7" s="9">
        <v>1</v>
      </c>
    </row>
    <row r="8" spans="2:3" x14ac:dyDescent="0.25">
      <c r="C8" s="10"/>
    </row>
    <row r="9" spans="2:3" ht="22.8" thickBot="1" x14ac:dyDescent="0.4">
      <c r="B9" s="6"/>
    </row>
    <row r="10" spans="2:3" x14ac:dyDescent="0.25">
      <c r="B10" s="11" t="s">
        <v>9</v>
      </c>
      <c r="C10" s="12" t="s">
        <v>10</v>
      </c>
    </row>
    <row r="11" spans="2:3" x14ac:dyDescent="0.25">
      <c r="B11" s="13">
        <v>1</v>
      </c>
      <c r="C11" s="14"/>
    </row>
    <row r="12" spans="2:3" x14ac:dyDescent="0.25">
      <c r="B12" s="13">
        <v>2</v>
      </c>
      <c r="C12" s="14"/>
    </row>
    <row r="13" spans="2:3" x14ac:dyDescent="0.25">
      <c r="B13" s="13">
        <v>3</v>
      </c>
      <c r="C13" s="14"/>
    </row>
    <row r="14" spans="2:3" x14ac:dyDescent="0.25">
      <c r="B14" s="13">
        <v>4</v>
      </c>
      <c r="C14" s="14"/>
    </row>
    <row r="15" spans="2:3" x14ac:dyDescent="0.25">
      <c r="B15" s="13">
        <v>5</v>
      </c>
      <c r="C15" s="14"/>
    </row>
    <row r="16" spans="2:3" x14ac:dyDescent="0.25">
      <c r="B16" s="13">
        <v>6</v>
      </c>
      <c r="C16" s="14"/>
    </row>
    <row r="17" spans="2:3" x14ac:dyDescent="0.25">
      <c r="B17" s="13">
        <v>7</v>
      </c>
      <c r="C17" s="14"/>
    </row>
    <row r="18" spans="2:3" x14ac:dyDescent="0.25">
      <c r="B18" s="13">
        <v>8</v>
      </c>
      <c r="C18" s="14"/>
    </row>
    <row r="19" spans="2:3" x14ac:dyDescent="0.25">
      <c r="B19" s="13">
        <v>9</v>
      </c>
      <c r="C19" s="14"/>
    </row>
    <row r="20" spans="2:3" ht="15.6" thickBot="1" x14ac:dyDescent="0.3">
      <c r="B20" s="15">
        <v>10</v>
      </c>
      <c r="C20" s="16"/>
    </row>
  </sheetData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8"/>
  <dimension ref="B4:C20"/>
  <sheetViews>
    <sheetView workbookViewId="0">
      <selection activeCell="E21" sqref="E21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17.109375" style="1" bestFit="1" customWidth="1"/>
    <col min="4" max="16384" width="9.109375" style="1"/>
  </cols>
  <sheetData>
    <row r="4" spans="2:3" x14ac:dyDescent="0.25">
      <c r="B4" s="1" t="s">
        <v>5</v>
      </c>
      <c r="C4" s="7">
        <v>0.2</v>
      </c>
    </row>
    <row r="5" spans="2:3" x14ac:dyDescent="0.25">
      <c r="B5" s="1" t="s">
        <v>6</v>
      </c>
      <c r="C5" s="1">
        <v>10</v>
      </c>
    </row>
    <row r="6" spans="2:3" x14ac:dyDescent="0.25">
      <c r="B6" s="1" t="s">
        <v>7</v>
      </c>
      <c r="C6" s="8">
        <v>50000</v>
      </c>
    </row>
    <row r="7" spans="2:3" x14ac:dyDescent="0.25">
      <c r="B7" s="1" t="s">
        <v>8</v>
      </c>
      <c r="C7" s="9">
        <v>1</v>
      </c>
    </row>
    <row r="8" spans="2:3" x14ac:dyDescent="0.25">
      <c r="C8" s="10"/>
    </row>
    <row r="9" spans="2:3" ht="22.8" thickBot="1" x14ac:dyDescent="0.4">
      <c r="B9" s="6"/>
    </row>
    <row r="10" spans="2:3" x14ac:dyDescent="0.25">
      <c r="B10" s="11" t="s">
        <v>9</v>
      </c>
      <c r="C10" s="12" t="s">
        <v>11</v>
      </c>
    </row>
    <row r="11" spans="2:3" x14ac:dyDescent="0.25">
      <c r="B11" s="13">
        <v>1</v>
      </c>
      <c r="C11" s="14"/>
    </row>
    <row r="12" spans="2:3" x14ac:dyDescent="0.25">
      <c r="B12" s="17">
        <v>2</v>
      </c>
      <c r="C12" s="14"/>
    </row>
    <row r="13" spans="2:3" x14ac:dyDescent="0.25">
      <c r="B13" s="17">
        <v>3</v>
      </c>
      <c r="C13" s="14"/>
    </row>
    <row r="14" spans="2:3" x14ac:dyDescent="0.25">
      <c r="B14" s="17">
        <v>4</v>
      </c>
      <c r="C14" s="14"/>
    </row>
    <row r="15" spans="2:3" x14ac:dyDescent="0.25">
      <c r="B15" s="17">
        <v>5</v>
      </c>
      <c r="C15" s="14"/>
    </row>
    <row r="16" spans="2:3" x14ac:dyDescent="0.25">
      <c r="B16" s="17">
        <v>6</v>
      </c>
      <c r="C16" s="14"/>
    </row>
    <row r="17" spans="2:3" x14ac:dyDescent="0.25">
      <c r="B17" s="17">
        <v>7</v>
      </c>
      <c r="C17" s="14"/>
    </row>
    <row r="18" spans="2:3" x14ac:dyDescent="0.25">
      <c r="B18" s="17">
        <v>8</v>
      </c>
      <c r="C18" s="14"/>
    </row>
    <row r="19" spans="2:3" x14ac:dyDescent="0.25">
      <c r="B19" s="17">
        <v>9</v>
      </c>
      <c r="C19" s="14"/>
    </row>
    <row r="20" spans="2:3" ht="15.6" thickBot="1" x14ac:dyDescent="0.3">
      <c r="B20" s="18">
        <v>10</v>
      </c>
      <c r="C20" s="16"/>
    </row>
  </sheetData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9"/>
  <dimension ref="B1:I25"/>
  <sheetViews>
    <sheetView tabSelected="1" zoomScale="115" zoomScaleNormal="115" workbookViewId="0">
      <selection activeCell="D15" sqref="D15:D20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16.44140625" style="1" bestFit="1" customWidth="1"/>
    <col min="4" max="4" width="15.88671875" style="1" bestFit="1" customWidth="1"/>
    <col min="5" max="5" width="3.33203125" style="1" customWidth="1"/>
    <col min="6" max="6" width="19.33203125" style="1" customWidth="1"/>
    <col min="7" max="8" width="9.109375" style="1"/>
    <col min="9" max="9" width="12.33203125" style="1" bestFit="1" customWidth="1"/>
    <col min="10" max="16384" width="9.109375" style="1"/>
  </cols>
  <sheetData>
    <row r="1" spans="2:9" x14ac:dyDescent="0.25">
      <c r="I1" s="1" t="s">
        <v>23</v>
      </c>
    </row>
    <row r="2" spans="2:9" x14ac:dyDescent="0.25">
      <c r="I2" s="1" t="s">
        <v>25</v>
      </c>
    </row>
    <row r="3" spans="2:9" ht="22.2" x14ac:dyDescent="0.35">
      <c r="F3" s="6"/>
    </row>
    <row r="4" spans="2:9" ht="15.6" thickBot="1" x14ac:dyDescent="0.3">
      <c r="B4" s="1" t="s">
        <v>14</v>
      </c>
      <c r="C4" s="2">
        <v>1.7899999999999999E-2</v>
      </c>
      <c r="F4" s="1" t="s">
        <v>12</v>
      </c>
    </row>
    <row r="5" spans="2:9" ht="15.6" thickBot="1" x14ac:dyDescent="0.3">
      <c r="B5" s="1" t="s">
        <v>6</v>
      </c>
      <c r="C5" s="1">
        <v>12</v>
      </c>
      <c r="F5" s="19">
        <f>PMT(C4,C5,C6,0,0)</f>
        <v>-4667.214886778218</v>
      </c>
      <c r="G5" s="1" t="s">
        <v>24</v>
      </c>
    </row>
    <row r="6" spans="2:9" x14ac:dyDescent="0.25">
      <c r="B6" s="1" t="s">
        <v>7</v>
      </c>
      <c r="C6" s="8">
        <v>50000</v>
      </c>
    </row>
    <row r="7" spans="2:9" ht="15.6" thickBot="1" x14ac:dyDescent="0.3"/>
    <row r="8" spans="2:9" x14ac:dyDescent="0.25">
      <c r="B8" s="11" t="s">
        <v>22</v>
      </c>
      <c r="C8" s="12" t="s">
        <v>11</v>
      </c>
      <c r="D8" s="12" t="s">
        <v>10</v>
      </c>
      <c r="F8" s="20" t="s">
        <v>0</v>
      </c>
      <c r="I8" s="1" t="s">
        <v>26</v>
      </c>
    </row>
    <row r="9" spans="2:9" x14ac:dyDescent="0.25">
      <c r="B9" s="13">
        <v>1</v>
      </c>
      <c r="C9" s="14">
        <f>IPMT($C$4,B9,$C$5,$C$6,0,0)</f>
        <v>-895</v>
      </c>
      <c r="D9" s="14">
        <f>PPMT($C$4,B9,$C$5,$C$6,0,0)</f>
        <v>-3772.2148867782184</v>
      </c>
      <c r="F9" s="21">
        <f>C9+D9</f>
        <v>-4667.214886778218</v>
      </c>
      <c r="I9" s="1" t="s">
        <v>27</v>
      </c>
    </row>
    <row r="10" spans="2:9" x14ac:dyDescent="0.25">
      <c r="B10" s="13">
        <v>2</v>
      </c>
      <c r="C10" s="14">
        <f t="shared" ref="C10:C20" si="0">IPMT($C$4,B10,$C$5,$C$6,0,0)</f>
        <v>-827.47735352666984</v>
      </c>
      <c r="D10" s="14">
        <f t="shared" ref="D10:D20" si="1">PPMT($C$4,B10,$C$5,$C$6,0,0)</f>
        <v>-3839.737533251548</v>
      </c>
      <c r="F10" s="21">
        <f t="shared" ref="F10:F20" si="2">C10+D10</f>
        <v>-4667.214886778218</v>
      </c>
      <c r="I10" s="1" t="s">
        <v>28</v>
      </c>
    </row>
    <row r="11" spans="2:9" x14ac:dyDescent="0.25">
      <c r="B11" s="13">
        <v>3</v>
      </c>
      <c r="C11" s="14">
        <f t="shared" si="0"/>
        <v>-758.74605168146718</v>
      </c>
      <c r="D11" s="14">
        <f t="shared" si="1"/>
        <v>-3908.4688350967513</v>
      </c>
      <c r="F11" s="21">
        <f t="shared" si="2"/>
        <v>-4667.214886778218</v>
      </c>
    </row>
    <row r="12" spans="2:9" x14ac:dyDescent="0.25">
      <c r="B12" s="13">
        <v>4</v>
      </c>
      <c r="C12" s="14">
        <f t="shared" si="0"/>
        <v>-688.78445953323524</v>
      </c>
      <c r="D12" s="14">
        <f t="shared" si="1"/>
        <v>-3978.4304272449826</v>
      </c>
      <c r="F12" s="21">
        <f t="shared" si="2"/>
        <v>-4667.214886778218</v>
      </c>
      <c r="I12" s="1">
        <f>CUMPRINC(1.79%,12,50000,7,12,0)</f>
        <v>-26329.371020302286</v>
      </c>
    </row>
    <row r="13" spans="2:9" x14ac:dyDescent="0.25">
      <c r="B13" s="13">
        <v>5</v>
      </c>
      <c r="C13" s="14">
        <f t="shared" si="0"/>
        <v>-617.57055488555022</v>
      </c>
      <c r="D13" s="14">
        <f t="shared" si="1"/>
        <v>-4049.6443318926681</v>
      </c>
      <c r="F13" s="21">
        <f t="shared" si="2"/>
        <v>-4667.214886778218</v>
      </c>
      <c r="I13" s="27" t="s">
        <v>29</v>
      </c>
    </row>
    <row r="14" spans="2:9" x14ac:dyDescent="0.25">
      <c r="B14" s="13">
        <v>6</v>
      </c>
      <c r="C14" s="14">
        <f t="shared" si="0"/>
        <v>-545.08192134467129</v>
      </c>
      <c r="D14" s="14">
        <f t="shared" si="1"/>
        <v>-4122.1329654335468</v>
      </c>
      <c r="F14" s="21">
        <f t="shared" si="2"/>
        <v>-4667.214886778218</v>
      </c>
    </row>
    <row r="15" spans="2:9" x14ac:dyDescent="0.25">
      <c r="B15" s="13">
        <v>7</v>
      </c>
      <c r="C15" s="14">
        <f t="shared" si="0"/>
        <v>-471.29574126341089</v>
      </c>
      <c r="D15" s="14">
        <f t="shared" si="1"/>
        <v>-4195.9191455148075</v>
      </c>
      <c r="F15" s="21">
        <f t="shared" si="2"/>
        <v>-4667.214886778218</v>
      </c>
      <c r="I15" s="1" t="s">
        <v>30</v>
      </c>
    </row>
    <row r="16" spans="2:9" x14ac:dyDescent="0.25">
      <c r="B16" s="13">
        <v>8</v>
      </c>
      <c r="C16" s="14">
        <f t="shared" si="0"/>
        <v>-396.18878855869571</v>
      </c>
      <c r="D16" s="14">
        <f t="shared" si="1"/>
        <v>-4271.0260982195223</v>
      </c>
      <c r="F16" s="21">
        <f t="shared" si="2"/>
        <v>-4667.214886778218</v>
      </c>
    </row>
    <row r="17" spans="2:9" x14ac:dyDescent="0.25">
      <c r="B17" s="13">
        <v>9</v>
      </c>
      <c r="C17" s="14">
        <f t="shared" si="0"/>
        <v>-319.73742140056629</v>
      </c>
      <c r="D17" s="14">
        <f t="shared" si="1"/>
        <v>-4347.4774653776512</v>
      </c>
      <c r="F17" s="21">
        <f t="shared" si="2"/>
        <v>-4667.214886778218</v>
      </c>
      <c r="I17" s="1">
        <f>CUMIPMT(1.79%,12,50000,7,12,0)</f>
        <v>-1673.9183003670223</v>
      </c>
    </row>
    <row r="18" spans="2:9" x14ac:dyDescent="0.25">
      <c r="B18" s="13">
        <v>10</v>
      </c>
      <c r="C18" s="14">
        <f t="shared" si="0"/>
        <v>-241.9175747703064</v>
      </c>
      <c r="D18" s="14">
        <f t="shared" si="1"/>
        <v>-4425.2973120079114</v>
      </c>
      <c r="F18" s="21">
        <f t="shared" si="2"/>
        <v>-4667.214886778218</v>
      </c>
      <c r="I18" s="27" t="s">
        <v>31</v>
      </c>
    </row>
    <row r="19" spans="2:9" x14ac:dyDescent="0.25">
      <c r="B19" s="13">
        <v>11</v>
      </c>
      <c r="C19" s="14">
        <f t="shared" si="0"/>
        <v>-162.70475288536477</v>
      </c>
      <c r="D19" s="14">
        <f t="shared" si="1"/>
        <v>-4504.5101338928534</v>
      </c>
      <c r="F19" s="21">
        <f t="shared" si="2"/>
        <v>-4667.214886778218</v>
      </c>
    </row>
    <row r="20" spans="2:9" x14ac:dyDescent="0.25">
      <c r="B20" s="13">
        <v>12</v>
      </c>
      <c r="C20" s="14">
        <f t="shared" si="0"/>
        <v>-82.074021488682675</v>
      </c>
      <c r="D20" s="14">
        <f t="shared" si="1"/>
        <v>-4585.1408652895352</v>
      </c>
      <c r="F20" s="21">
        <f t="shared" si="2"/>
        <v>-4667.214886778218</v>
      </c>
    </row>
    <row r="21" spans="2:9" ht="15.6" thickBot="1" x14ac:dyDescent="0.3">
      <c r="B21" s="22" t="s">
        <v>13</v>
      </c>
      <c r="C21" s="16"/>
      <c r="D21" s="16"/>
      <c r="F21" s="23"/>
    </row>
    <row r="23" spans="2:9" ht="22.2" x14ac:dyDescent="0.35">
      <c r="B23" s="6"/>
    </row>
    <row r="25" spans="2:9" ht="22.2" x14ac:dyDescent="0.35">
      <c r="B25" s="6"/>
    </row>
  </sheetData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0"/>
  <dimension ref="B4:C21"/>
  <sheetViews>
    <sheetView workbookViewId="0">
      <selection activeCell="E21" sqref="E21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18.109375" style="1" bestFit="1" customWidth="1"/>
    <col min="4" max="16384" width="9.109375" style="1"/>
  </cols>
  <sheetData>
    <row r="4" spans="2:3" x14ac:dyDescent="0.25">
      <c r="B4" s="1" t="s">
        <v>5</v>
      </c>
      <c r="C4" s="2">
        <v>0.1</v>
      </c>
    </row>
    <row r="5" spans="2:3" x14ac:dyDescent="0.25">
      <c r="B5" s="1" t="s">
        <v>6</v>
      </c>
      <c r="C5" s="1">
        <v>10</v>
      </c>
    </row>
    <row r="6" spans="2:3" x14ac:dyDescent="0.25">
      <c r="B6" s="1" t="s">
        <v>7</v>
      </c>
      <c r="C6" s="8">
        <v>50000</v>
      </c>
    </row>
    <row r="7" spans="2:3" ht="15.6" thickBot="1" x14ac:dyDescent="0.3"/>
    <row r="8" spans="2:3" x14ac:dyDescent="0.25">
      <c r="B8" s="11" t="s">
        <v>9</v>
      </c>
      <c r="C8" s="12" t="s">
        <v>11</v>
      </c>
    </row>
    <row r="9" spans="2:3" x14ac:dyDescent="0.25">
      <c r="B9" s="13">
        <v>1</v>
      </c>
      <c r="C9" s="14"/>
    </row>
    <row r="10" spans="2:3" x14ac:dyDescent="0.25">
      <c r="B10" s="13">
        <v>2</v>
      </c>
      <c r="C10" s="14"/>
    </row>
    <row r="11" spans="2:3" x14ac:dyDescent="0.25">
      <c r="B11" s="13">
        <v>3</v>
      </c>
      <c r="C11" s="14"/>
    </row>
    <row r="12" spans="2:3" x14ac:dyDescent="0.25">
      <c r="B12" s="13">
        <v>4</v>
      </c>
      <c r="C12" s="14"/>
    </row>
    <row r="13" spans="2:3" x14ac:dyDescent="0.25">
      <c r="B13" s="13">
        <v>5</v>
      </c>
      <c r="C13" s="14"/>
    </row>
    <row r="14" spans="2:3" x14ac:dyDescent="0.25">
      <c r="B14" s="13">
        <v>6</v>
      </c>
      <c r="C14" s="14"/>
    </row>
    <row r="15" spans="2:3" x14ac:dyDescent="0.25">
      <c r="B15" s="13">
        <v>7</v>
      </c>
      <c r="C15" s="14"/>
    </row>
    <row r="16" spans="2:3" x14ac:dyDescent="0.25">
      <c r="B16" s="13">
        <v>8</v>
      </c>
      <c r="C16" s="14"/>
    </row>
    <row r="17" spans="2:3" x14ac:dyDescent="0.25">
      <c r="B17" s="13">
        <v>9</v>
      </c>
      <c r="C17" s="14"/>
    </row>
    <row r="18" spans="2:3" x14ac:dyDescent="0.25">
      <c r="B18" s="13">
        <v>10</v>
      </c>
      <c r="C18" s="14"/>
    </row>
    <row r="19" spans="2:3" ht="15.6" thickBot="1" x14ac:dyDescent="0.3">
      <c r="B19" s="22" t="s">
        <v>13</v>
      </c>
      <c r="C19" s="16"/>
    </row>
    <row r="21" spans="2:3" ht="22.2" x14ac:dyDescent="0.35">
      <c r="B21" s="6"/>
    </row>
  </sheetData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1"/>
  <dimension ref="B4:C10"/>
  <sheetViews>
    <sheetView workbookViewId="0">
      <selection activeCell="E21" sqref="E21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23.5546875" style="1" customWidth="1"/>
    <col min="4" max="16384" width="9.109375" style="1"/>
  </cols>
  <sheetData>
    <row r="4" spans="2:3" x14ac:dyDescent="0.25">
      <c r="B4" s="1" t="s">
        <v>14</v>
      </c>
      <c r="C4" s="2">
        <v>7.0000000000000001E-3</v>
      </c>
    </row>
    <row r="5" spans="2:3" x14ac:dyDescent="0.25">
      <c r="B5" s="1" t="s">
        <v>6</v>
      </c>
      <c r="C5" s="1">
        <v>12</v>
      </c>
    </row>
    <row r="6" spans="2:3" x14ac:dyDescent="0.25">
      <c r="B6" s="1" t="s">
        <v>7</v>
      </c>
      <c r="C6" s="4">
        <v>10000</v>
      </c>
    </row>
    <row r="8" spans="2:3" x14ac:dyDescent="0.25">
      <c r="B8" s="1" t="s">
        <v>15</v>
      </c>
      <c r="C8" s="3"/>
    </row>
    <row r="10" spans="2:3" ht="22.2" x14ac:dyDescent="0.35">
      <c r="B10" s="6"/>
    </row>
  </sheetData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2"/>
  <dimension ref="B4:D13"/>
  <sheetViews>
    <sheetView workbookViewId="0">
      <selection activeCell="D6" sqref="D6"/>
    </sheetView>
  </sheetViews>
  <sheetFormatPr defaultColWidth="9.109375" defaultRowHeight="15" x14ac:dyDescent="0.25"/>
  <cols>
    <col min="1" max="1" width="9.109375" style="1"/>
    <col min="2" max="2" width="23.33203125" style="1" customWidth="1"/>
    <col min="3" max="3" width="25.33203125" style="1" bestFit="1" customWidth="1"/>
    <col min="4" max="16384" width="9.109375" style="1"/>
  </cols>
  <sheetData>
    <row r="4" spans="2:4" x14ac:dyDescent="0.25">
      <c r="B4" s="1" t="s">
        <v>16</v>
      </c>
      <c r="C4" s="4">
        <v>10000000</v>
      </c>
    </row>
    <row r="6" spans="2:4" x14ac:dyDescent="0.25">
      <c r="B6" s="1" t="s">
        <v>17</v>
      </c>
      <c r="C6" s="5">
        <f>FVSCHEDULE(C4,C9:C11)</f>
        <v>13305600.000000006</v>
      </c>
      <c r="D6" s="1" t="s">
        <v>32</v>
      </c>
    </row>
    <row r="7" spans="2:4" ht="15.6" thickBot="1" x14ac:dyDescent="0.3"/>
    <row r="8" spans="2:4" x14ac:dyDescent="0.25">
      <c r="B8" s="11" t="s">
        <v>9</v>
      </c>
      <c r="C8" s="12" t="s">
        <v>11</v>
      </c>
    </row>
    <row r="9" spans="2:4" x14ac:dyDescent="0.25">
      <c r="B9" s="13">
        <v>1</v>
      </c>
      <c r="C9" s="24">
        <v>0.12</v>
      </c>
    </row>
    <row r="10" spans="2:4" x14ac:dyDescent="0.25">
      <c r="B10" s="13">
        <v>2</v>
      </c>
      <c r="C10" s="24">
        <v>0.1</v>
      </c>
    </row>
    <row r="11" spans="2:4" ht="15.6" thickBot="1" x14ac:dyDescent="0.3">
      <c r="B11" s="15">
        <v>3</v>
      </c>
      <c r="C11" s="25">
        <v>0.08</v>
      </c>
    </row>
    <row r="13" spans="2:4" ht="22.2" x14ac:dyDescent="0.35">
      <c r="B13" s="6"/>
    </row>
  </sheetData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3"/>
  <dimension ref="B4:C10"/>
  <sheetViews>
    <sheetView workbookViewId="0">
      <selection activeCell="C8" sqref="C8"/>
    </sheetView>
  </sheetViews>
  <sheetFormatPr defaultColWidth="9.109375" defaultRowHeight="15" x14ac:dyDescent="0.25"/>
  <cols>
    <col min="1" max="1" width="9.109375" style="1"/>
    <col min="2" max="2" width="19.6640625" style="1" bestFit="1" customWidth="1"/>
    <col min="3" max="3" width="23.5546875" style="1" customWidth="1"/>
    <col min="4" max="16384" width="9.109375" style="1"/>
  </cols>
  <sheetData>
    <row r="4" spans="2:3" x14ac:dyDescent="0.25">
      <c r="B4" s="1" t="s">
        <v>18</v>
      </c>
      <c r="C4" s="1">
        <v>-1000</v>
      </c>
    </row>
    <row r="5" spans="2:3" x14ac:dyDescent="0.25">
      <c r="B5" s="1" t="s">
        <v>5</v>
      </c>
      <c r="C5" s="26">
        <v>0.09</v>
      </c>
    </row>
    <row r="6" spans="2:3" x14ac:dyDescent="0.25">
      <c r="B6" s="1" t="s">
        <v>19</v>
      </c>
      <c r="C6" s="1">
        <v>10</v>
      </c>
    </row>
    <row r="8" spans="2:3" x14ac:dyDescent="0.25">
      <c r="B8" s="1" t="s">
        <v>20</v>
      </c>
      <c r="C8" s="5"/>
    </row>
    <row r="10" spans="2:3" ht="22.2" x14ac:dyDescent="0.35">
      <c r="B10" s="6"/>
    </row>
  </sheetData>
  <pageMargins left="0.75" right="0.75" top="1" bottom="1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4"/>
  <dimension ref="B4:C10"/>
  <sheetViews>
    <sheetView workbookViewId="0">
      <selection activeCell="C8" sqref="C8"/>
    </sheetView>
  </sheetViews>
  <sheetFormatPr defaultColWidth="9.109375" defaultRowHeight="15" x14ac:dyDescent="0.25"/>
  <cols>
    <col min="1" max="1" width="9.109375" style="1"/>
    <col min="2" max="2" width="19.6640625" style="1" bestFit="1" customWidth="1"/>
    <col min="3" max="3" width="23.5546875" style="1" customWidth="1"/>
    <col min="4" max="16384" width="9.109375" style="1"/>
  </cols>
  <sheetData>
    <row r="4" spans="2:3" x14ac:dyDescent="0.25">
      <c r="B4" s="1" t="s">
        <v>18</v>
      </c>
      <c r="C4" s="1">
        <v>-272.55</v>
      </c>
    </row>
    <row r="5" spans="2:3" x14ac:dyDescent="0.25">
      <c r="B5" s="1" t="s">
        <v>14</v>
      </c>
      <c r="C5" s="2">
        <f>8.44/12/100</f>
        <v>7.0333333333333324E-3</v>
      </c>
    </row>
    <row r="6" spans="2:3" x14ac:dyDescent="0.25">
      <c r="B6" s="1" t="s">
        <v>6</v>
      </c>
      <c r="C6" s="1">
        <v>24</v>
      </c>
    </row>
    <row r="8" spans="2:3" x14ac:dyDescent="0.25">
      <c r="B8" s="1" t="s">
        <v>7</v>
      </c>
      <c r="C8" s="5"/>
    </row>
    <row r="10" spans="2:3" ht="22.2" x14ac:dyDescent="0.35">
      <c r="B10" s="6"/>
    </row>
  </sheetData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10. NPER(TAKSİT_SAYISI)</vt:lpstr>
      <vt:lpstr>10.1 CUMPRINC(TOPANAPARA)</vt:lpstr>
      <vt:lpstr>10.2. CUMIPMT(TOPÖDENENFAİZ)</vt:lpstr>
      <vt:lpstr>10.3. PPMT(ANA_PARA_ÖDEMESİ)</vt:lpstr>
      <vt:lpstr>10.4. IPMT(FAİZTUTARI)</vt:lpstr>
      <vt:lpstr>10.5. PMT(DEVRESEL_ÖDEME) </vt:lpstr>
      <vt:lpstr>10.6. FVSCHEDULE (GDPROGRAM)</vt:lpstr>
      <vt:lpstr>10.7. FV(GD)</vt:lpstr>
      <vt:lpstr>10.8. PV(BD)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2021-01-10T10:14:14Z</dcterms:modified>
</cp:coreProperties>
</file>