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 defaultThemeVersion="164011"/>
  <mc:AlternateContent xmlns:mc="http://schemas.openxmlformats.org/markup-compatibility/2006">
    <mc:Choice Requires="x15">
      <x15ac:absPath xmlns:x15ac="http://schemas.microsoft.com/office/spreadsheetml/2010/11/ac" url="C:\Users\ilker.guzelcik\Desktop\İLERİ EXCEL ÖĞREN\"/>
    </mc:Choice>
  </mc:AlternateContent>
  <bookViews>
    <workbookView xWindow="0" yWindow="0" windowWidth="23040" windowHeight="9204" firstSheet="5" activeTab="8"/>
  </bookViews>
  <sheets>
    <sheet name="10. NPER(TAKSİT_SAYISI)" sheetId="17" r:id="rId1"/>
    <sheet name="10.1 CUMPRINC(TOPANAPARA)" sheetId="18" r:id="rId2"/>
    <sheet name="10.2. CUMIPMT(TOPÖDENENFAİZ)" sheetId="19" r:id="rId3"/>
    <sheet name="10.3. PPMT(ANA_PARA_ÖDEMESİ)" sheetId="20" r:id="rId4"/>
    <sheet name="10.4. IPMT(FAİZTUTARI)" sheetId="21" r:id="rId5"/>
    <sheet name="10.5. PMT(DEVRESEL_ÖDEME) " sheetId="22" r:id="rId6"/>
    <sheet name="10.6. FVSCHEDULE (GDPROGRAM)" sheetId="23" r:id="rId7"/>
    <sheet name="10.7. FV(GD)" sheetId="24" r:id="rId8"/>
    <sheet name="10.8. PV(BD)" sheetId="2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5" l="1"/>
  <c r="C8" i="24"/>
  <c r="K3" i="23"/>
  <c r="C6" i="23"/>
  <c r="J19" i="20"/>
  <c r="J16" i="20"/>
  <c r="D9" i="20"/>
  <c r="D10" i="20"/>
  <c r="D11" i="20"/>
  <c r="D12" i="20"/>
  <c r="D13" i="20"/>
  <c r="D14" i="20"/>
  <c r="D15" i="20"/>
  <c r="F15" i="20" s="1"/>
  <c r="D16" i="20"/>
  <c r="F16" i="20" s="1"/>
  <c r="D17" i="20"/>
  <c r="D18" i="20"/>
  <c r="D19" i="20"/>
  <c r="D20" i="20"/>
  <c r="F20" i="20" s="1"/>
  <c r="C9" i="20"/>
  <c r="C10" i="20"/>
  <c r="C11" i="20"/>
  <c r="C12" i="20"/>
  <c r="C13" i="20"/>
  <c r="C14" i="20"/>
  <c r="C15" i="20"/>
  <c r="C16" i="20"/>
  <c r="C17" i="20"/>
  <c r="C18" i="20"/>
  <c r="C19" i="20"/>
  <c r="C20" i="20"/>
  <c r="F5" i="20"/>
  <c r="F10" i="20"/>
  <c r="F11" i="20"/>
  <c r="F12" i="20"/>
  <c r="F13" i="20"/>
  <c r="F14" i="20"/>
  <c r="F18" i="20"/>
  <c r="F19" i="20"/>
  <c r="C8" i="17"/>
  <c r="F17" i="20" l="1"/>
  <c r="D21" i="20"/>
  <c r="C21" i="20"/>
  <c r="F9" i="20"/>
  <c r="C5" i="25"/>
  <c r="F21" i="20" l="1"/>
</calcChain>
</file>

<file path=xl/sharedStrings.xml><?xml version="1.0" encoding="utf-8"?>
<sst xmlns="http://schemas.openxmlformats.org/spreadsheetml/2006/main" count="59" uniqueCount="34">
  <si>
    <t>Toplam</t>
  </si>
  <si>
    <t>Faiz Oranı :</t>
  </si>
  <si>
    <t>Aylık Ödeme :</t>
  </si>
  <si>
    <t>Bugünkü Değer:</t>
  </si>
  <si>
    <t>Taksit Sayısı :</t>
  </si>
  <si>
    <t xml:space="preserve">Yıllık Faiz Oranı : </t>
  </si>
  <si>
    <t>Dönem Sayısı :</t>
  </si>
  <si>
    <t>Bugünkü Değer :</t>
  </si>
  <si>
    <t>İlk dönem</t>
  </si>
  <si>
    <t>YIL</t>
  </si>
  <si>
    <t>Anapara</t>
  </si>
  <si>
    <t>Faiz</t>
  </si>
  <si>
    <t>Devresel Ödeme</t>
  </si>
  <si>
    <t>TOPLAM</t>
  </si>
  <si>
    <t xml:space="preserve">Aylık Faiz Oranı : </t>
  </si>
  <si>
    <t>Devresel Ödeme :</t>
  </si>
  <si>
    <t>Bugünkü Değer</t>
  </si>
  <si>
    <t>Gelecekteki Değer</t>
  </si>
  <si>
    <t>Taksit Tutarı :</t>
  </si>
  <si>
    <t>Yıl Sayısı</t>
  </si>
  <si>
    <t>Gelecek Değer :</t>
  </si>
  <si>
    <t>Ay</t>
  </si>
  <si>
    <t>Faiz+anapara</t>
  </si>
  <si>
    <t xml:space="preserve"> =FAİZTUTARI($C$4;B9;$C$5;$C$6;0;0)</t>
  </si>
  <si>
    <t xml:space="preserve"> =C9+D9</t>
  </si>
  <si>
    <t xml:space="preserve"> =ANA_PARA_ÖDEMESİ($C$4;B9;$C$5;$C$6;0;0)</t>
  </si>
  <si>
    <t xml:space="preserve"> =DEVRESEL_ÖDEME(C4;C5;C6;0;0)</t>
  </si>
  <si>
    <t xml:space="preserve"> =TOPÖDENENFAİZ($C$4;$C$5;$C$6;B9;B9;0)</t>
  </si>
  <si>
    <t xml:space="preserve"> =TOPANAPARA($C$4;$C$5;$C$6;B9;B9;0)</t>
  </si>
  <si>
    <t xml:space="preserve">8 inci ay kredi taksidimi ödedim. Kalan 4 ayı peşin ödersem </t>
  </si>
  <si>
    <t>ne kadar anapara öderim ve ne kadar faizden kurtulmuş olurum</t>
  </si>
  <si>
    <t xml:space="preserve"> =TOPANAPARA(C4;C5;C6;9;12;0)</t>
  </si>
  <si>
    <t xml:space="preserve"> =TOPÖDENENFAİZ(C4;C5;C6;9;12;0)</t>
  </si>
  <si>
    <t xml:space="preserve"> =GDPROGRAM(C4;C9:C11)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</si>
</sst>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₺&quot;#,##0.00;[Red]\-&quot;₺&quot;#,##0.00"/>
    <numFmt numFmtId="164" formatCode="_-* #,##0.00\ &quot;₺&quot;_-;\-* #,##0.00\ &quot;₺&quot;_-;_-* &quot;-&quot;??\ &quot;₺&quot;_-;_-@_-"/>
    <numFmt numFmtId="165" formatCode="_-* #,##0.00\ _Y_T_L_-;\-* #,##0.00\ _Y_T_L_-;_-* &quot;-&quot;??\ _Y_T_L_-;_-@_-"/>
    <numFmt numFmtId="166" formatCode="_-* #,##0\ _Y_T_L_-;\-* #,##0\ _Y_T_L_-;_-* &quot;-&quot;??\ _Y_T_L_-;_-@_-"/>
    <numFmt numFmtId="167" formatCode="#,##0.00\ &quot;YTL&quot;;[Red]\-#,##0.00\ &quot;YTL&quot;"/>
    <numFmt numFmtId="168" formatCode="_-* #,##0.00\ _T_L_-;\-* #,##0.00\ _T_L_-;_-* &quot;-&quot;??\ _T_L_-;_-@_-"/>
    <numFmt numFmtId="169" formatCode="_(&quot;TL&quot;* #,##0.00_);_(&quot;TL&quot;* \(#,##0.00\);_(&quot;TL&quot;* &quot;-&quot;??_);_(@_)"/>
    <numFmt numFmtId="170" formatCode="_-* #,##0\ _T_L_-;\-* #,##0\ _T_L_-;_-* &quot;-&quot;\ _T_L_-;_-@_-"/>
    <numFmt numFmtId="171" formatCode="_(* #,##0.00_);_(* \(#,##0.00\);_(* &quot;-&quot;??_);_(@_)"/>
  </numFmts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b/>
      <sz val="12"/>
      <name val="Tahoma"/>
      <family val="2"/>
      <charset val="162"/>
    </font>
    <font>
      <b/>
      <sz val="12"/>
      <name val="Tahoma"/>
      <family val="2"/>
    </font>
    <font>
      <b/>
      <sz val="18"/>
      <color rgb="FF7030A0"/>
      <name val="Tahoma"/>
      <family val="2"/>
      <charset val="162"/>
    </font>
    <font>
      <sz val="12"/>
      <name val="Tahoma"/>
      <family val="2"/>
      <charset val="162"/>
    </font>
    <font>
      <sz val="10"/>
      <name val="Times New Roman Tur"/>
      <charset val="162"/>
    </font>
    <font>
      <sz val="10"/>
      <name val="Arial Tur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8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/>
    <xf numFmtId="169" fontId="8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7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2" applyFont="1"/>
    <xf numFmtId="10" fontId="3" fillId="0" borderId="0" xfId="3" applyNumberFormat="1" applyFont="1"/>
    <xf numFmtId="38" fontId="4" fillId="0" borderId="0" xfId="2" applyNumberFormat="1" applyFont="1" applyBorder="1"/>
    <xf numFmtId="166" fontId="3" fillId="0" borderId="0" xfId="4" applyNumberFormat="1" applyFont="1"/>
    <xf numFmtId="166" fontId="3" fillId="2" borderId="0" xfId="4" applyNumberFormat="1" applyFont="1" applyFill="1"/>
    <xf numFmtId="0" fontId="5" fillId="0" borderId="0" xfId="2" applyFont="1"/>
    <xf numFmtId="9" fontId="3" fillId="0" borderId="0" xfId="3" applyFont="1"/>
    <xf numFmtId="166" fontId="3" fillId="0" borderId="0" xfId="4" applyNumberFormat="1" applyFont="1" applyBorder="1"/>
    <xf numFmtId="165" fontId="3" fillId="0" borderId="0" xfId="4" applyFont="1"/>
    <xf numFmtId="167" fontId="3" fillId="0" borderId="0" xfId="2" applyNumberFormat="1" applyFont="1"/>
    <xf numFmtId="0" fontId="3" fillId="0" borderId="1" xfId="2" applyFont="1" applyBorder="1"/>
    <xf numFmtId="0" fontId="3" fillId="0" borderId="2" xfId="2" applyFont="1" applyBorder="1"/>
    <xf numFmtId="0" fontId="6" fillId="0" borderId="3" xfId="2" applyFont="1" applyBorder="1" applyAlignment="1">
      <alignment horizontal="left"/>
    </xf>
    <xf numFmtId="38" fontId="4" fillId="2" borderId="4" xfId="2" applyNumberFormat="1" applyFont="1" applyFill="1" applyBorder="1"/>
    <xf numFmtId="0" fontId="6" fillId="0" borderId="5" xfId="2" applyFont="1" applyBorder="1" applyAlignment="1">
      <alignment horizontal="left"/>
    </xf>
    <xf numFmtId="38" fontId="4" fillId="2" borderId="6" xfId="2" applyNumberFormat="1" applyFont="1" applyFill="1" applyBorder="1"/>
    <xf numFmtId="0" fontId="6" fillId="0" borderId="7" xfId="2" applyFont="1" applyBorder="1" applyAlignment="1">
      <alignment horizontal="left"/>
    </xf>
    <xf numFmtId="0" fontId="6" fillId="0" borderId="8" xfId="2" applyFont="1" applyBorder="1" applyAlignment="1">
      <alignment horizontal="left"/>
    </xf>
    <xf numFmtId="38" fontId="4" fillId="2" borderId="9" xfId="2" applyNumberFormat="1" applyFont="1" applyFill="1" applyBorder="1"/>
    <xf numFmtId="0" fontId="3" fillId="0" borderId="10" xfId="2" applyFont="1" applyBorder="1"/>
    <xf numFmtId="38" fontId="4" fillId="2" borderId="11" xfId="2" applyNumberFormat="1" applyFont="1" applyFill="1" applyBorder="1"/>
    <xf numFmtId="0" fontId="3" fillId="0" borderId="5" xfId="2" applyFont="1" applyBorder="1"/>
    <xf numFmtId="38" fontId="4" fillId="2" borderId="12" xfId="2" applyNumberFormat="1" applyFont="1" applyFill="1" applyBorder="1"/>
    <xf numFmtId="9" fontId="6" fillId="0" borderId="4" xfId="3" applyFont="1" applyBorder="1"/>
    <xf numFmtId="9" fontId="6" fillId="0" borderId="6" xfId="3" applyFont="1" applyBorder="1"/>
    <xf numFmtId="9" fontId="3" fillId="0" borderId="0" xfId="3" applyNumberFormat="1" applyFont="1"/>
    <xf numFmtId="8" fontId="3" fillId="0" borderId="0" xfId="2" applyNumberFormat="1" applyFont="1"/>
    <xf numFmtId="9" fontId="3" fillId="0" borderId="0" xfId="2" applyNumberFormat="1" applyFont="1"/>
  </cellXfs>
  <cellStyles count="12">
    <cellStyle name="Binlik Ayracı [0] 2" xfId="10"/>
    <cellStyle name="Comma_ileritest2" xfId="11"/>
    <cellStyle name="Currency 3" xfId="9"/>
    <cellStyle name="Normal" xfId="0" builtinId="0"/>
    <cellStyle name="Normal 2" xfId="2"/>
    <cellStyle name="Normal 3" xfId="5"/>
    <cellStyle name="Normal 3 2" xfId="8"/>
    <cellStyle name="ParaBirimi 2" xfId="1"/>
    <cellStyle name="Virgül 2" xfId="4"/>
    <cellStyle name="Virgül 3" xfId="6"/>
    <cellStyle name="Yüzde 2" xfId="3"/>
    <cellStyle name="Yüzde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6"/>
  <dimension ref="B4:C10"/>
  <sheetViews>
    <sheetView workbookViewId="0">
      <selection activeCell="C9" sqref="C9"/>
    </sheetView>
  </sheetViews>
  <sheetFormatPr defaultColWidth="9.109375" defaultRowHeight="15" x14ac:dyDescent="0.25"/>
  <cols>
    <col min="1" max="1" width="9.109375" style="1"/>
    <col min="2" max="2" width="19.6640625" style="1" bestFit="1" customWidth="1"/>
    <col min="3" max="3" width="23.5546875" style="1" customWidth="1"/>
    <col min="4" max="16384" width="9.109375" style="1"/>
  </cols>
  <sheetData>
    <row r="4" spans="2:3" x14ac:dyDescent="0.25">
      <c r="B4" s="1" t="s">
        <v>1</v>
      </c>
      <c r="C4" s="2">
        <v>2.64E-2</v>
      </c>
    </row>
    <row r="5" spans="2:3" x14ac:dyDescent="0.25">
      <c r="B5" s="1" t="s">
        <v>2</v>
      </c>
      <c r="C5" s="3">
        <v>-272.55</v>
      </c>
    </row>
    <row r="6" spans="2:3" x14ac:dyDescent="0.25">
      <c r="B6" s="1" t="s">
        <v>3</v>
      </c>
      <c r="C6" s="4">
        <v>4800</v>
      </c>
    </row>
    <row r="8" spans="2:3" x14ac:dyDescent="0.25">
      <c r="B8" s="1" t="s">
        <v>4</v>
      </c>
      <c r="C8" s="5">
        <f>NPER(C4,C5,C6,0,0)</f>
        <v>23.999988491691859</v>
      </c>
    </row>
    <row r="10" spans="2:3" ht="22.2" x14ac:dyDescent="0.35">
      <c r="B10" s="6"/>
    </row>
  </sheetData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7"/>
  <dimension ref="B4:C20"/>
  <sheetViews>
    <sheetView workbookViewId="0">
      <selection activeCell="B28" sqref="B28"/>
    </sheetView>
  </sheetViews>
  <sheetFormatPr defaultColWidth="9.109375" defaultRowHeight="15" x14ac:dyDescent="0.25"/>
  <cols>
    <col min="1" max="1" width="9.109375" style="1"/>
    <col min="2" max="2" width="23.33203125" style="1" customWidth="1"/>
    <col min="3" max="3" width="16.44140625" style="1" bestFit="1" customWidth="1"/>
    <col min="4" max="16384" width="9.109375" style="1"/>
  </cols>
  <sheetData>
    <row r="4" spans="2:3" x14ac:dyDescent="0.25">
      <c r="B4" s="1" t="s">
        <v>5</v>
      </c>
      <c r="C4" s="7">
        <v>0.2</v>
      </c>
    </row>
    <row r="5" spans="2:3" x14ac:dyDescent="0.25">
      <c r="B5" s="1" t="s">
        <v>6</v>
      </c>
      <c r="C5" s="1">
        <v>10</v>
      </c>
    </row>
    <row r="6" spans="2:3" x14ac:dyDescent="0.25">
      <c r="B6" s="1" t="s">
        <v>7</v>
      </c>
      <c r="C6" s="8">
        <v>50000</v>
      </c>
    </row>
    <row r="7" spans="2:3" x14ac:dyDescent="0.25">
      <c r="B7" s="1" t="s">
        <v>8</v>
      </c>
      <c r="C7" s="9">
        <v>1</v>
      </c>
    </row>
    <row r="8" spans="2:3" x14ac:dyDescent="0.25">
      <c r="C8" s="10"/>
    </row>
    <row r="9" spans="2:3" ht="22.8" thickBot="1" x14ac:dyDescent="0.4">
      <c r="B9" s="6"/>
    </row>
    <row r="10" spans="2:3" x14ac:dyDescent="0.25">
      <c r="B10" s="11" t="s">
        <v>9</v>
      </c>
      <c r="C10" s="12" t="s">
        <v>10</v>
      </c>
    </row>
    <row r="11" spans="2:3" x14ac:dyDescent="0.25">
      <c r="B11" s="13">
        <v>1</v>
      </c>
      <c r="C11" s="14"/>
    </row>
    <row r="12" spans="2:3" x14ac:dyDescent="0.25">
      <c r="B12" s="13">
        <v>2</v>
      </c>
      <c r="C12" s="14"/>
    </row>
    <row r="13" spans="2:3" x14ac:dyDescent="0.25">
      <c r="B13" s="13">
        <v>3</v>
      </c>
      <c r="C13" s="14"/>
    </row>
    <row r="14" spans="2:3" x14ac:dyDescent="0.25">
      <c r="B14" s="13">
        <v>4</v>
      </c>
      <c r="C14" s="14"/>
    </row>
    <row r="15" spans="2:3" x14ac:dyDescent="0.25">
      <c r="B15" s="13">
        <v>5</v>
      </c>
      <c r="C15" s="14"/>
    </row>
    <row r="16" spans="2:3" x14ac:dyDescent="0.25">
      <c r="B16" s="13">
        <v>6</v>
      </c>
      <c r="C16" s="14"/>
    </row>
    <row r="17" spans="2:3" x14ac:dyDescent="0.25">
      <c r="B17" s="13">
        <v>7</v>
      </c>
      <c r="C17" s="14"/>
    </row>
    <row r="18" spans="2:3" x14ac:dyDescent="0.25">
      <c r="B18" s="13">
        <v>8</v>
      </c>
      <c r="C18" s="14"/>
    </row>
    <row r="19" spans="2:3" x14ac:dyDescent="0.25">
      <c r="B19" s="13">
        <v>9</v>
      </c>
      <c r="C19" s="14"/>
    </row>
    <row r="20" spans="2:3" ht="15.6" thickBot="1" x14ac:dyDescent="0.3">
      <c r="B20" s="15">
        <v>10</v>
      </c>
      <c r="C20" s="16"/>
    </row>
  </sheetData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8"/>
  <dimension ref="B4:C20"/>
  <sheetViews>
    <sheetView workbookViewId="0">
      <selection activeCell="E21" sqref="E21"/>
    </sheetView>
  </sheetViews>
  <sheetFormatPr defaultColWidth="9.109375" defaultRowHeight="15" x14ac:dyDescent="0.25"/>
  <cols>
    <col min="1" max="1" width="9.109375" style="1"/>
    <col min="2" max="2" width="23.33203125" style="1" customWidth="1"/>
    <col min="3" max="3" width="17.109375" style="1" bestFit="1" customWidth="1"/>
    <col min="4" max="16384" width="9.109375" style="1"/>
  </cols>
  <sheetData>
    <row r="4" spans="2:3" x14ac:dyDescent="0.25">
      <c r="B4" s="1" t="s">
        <v>5</v>
      </c>
      <c r="C4" s="7">
        <v>0.2</v>
      </c>
    </row>
    <row r="5" spans="2:3" x14ac:dyDescent="0.25">
      <c r="B5" s="1" t="s">
        <v>6</v>
      </c>
      <c r="C5" s="1">
        <v>10</v>
      </c>
    </row>
    <row r="6" spans="2:3" x14ac:dyDescent="0.25">
      <c r="B6" s="1" t="s">
        <v>7</v>
      </c>
      <c r="C6" s="8">
        <v>50000</v>
      </c>
    </row>
    <row r="7" spans="2:3" x14ac:dyDescent="0.25">
      <c r="B7" s="1" t="s">
        <v>8</v>
      </c>
      <c r="C7" s="9">
        <v>1</v>
      </c>
    </row>
    <row r="8" spans="2:3" x14ac:dyDescent="0.25">
      <c r="C8" s="10"/>
    </row>
    <row r="9" spans="2:3" ht="22.8" thickBot="1" x14ac:dyDescent="0.4">
      <c r="B9" s="6"/>
    </row>
    <row r="10" spans="2:3" x14ac:dyDescent="0.25">
      <c r="B10" s="11" t="s">
        <v>9</v>
      </c>
      <c r="C10" s="12" t="s">
        <v>11</v>
      </c>
    </row>
    <row r="11" spans="2:3" x14ac:dyDescent="0.25">
      <c r="B11" s="13">
        <v>1</v>
      </c>
      <c r="C11" s="14"/>
    </row>
    <row r="12" spans="2:3" x14ac:dyDescent="0.25">
      <c r="B12" s="17">
        <v>2</v>
      </c>
      <c r="C12" s="14"/>
    </row>
    <row r="13" spans="2:3" x14ac:dyDescent="0.25">
      <c r="B13" s="17">
        <v>3</v>
      </c>
      <c r="C13" s="14"/>
    </row>
    <row r="14" spans="2:3" x14ac:dyDescent="0.25">
      <c r="B14" s="17">
        <v>4</v>
      </c>
      <c r="C14" s="14"/>
    </row>
    <row r="15" spans="2:3" x14ac:dyDescent="0.25">
      <c r="B15" s="17">
        <v>5</v>
      </c>
      <c r="C15" s="14"/>
    </row>
    <row r="16" spans="2:3" x14ac:dyDescent="0.25">
      <c r="B16" s="17">
        <v>6</v>
      </c>
      <c r="C16" s="14"/>
    </row>
    <row r="17" spans="2:3" x14ac:dyDescent="0.25">
      <c r="B17" s="17">
        <v>7</v>
      </c>
      <c r="C17" s="14"/>
    </row>
    <row r="18" spans="2:3" x14ac:dyDescent="0.25">
      <c r="B18" s="17">
        <v>8</v>
      </c>
      <c r="C18" s="14"/>
    </row>
    <row r="19" spans="2:3" x14ac:dyDescent="0.25">
      <c r="B19" s="17">
        <v>9</v>
      </c>
      <c r="C19" s="14"/>
    </row>
    <row r="20" spans="2:3" ht="15.6" thickBot="1" x14ac:dyDescent="0.3">
      <c r="B20" s="18">
        <v>10</v>
      </c>
      <c r="C20" s="16"/>
    </row>
  </sheetData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9">
    <tabColor rgb="FF92D050"/>
  </sheetPr>
  <dimension ref="B1:K25"/>
  <sheetViews>
    <sheetView workbookViewId="0">
      <selection activeCell="J23" sqref="J23"/>
    </sheetView>
  </sheetViews>
  <sheetFormatPr defaultColWidth="9.109375" defaultRowHeight="15" x14ac:dyDescent="0.25"/>
  <cols>
    <col min="1" max="1" width="9.109375" style="1"/>
    <col min="2" max="2" width="23.33203125" style="1" customWidth="1"/>
    <col min="3" max="3" width="16.44140625" style="1" bestFit="1" customWidth="1"/>
    <col min="4" max="4" width="15.88671875" style="1" bestFit="1" customWidth="1"/>
    <col min="5" max="5" width="3.33203125" style="1" customWidth="1"/>
    <col min="6" max="6" width="19.33203125" style="1" customWidth="1"/>
    <col min="7" max="10" width="9.109375" style="1"/>
    <col min="11" max="11" width="13.77734375" style="1" bestFit="1" customWidth="1"/>
    <col min="12" max="16384" width="9.109375" style="1"/>
  </cols>
  <sheetData>
    <row r="1" spans="2:11" x14ac:dyDescent="0.25">
      <c r="K1" s="27" t="s">
        <v>26</v>
      </c>
    </row>
    <row r="2" spans="2:11" x14ac:dyDescent="0.25">
      <c r="K2" s="1" t="s">
        <v>23</v>
      </c>
    </row>
    <row r="3" spans="2:11" ht="22.2" x14ac:dyDescent="0.35">
      <c r="F3" s="6"/>
      <c r="K3" s="1" t="s">
        <v>25</v>
      </c>
    </row>
    <row r="4" spans="2:11" ht="15.6" thickBot="1" x14ac:dyDescent="0.3">
      <c r="B4" s="1" t="s">
        <v>14</v>
      </c>
      <c r="C4" s="2">
        <v>1.7899999999999999E-2</v>
      </c>
      <c r="F4" s="1" t="s">
        <v>12</v>
      </c>
    </row>
    <row r="5" spans="2:11" ht="15.6" thickBot="1" x14ac:dyDescent="0.3">
      <c r="B5" s="1" t="s">
        <v>6</v>
      </c>
      <c r="C5" s="1">
        <v>12</v>
      </c>
      <c r="F5" s="19">
        <f>PMT(C4,C5,C6,0,0)</f>
        <v>-1866.8859547112872</v>
      </c>
      <c r="G5" s="1" t="s">
        <v>22</v>
      </c>
      <c r="K5" s="1" t="s">
        <v>27</v>
      </c>
    </row>
    <row r="6" spans="2:11" x14ac:dyDescent="0.25">
      <c r="B6" s="1" t="s">
        <v>7</v>
      </c>
      <c r="C6" s="8">
        <v>20000</v>
      </c>
    </row>
    <row r="7" spans="2:11" ht="15.6" thickBot="1" x14ac:dyDescent="0.3">
      <c r="K7" s="1" t="s">
        <v>28</v>
      </c>
    </row>
    <row r="8" spans="2:11" x14ac:dyDescent="0.25">
      <c r="B8" s="11" t="s">
        <v>21</v>
      </c>
      <c r="C8" s="12" t="s">
        <v>11</v>
      </c>
      <c r="D8" s="12" t="s">
        <v>10</v>
      </c>
      <c r="F8" s="20" t="s">
        <v>0</v>
      </c>
    </row>
    <row r="9" spans="2:11" x14ac:dyDescent="0.25">
      <c r="B9" s="13">
        <v>1</v>
      </c>
      <c r="C9" s="14">
        <f>CUMIPMT($C$4,$C$5,$C$6,B9,B9,0)</f>
        <v>-357.99999999999977</v>
      </c>
      <c r="D9" s="14">
        <f>CUMPRINC($C$4,$C$5,$C$6,B9,B9,0)</f>
        <v>-1508.8859547112875</v>
      </c>
      <c r="F9" s="21">
        <f>C9+D9</f>
        <v>-1866.8859547112872</v>
      </c>
      <c r="G9" s="1" t="s">
        <v>24</v>
      </c>
    </row>
    <row r="10" spans="2:11" x14ac:dyDescent="0.25">
      <c r="B10" s="13">
        <v>2</v>
      </c>
      <c r="C10" s="14">
        <f t="shared" ref="C10:C20" si="0">CUMIPMT($C$4,$C$5,$C$6,B10,B10,0)</f>
        <v>-330.99094141066803</v>
      </c>
      <c r="D10" s="14">
        <f t="shared" ref="D10:D20" si="1">CUMPRINC($C$4,$C$5,$C$6,B10,B10,0)</f>
        <v>-1535.8950133006192</v>
      </c>
      <c r="F10" s="21">
        <f t="shared" ref="F10:F21" si="2">C10+D10</f>
        <v>-1866.8859547112872</v>
      </c>
    </row>
    <row r="11" spans="2:11" x14ac:dyDescent="0.25">
      <c r="B11" s="13">
        <v>3</v>
      </c>
      <c r="C11" s="14">
        <f t="shared" si="0"/>
        <v>-303.49842067258669</v>
      </c>
      <c r="D11" s="14">
        <f t="shared" si="1"/>
        <v>-1563.3875340387006</v>
      </c>
      <c r="F11" s="21">
        <f t="shared" si="2"/>
        <v>-1866.8859547112872</v>
      </c>
    </row>
    <row r="12" spans="2:11" x14ac:dyDescent="0.25">
      <c r="B12" s="13">
        <v>4</v>
      </c>
      <c r="C12" s="14">
        <f t="shared" si="0"/>
        <v>-275.51378381329414</v>
      </c>
      <c r="D12" s="14">
        <f t="shared" si="1"/>
        <v>-1591.3721708979931</v>
      </c>
      <c r="F12" s="21">
        <f t="shared" si="2"/>
        <v>-1866.8859547112872</v>
      </c>
      <c r="J12" s="1" t="s">
        <v>29</v>
      </c>
    </row>
    <row r="13" spans="2:11" x14ac:dyDescent="0.25">
      <c r="B13" s="13">
        <v>5</v>
      </c>
      <c r="C13" s="14">
        <f t="shared" si="0"/>
        <v>-247.02822195422004</v>
      </c>
      <c r="D13" s="14">
        <f t="shared" si="1"/>
        <v>-1619.8577327570672</v>
      </c>
      <c r="F13" s="21">
        <f t="shared" si="2"/>
        <v>-1866.8859547112872</v>
      </c>
      <c r="J13" s="1" t="s">
        <v>30</v>
      </c>
    </row>
    <row r="14" spans="2:11" x14ac:dyDescent="0.25">
      <c r="B14" s="13">
        <v>6</v>
      </c>
      <c r="C14" s="14">
        <f t="shared" si="0"/>
        <v>-218.03276853786838</v>
      </c>
      <c r="D14" s="14">
        <f t="shared" si="1"/>
        <v>-1648.8531861734189</v>
      </c>
      <c r="F14" s="21">
        <f t="shared" si="2"/>
        <v>-1866.8859547112872</v>
      </c>
    </row>
    <row r="15" spans="2:11" x14ac:dyDescent="0.25">
      <c r="B15" s="13">
        <v>7</v>
      </c>
      <c r="C15" s="14">
        <f t="shared" si="0"/>
        <v>-188.51829650536411</v>
      </c>
      <c r="D15" s="14">
        <f t="shared" si="1"/>
        <v>-1678.3676582059231</v>
      </c>
      <c r="F15" s="21">
        <f t="shared" si="2"/>
        <v>-1866.8859547112872</v>
      </c>
      <c r="J15" s="1" t="s">
        <v>31</v>
      </c>
    </row>
    <row r="16" spans="2:11" x14ac:dyDescent="0.25">
      <c r="B16" s="13">
        <v>8</v>
      </c>
      <c r="C16" s="14">
        <f t="shared" si="0"/>
        <v>-158.47551542347833</v>
      </c>
      <c r="D16" s="14">
        <f t="shared" si="1"/>
        <v>-1708.4104392878089</v>
      </c>
      <c r="F16" s="21">
        <f t="shared" si="2"/>
        <v>-1866.8859547112872</v>
      </c>
      <c r="J16" s="1">
        <f>CUMPRINC(C4,C5,C6,9,12,0)</f>
        <v>-7144.9703106271818</v>
      </c>
    </row>
    <row r="17" spans="2:10" x14ac:dyDescent="0.25">
      <c r="B17" s="13">
        <v>9</v>
      </c>
      <c r="C17" s="14">
        <f t="shared" si="0"/>
        <v>-127.89496856022652</v>
      </c>
      <c r="D17" s="14">
        <f t="shared" si="1"/>
        <v>-1738.9909861510607</v>
      </c>
      <c r="F17" s="21">
        <f t="shared" si="2"/>
        <v>-1866.8859547112872</v>
      </c>
    </row>
    <row r="18" spans="2:10" x14ac:dyDescent="0.25">
      <c r="B18" s="13">
        <v>10</v>
      </c>
      <c r="C18" s="14">
        <f t="shared" si="0"/>
        <v>-96.767029908122822</v>
      </c>
      <c r="D18" s="14">
        <f t="shared" si="1"/>
        <v>-1770.1189248031644</v>
      </c>
      <c r="F18" s="21">
        <f t="shared" si="2"/>
        <v>-1866.8859547112872</v>
      </c>
      <c r="J18" s="1" t="s">
        <v>32</v>
      </c>
    </row>
    <row r="19" spans="2:10" x14ac:dyDescent="0.25">
      <c r="B19" s="13">
        <v>11</v>
      </c>
      <c r="C19" s="14">
        <f t="shared" si="0"/>
        <v>-65.081901154145953</v>
      </c>
      <c r="D19" s="14">
        <f t="shared" si="1"/>
        <v>-1801.8040535571413</v>
      </c>
      <c r="F19" s="21">
        <f t="shared" si="2"/>
        <v>-1866.8859547112872</v>
      </c>
      <c r="J19" s="1">
        <f>CUMIPMT(C4,C5,C6,9,12,0)</f>
        <v>-322.57350821796717</v>
      </c>
    </row>
    <row r="20" spans="2:10" x14ac:dyDescent="0.25">
      <c r="B20" s="13">
        <v>12</v>
      </c>
      <c r="C20" s="14">
        <f t="shared" si="0"/>
        <v>-32.829608595473246</v>
      </c>
      <c r="D20" s="14">
        <f t="shared" si="1"/>
        <v>-1834.056346115814</v>
      </c>
      <c r="F20" s="21">
        <f t="shared" si="2"/>
        <v>-1866.8859547112872</v>
      </c>
    </row>
    <row r="21" spans="2:10" ht="15.6" thickBot="1" x14ac:dyDescent="0.3">
      <c r="B21" s="22" t="s">
        <v>13</v>
      </c>
      <c r="C21" s="16">
        <f>SUM(C9:C20)</f>
        <v>-2402.6314565354487</v>
      </c>
      <c r="D21" s="16">
        <f>SUM(D9:D20)</f>
        <v>-19999.999999999996</v>
      </c>
      <c r="F21" s="23">
        <f t="shared" si="2"/>
        <v>-22402.631456535444</v>
      </c>
    </row>
    <row r="23" spans="2:10" ht="22.2" x14ac:dyDescent="0.35">
      <c r="B23" s="6"/>
    </row>
    <row r="25" spans="2:10" ht="22.2" x14ac:dyDescent="0.35">
      <c r="B25" s="6"/>
    </row>
  </sheetData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0"/>
  <dimension ref="B4:C21"/>
  <sheetViews>
    <sheetView workbookViewId="0">
      <selection activeCell="E21" sqref="E21"/>
    </sheetView>
  </sheetViews>
  <sheetFormatPr defaultColWidth="9.109375" defaultRowHeight="15" x14ac:dyDescent="0.25"/>
  <cols>
    <col min="1" max="1" width="9.109375" style="1"/>
    <col min="2" max="2" width="23.33203125" style="1" customWidth="1"/>
    <col min="3" max="3" width="18.109375" style="1" bestFit="1" customWidth="1"/>
    <col min="4" max="16384" width="9.109375" style="1"/>
  </cols>
  <sheetData>
    <row r="4" spans="2:3" x14ac:dyDescent="0.25">
      <c r="B4" s="1" t="s">
        <v>5</v>
      </c>
      <c r="C4" s="2">
        <v>0.1</v>
      </c>
    </row>
    <row r="5" spans="2:3" x14ac:dyDescent="0.25">
      <c r="B5" s="1" t="s">
        <v>6</v>
      </c>
      <c r="C5" s="1">
        <v>10</v>
      </c>
    </row>
    <row r="6" spans="2:3" x14ac:dyDescent="0.25">
      <c r="B6" s="1" t="s">
        <v>7</v>
      </c>
      <c r="C6" s="8">
        <v>50000</v>
      </c>
    </row>
    <row r="7" spans="2:3" ht="15.6" thickBot="1" x14ac:dyDescent="0.3"/>
    <row r="8" spans="2:3" x14ac:dyDescent="0.25">
      <c r="B8" s="11" t="s">
        <v>9</v>
      </c>
      <c r="C8" s="12" t="s">
        <v>11</v>
      </c>
    </row>
    <row r="9" spans="2:3" x14ac:dyDescent="0.25">
      <c r="B9" s="13">
        <v>1</v>
      </c>
      <c r="C9" s="14"/>
    </row>
    <row r="10" spans="2:3" x14ac:dyDescent="0.25">
      <c r="B10" s="13">
        <v>2</v>
      </c>
      <c r="C10" s="14"/>
    </row>
    <row r="11" spans="2:3" x14ac:dyDescent="0.25">
      <c r="B11" s="13">
        <v>3</v>
      </c>
      <c r="C11" s="14"/>
    </row>
    <row r="12" spans="2:3" x14ac:dyDescent="0.25">
      <c r="B12" s="13">
        <v>4</v>
      </c>
      <c r="C12" s="14"/>
    </row>
    <row r="13" spans="2:3" x14ac:dyDescent="0.25">
      <c r="B13" s="13">
        <v>5</v>
      </c>
      <c r="C13" s="14"/>
    </row>
    <row r="14" spans="2:3" x14ac:dyDescent="0.25">
      <c r="B14" s="13">
        <v>6</v>
      </c>
      <c r="C14" s="14"/>
    </row>
    <row r="15" spans="2:3" x14ac:dyDescent="0.25">
      <c r="B15" s="13">
        <v>7</v>
      </c>
      <c r="C15" s="14"/>
    </row>
    <row r="16" spans="2:3" x14ac:dyDescent="0.25">
      <c r="B16" s="13">
        <v>8</v>
      </c>
      <c r="C16" s="14"/>
    </row>
    <row r="17" spans="2:3" x14ac:dyDescent="0.25">
      <c r="B17" s="13">
        <v>9</v>
      </c>
      <c r="C17" s="14"/>
    </row>
    <row r="18" spans="2:3" x14ac:dyDescent="0.25">
      <c r="B18" s="13">
        <v>10</v>
      </c>
      <c r="C18" s="14"/>
    </row>
    <row r="19" spans="2:3" ht="15.6" thickBot="1" x14ac:dyDescent="0.3">
      <c r="B19" s="22" t="s">
        <v>13</v>
      </c>
      <c r="C19" s="16"/>
    </row>
    <row r="21" spans="2:3" ht="22.2" x14ac:dyDescent="0.35">
      <c r="B21" s="6"/>
    </row>
  </sheetData>
  <pageMargins left="0.75" right="0.75" top="1" bottom="1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1"/>
  <dimension ref="B4:C10"/>
  <sheetViews>
    <sheetView workbookViewId="0">
      <selection activeCell="E21" sqref="E21"/>
    </sheetView>
  </sheetViews>
  <sheetFormatPr defaultColWidth="9.109375" defaultRowHeight="15" x14ac:dyDescent="0.25"/>
  <cols>
    <col min="1" max="1" width="9.109375" style="1"/>
    <col min="2" max="2" width="23.33203125" style="1" customWidth="1"/>
    <col min="3" max="3" width="23.5546875" style="1" customWidth="1"/>
    <col min="4" max="16384" width="9.109375" style="1"/>
  </cols>
  <sheetData>
    <row r="4" spans="2:3" x14ac:dyDescent="0.25">
      <c r="B4" s="1" t="s">
        <v>14</v>
      </c>
      <c r="C4" s="2">
        <v>7.0000000000000001E-3</v>
      </c>
    </row>
    <row r="5" spans="2:3" x14ac:dyDescent="0.25">
      <c r="B5" s="1" t="s">
        <v>6</v>
      </c>
      <c r="C5" s="1">
        <v>12</v>
      </c>
    </row>
    <row r="6" spans="2:3" x14ac:dyDescent="0.25">
      <c r="B6" s="1" t="s">
        <v>7</v>
      </c>
      <c r="C6" s="4">
        <v>10000</v>
      </c>
    </row>
    <row r="8" spans="2:3" x14ac:dyDescent="0.25">
      <c r="B8" s="1" t="s">
        <v>15</v>
      </c>
      <c r="C8" s="3"/>
    </row>
    <row r="10" spans="2:3" ht="22.2" x14ac:dyDescent="0.35">
      <c r="B10" s="6"/>
    </row>
  </sheetData>
  <pageMargins left="0.75" right="0.75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2"/>
  <dimension ref="B3:K13"/>
  <sheetViews>
    <sheetView workbookViewId="0">
      <selection activeCell="I3" sqref="I3"/>
    </sheetView>
  </sheetViews>
  <sheetFormatPr defaultColWidth="9.109375" defaultRowHeight="15" x14ac:dyDescent="0.25"/>
  <cols>
    <col min="1" max="1" width="9.109375" style="1"/>
    <col min="2" max="2" width="23.33203125" style="1" customWidth="1"/>
    <col min="3" max="3" width="25.33203125" style="1" bestFit="1" customWidth="1"/>
    <col min="4" max="16384" width="9.109375" style="1"/>
  </cols>
  <sheetData>
    <row r="3" spans="2:11" x14ac:dyDescent="0.25">
      <c r="I3" s="1">
        <v>5000</v>
      </c>
      <c r="K3" s="1">
        <f>FVSCHEDULE(I3,I5:I7)</f>
        <v>6471.3600000000024</v>
      </c>
    </row>
    <row r="4" spans="2:11" x14ac:dyDescent="0.25">
      <c r="B4" s="1" t="s">
        <v>16</v>
      </c>
      <c r="C4" s="4">
        <v>10000000</v>
      </c>
    </row>
    <row r="5" spans="2:11" x14ac:dyDescent="0.25">
      <c r="I5" s="28">
        <v>0.12</v>
      </c>
    </row>
    <row r="6" spans="2:11" x14ac:dyDescent="0.25">
      <c r="B6" s="1" t="s">
        <v>17</v>
      </c>
      <c r="C6" s="5">
        <f>FVSCHEDULE(C4,C9:C11)</f>
        <v>13305600.000000006</v>
      </c>
      <c r="D6" s="1" t="s">
        <v>33</v>
      </c>
      <c r="I6" s="28">
        <v>0.08</v>
      </c>
    </row>
    <row r="7" spans="2:11" ht="15.6" thickBot="1" x14ac:dyDescent="0.3">
      <c r="I7" s="28">
        <v>7.0000000000000007E-2</v>
      </c>
    </row>
    <row r="8" spans="2:11" x14ac:dyDescent="0.25">
      <c r="B8" s="11" t="s">
        <v>9</v>
      </c>
      <c r="C8" s="12" t="s">
        <v>11</v>
      </c>
    </row>
    <row r="9" spans="2:11" x14ac:dyDescent="0.25">
      <c r="B9" s="13">
        <v>1</v>
      </c>
      <c r="C9" s="24">
        <v>0.12</v>
      </c>
    </row>
    <row r="10" spans="2:11" x14ac:dyDescent="0.25">
      <c r="B10" s="13">
        <v>2</v>
      </c>
      <c r="C10" s="24">
        <v>0.1</v>
      </c>
    </row>
    <row r="11" spans="2:11" ht="15.6" thickBot="1" x14ac:dyDescent="0.3">
      <c r="B11" s="15">
        <v>3</v>
      </c>
      <c r="C11" s="25">
        <v>0.08</v>
      </c>
    </row>
    <row r="13" spans="2:11" ht="22.2" x14ac:dyDescent="0.35">
      <c r="B13" s="6"/>
    </row>
  </sheetData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3"/>
  <dimension ref="B4:C10"/>
  <sheetViews>
    <sheetView topLeftCell="A3" zoomScale="145" zoomScaleNormal="145" workbookViewId="0">
      <selection activeCell="C9" sqref="C9"/>
    </sheetView>
  </sheetViews>
  <sheetFormatPr defaultColWidth="9.109375" defaultRowHeight="15" x14ac:dyDescent="0.25"/>
  <cols>
    <col min="1" max="1" width="9.109375" style="1"/>
    <col min="2" max="2" width="19.6640625" style="1" bestFit="1" customWidth="1"/>
    <col min="3" max="3" width="23.5546875" style="1" customWidth="1"/>
    <col min="4" max="16384" width="9.109375" style="1"/>
  </cols>
  <sheetData>
    <row r="4" spans="2:3" x14ac:dyDescent="0.25">
      <c r="B4" s="1" t="s">
        <v>18</v>
      </c>
      <c r="C4" s="1">
        <v>-1000</v>
      </c>
    </row>
    <row r="5" spans="2:3" x14ac:dyDescent="0.25">
      <c r="B5" s="1" t="s">
        <v>5</v>
      </c>
      <c r="C5" s="26">
        <v>0.09</v>
      </c>
    </row>
    <row r="6" spans="2:3" x14ac:dyDescent="0.25">
      <c r="B6" s="1" t="s">
        <v>19</v>
      </c>
      <c r="C6" s="1">
        <v>10</v>
      </c>
    </row>
    <row r="8" spans="2:3" x14ac:dyDescent="0.25">
      <c r="B8" s="1" t="s">
        <v>20</v>
      </c>
      <c r="C8" s="5">
        <f>FV(C5,C6,C4,0,0)</f>
        <v>15192.929717690209</v>
      </c>
    </row>
    <row r="10" spans="2:3" ht="22.2" x14ac:dyDescent="0.35">
      <c r="B10" s="6"/>
    </row>
  </sheetData>
  <pageMargins left="0.75" right="0.75" top="1" bottom="1" header="0.5" footer="0.5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4"/>
  <dimension ref="B4:C10"/>
  <sheetViews>
    <sheetView tabSelected="1" workbookViewId="0">
      <selection activeCell="C8" sqref="C8"/>
    </sheetView>
  </sheetViews>
  <sheetFormatPr defaultColWidth="9.109375" defaultRowHeight="15" x14ac:dyDescent="0.25"/>
  <cols>
    <col min="1" max="1" width="9.109375" style="1"/>
    <col min="2" max="2" width="19.6640625" style="1" bestFit="1" customWidth="1"/>
    <col min="3" max="3" width="23.5546875" style="1" customWidth="1"/>
    <col min="4" max="16384" width="9.109375" style="1"/>
  </cols>
  <sheetData>
    <row r="4" spans="2:3" x14ac:dyDescent="0.25">
      <c r="B4" s="1" t="s">
        <v>18</v>
      </c>
      <c r="C4" s="1">
        <v>-272.55</v>
      </c>
    </row>
    <row r="5" spans="2:3" x14ac:dyDescent="0.25">
      <c r="B5" s="1" t="s">
        <v>14</v>
      </c>
      <c r="C5" s="2">
        <f>8.44/12/100</f>
        <v>7.0333333333333324E-3</v>
      </c>
    </row>
    <row r="6" spans="2:3" x14ac:dyDescent="0.25">
      <c r="B6" s="1" t="s">
        <v>6</v>
      </c>
      <c r="C6" s="1">
        <v>24</v>
      </c>
    </row>
    <row r="8" spans="2:3" x14ac:dyDescent="0.25">
      <c r="B8" s="1" t="s">
        <v>7</v>
      </c>
      <c r="C8" s="5">
        <f>PV(C5,C6,C4,0,0)</f>
        <v>5999.5730306652713</v>
      </c>
    </row>
    <row r="10" spans="2:3" ht="22.2" x14ac:dyDescent="0.35">
      <c r="B10" s="6"/>
    </row>
  </sheetData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10. NPER(TAKSİT_SAYISI)</vt:lpstr>
      <vt:lpstr>10.1 CUMPRINC(TOPANAPARA)</vt:lpstr>
      <vt:lpstr>10.2. CUMIPMT(TOPÖDENENFAİZ)</vt:lpstr>
      <vt:lpstr>10.3. PPMT(ANA_PARA_ÖDEMESİ)</vt:lpstr>
      <vt:lpstr>10.4. IPMT(FAİZTUTARI)</vt:lpstr>
      <vt:lpstr>10.5. PMT(DEVRESEL_ÖDEME) </vt:lpstr>
      <vt:lpstr>10.6. FVSCHEDULE (GDPROGRAM)</vt:lpstr>
      <vt:lpstr>10.7. FV(GD)</vt:lpstr>
      <vt:lpstr>10.8. PV(BD)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ilker.guzelcik</dc:creator>
  <cp:lastModifiedBy>İlker Güzelcik</cp:lastModifiedBy>
  <dcterms:created xsi:type="dcterms:W3CDTF">2019-07-30T06:37:34Z</dcterms:created>
  <dcterms:modified xsi:type="dcterms:W3CDTF">2021-01-17T11:32:15Z</dcterms:modified>
</cp:coreProperties>
</file>