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4"/>
  </bookViews>
  <sheets>
    <sheet name="9. DÜŞEYARA" sheetId="13" r:id="rId1"/>
    <sheet name="9.1. UYGULAMA-DÜŞEYARA" sheetId="14" r:id="rId2"/>
    <sheet name="9.2. Düşeyara Uygulama" sheetId="53" r:id="rId3"/>
    <sheet name="9.3. YATAYARA" sheetId="15" r:id="rId4"/>
    <sheet name="9.4. İNDİS_KAÇINCI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6" l="1"/>
  <c r="F17" i="16"/>
  <c r="F11" i="16"/>
  <c r="F10" i="16"/>
  <c r="F8" i="16"/>
  <c r="F6" i="16"/>
  <c r="F4" i="16"/>
  <c r="F2" i="16"/>
  <c r="B15" i="15"/>
  <c r="B13" i="15"/>
  <c r="F2" i="15"/>
  <c r="E19" i="53"/>
  <c r="E20" i="53"/>
  <c r="E21" i="53"/>
  <c r="E22" i="53"/>
  <c r="E23" i="53"/>
  <c r="E24" i="53"/>
  <c r="D20" i="53"/>
  <c r="D21" i="53"/>
  <c r="D22" i="53"/>
  <c r="D23" i="53"/>
  <c r="D24" i="53"/>
  <c r="D19" i="53"/>
  <c r="C7" i="14"/>
  <c r="C3" i="14"/>
  <c r="C4" i="14"/>
  <c r="C5" i="14"/>
  <c r="C6" i="14"/>
  <c r="C8" i="14"/>
  <c r="C9" i="14"/>
  <c r="C10" i="14"/>
  <c r="F7" i="13"/>
  <c r="F3" i="13"/>
  <c r="F2" i="13"/>
</calcChain>
</file>

<file path=xl/sharedStrings.xml><?xml version="1.0" encoding="utf-8"?>
<sst xmlns="http://schemas.openxmlformats.org/spreadsheetml/2006/main" count="130" uniqueCount="114">
  <si>
    <t>Silgi</t>
  </si>
  <si>
    <t>Kod</t>
  </si>
  <si>
    <t>Şehir</t>
  </si>
  <si>
    <t>Nüfus</t>
  </si>
  <si>
    <t>Aranan Kod:</t>
  </si>
  <si>
    <t>İstanbul</t>
  </si>
  <si>
    <t>Şehir:</t>
  </si>
  <si>
    <t>Ankara</t>
  </si>
  <si>
    <t>Nüfus:</t>
  </si>
  <si>
    <t>İzmir</t>
  </si>
  <si>
    <t>Bursa</t>
  </si>
  <si>
    <t>Adana</t>
  </si>
  <si>
    <t>Konya</t>
  </si>
  <si>
    <t>Antalya</t>
  </si>
  <si>
    <t>TABLO 1</t>
  </si>
  <si>
    <t>TABLO 2</t>
  </si>
  <si>
    <t>AD</t>
  </si>
  <si>
    <t>SIRA NO</t>
  </si>
  <si>
    <t>SOYAD</t>
  </si>
  <si>
    <t>AHMET</t>
  </si>
  <si>
    <t>TEK</t>
  </si>
  <si>
    <t>SABRİ</t>
  </si>
  <si>
    <t>YAZAR</t>
  </si>
  <si>
    <t>MEHMET</t>
  </si>
  <si>
    <t>KASA</t>
  </si>
  <si>
    <t>MUSTAFA</t>
  </si>
  <si>
    <t>ER</t>
  </si>
  <si>
    <t>SERHAN</t>
  </si>
  <si>
    <t>MUTLU</t>
  </si>
  <si>
    <t>FIRAT</t>
  </si>
  <si>
    <t>YILMAZ</t>
  </si>
  <si>
    <t>FATİH</t>
  </si>
  <si>
    <t>YAVUZ</t>
  </si>
  <si>
    <t>EKREM</t>
  </si>
  <si>
    <t>KARA</t>
  </si>
  <si>
    <t>Miller</t>
  </si>
  <si>
    <t>Yataklar</t>
  </si>
  <si>
    <t>Civatalar</t>
  </si>
  <si>
    <t>Sütun Başlığı</t>
  </si>
  <si>
    <t>3.Satır Değeri</t>
  </si>
  <si>
    <t>satışcı</t>
  </si>
  <si>
    <t>müşteri sayısı</t>
  </si>
  <si>
    <t>satışlar</t>
  </si>
  <si>
    <t>kar</t>
  </si>
  <si>
    <t>ali</t>
  </si>
  <si>
    <t>selin</t>
  </si>
  <si>
    <t>metin</t>
  </si>
  <si>
    <t>ece</t>
  </si>
  <si>
    <t>ahmet</t>
  </si>
  <si>
    <t>ceyhun</t>
  </si>
  <si>
    <t>ceren</t>
  </si>
  <si>
    <t>sinan</t>
  </si>
  <si>
    <t>gökhan</t>
  </si>
  <si>
    <t>can</t>
  </si>
  <si>
    <t>eda</t>
  </si>
  <si>
    <t>kerem</t>
  </si>
  <si>
    <t>nihat</t>
  </si>
  <si>
    <t>Adet</t>
  </si>
  <si>
    <t>Ürün Adı</t>
  </si>
  <si>
    <t>Vlookup fonksiyonunu kullanarak tabloyu doldurunuz.</t>
  </si>
  <si>
    <t>OCAK  AYI  FİYAT  LİSTESİ</t>
  </si>
  <si>
    <t>Ürün Kodu</t>
  </si>
  <si>
    <t>YTL Fiyat</t>
  </si>
  <si>
    <t>$ Fiyat</t>
  </si>
  <si>
    <t>CT9</t>
  </si>
  <si>
    <t>Cetvel</t>
  </si>
  <si>
    <t>ÇRP2</t>
  </si>
  <si>
    <t>Çorap</t>
  </si>
  <si>
    <t>KL5</t>
  </si>
  <si>
    <t>Kalem</t>
  </si>
  <si>
    <t>SL7</t>
  </si>
  <si>
    <t>DT2</t>
  </si>
  <si>
    <t>Defter</t>
  </si>
  <si>
    <t>ÇN8</t>
  </si>
  <si>
    <t>Çanta</t>
  </si>
  <si>
    <t>ÖNL6</t>
  </si>
  <si>
    <t>Önlük</t>
  </si>
  <si>
    <t>AK2</t>
  </si>
  <si>
    <t>Ayakkabı</t>
  </si>
  <si>
    <t xml:space="preserve"> =DÜŞEYARA(F1;A2:B8;2;0)</t>
  </si>
  <si>
    <t xml:space="preserve"> =DÜŞEYARA(F1;A2:C8;3;0)</t>
  </si>
  <si>
    <t xml:space="preserve"> =DÜŞEYARA(F6;B2:C8;2;0)</t>
  </si>
  <si>
    <t xml:space="preserve"> =DÜŞEYARA(B3;$E$3:$F$10;2;0)</t>
  </si>
  <si>
    <t xml:space="preserve"> =DÜŞEYARA(C19;$B$5:$D$12;3;0)</t>
  </si>
  <si>
    <t xml:space="preserve"> =DÜŞEYARA(C19;$B$5:$F$12;5;0)</t>
  </si>
  <si>
    <t>VLOOKUP</t>
  </si>
  <si>
    <t>Boy</t>
  </si>
  <si>
    <t>Kilo</t>
  </si>
  <si>
    <t>ilker</t>
  </si>
  <si>
    <t>mehmet</t>
  </si>
  <si>
    <t>ilkerin kilosu</t>
  </si>
  <si>
    <t>ahmetin boyu</t>
  </si>
  <si>
    <t>ceyhun'un karı nedir?</t>
  </si>
  <si>
    <t xml:space="preserve"> =DÜŞEYARA("ceyhun";A2:D14;4;0)</t>
  </si>
  <si>
    <t>İNDİS: sıra verildiğinde değeri getirir</t>
  </si>
  <si>
    <t xml:space="preserve"> =İNDİS(B2:B14;4)</t>
  </si>
  <si>
    <t>KAÇINCI: değer verildiğinde sırayı getirir</t>
  </si>
  <si>
    <t xml:space="preserve"> =KAÇINCI("eda";A2:A14;0)</t>
  </si>
  <si>
    <t>Ceyhun kaçıncı sıradadır</t>
  </si>
  <si>
    <t xml:space="preserve"> =KAÇINCI("ceyhun";A2:A14;0)</t>
  </si>
  <si>
    <t>6 ıncı sırada kar sütununda ne var</t>
  </si>
  <si>
    <t xml:space="preserve"> =İNDİS(D2:D14;6)</t>
  </si>
  <si>
    <t xml:space="preserve"> =İNDİS(D2:D14;KAÇINCI("ceyhun";A2:A14;0))</t>
  </si>
  <si>
    <r>
      <t xml:space="preserve"> =İNDİS(</t>
    </r>
    <r>
      <rPr>
        <b/>
        <sz val="12"/>
        <color rgb="FF00B050"/>
        <rFont val="Calibri"/>
        <family val="2"/>
        <charset val="162"/>
        <scheme val="minor"/>
      </rPr>
      <t>istenenAralık</t>
    </r>
    <r>
      <rPr>
        <b/>
        <sz val="12"/>
        <color theme="1"/>
        <rFont val="Calibri"/>
        <family val="2"/>
        <charset val="162"/>
        <scheme val="minor"/>
      </rPr>
      <t>;KAÇINCI(</t>
    </r>
    <r>
      <rPr>
        <b/>
        <sz val="12"/>
        <color rgb="FFFF0000"/>
        <rFont val="Calibri"/>
        <family val="2"/>
        <charset val="162"/>
        <scheme val="minor"/>
      </rPr>
      <t>arananDeğer</t>
    </r>
    <r>
      <rPr>
        <b/>
        <sz val="12"/>
        <color theme="1"/>
        <rFont val="Calibri"/>
        <family val="2"/>
        <charset val="162"/>
        <scheme val="minor"/>
      </rPr>
      <t>;</t>
    </r>
    <r>
      <rPr>
        <b/>
        <sz val="12"/>
        <color rgb="FF0070C0"/>
        <rFont val="Calibri"/>
        <family val="2"/>
        <charset val="162"/>
        <scheme val="minor"/>
      </rPr>
      <t>arananAralık</t>
    </r>
    <r>
      <rPr>
        <b/>
        <sz val="12"/>
        <color theme="1"/>
        <rFont val="Calibri"/>
        <family val="2"/>
        <charset val="162"/>
        <scheme val="minor"/>
      </rPr>
      <t>;0))</t>
    </r>
  </si>
  <si>
    <t>En az kar elde etmiş satışçı kimdir?</t>
  </si>
  <si>
    <t>istenenAralık:Satışçı:A2:A14</t>
  </si>
  <si>
    <t>arananDeğer: MİN(D2:D14)</t>
  </si>
  <si>
    <t>arananAralık:D2:D14</t>
  </si>
  <si>
    <r>
      <t xml:space="preserve"> =İNDİS(</t>
    </r>
    <r>
      <rPr>
        <b/>
        <sz val="12"/>
        <color rgb="FF00B050"/>
        <rFont val="Calibri"/>
        <family val="2"/>
        <charset val="162"/>
        <scheme val="minor"/>
      </rPr>
      <t>A2:A14</t>
    </r>
    <r>
      <rPr>
        <b/>
        <sz val="12"/>
        <color theme="1"/>
        <rFont val="Calibri"/>
        <family val="2"/>
        <charset val="162"/>
        <scheme val="minor"/>
      </rPr>
      <t>;KAÇINCI(</t>
    </r>
    <r>
      <rPr>
        <b/>
        <sz val="12"/>
        <color rgb="FFFF0000"/>
        <rFont val="Calibri"/>
        <family val="2"/>
        <charset val="162"/>
        <scheme val="minor"/>
      </rPr>
      <t>MİN(D2:D14)</t>
    </r>
    <r>
      <rPr>
        <b/>
        <sz val="12"/>
        <color theme="1"/>
        <rFont val="Calibri"/>
        <family val="2"/>
        <charset val="162"/>
        <scheme val="minor"/>
      </rPr>
      <t>;</t>
    </r>
    <r>
      <rPr>
        <b/>
        <sz val="12"/>
        <color rgb="FF0070C0"/>
        <rFont val="Calibri"/>
        <family val="2"/>
        <charset val="162"/>
        <scheme val="minor"/>
      </rPr>
      <t>D2:D14</t>
    </r>
    <r>
      <rPr>
        <b/>
        <sz val="12"/>
        <color theme="1"/>
        <rFont val="Calibri"/>
        <family val="2"/>
        <charset val="162"/>
        <scheme val="minor"/>
      </rPr>
      <t>;0))</t>
    </r>
  </si>
  <si>
    <t>En fazla satış yapmış satışçı kimdir?</t>
  </si>
  <si>
    <t>istenenAralık: Satışçı: A2:A14</t>
  </si>
  <si>
    <t>arananDeğer: MAK(C2:C14)</t>
  </si>
  <si>
    <t>arananAralık: C2:C14</t>
  </si>
  <si>
    <t xml:space="preserve"> =İNDİS(A2:A14;KAÇINCI(MAK(C2:C14);C2:C14;0))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</si>
</sst>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  <numFmt numFmtId="170" formatCode="_(* #,##0_);_(* \(#,##0\);_(* &quot;-&quot;??_);_(@_)"/>
    <numFmt numFmtId="171" formatCode="#,##0_ ;[Red]\-#,##0\ 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imes New Roman Tur"/>
      <family val="1"/>
      <charset val="162"/>
    </font>
    <font>
      <b/>
      <sz val="9"/>
      <name val="Tahoma"/>
      <family val="2"/>
      <charset val="162"/>
    </font>
    <font>
      <sz val="10"/>
      <name val="Arial Tur"/>
      <charset val="162"/>
    </font>
    <font>
      <sz val="8"/>
      <name val="Times New Roman Tur"/>
      <family val="1"/>
      <charset val="162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7030A0"/>
      <name val="Times New Roman Tur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color rgb="FF00B05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0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5" fillId="0" borderId="0" xfId="5" applyFont="1" applyFill="1" applyAlignment="1">
      <alignment vertical="center"/>
    </xf>
    <xf numFmtId="0" fontId="7" fillId="0" borderId="0" xfId="5" applyFont="1" applyFill="1"/>
    <xf numFmtId="0" fontId="3" fillId="0" borderId="0" xfId="5" applyFont="1" applyFill="1"/>
    <xf numFmtId="170" fontId="3" fillId="0" borderId="0" xfId="11" applyNumberFormat="1" applyFont="1" applyFill="1"/>
    <xf numFmtId="0" fontId="4" fillId="0" borderId="13" xfId="5" applyFont="1" applyFill="1" applyBorder="1" applyAlignment="1">
      <alignment horizontal="center"/>
    </xf>
    <xf numFmtId="0" fontId="4" fillId="0" borderId="14" xfId="5" applyFont="1" applyFill="1" applyBorder="1" applyAlignment="1">
      <alignment horizontal="center"/>
    </xf>
    <xf numFmtId="0" fontId="4" fillId="0" borderId="15" xfId="5" applyFont="1" applyFill="1" applyBorder="1" applyAlignment="1">
      <alignment horizontal="center"/>
    </xf>
    <xf numFmtId="0" fontId="4" fillId="0" borderId="7" xfId="5" applyFont="1" applyFill="1" applyBorder="1"/>
    <xf numFmtId="0" fontId="4" fillId="0" borderId="8" xfId="5" applyFont="1" applyFill="1" applyBorder="1"/>
    <xf numFmtId="3" fontId="3" fillId="0" borderId="8" xfId="5" applyNumberFormat="1" applyFont="1" applyFill="1" applyBorder="1"/>
    <xf numFmtId="3" fontId="3" fillId="0" borderId="8" xfId="5" applyNumberFormat="1" applyFont="1" applyFill="1" applyBorder="1" applyAlignment="1">
      <alignment horizontal="center"/>
    </xf>
    <xf numFmtId="3" fontId="3" fillId="0" borderId="9" xfId="5" applyNumberFormat="1" applyFont="1" applyFill="1" applyBorder="1" applyAlignment="1">
      <alignment horizontal="center"/>
    </xf>
    <xf numFmtId="0" fontId="4" fillId="0" borderId="2" xfId="5" applyFont="1" applyFill="1" applyBorder="1"/>
    <xf numFmtId="0" fontId="4" fillId="0" borderId="1" xfId="5" applyFont="1" applyFill="1" applyBorder="1"/>
    <xf numFmtId="3" fontId="3" fillId="0" borderId="1" xfId="5" applyNumberFormat="1" applyFont="1" applyFill="1" applyBorder="1"/>
    <xf numFmtId="3" fontId="3" fillId="0" borderId="1" xfId="5" applyNumberFormat="1" applyFont="1" applyFill="1" applyBorder="1" applyAlignment="1">
      <alignment horizontal="center"/>
    </xf>
    <xf numFmtId="3" fontId="3" fillId="0" borderId="3" xfId="5" applyNumberFormat="1" applyFont="1" applyFill="1" applyBorder="1" applyAlignment="1">
      <alignment horizontal="center"/>
    </xf>
    <xf numFmtId="0" fontId="3" fillId="0" borderId="1" xfId="5" applyFont="1" applyFill="1" applyBorder="1" applyAlignment="1">
      <alignment horizontal="center"/>
    </xf>
    <xf numFmtId="171" fontId="3" fillId="0" borderId="3" xfId="5" applyNumberFormat="1" applyFont="1" applyFill="1" applyBorder="1" applyAlignment="1">
      <alignment horizontal="center"/>
    </xf>
    <xf numFmtId="0" fontId="4" fillId="0" borderId="4" xfId="5" applyFont="1" applyFill="1" applyBorder="1"/>
    <xf numFmtId="0" fontId="4" fillId="0" borderId="6" xfId="5" applyFont="1" applyFill="1" applyBorder="1"/>
    <xf numFmtId="3" fontId="3" fillId="0" borderId="6" xfId="5" applyNumberFormat="1" applyFont="1" applyFill="1" applyBorder="1"/>
    <xf numFmtId="3" fontId="3" fillId="0" borderId="6" xfId="5" applyNumberFormat="1" applyFont="1" applyFill="1" applyBorder="1" applyAlignment="1">
      <alignment horizontal="center"/>
    </xf>
    <xf numFmtId="3" fontId="3" fillId="0" borderId="5" xfId="5" applyNumberFormat="1" applyFont="1" applyFill="1" applyBorder="1" applyAlignment="1">
      <alignment horizontal="center"/>
    </xf>
    <xf numFmtId="0" fontId="4" fillId="0" borderId="16" xfId="5" applyFont="1" applyFill="1" applyBorder="1" applyAlignment="1">
      <alignment horizontal="center"/>
    </xf>
    <xf numFmtId="3" fontId="4" fillId="0" borderId="1" xfId="5" applyNumberFormat="1" applyFont="1" applyFill="1" applyBorder="1"/>
    <xf numFmtId="0" fontId="4" fillId="0" borderId="10" xfId="5" applyFont="1" applyFill="1" applyBorder="1" applyAlignment="1">
      <alignment horizontal="center"/>
    </xf>
    <xf numFmtId="0" fontId="4" fillId="0" borderId="11" xfId="5" applyFont="1" applyFill="1" applyBorder="1" applyAlignment="1">
      <alignment horizontal="center"/>
    </xf>
    <xf numFmtId="0" fontId="4" fillId="0" borderId="12" xfId="5" applyFont="1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5" applyFont="1" applyFill="1"/>
    <xf numFmtId="0" fontId="9" fillId="0" borderId="0" xfId="0" applyFont="1"/>
    <xf numFmtId="0" fontId="12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/>
  <dimension ref="A1:G8"/>
  <sheetViews>
    <sheetView zoomScale="235" zoomScaleNormal="235" workbookViewId="0">
      <selection activeCell="G7" sqref="G7"/>
    </sheetView>
  </sheetViews>
  <sheetFormatPr defaultRowHeight="14.4" x14ac:dyDescent="0.3"/>
  <cols>
    <col min="3" max="4" width="10.33203125" bestFit="1" customWidth="1"/>
    <col min="5" max="5" width="11.6640625" bestFit="1" customWidth="1"/>
    <col min="6" max="6" width="9.109375" bestFit="1" customWidth="1"/>
  </cols>
  <sheetData>
    <row r="1" spans="1:7" x14ac:dyDescent="0.3">
      <c r="A1" t="s">
        <v>1</v>
      </c>
      <c r="B1" t="s">
        <v>2</v>
      </c>
      <c r="C1" t="s">
        <v>3</v>
      </c>
      <c r="E1" t="s">
        <v>4</v>
      </c>
      <c r="F1">
        <v>5</v>
      </c>
    </row>
    <row r="2" spans="1:7" x14ac:dyDescent="0.3">
      <c r="A2">
        <v>1</v>
      </c>
      <c r="B2" t="s">
        <v>5</v>
      </c>
      <c r="C2" s="1">
        <v>12915158</v>
      </c>
      <c r="E2" t="s">
        <v>6</v>
      </c>
      <c r="F2" t="str">
        <f>VLOOKUP(F1,A2:B8,2,0)</f>
        <v>Adana</v>
      </c>
      <c r="G2" t="s">
        <v>79</v>
      </c>
    </row>
    <row r="3" spans="1:7" x14ac:dyDescent="0.3">
      <c r="A3">
        <v>2</v>
      </c>
      <c r="B3" t="s">
        <v>7</v>
      </c>
      <c r="C3" s="1">
        <v>4650802</v>
      </c>
      <c r="E3" t="s">
        <v>8</v>
      </c>
      <c r="F3" s="1">
        <f>VLOOKUP(F1,A2:C8,3,0)</f>
        <v>2062226</v>
      </c>
      <c r="G3" t="s">
        <v>80</v>
      </c>
    </row>
    <row r="4" spans="1:7" x14ac:dyDescent="0.3">
      <c r="A4">
        <v>3</v>
      </c>
      <c r="B4" t="s">
        <v>9</v>
      </c>
      <c r="C4" s="1">
        <v>3868308</v>
      </c>
    </row>
    <row r="5" spans="1:7" x14ac:dyDescent="0.3">
      <c r="A5">
        <v>4</v>
      </c>
      <c r="B5" t="s">
        <v>10</v>
      </c>
      <c r="C5" s="1">
        <v>2550645</v>
      </c>
    </row>
    <row r="6" spans="1:7" x14ac:dyDescent="0.3">
      <c r="A6">
        <v>5</v>
      </c>
      <c r="B6" t="s">
        <v>11</v>
      </c>
      <c r="C6" s="1">
        <v>2062226</v>
      </c>
      <c r="E6" t="s">
        <v>2</v>
      </c>
      <c r="F6" t="s">
        <v>9</v>
      </c>
    </row>
    <row r="7" spans="1:7" x14ac:dyDescent="0.3">
      <c r="A7">
        <v>6</v>
      </c>
      <c r="B7" t="s">
        <v>12</v>
      </c>
      <c r="C7" s="1">
        <v>1992675</v>
      </c>
      <c r="E7" t="s">
        <v>3</v>
      </c>
      <c r="F7" s="1">
        <f>VLOOKUP(F6,B2:C8,2,0)</f>
        <v>3868308</v>
      </c>
      <c r="G7" t="s">
        <v>81</v>
      </c>
    </row>
    <row r="8" spans="1:7" x14ac:dyDescent="0.3">
      <c r="A8">
        <v>7</v>
      </c>
      <c r="B8" t="s">
        <v>13</v>
      </c>
      <c r="C8" s="1">
        <v>1919729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3"/>
  <dimension ref="A1:F10"/>
  <sheetViews>
    <sheetView zoomScale="190" zoomScaleNormal="190" workbookViewId="0">
      <selection activeCell="D7" sqref="D7"/>
    </sheetView>
  </sheetViews>
  <sheetFormatPr defaultRowHeight="14.4" x14ac:dyDescent="0.3"/>
  <cols>
    <col min="4" max="4" width="29.109375" bestFit="1" customWidth="1"/>
  </cols>
  <sheetData>
    <row r="1" spans="1:6" x14ac:dyDescent="0.3">
      <c r="A1" t="s">
        <v>14</v>
      </c>
      <c r="E1" t="s">
        <v>15</v>
      </c>
    </row>
    <row r="2" spans="1:6" x14ac:dyDescent="0.3">
      <c r="A2" t="s">
        <v>16</v>
      </c>
      <c r="B2" t="s">
        <v>17</v>
      </c>
      <c r="C2" t="s">
        <v>18</v>
      </c>
      <c r="E2" t="s">
        <v>17</v>
      </c>
      <c r="F2" t="s">
        <v>18</v>
      </c>
    </row>
    <row r="3" spans="1:6" x14ac:dyDescent="0.3">
      <c r="A3" t="s">
        <v>19</v>
      </c>
      <c r="B3">
        <v>123</v>
      </c>
      <c r="C3" t="str">
        <f>VLOOKUP(B3,$E$3:$F$10,2,0)</f>
        <v>TEK</v>
      </c>
      <c r="D3" s="32" t="s">
        <v>82</v>
      </c>
      <c r="E3">
        <v>123</v>
      </c>
      <c r="F3" t="s">
        <v>20</v>
      </c>
    </row>
    <row r="4" spans="1:6" x14ac:dyDescent="0.3">
      <c r="A4" t="s">
        <v>21</v>
      </c>
      <c r="B4">
        <v>4556</v>
      </c>
      <c r="C4" t="str">
        <f t="shared" ref="C4:C10" si="0">VLOOKUP(B4,$E$3:$F$10,2,0)</f>
        <v>YAZAR</v>
      </c>
      <c r="E4">
        <v>4556</v>
      </c>
      <c r="F4" t="s">
        <v>22</v>
      </c>
    </row>
    <row r="5" spans="1:6" x14ac:dyDescent="0.3">
      <c r="A5" t="s">
        <v>23</v>
      </c>
      <c r="B5">
        <v>134</v>
      </c>
      <c r="C5" t="str">
        <f t="shared" si="0"/>
        <v>YILMAZ</v>
      </c>
      <c r="E5">
        <v>567</v>
      </c>
      <c r="F5" t="s">
        <v>24</v>
      </c>
    </row>
    <row r="6" spans="1:6" x14ac:dyDescent="0.3">
      <c r="A6" t="s">
        <v>25</v>
      </c>
      <c r="B6">
        <v>567</v>
      </c>
      <c r="C6" t="str">
        <f t="shared" si="0"/>
        <v>KASA</v>
      </c>
      <c r="E6">
        <v>4139</v>
      </c>
      <c r="F6" t="s">
        <v>26</v>
      </c>
    </row>
    <row r="7" spans="1:6" x14ac:dyDescent="0.3">
      <c r="A7" t="s">
        <v>27</v>
      </c>
      <c r="B7">
        <v>8904</v>
      </c>
      <c r="C7" t="str">
        <f>VLOOKUP(B7,$E$3:$F$10,2,0)</f>
        <v>KARA</v>
      </c>
      <c r="E7">
        <v>4490</v>
      </c>
      <c r="F7" t="s">
        <v>28</v>
      </c>
    </row>
    <row r="8" spans="1:6" x14ac:dyDescent="0.3">
      <c r="A8" t="s">
        <v>29</v>
      </c>
      <c r="B8">
        <v>4139</v>
      </c>
      <c r="C8" t="str">
        <f t="shared" si="0"/>
        <v>ER</v>
      </c>
      <c r="E8">
        <v>134</v>
      </c>
      <c r="F8" t="s">
        <v>30</v>
      </c>
    </row>
    <row r="9" spans="1:6" x14ac:dyDescent="0.3">
      <c r="A9" t="s">
        <v>31</v>
      </c>
      <c r="B9">
        <v>4578</v>
      </c>
      <c r="C9" t="str">
        <f t="shared" si="0"/>
        <v>YAVUZ</v>
      </c>
      <c r="E9">
        <v>4578</v>
      </c>
      <c r="F9" t="s">
        <v>32</v>
      </c>
    </row>
    <row r="10" spans="1:6" x14ac:dyDescent="0.3">
      <c r="A10" t="s">
        <v>33</v>
      </c>
      <c r="B10">
        <v>4490</v>
      </c>
      <c r="C10" t="str">
        <f t="shared" si="0"/>
        <v>MUTLU</v>
      </c>
      <c r="E10">
        <v>8904</v>
      </c>
      <c r="F10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60" zoomScaleNormal="160" workbookViewId="0">
      <selection activeCell="G15" sqref="G15"/>
    </sheetView>
  </sheetViews>
  <sheetFormatPr defaultRowHeight="13.2" x14ac:dyDescent="0.25"/>
  <cols>
    <col min="1" max="1" width="2.77734375" style="4" customWidth="1"/>
    <col min="2" max="2" width="11" style="4" bestFit="1" customWidth="1"/>
    <col min="3" max="3" width="14.44140625" style="4" customWidth="1"/>
    <col min="4" max="4" width="12.6640625" style="4" customWidth="1"/>
    <col min="5" max="5" width="16.6640625" style="4" bestFit="1" customWidth="1"/>
    <col min="6" max="6" width="15" style="4" bestFit="1" customWidth="1"/>
    <col min="7" max="7" width="22.6640625" style="4" customWidth="1"/>
    <col min="8" max="8" width="22.44140625" style="4" customWidth="1"/>
    <col min="9" max="9" width="8.88671875" style="4"/>
    <col min="10" max="10" width="11.44140625" style="4" bestFit="1" customWidth="1"/>
    <col min="11" max="16384" width="8.88671875" style="4"/>
  </cols>
  <sheetData>
    <row r="1" spans="1:10" x14ac:dyDescent="0.25">
      <c r="A1" s="2" t="s">
        <v>59</v>
      </c>
    </row>
    <row r="2" spans="1:10" ht="13.5" customHeight="1" thickBot="1" x14ac:dyDescent="0.3"/>
    <row r="3" spans="1:10" ht="13.8" thickBot="1" x14ac:dyDescent="0.3">
      <c r="B3" s="28" t="s">
        <v>60</v>
      </c>
      <c r="C3" s="29"/>
      <c r="D3" s="29"/>
      <c r="E3" s="29"/>
      <c r="F3" s="30"/>
      <c r="G3" s="3"/>
      <c r="J3" s="5"/>
    </row>
    <row r="4" spans="1:10" ht="13.8" thickBot="1" x14ac:dyDescent="0.3">
      <c r="B4" s="6" t="s">
        <v>61</v>
      </c>
      <c r="C4" s="7" t="s">
        <v>58</v>
      </c>
      <c r="D4" s="7" t="s">
        <v>62</v>
      </c>
      <c r="E4" s="7" t="s">
        <v>57</v>
      </c>
      <c r="F4" s="8" t="s">
        <v>63</v>
      </c>
      <c r="J4" s="5"/>
    </row>
    <row r="5" spans="1:10" x14ac:dyDescent="0.25">
      <c r="B5" s="9" t="s">
        <v>64</v>
      </c>
      <c r="C5" s="10" t="s">
        <v>65</v>
      </c>
      <c r="D5" s="11">
        <v>150</v>
      </c>
      <c r="E5" s="12">
        <v>2</v>
      </c>
      <c r="F5" s="13">
        <v>3</v>
      </c>
      <c r="J5" s="5"/>
    </row>
    <row r="6" spans="1:10" x14ac:dyDescent="0.25">
      <c r="B6" s="14" t="s">
        <v>66</v>
      </c>
      <c r="C6" s="15" t="s">
        <v>67</v>
      </c>
      <c r="D6" s="16">
        <v>450</v>
      </c>
      <c r="E6" s="17">
        <v>6</v>
      </c>
      <c r="F6" s="18">
        <v>9</v>
      </c>
      <c r="J6" s="5"/>
    </row>
    <row r="7" spans="1:10" x14ac:dyDescent="0.25">
      <c r="B7" s="14" t="s">
        <v>68</v>
      </c>
      <c r="C7" s="15" t="s">
        <v>69</v>
      </c>
      <c r="D7" s="16">
        <v>500</v>
      </c>
      <c r="E7" s="19">
        <v>8</v>
      </c>
      <c r="F7" s="20">
        <v>10</v>
      </c>
      <c r="J7" s="5"/>
    </row>
    <row r="8" spans="1:10" x14ac:dyDescent="0.25">
      <c r="B8" s="14" t="s">
        <v>70</v>
      </c>
      <c r="C8" s="15" t="s">
        <v>0</v>
      </c>
      <c r="D8" s="16">
        <v>7500</v>
      </c>
      <c r="E8" s="19">
        <v>12</v>
      </c>
      <c r="F8" s="20">
        <v>15</v>
      </c>
      <c r="J8" s="5"/>
    </row>
    <row r="9" spans="1:10" x14ac:dyDescent="0.25">
      <c r="B9" s="14" t="s">
        <v>71</v>
      </c>
      <c r="C9" s="15" t="s">
        <v>72</v>
      </c>
      <c r="D9" s="16">
        <v>20000</v>
      </c>
      <c r="E9" s="19">
        <v>37</v>
      </c>
      <c r="F9" s="20">
        <v>40</v>
      </c>
    </row>
    <row r="10" spans="1:10" x14ac:dyDescent="0.25">
      <c r="B10" s="14" t="s">
        <v>73</v>
      </c>
      <c r="C10" s="15" t="s">
        <v>74</v>
      </c>
      <c r="D10" s="16">
        <v>62500</v>
      </c>
      <c r="E10" s="19">
        <v>106</v>
      </c>
      <c r="F10" s="20">
        <v>125</v>
      </c>
    </row>
    <row r="11" spans="1:10" x14ac:dyDescent="0.25">
      <c r="B11" s="14" t="s">
        <v>75</v>
      </c>
      <c r="C11" s="15" t="s">
        <v>76</v>
      </c>
      <c r="D11" s="16">
        <v>95000</v>
      </c>
      <c r="E11" s="17">
        <v>175</v>
      </c>
      <c r="F11" s="18">
        <v>190</v>
      </c>
    </row>
    <row r="12" spans="1:10" ht="13.8" thickBot="1" x14ac:dyDescent="0.3">
      <c r="B12" s="21" t="s">
        <v>77</v>
      </c>
      <c r="C12" s="22" t="s">
        <v>78</v>
      </c>
      <c r="D12" s="23">
        <v>120000</v>
      </c>
      <c r="E12" s="24">
        <v>225</v>
      </c>
      <c r="F12" s="25">
        <v>240</v>
      </c>
    </row>
    <row r="14" spans="1:10" ht="17.399999999999999" x14ac:dyDescent="0.3">
      <c r="C14" s="33" t="s">
        <v>83</v>
      </c>
      <c r="G14" s="4" t="s">
        <v>85</v>
      </c>
    </row>
    <row r="15" spans="1:10" ht="17.399999999999999" x14ac:dyDescent="0.3">
      <c r="C15" s="33" t="s">
        <v>84</v>
      </c>
    </row>
    <row r="18" spans="3:5" x14ac:dyDescent="0.25">
      <c r="C18" s="26" t="s">
        <v>61</v>
      </c>
      <c r="D18" s="26" t="s">
        <v>62</v>
      </c>
      <c r="E18" s="26" t="s">
        <v>63</v>
      </c>
    </row>
    <row r="19" spans="3:5" x14ac:dyDescent="0.25">
      <c r="C19" s="15" t="s">
        <v>77</v>
      </c>
      <c r="D19" s="27">
        <f>VLOOKUP(C19,$B$5:$D$12,3,0)</f>
        <v>120000</v>
      </c>
      <c r="E19" s="27">
        <f>VLOOKUP(C19,$B$5:$F$12,5,0)</f>
        <v>240</v>
      </c>
    </row>
    <row r="20" spans="3:5" x14ac:dyDescent="0.25">
      <c r="C20" s="15" t="s">
        <v>68</v>
      </c>
      <c r="D20" s="27">
        <f t="shared" ref="D20:D24" si="0">VLOOKUP(C20,$B$5:$D$12,3,0)</f>
        <v>500</v>
      </c>
      <c r="E20" s="27">
        <f t="shared" ref="E20:E24" si="1">VLOOKUP(C20,$B$5:$F$12,5,0)</f>
        <v>10</v>
      </c>
    </row>
    <row r="21" spans="3:5" x14ac:dyDescent="0.25">
      <c r="C21" s="15" t="s">
        <v>71</v>
      </c>
      <c r="D21" s="27">
        <f t="shared" si="0"/>
        <v>20000</v>
      </c>
      <c r="E21" s="27">
        <f t="shared" si="1"/>
        <v>40</v>
      </c>
    </row>
    <row r="22" spans="3:5" x14ac:dyDescent="0.25">
      <c r="C22" s="15" t="s">
        <v>73</v>
      </c>
      <c r="D22" s="27">
        <f t="shared" si="0"/>
        <v>62500</v>
      </c>
      <c r="E22" s="27">
        <f t="shared" si="1"/>
        <v>125</v>
      </c>
    </row>
    <row r="23" spans="3:5" x14ac:dyDescent="0.25">
      <c r="C23" s="15" t="s">
        <v>75</v>
      </c>
      <c r="D23" s="27">
        <f t="shared" si="0"/>
        <v>95000</v>
      </c>
      <c r="E23" s="27">
        <f t="shared" si="1"/>
        <v>190</v>
      </c>
    </row>
    <row r="24" spans="3:5" x14ac:dyDescent="0.25">
      <c r="C24" s="15" t="s">
        <v>66</v>
      </c>
      <c r="D24" s="27">
        <f t="shared" si="0"/>
        <v>450</v>
      </c>
      <c r="E24" s="27">
        <f t="shared" si="1"/>
        <v>9</v>
      </c>
    </row>
  </sheetData>
  <mergeCells count="1">
    <mergeCell ref="B3:F3"/>
  </mergeCells>
  <pageMargins left="0.75" right="0.75" top="1" bottom="1" header="0.5" footer="0.5"/>
  <pageSetup paperSize="9" orientation="portrait" horizontalDpi="204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4"/>
  <dimension ref="A1:F15"/>
  <sheetViews>
    <sheetView zoomScale="220" zoomScaleNormal="220" workbookViewId="0">
      <selection activeCell="B16" sqref="B16"/>
    </sheetView>
  </sheetViews>
  <sheetFormatPr defaultRowHeight="14.4" x14ac:dyDescent="0.3"/>
  <cols>
    <col min="4" max="4" width="7.77734375" bestFit="1" customWidth="1"/>
    <col min="5" max="5" width="12.6640625" bestFit="1" customWidth="1"/>
  </cols>
  <sheetData>
    <row r="1" spans="1:6" x14ac:dyDescent="0.3">
      <c r="A1" t="s">
        <v>35</v>
      </c>
      <c r="B1" t="s">
        <v>36</v>
      </c>
      <c r="C1" t="s">
        <v>37</v>
      </c>
      <c r="E1" t="s">
        <v>38</v>
      </c>
      <c r="F1" t="s">
        <v>35</v>
      </c>
    </row>
    <row r="2" spans="1:6" x14ac:dyDescent="0.3">
      <c r="A2">
        <v>4</v>
      </c>
      <c r="B2">
        <v>4</v>
      </c>
      <c r="C2">
        <v>9</v>
      </c>
      <c r="E2" t="s">
        <v>39</v>
      </c>
      <c r="F2">
        <f>HLOOKUP(F1,A1:C4,3,0)</f>
        <v>5</v>
      </c>
    </row>
    <row r="3" spans="1:6" x14ac:dyDescent="0.3">
      <c r="A3">
        <v>5</v>
      </c>
      <c r="B3">
        <v>7</v>
      </c>
      <c r="C3">
        <v>10</v>
      </c>
    </row>
    <row r="4" spans="1:6" x14ac:dyDescent="0.3">
      <c r="A4">
        <v>6</v>
      </c>
      <c r="B4">
        <v>9</v>
      </c>
      <c r="C4">
        <v>11</v>
      </c>
    </row>
    <row r="7" spans="1:6" x14ac:dyDescent="0.3">
      <c r="B7" t="s">
        <v>88</v>
      </c>
      <c r="C7" t="s">
        <v>48</v>
      </c>
      <c r="D7" t="s">
        <v>89</v>
      </c>
    </row>
    <row r="8" spans="1:6" x14ac:dyDescent="0.3">
      <c r="A8" t="s">
        <v>86</v>
      </c>
      <c r="B8">
        <v>175</v>
      </c>
      <c r="C8">
        <v>185</v>
      </c>
      <c r="D8">
        <v>195</v>
      </c>
    </row>
    <row r="9" spans="1:6" x14ac:dyDescent="0.3">
      <c r="A9" t="s">
        <v>87</v>
      </c>
      <c r="B9">
        <v>65</v>
      </c>
      <c r="C9">
        <v>80</v>
      </c>
      <c r="D9">
        <v>115</v>
      </c>
    </row>
    <row r="12" spans="1:6" x14ac:dyDescent="0.3">
      <c r="B12" t="s">
        <v>90</v>
      </c>
    </row>
    <row r="13" spans="1:6" x14ac:dyDescent="0.3">
      <c r="B13">
        <f>HLOOKUP("ilker",A7:D9,3,0)</f>
        <v>65</v>
      </c>
    </row>
    <row r="14" spans="1:6" x14ac:dyDescent="0.3">
      <c r="B14" t="s">
        <v>91</v>
      </c>
    </row>
    <row r="15" spans="1:6" x14ac:dyDescent="0.3">
      <c r="B15">
        <f>HLOOKUP("ahmet",A7:D9,2,0)</f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5"/>
  <dimension ref="A1:G25"/>
  <sheetViews>
    <sheetView tabSelected="1" topLeftCell="A17" zoomScale="175" zoomScaleNormal="175" workbookViewId="0">
      <selection activeCell="F24" sqref="F24"/>
    </sheetView>
  </sheetViews>
  <sheetFormatPr defaultRowHeight="14.4" x14ac:dyDescent="0.3"/>
  <cols>
    <col min="2" max="2" width="12.88671875" bestFit="1" customWidth="1"/>
    <col min="3" max="3" width="9.6640625" customWidth="1"/>
  </cols>
  <sheetData>
    <row r="1" spans="1:7" x14ac:dyDescent="0.3">
      <c r="A1" t="s">
        <v>40</v>
      </c>
      <c r="B1" t="s">
        <v>41</v>
      </c>
      <c r="C1" t="s">
        <v>42</v>
      </c>
      <c r="D1" t="s">
        <v>43</v>
      </c>
      <c r="F1" t="s">
        <v>92</v>
      </c>
    </row>
    <row r="2" spans="1:7" x14ac:dyDescent="0.3">
      <c r="A2" t="s">
        <v>44</v>
      </c>
      <c r="B2">
        <v>9</v>
      </c>
      <c r="C2">
        <v>2257</v>
      </c>
      <c r="D2">
        <v>764</v>
      </c>
      <c r="F2">
        <f>VLOOKUP("ceyhun",A2:D14,4,0)</f>
        <v>727</v>
      </c>
      <c r="G2" t="s">
        <v>93</v>
      </c>
    </row>
    <row r="3" spans="1:7" x14ac:dyDescent="0.3">
      <c r="A3" t="s">
        <v>45</v>
      </c>
      <c r="B3">
        <v>9</v>
      </c>
      <c r="C3">
        <v>2466</v>
      </c>
      <c r="D3">
        <v>695</v>
      </c>
      <c r="F3" t="s">
        <v>94</v>
      </c>
    </row>
    <row r="4" spans="1:7" x14ac:dyDescent="0.3">
      <c r="A4" t="s">
        <v>46</v>
      </c>
      <c r="B4">
        <v>13</v>
      </c>
      <c r="C4">
        <v>2251</v>
      </c>
      <c r="D4">
        <v>620</v>
      </c>
      <c r="F4">
        <f>INDEX(B2:B14,4)</f>
        <v>12</v>
      </c>
      <c r="G4" t="s">
        <v>95</v>
      </c>
    </row>
    <row r="5" spans="1:7" x14ac:dyDescent="0.3">
      <c r="A5" t="s">
        <v>47</v>
      </c>
      <c r="B5" s="31">
        <v>12</v>
      </c>
      <c r="C5">
        <v>1650</v>
      </c>
      <c r="D5">
        <v>515</v>
      </c>
      <c r="F5" t="s">
        <v>96</v>
      </c>
    </row>
    <row r="6" spans="1:7" x14ac:dyDescent="0.3">
      <c r="A6" t="s">
        <v>48</v>
      </c>
      <c r="B6">
        <v>9</v>
      </c>
      <c r="C6">
        <v>2133</v>
      </c>
      <c r="D6">
        <v>555</v>
      </c>
      <c r="F6">
        <f>MATCH("eda",A2:A14,0)</f>
        <v>11</v>
      </c>
      <c r="G6" t="s">
        <v>97</v>
      </c>
    </row>
    <row r="7" spans="1:7" x14ac:dyDescent="0.3">
      <c r="A7" t="s">
        <v>49</v>
      </c>
      <c r="B7">
        <v>13</v>
      </c>
      <c r="C7">
        <v>2461</v>
      </c>
      <c r="D7">
        <v>727</v>
      </c>
      <c r="F7" t="s">
        <v>98</v>
      </c>
    </row>
    <row r="8" spans="1:7" x14ac:dyDescent="0.3">
      <c r="A8" t="s">
        <v>50</v>
      </c>
      <c r="B8">
        <v>12</v>
      </c>
      <c r="C8">
        <v>3500</v>
      </c>
      <c r="D8">
        <v>779</v>
      </c>
      <c r="F8">
        <f>MATCH("ceyhun",A2:A14,0)</f>
        <v>6</v>
      </c>
      <c r="G8" t="s">
        <v>99</v>
      </c>
    </row>
    <row r="9" spans="1:7" x14ac:dyDescent="0.3">
      <c r="A9" t="s">
        <v>51</v>
      </c>
      <c r="B9">
        <v>14</v>
      </c>
      <c r="C9">
        <v>2124</v>
      </c>
      <c r="D9">
        <v>575</v>
      </c>
      <c r="F9" t="s">
        <v>100</v>
      </c>
    </row>
    <row r="10" spans="1:7" x14ac:dyDescent="0.3">
      <c r="A10" t="s">
        <v>52</v>
      </c>
      <c r="B10">
        <v>14</v>
      </c>
      <c r="C10">
        <v>1987</v>
      </c>
      <c r="D10">
        <v>797</v>
      </c>
      <c r="F10">
        <f>INDEX(D2:D14,6)</f>
        <v>727</v>
      </c>
      <c r="G10" t="s">
        <v>101</v>
      </c>
    </row>
    <row r="11" spans="1:7" x14ac:dyDescent="0.3">
      <c r="A11" t="s">
        <v>53</v>
      </c>
      <c r="B11">
        <v>9</v>
      </c>
      <c r="C11">
        <v>2018</v>
      </c>
      <c r="D11">
        <v>576</v>
      </c>
      <c r="F11">
        <f>INDEX(D2:D14,MATCH("ceyhun",A2:A14,0))</f>
        <v>727</v>
      </c>
      <c r="G11" t="s">
        <v>102</v>
      </c>
    </row>
    <row r="12" spans="1:7" ht="15.6" x14ac:dyDescent="0.3">
      <c r="A12" t="s">
        <v>54</v>
      </c>
      <c r="B12">
        <v>7</v>
      </c>
      <c r="C12">
        <v>2136</v>
      </c>
      <c r="D12">
        <v>684</v>
      </c>
      <c r="F12" s="35" t="s">
        <v>103</v>
      </c>
    </row>
    <row r="13" spans="1:7" x14ac:dyDescent="0.3">
      <c r="A13" t="s">
        <v>55</v>
      </c>
      <c r="B13">
        <v>13</v>
      </c>
      <c r="C13">
        <v>1720</v>
      </c>
      <c r="D13">
        <v>747</v>
      </c>
      <c r="F13" s="34" t="s">
        <v>104</v>
      </c>
    </row>
    <row r="14" spans="1:7" x14ac:dyDescent="0.3">
      <c r="A14" t="s">
        <v>56</v>
      </c>
      <c r="B14">
        <v>9</v>
      </c>
      <c r="C14">
        <v>2423</v>
      </c>
      <c r="D14">
        <v>594</v>
      </c>
      <c r="F14" t="s">
        <v>105</v>
      </c>
    </row>
    <row r="15" spans="1:7" x14ac:dyDescent="0.3">
      <c r="F15" t="s">
        <v>106</v>
      </c>
    </row>
    <row r="16" spans="1:7" x14ac:dyDescent="0.3">
      <c r="F16" t="s">
        <v>107</v>
      </c>
    </row>
    <row r="17" spans="6:6" x14ac:dyDescent="0.3">
      <c r="F17" t="str">
        <f>INDEX(A2:A14,MATCH(MIN(D2:D14),D2:D14,0))</f>
        <v>ece</v>
      </c>
    </row>
    <row r="18" spans="6:6" ht="15.6" x14ac:dyDescent="0.3">
      <c r="F18" s="35" t="s">
        <v>108</v>
      </c>
    </row>
    <row r="20" spans="6:6" x14ac:dyDescent="0.3">
      <c r="F20" s="34" t="s">
        <v>109</v>
      </c>
    </row>
    <row r="21" spans="6:6" x14ac:dyDescent="0.3">
      <c r="F21" t="s">
        <v>110</v>
      </c>
    </row>
    <row r="22" spans="6:6" x14ac:dyDescent="0.3">
      <c r="F22" t="s">
        <v>111</v>
      </c>
    </row>
    <row r="23" spans="6:6" x14ac:dyDescent="0.3">
      <c r="F23" t="s">
        <v>112</v>
      </c>
    </row>
    <row r="24" spans="6:6" x14ac:dyDescent="0.3">
      <c r="F24" t="str">
        <f>INDEX(A2:A14,MATCH(MAX(C2:C14),C2:C14,0))</f>
        <v>ceren</v>
      </c>
    </row>
    <row r="25" spans="6:6" ht="15.6" x14ac:dyDescent="0.3">
      <c r="F25" s="3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9. DÜŞEYARA</vt:lpstr>
      <vt:lpstr>9.1. UYGULAMA-DÜŞEYARA</vt:lpstr>
      <vt:lpstr>9.2. Düşeyara Uygulama</vt:lpstr>
      <vt:lpstr>9.3. YATAYARA</vt:lpstr>
      <vt:lpstr>9.4. İNDİS_KAÇINCI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2021-01-16T14:07:28Z</dcterms:modified>
</cp:coreProperties>
</file>