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tabRatio="917" firstSheet="12" activeTab="20"/>
  </bookViews>
  <sheets>
    <sheet name="Sayfa1" sheetId="1" r:id="rId1"/>
    <sheet name="1_TOPLA" sheetId="19" r:id="rId2"/>
    <sheet name="2_MIN" sheetId="12" r:id="rId3"/>
    <sheet name="3_MAK" sheetId="13" r:id="rId4"/>
    <sheet name="4_ORTALAMA" sheetId="17" r:id="rId5"/>
    <sheet name="5_YUVARLA" sheetId="14" r:id="rId6"/>
    <sheet name="6_SAY" sheetId="15" r:id="rId7"/>
    <sheet name="7_ÇOKEĞERSAY" sheetId="16" r:id="rId8"/>
    <sheet name="8_ÇOKEĞERORTALAMA" sheetId="18" r:id="rId9"/>
    <sheet name="9_ÇOKETOPLA" sheetId="20" r:id="rId10"/>
    <sheet name="10_EĞER" sheetId="8" r:id="rId11"/>
    <sheet name="11_EĞER" sheetId="9" r:id="rId12"/>
    <sheet name="12_VE" sheetId="10" r:id="rId13"/>
    <sheet name="13_YADA" sheetId="11" r:id="rId14"/>
    <sheet name="14_DÜŞEYARA" sheetId="24" r:id="rId15"/>
    <sheet name="15_DÜŞEYARA" sheetId="21" r:id="rId16"/>
    <sheet name="16_DÜŞEYARA" sheetId="22" r:id="rId17"/>
    <sheet name="17_YATAYARA" sheetId="23" r:id="rId18"/>
    <sheet name="18_Koşullu Biçimlendirme" sheetId="2" r:id="rId19"/>
    <sheet name="19_Koşullu Biçimlendirme" sheetId="3" r:id="rId20"/>
    <sheet name="20_Koşullu Biçimlendirme" sheetId="4" r:id="rId21"/>
    <sheet name="21_VeriDoğrulama1" sheetId="5" r:id="rId22"/>
    <sheet name="Veri" sheetId="6" r:id="rId23"/>
    <sheet name="22_Pivot" sheetId="7" r:id="rId24"/>
  </sheets>
  <externalReferences>
    <externalReference r:id="rId25"/>
  </externalReferences>
  <definedNames>
    <definedName name="_xlnm._FilterDatabase" localSheetId="22" hidden="1">Veri!$A$1:$G$877</definedName>
    <definedName name="Aralık">[1]Surface!$A$1</definedName>
    <definedName name="Slicer_Çeyrek">#N/A</definedName>
  </definedNames>
  <calcPr calcId="162913"/>
  <pivotCaches>
    <pivotCache cacheId="0" r:id="rId26"/>
  </pivotCaches>
  <extLst>
    <ext xmlns:x14="http://schemas.microsoft.com/office/spreadsheetml/2009/9/main" uri="{BBE1A952-AA13-448e-AADC-164F8A28A991}">
      <x14:slicerCaches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4" l="1"/>
  <c r="B16" i="24"/>
  <c r="B11" i="24"/>
  <c r="B12" i="24"/>
  <c r="D2" i="11"/>
  <c r="D3" i="11"/>
  <c r="D4" i="11"/>
  <c r="D5" i="11"/>
  <c r="D2" i="10"/>
  <c r="D3" i="10"/>
  <c r="D4" i="10"/>
  <c r="D5" i="10"/>
  <c r="C2" i="9"/>
  <c r="C3" i="9"/>
  <c r="C4" i="9"/>
  <c r="C5" i="9"/>
  <c r="C2" i="8"/>
  <c r="C3" i="8"/>
  <c r="C4" i="8"/>
  <c r="C5" i="8"/>
  <c r="B24" i="20"/>
  <c r="B23" i="20"/>
  <c r="B22" i="20"/>
  <c r="B21" i="20"/>
  <c r="B20" i="20"/>
  <c r="B19" i="20"/>
  <c r="B18" i="20"/>
  <c r="B17" i="20"/>
  <c r="B16" i="20"/>
  <c r="G16" i="15"/>
  <c r="G15" i="15"/>
  <c r="C16" i="15"/>
  <c r="D16" i="15"/>
  <c r="E16" i="15"/>
  <c r="F16" i="15"/>
  <c r="B16" i="15"/>
  <c r="C15" i="15"/>
  <c r="D15" i="15"/>
  <c r="E15" i="15"/>
  <c r="F15" i="15"/>
  <c r="B15" i="15"/>
  <c r="C2" i="14"/>
  <c r="C6" i="14"/>
  <c r="D6" i="14"/>
  <c r="C3" i="14"/>
  <c r="C4" i="14"/>
  <c r="C5" i="14"/>
  <c r="E6" i="14"/>
  <c r="E3" i="14"/>
  <c r="E4" i="14"/>
  <c r="E5" i="14"/>
  <c r="E2" i="14"/>
  <c r="D3" i="14"/>
  <c r="D4" i="14"/>
  <c r="D5" i="14"/>
  <c r="D2" i="14"/>
  <c r="F2" i="14"/>
  <c r="F3" i="14"/>
  <c r="F4" i="14"/>
  <c r="F5" i="14"/>
  <c r="F6" i="14"/>
  <c r="F15" i="19"/>
  <c r="G15" i="19"/>
  <c r="G9" i="22" l="1"/>
  <c r="G8" i="22"/>
  <c r="G7" i="22"/>
  <c r="G6" i="22"/>
  <c r="G5" i="22"/>
  <c r="G4" i="22"/>
  <c r="G3" i="22"/>
  <c r="G2" i="22"/>
  <c r="F21" i="5" l="1"/>
  <c r="I9" i="4" l="1"/>
  <c r="L9" i="4" s="1"/>
  <c r="I8" i="4"/>
  <c r="L8" i="4" s="1"/>
  <c r="I7" i="4"/>
  <c r="L7" i="4" s="1"/>
  <c r="I6" i="4"/>
  <c r="L6" i="4" s="1"/>
  <c r="I5" i="4"/>
  <c r="L5" i="4" s="1"/>
  <c r="I4" i="4"/>
  <c r="L4" i="4" s="1"/>
  <c r="I3" i="4"/>
  <c r="L3" i="4" s="1"/>
</calcChain>
</file>

<file path=xl/sharedStrings.xml><?xml version="1.0" encoding="utf-8"?>
<sst xmlns="http://schemas.openxmlformats.org/spreadsheetml/2006/main" count="3324" uniqueCount="272">
  <si>
    <t>&gt; Greater Than 5</t>
  </si>
  <si>
    <t>Between 5 &amp; 7</t>
  </si>
  <si>
    <t>Text Contains "dağ"</t>
  </si>
  <si>
    <t>Duplicate</t>
  </si>
  <si>
    <t>Unique</t>
  </si>
  <si>
    <t>&gt;Büyüktür 5 koşulu</t>
  </si>
  <si>
    <t>5 ile 7 Arasında</t>
  </si>
  <si>
    <t>"dağ" İçeren Metin</t>
  </si>
  <si>
    <t>Çift</t>
  </si>
  <si>
    <t>Tek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</si>
  <si>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</si>
  <si>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</si>
  <si>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</si>
  <si>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</si>
  <si>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</si>
  <si>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</si>
  <si>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</si>
  <si>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</si>
  <si>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</si>
  <si>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Sultandağı</t>
  </si>
  <si>
    <t>Top 20 %</t>
  </si>
  <si>
    <t>Bottom 3</t>
  </si>
  <si>
    <t>Below Average</t>
  </si>
  <si>
    <t>İlk %20</t>
  </si>
  <si>
    <t>Son 3</t>
  </si>
  <si>
    <t>Ortalamadan Aşağı</t>
  </si>
  <si>
    <t>=A3=YEAR(TODAY())</t>
  </si>
  <si>
    <t>=$C3&lt;$E3</t>
  </si>
  <si>
    <t>=$I3&lt;=TODAY()+10</t>
  </si>
  <si>
    <t>Formül doğruysa hücreyi biçimlendir</t>
  </si>
  <si>
    <t>Formül doğruysa satırı biçimlendir</t>
  </si>
  <si>
    <t>Sıra No</t>
  </si>
  <si>
    <t>Hesap adı</t>
  </si>
  <si>
    <t>Vade</t>
  </si>
  <si>
    <t>Bakiye</t>
  </si>
  <si>
    <t>.</t>
  </si>
  <si>
    <t>A Bank 103547</t>
  </si>
  <si>
    <t>B Bank 5321</t>
  </si>
  <si>
    <t>C Bank 62772</t>
  </si>
  <si>
    <t>D Bank 87952</t>
  </si>
  <si>
    <t>E Bank 5541</t>
  </si>
  <si>
    <t>F Bank 1084966</t>
  </si>
  <si>
    <t>G Bank 12227</t>
  </si>
  <si>
    <t>Harcama türleri</t>
  </si>
  <si>
    <t>Bebe Mağazaları Ltd. Masraf Listesi</t>
  </si>
  <si>
    <t>Taksi</t>
  </si>
  <si>
    <t>Yakıt</t>
  </si>
  <si>
    <t>Harcamayı Yapan</t>
  </si>
  <si>
    <t>Uğur Çağlı</t>
  </si>
  <si>
    <t>Kırtasiye</t>
  </si>
  <si>
    <t>Yıl</t>
  </si>
  <si>
    <t>Yol</t>
  </si>
  <si>
    <t>Ay</t>
  </si>
  <si>
    <t>Büro malzemesi</t>
  </si>
  <si>
    <t>Tarih</t>
  </si>
  <si>
    <t>Departman</t>
  </si>
  <si>
    <t>Harcama türü</t>
  </si>
  <si>
    <t>Açıklama</t>
  </si>
  <si>
    <t>Tutar</t>
  </si>
  <si>
    <t>Muhasebe</t>
  </si>
  <si>
    <t>Beşiktaş'tan Levent'e</t>
  </si>
  <si>
    <t>Teknik</t>
  </si>
  <si>
    <t>34 AV 5324 Ortaklar Petrol</t>
  </si>
  <si>
    <t>Toplam</t>
  </si>
  <si>
    <t>Ürün grubu</t>
  </si>
  <si>
    <t>Ürün adı</t>
  </si>
  <si>
    <t>Çeyrek</t>
  </si>
  <si>
    <t>Satış</t>
  </si>
  <si>
    <t>Anne ihtiyaçları</t>
  </si>
  <si>
    <t>Emzirme atleti</t>
  </si>
  <si>
    <t>Q1</t>
  </si>
  <si>
    <t>Q2</t>
  </si>
  <si>
    <t>Q3</t>
  </si>
  <si>
    <t>Q4</t>
  </si>
  <si>
    <t>Emzirme t-shirt</t>
  </si>
  <si>
    <t>Pijama Gecelik Sabahlık</t>
  </si>
  <si>
    <t>Göğüs pedi</t>
  </si>
  <si>
    <t>Süt pompası</t>
  </si>
  <si>
    <t>Araç gereçler</t>
  </si>
  <si>
    <t>Ana kucağı</t>
  </si>
  <si>
    <t>Ana kucağı örtüsü</t>
  </si>
  <si>
    <t>Araba</t>
  </si>
  <si>
    <t>Araba yağmurluğu</t>
  </si>
  <si>
    <t>Emekleme dizliği</t>
  </si>
  <si>
    <t>Kanguru</t>
  </si>
  <si>
    <t>Malzeme çantası</t>
  </si>
  <si>
    <t>Mama sandalyesi</t>
  </si>
  <si>
    <t>Oto koltuğu</t>
  </si>
  <si>
    <t>Oyun park yatağı</t>
  </si>
  <si>
    <t>Oyun minderi</t>
  </si>
  <si>
    <t>Yürüteç</t>
  </si>
  <si>
    <t>Bakım grubu</t>
  </si>
  <si>
    <t>Ateş ölçer derece</t>
  </si>
  <si>
    <t>Bakım setleri</t>
  </si>
  <si>
    <t>Bebe yağı</t>
  </si>
  <si>
    <t>Çıngırak</t>
  </si>
  <si>
    <t>Güneş kremi</t>
  </si>
  <si>
    <t>Pişik kremi</t>
  </si>
  <si>
    <t>Pudra</t>
  </si>
  <si>
    <t>Saç fırçası</t>
  </si>
  <si>
    <t>Termometre</t>
  </si>
  <si>
    <t>Banyo grubu</t>
  </si>
  <si>
    <t>Banyo havlusu</t>
  </si>
  <si>
    <t>Banyo köpüğü</t>
  </si>
  <si>
    <t>Banyo süngeri</t>
  </si>
  <si>
    <t>Bornoz takımı</t>
  </si>
  <si>
    <t>Kova maşrapa</t>
  </si>
  <si>
    <t>Şampuan</t>
  </si>
  <si>
    <t>Küvet</t>
  </si>
  <si>
    <t>Küvet filesi</t>
  </si>
  <si>
    <t>Bebe aksesuarları</t>
  </si>
  <si>
    <t>Dönence</t>
  </si>
  <si>
    <t>Ana kucağı kılıfı</t>
  </si>
  <si>
    <t>Güvenlik araçları</t>
  </si>
  <si>
    <t>Oto koltuğu kılıfı</t>
  </si>
  <si>
    <t>Oyuncaklar</t>
  </si>
  <si>
    <t>Sinek kovucu</t>
  </si>
  <si>
    <t>Sineklik</t>
  </si>
  <si>
    <t>Süs-altın yastığı</t>
  </si>
  <si>
    <t>Süs-beşik sepet</t>
  </si>
  <si>
    <t>Süs-bebe yazıları</t>
  </si>
  <si>
    <t>Süs-kapı için</t>
  </si>
  <si>
    <t>Süs-nazar boncuğu</t>
  </si>
  <si>
    <t>Beslenme grubu</t>
  </si>
  <si>
    <t>Alıştırma bardağı</t>
  </si>
  <si>
    <t>Biberon</t>
  </si>
  <si>
    <t>Cam rende</t>
  </si>
  <si>
    <t>Mama kaşığı</t>
  </si>
  <si>
    <t>Mama tabağı</t>
  </si>
  <si>
    <t>Termos</t>
  </si>
  <si>
    <t>Giyim grubu</t>
  </si>
  <si>
    <t>Eldiven</t>
  </si>
  <si>
    <t>Bere</t>
  </si>
  <si>
    <t>Çorap</t>
  </si>
  <si>
    <t>Hırka</t>
  </si>
  <si>
    <t xml:space="preserve">Tulum </t>
  </si>
  <si>
    <t>Yelek</t>
  </si>
  <si>
    <t>Temizlik grubu</t>
  </si>
  <si>
    <t>Ağız mendili</t>
  </si>
  <si>
    <t>Alt açma</t>
  </si>
  <si>
    <t>Burun temizleyici</t>
  </si>
  <si>
    <t>Çamaşır yıkama filesi</t>
  </si>
  <si>
    <t>Kulak temizleme</t>
  </si>
  <si>
    <t>Lazımlık</t>
  </si>
  <si>
    <t>Islak mendil</t>
  </si>
  <si>
    <t>Uyku grubu</t>
  </si>
  <si>
    <t>Battaniye</t>
  </si>
  <si>
    <t>Emzik</t>
  </si>
  <si>
    <t>Uyku tulumu</t>
  </si>
  <si>
    <t>Emzik kutusu</t>
  </si>
  <si>
    <t>Uyku seti</t>
  </si>
  <si>
    <t>Yüz örtüsü</t>
  </si>
  <si>
    <t>Yastık-yorgan</t>
  </si>
  <si>
    <t>Nevresim takımı</t>
  </si>
  <si>
    <t>Sum of Satış</t>
  </si>
  <si>
    <t>Column Labels</t>
  </si>
  <si>
    <t>Q3 Total</t>
  </si>
  <si>
    <t>Q4 Total</t>
  </si>
  <si>
    <t>Grand Total</t>
  </si>
  <si>
    <t>Row Labels</t>
  </si>
  <si>
    <t>Satış Danışmanı</t>
  </si>
  <si>
    <t>Satış Tutarı</t>
  </si>
  <si>
    <t>Prim</t>
  </si>
  <si>
    <t>Ali GÜZEL</t>
  </si>
  <si>
    <t>Ayşe KAHRAMAN</t>
  </si>
  <si>
    <t>Hasan TOPSAKAL</t>
  </si>
  <si>
    <t>Ekrem DUMAN</t>
  </si>
  <si>
    <t>E</t>
  </si>
  <si>
    <t>H</t>
  </si>
  <si>
    <t>Fuar</t>
  </si>
  <si>
    <t>MIN</t>
  </si>
  <si>
    <t>Değer</t>
  </si>
  <si>
    <t>Digit</t>
  </si>
  <si>
    <t>Ürün Kodu</t>
  </si>
  <si>
    <t>Ebat</t>
  </si>
  <si>
    <t>Renk</t>
  </si>
  <si>
    <t>Adet</t>
  </si>
  <si>
    <t>AK2862</t>
  </si>
  <si>
    <t>M</t>
  </si>
  <si>
    <t>Mavi</t>
  </si>
  <si>
    <t>BH5524</t>
  </si>
  <si>
    <t>Pembe</t>
  </si>
  <si>
    <t>TM8921</t>
  </si>
  <si>
    <t>Tulum</t>
  </si>
  <si>
    <t>S</t>
  </si>
  <si>
    <t>Formül</t>
  </si>
  <si>
    <t>Sonuç</t>
  </si>
  <si>
    <t>Ürün adı "Tulum" olanların adedini verir.</t>
  </si>
  <si>
    <t>Satış adedi sadece 1 olan ürün adedini verir.</t>
  </si>
  <si>
    <t>Satış tutarı 1000'in üzerinde olan ürün adedini verir.</t>
  </si>
  <si>
    <t>Satış adedi 1'den farklı olan ürün adedini verir.</t>
  </si>
  <si>
    <t>Ürün adı beş harften oluşanların adedini verir.</t>
  </si>
  <si>
    <t>Ürün adı 'A' harfiyle başlayan ürün adedini verir.</t>
  </si>
  <si>
    <t>Ürün adı 'A' harfiyle başlayan, satış tutarı 600'ün üzerinde ürün adedini verir.</t>
  </si>
  <si>
    <t>Ürün adı 'A' harfiyle başlayan, satış tutarı 400 ile 600 arasında ürün adedini verir.</t>
  </si>
  <si>
    <t>Ürün kodu 'AK' ile veya 'TM' ile başlayan ürün adedini verir</t>
  </si>
  <si>
    <t>AVERAGE</t>
  </si>
  <si>
    <t>Ürün adı "Tulum" olanların satış ortalamasını verir.</t>
  </si>
  <si>
    <t>Satış adedi sadece 1 olan ürünlerin satış ortalamasını verir.</t>
  </si>
  <si>
    <t>Satış tutarı 1000'in üzerinde olan ürünlerin satış ortalamasını verir.</t>
  </si>
  <si>
    <t>Satış adedi 1'den farklı olan ürünlerin satış ortalamasını verir.</t>
  </si>
  <si>
    <t>Ürün adı beş harften oluşan ürünlerin satış ortalamasını verir.</t>
  </si>
  <si>
    <t>Ürün adı 'A' harfiyle başlayan ürünlerin satış ortalamasını verir.</t>
  </si>
  <si>
    <t>Ürün adı 'A' harfiyle başlayan, satış tutarı 600'ün üzerinde ürünlerin satış ortalamasını verir.</t>
  </si>
  <si>
    <t>Ürün adı 'A' harfiyle başlayan, satış tutarı 400 ile 600 arasında ürünlerin satış ortalamasını verir.</t>
  </si>
  <si>
    <t>Ürün kodu 'AK' ile veya 'TM' ile başlayan ürünlerin satış ortalamasını verir.</t>
  </si>
  <si>
    <t>Ürün adı "Tulum" olanların satış toplamını verir.</t>
  </si>
  <si>
    <t>Satış adedi sadece 1 olan ürünlerin satış toplamını verir.</t>
  </si>
  <si>
    <t>Satış tutarı 1000'in üzerinde olan ürünlerin satış toplamını verir.</t>
  </si>
  <si>
    <t>Satış adedi 1'den farklı olan ürünlerin satış toplamını verir.</t>
  </si>
  <si>
    <t>Ürün adı beş harften oluşan ürünlerin satış toplamını verir.</t>
  </si>
  <si>
    <t>Ürün adı 'A' harfiyle başlayan ürünlerin satış toplamını verir.</t>
  </si>
  <si>
    <t>Ürün adı 'A' harfiyle başlayan, satış tutarı 600'ün üzerinde ürünlerin satış toplamını verir.</t>
  </si>
  <si>
    <t>Ürün adı 'A' harfiyle başlayan, satış tutarı 400 ile 600 arasında ürünlerin satış toplamını verir.</t>
  </si>
  <si>
    <t>Ürün kodu 'AK' ile veya 'TM' ile başlayan ürünlerin satış toplamını verir.</t>
  </si>
  <si>
    <t>VLOOKUP</t>
  </si>
  <si>
    <t>Kolon No</t>
  </si>
  <si>
    <t>Yaklaşık/Tam Değer</t>
  </si>
  <si>
    <t>Fiyatı</t>
  </si>
  <si>
    <t>KT4242</t>
  </si>
  <si>
    <r>
      <t>M</t>
    </r>
    <r>
      <rPr>
        <b/>
        <vertAlign val="superscript"/>
        <sz val="11"/>
        <color theme="1"/>
        <rFont val="Calibri"/>
        <family val="2"/>
        <charset val="162"/>
        <scheme val="minor"/>
      </rPr>
      <t>2</t>
    </r>
  </si>
  <si>
    <t>BTU</t>
  </si>
  <si>
    <t>Para Birimi</t>
  </si>
  <si>
    <t>EUR</t>
  </si>
  <si>
    <t>USD</t>
  </si>
  <si>
    <t>GBP</t>
  </si>
  <si>
    <t>SEK</t>
  </si>
  <si>
    <t>JPY</t>
  </si>
  <si>
    <t>TCMB Alış</t>
  </si>
  <si>
    <t>TCMB Satış</t>
  </si>
  <si>
    <t>HLOOKUP</t>
  </si>
  <si>
    <t>Para Kodu</t>
  </si>
  <si>
    <t>Satır No</t>
  </si>
  <si>
    <t>Aranan Değer</t>
  </si>
  <si>
    <t>Topla</t>
  </si>
  <si>
    <t>MAKSİMUM</t>
  </si>
  <si>
    <t>Sadece 0 ve 0 dan büyük değer girilsin</t>
  </si>
  <si>
    <t>Sadece Listeden girilsin</t>
  </si>
  <si>
    <t>Sadece Kasım 2013 tarihi girilsin</t>
  </si>
  <si>
    <t>5000 üstünde veya Fuar E ise Satış tutarının %10 u prim olarak verilsin değilse prim sıfır verilsin</t>
  </si>
  <si>
    <t>5000 üstünde ve Fuar E ise Satış tutarının %10 u prim olarak verilsin değilse prim sıfır verilsin</t>
  </si>
  <si>
    <t>Prim: Satış Tutarı 5000 den küçükse sıfırdır, Satış Tutarı 5000 ile 10000 arasında ise Satış tutarının %10 udur, Satış Tutarı 10000 den büyükse Satış tutarının %15 idir</t>
  </si>
  <si>
    <t>Prim: Satış Tutarı 5000 den küçükse sıfırdır, Satış Tutarı 5000 den büyükse Satış tutarının %10 udur.</t>
  </si>
  <si>
    <t xml:space="preserve"> =TOPLA(F2:F13)</t>
  </si>
  <si>
    <t>Yuvarla</t>
  </si>
  <si>
    <t>AşağıYuvarla</t>
  </si>
  <si>
    <t>YukarıYuvarla</t>
  </si>
  <si>
    <t>Tamsayı</t>
  </si>
  <si>
    <t xml:space="preserve"> =TAMSAYI(A2)</t>
  </si>
  <si>
    <t xml:space="preserve"> =YUKARIYUVARLA(A6;B6)</t>
  </si>
  <si>
    <t xml:space="preserve"> =AŞAĞIYUVARLA(A6;B6)</t>
  </si>
  <si>
    <t xml:space="preserve"> =YUVARLA(A6;B6)</t>
  </si>
  <si>
    <t>BAĞ_DEĞ_SAY</t>
  </si>
  <si>
    <t>BAĞ_DEĞ_DOLU_SAY</t>
  </si>
  <si>
    <t xml:space="preserve"> =BAĞ_DEĞ_SAY(G2:G13)</t>
  </si>
  <si>
    <t xml:space="preserve"> =BAĞ_DEĞ_DOLU_SAY(G2:G13)</t>
  </si>
  <si>
    <t xml:space="preserve"> =ÇOKETOPLA(G2:G13;C2:C13;"Tulum")</t>
  </si>
  <si>
    <t xml:space="preserve"> =ÇOKETOPLA(G2:G13;F2:F13;1)</t>
  </si>
  <si>
    <t xml:space="preserve"> =ÇOKETOPLA(G2:G13;G2:G13;"&gt;1000")</t>
  </si>
  <si>
    <t xml:space="preserve"> =ÇOKETOPLA(G2:G13;F2:F13;"&lt;&gt;1")</t>
  </si>
  <si>
    <t xml:space="preserve"> =ÇOKETOPLA(G2:G13;C2:C13;"?????")</t>
  </si>
  <si>
    <t xml:space="preserve"> =ÇOKETOPLA(G2:G13;C2:C13;"A*")</t>
  </si>
  <si>
    <t xml:space="preserve"> =ÇOKETOPLA(G2:G13;C2:C13;"A*";G2:G13;"&gt;600")</t>
  </si>
  <si>
    <t xml:space="preserve"> =ÇOKETOPLA(G2:G13;C2:C13;"A*";G2:G13;"&gt;=400";G2:G13;"&lt;=600")</t>
  </si>
  <si>
    <t xml:space="preserve"> =ÇOKETOPLA(G2:G13;B2:B13;"AK*")+ÇOKETOPLA(G2:G13;B2:B13;"TM*")</t>
  </si>
  <si>
    <t xml:space="preserve"> =EĞER(B2&lt;5000;0;B2*10%)</t>
  </si>
  <si>
    <t xml:space="preserve"> =EĞER(B2&lt;5000;0;EĞER(B2&lt;10000;B2*10%;B2*15%))</t>
  </si>
  <si>
    <t xml:space="preserve"> =EĞER(VE(B2&gt;5000;C2="E");B2*10%;0)</t>
  </si>
  <si>
    <t xml:space="preserve"> =EĞER(YADA(B2&gt;5000;C2="E");B2*10%;0)</t>
  </si>
  <si>
    <t xml:space="preserve"> =DÜŞEYARA(A11;$A$2:$D$5;4;0)</t>
  </si>
  <si>
    <t xml:space="preserve"> =İNDİS(istenenAralık;KAÇINCI(arananDeğer;arananAralık;0))</t>
  </si>
  <si>
    <t xml:space="preserve"> =İNDİS($D$2:$D$5;KAÇINCI(A15;$A$2:$A$5;0))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</si>
</sst>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F]mmm\ yy"/>
    <numFmt numFmtId="165" formatCode="0.0"/>
    <numFmt numFmtId="166" formatCode="#,##0.0000"/>
    <numFmt numFmtId="167" formatCode="#,##0.00000"/>
  </numFmts>
  <fonts count="1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162"/>
    </font>
    <font>
      <sz val="14"/>
      <color theme="1"/>
      <name val="Arial"/>
      <family val="2"/>
    </font>
    <font>
      <sz val="10"/>
      <color theme="1"/>
      <name val="Arial"/>
      <family val="2"/>
      <charset val="162"/>
    </font>
    <font>
      <b/>
      <vertAlign val="superscript"/>
      <sz val="11"/>
      <color theme="1"/>
      <name val="Calibri"/>
      <family val="2"/>
      <charset val="162"/>
      <scheme val="minor"/>
    </font>
    <font>
      <b/>
      <sz val="12"/>
      <color rgb="FF7030A0"/>
      <name val="Calibri"/>
      <family val="2"/>
      <charset val="162"/>
      <scheme val="minor"/>
    </font>
    <font>
      <sz val="12"/>
      <color rgb="FF7030A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7" fillId="0" borderId="0"/>
  </cellStyleXfs>
  <cellXfs count="76">
    <xf numFmtId="0" fontId="0" fillId="0" borderId="0" xfId="0"/>
    <xf numFmtId="0" fontId="3" fillId="2" borderId="0" xfId="1" applyFill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2" fillId="0" borderId="0" xfId="1" quotePrefix="1" applyFont="1" applyAlignment="1">
      <alignment horizontal="center"/>
    </xf>
    <xf numFmtId="0" fontId="3" fillId="2" borderId="0" xfId="1" applyFill="1" applyAlignment="1">
      <alignment horizontal="center" wrapText="1"/>
    </xf>
    <xf numFmtId="0" fontId="3" fillId="0" borderId="0" xfId="1" applyAlignment="1">
      <alignment wrapText="1"/>
    </xf>
    <xf numFmtId="0" fontId="3" fillId="2" borderId="0" xfId="1" applyFill="1" applyAlignment="1">
      <alignment horizontal="center" vertical="center" wrapText="1"/>
    </xf>
    <xf numFmtId="14" fontId="3" fillId="0" borderId="0" xfId="1" applyNumberFormat="1"/>
    <xf numFmtId="3" fontId="3" fillId="0" borderId="0" xfId="1" applyNumberFormat="1"/>
    <xf numFmtId="0" fontId="4" fillId="0" borderId="0" xfId="2"/>
    <xf numFmtId="0" fontId="5" fillId="3" borderId="0" xfId="2" applyFont="1" applyFill="1"/>
    <xf numFmtId="0" fontId="4" fillId="4" borderId="0" xfId="2" applyFill="1"/>
    <xf numFmtId="0" fontId="4" fillId="5" borderId="0" xfId="2" applyFill="1" applyAlignment="1" applyProtection="1">
      <alignment horizontal="center"/>
      <protection locked="0"/>
    </xf>
    <xf numFmtId="14" fontId="4" fillId="5" borderId="0" xfId="2" applyNumberFormat="1" applyFill="1" applyAlignment="1" applyProtection="1">
      <alignment horizontal="center"/>
      <protection locked="0"/>
    </xf>
    <xf numFmtId="0" fontId="4" fillId="5" borderId="0" xfId="2" applyFill="1"/>
    <xf numFmtId="0" fontId="4" fillId="5" borderId="0" xfId="2" applyFill="1" applyProtection="1">
      <protection locked="0"/>
    </xf>
    <xf numFmtId="4" fontId="4" fillId="5" borderId="0" xfId="2" applyNumberFormat="1" applyFill="1" applyProtection="1">
      <protection locked="0"/>
    </xf>
    <xf numFmtId="0" fontId="5" fillId="0" borderId="0" xfId="2" applyFont="1" applyAlignment="1">
      <alignment horizontal="right"/>
    </xf>
    <xf numFmtId="4" fontId="5" fillId="0" borderId="0" xfId="2" applyNumberFormat="1" applyFont="1"/>
    <xf numFmtId="3" fontId="2" fillId="3" borderId="0" xfId="2" applyNumberFormat="1" applyFont="1" applyFill="1"/>
    <xf numFmtId="14" fontId="2" fillId="3" borderId="0" xfId="2" applyNumberFormat="1" applyFont="1" applyFill="1"/>
    <xf numFmtId="3" fontId="4" fillId="0" borderId="0" xfId="2" applyNumberFormat="1"/>
    <xf numFmtId="14" fontId="2" fillId="0" borderId="0" xfId="2" applyNumberFormat="1" applyFont="1" applyFill="1" applyAlignment="1">
      <alignment horizontal="center"/>
    </xf>
    <xf numFmtId="0" fontId="2" fillId="0" borderId="0" xfId="2" applyNumberFormat="1" applyFont="1" applyFill="1" applyAlignment="1">
      <alignment horizontal="center"/>
    </xf>
    <xf numFmtId="3" fontId="1" fillId="0" borderId="0" xfId="2" applyNumberFormat="1" applyFont="1"/>
    <xf numFmtId="14" fontId="2" fillId="3" borderId="0" xfId="2" applyNumberFormat="1" applyFont="1" applyFill="1" applyAlignment="1">
      <alignment horizontal="center"/>
    </xf>
    <xf numFmtId="164" fontId="2" fillId="3" borderId="0" xfId="2" applyNumberFormat="1" applyFont="1" applyFill="1" applyAlignment="1">
      <alignment horizontal="center"/>
    </xf>
    <xf numFmtId="0" fontId="4" fillId="0" borderId="0" xfId="2" applyAlignment="1">
      <alignment horizontal="left"/>
    </xf>
    <xf numFmtId="0" fontId="4" fillId="0" borderId="0" xfId="2" applyAlignment="1">
      <alignment horizontal="left" indent="1"/>
    </xf>
    <xf numFmtId="3" fontId="2" fillId="3" borderId="0" xfId="1" applyNumberFormat="1" applyFont="1" applyFill="1"/>
    <xf numFmtId="3" fontId="2" fillId="3" borderId="0" xfId="1" applyNumberFormat="1" applyFont="1" applyFill="1" applyAlignment="1">
      <alignment horizontal="center"/>
    </xf>
    <xf numFmtId="3" fontId="3" fillId="0" borderId="0" xfId="1" applyNumberFormat="1" applyAlignment="1">
      <alignment horizontal="center"/>
    </xf>
    <xf numFmtId="3" fontId="2" fillId="3" borderId="0" xfId="1" applyNumberFormat="1" applyFont="1" applyFill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0" borderId="0" xfId="1" applyNumberFormat="1" applyFont="1"/>
    <xf numFmtId="0" fontId="2" fillId="3" borderId="0" xfId="1" applyNumberFormat="1" applyFont="1" applyFill="1"/>
    <xf numFmtId="0" fontId="3" fillId="0" borderId="0" xfId="1" applyNumberFormat="1"/>
    <xf numFmtId="0" fontId="7" fillId="0" borderId="0" xfId="3" applyFill="1"/>
    <xf numFmtId="3" fontId="3" fillId="0" borderId="0" xfId="1" quotePrefix="1" applyNumberFormat="1"/>
    <xf numFmtId="0" fontId="2" fillId="0" borderId="0" xfId="1" applyNumberFormat="1" applyFont="1" applyAlignment="1">
      <alignment horizontal="right"/>
    </xf>
    <xf numFmtId="0" fontId="2" fillId="0" borderId="0" xfId="1" applyNumberFormat="1" applyFont="1"/>
    <xf numFmtId="3" fontId="3" fillId="0" borderId="0" xfId="1" quotePrefix="1" applyNumberFormat="1" applyAlignment="1">
      <alignment vertical="center" wrapText="1"/>
    </xf>
    <xf numFmtId="4" fontId="2" fillId="3" borderId="0" xfId="1" applyNumberFormat="1" applyFont="1" applyFill="1"/>
    <xf numFmtId="0" fontId="7" fillId="0" borderId="0" xfId="3"/>
    <xf numFmtId="4" fontId="3" fillId="0" borderId="0" xfId="1" applyNumberFormat="1"/>
    <xf numFmtId="3" fontId="3" fillId="0" borderId="0" xfId="1" applyNumberFormat="1" applyAlignment="1">
      <alignment horizontal="left"/>
    </xf>
    <xf numFmtId="4" fontId="3" fillId="0" borderId="0" xfId="1" applyNumberFormat="1" applyAlignment="1">
      <alignment horizontal="center"/>
    </xf>
    <xf numFmtId="0" fontId="2" fillId="2" borderId="0" xfId="1" applyFont="1" applyFill="1" applyAlignment="1">
      <alignment horizontal="center"/>
    </xf>
    <xf numFmtId="165" fontId="3" fillId="0" borderId="0" xfId="1" applyNumberFormat="1"/>
    <xf numFmtId="2" fontId="3" fillId="0" borderId="0" xfId="1" applyNumberFormat="1"/>
    <xf numFmtId="166" fontId="3" fillId="0" borderId="0" xfId="1" applyNumberFormat="1"/>
    <xf numFmtId="166" fontId="3" fillId="0" borderId="0" xfId="1" applyNumberFormat="1" applyAlignment="1">
      <alignment horizontal="center"/>
    </xf>
    <xf numFmtId="167" fontId="3" fillId="0" borderId="0" xfId="1" applyNumberFormat="1"/>
    <xf numFmtId="3" fontId="2" fillId="6" borderId="1" xfId="1" applyNumberFormat="1" applyFont="1" applyFill="1" applyBorder="1"/>
    <xf numFmtId="0" fontId="2" fillId="6" borderId="1" xfId="1" applyNumberFormat="1" applyFont="1" applyFill="1" applyBorder="1"/>
    <xf numFmtId="167" fontId="3" fillId="6" borderId="1" xfId="1" applyNumberFormat="1" applyFill="1" applyBorder="1" applyAlignment="1">
      <alignment horizontal="center"/>
    </xf>
    <xf numFmtId="3" fontId="3" fillId="6" borderId="1" xfId="1" applyNumberFormat="1" applyFill="1" applyBorder="1"/>
    <xf numFmtId="3" fontId="3" fillId="0" borderId="0" xfId="1" applyNumberFormat="1" applyFill="1"/>
    <xf numFmtId="3" fontId="3" fillId="0" borderId="0" xfId="1" applyNumberFormat="1" applyFill="1" applyAlignment="1">
      <alignment horizontal="center"/>
    </xf>
    <xf numFmtId="3" fontId="3" fillId="6" borderId="1" xfId="1" quotePrefix="1" applyNumberFormat="1" applyFill="1" applyBorder="1"/>
    <xf numFmtId="3" fontId="3" fillId="6" borderId="1" xfId="1" applyNumberFormat="1" applyFill="1" applyBorder="1" applyAlignment="1">
      <alignment vertical="center" wrapText="1"/>
    </xf>
    <xf numFmtId="0" fontId="3" fillId="6" borderId="1" xfId="1" applyNumberFormat="1" applyFill="1" applyBorder="1"/>
    <xf numFmtId="3" fontId="3" fillId="0" borderId="0" xfId="1" applyNumberFormat="1" applyAlignment="1">
      <alignment horizontal="left"/>
    </xf>
    <xf numFmtId="0" fontId="3" fillId="0" borderId="0" xfId="1" applyAlignment="1">
      <alignment horizontal="left"/>
    </xf>
    <xf numFmtId="3" fontId="2" fillId="3" borderId="0" xfId="1" applyNumberFormat="1" applyFont="1" applyFill="1" applyAlignment="1">
      <alignment horizontal="left"/>
    </xf>
    <xf numFmtId="3" fontId="3" fillId="0" borderId="0" xfId="1" applyNumberFormat="1" applyAlignment="1">
      <alignment horizontal="left" vertical="center"/>
    </xf>
    <xf numFmtId="0" fontId="2" fillId="0" borderId="0" xfId="1" quotePrefix="1" applyFont="1" applyAlignment="1">
      <alignment horizontal="center"/>
    </xf>
    <xf numFmtId="0" fontId="3" fillId="2" borderId="0" xfId="1" applyFill="1" applyAlignment="1">
      <alignment horizontal="center" wrapText="1"/>
    </xf>
    <xf numFmtId="0" fontId="6" fillId="0" borderId="0" xfId="2" applyFont="1" applyAlignment="1">
      <alignment horizontal="center"/>
    </xf>
    <xf numFmtId="3" fontId="9" fillId="0" borderId="0" xfId="1" quotePrefix="1" applyNumberFormat="1" applyFont="1"/>
    <xf numFmtId="3" fontId="9" fillId="0" borderId="0" xfId="1" quotePrefix="1" applyNumberFormat="1" applyFont="1" applyAlignment="1">
      <alignment vertical="center"/>
    </xf>
    <xf numFmtId="0" fontId="9" fillId="0" borderId="0" xfId="1" applyFont="1"/>
    <xf numFmtId="3" fontId="10" fillId="0" borderId="0" xfId="1" applyNumberFormat="1" applyFont="1"/>
    <xf numFmtId="3" fontId="11" fillId="0" borderId="0" xfId="1" applyNumberFormat="1" applyFont="1"/>
    <xf numFmtId="3" fontId="12" fillId="0" borderId="0" xfId="1" applyNumberFormat="1" applyFont="1"/>
  </cellXfs>
  <cellStyles count="4">
    <cellStyle name="Normal" xfId="0" builtinId="0"/>
    <cellStyle name="Normal 2" xfId="1"/>
    <cellStyle name="Normal 2 2" xfId="3"/>
    <cellStyle name="Normal 3" xfId="2"/>
  </cellStyles>
  <dxfs count="9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205739</xdr:colOff>
      <xdr:row>2</xdr:row>
      <xdr:rowOff>76200</xdr:rowOff>
    </xdr:from>
    <xdr:to>
      <xdr:col>15</xdr:col>
      <xdr:colOff>158115</xdr:colOff>
      <xdr:row>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Çeyr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Çeyr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099" y="411480"/>
              <a:ext cx="2611756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ker.guzelcik/Downloads/ileri%20excel/07_%20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 © Okan Emir"/>
      <sheetName val="Veri2"/>
      <sheetName val="Veri1"/>
      <sheetName val="Veri"/>
      <sheetName val="MENU"/>
      <sheetName val="Sparkline"/>
      <sheetName val="Spark_Column"/>
      <sheetName val="WinLoss"/>
      <sheetName val="8 Grafik"/>
      <sheetName val="Column_Chart"/>
      <sheetName val="Line_Chart"/>
      <sheetName val="Pie_Chart"/>
      <sheetName val="Bar_Chart"/>
      <sheetName val="Area_Chart"/>
      <sheetName val="XY Scatter"/>
      <sheetName val="Bubble"/>
      <sheetName val="Stock"/>
      <sheetName val="3-D Line"/>
      <sheetName val="Surface"/>
      <sheetName val="Kurlar"/>
      <sheetName val="Bosluklar"/>
      <sheetName val="Copyrig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>
            <v>0.1308996938995747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ker.guzelcik/Downloads/ileri%20excel/06.%20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an Emir" refreshedDate="41337.425190509261" createdVersion="4" refreshedVersion="4" minRefreshableVersion="3" recordCount="876">
  <cacheSource type="worksheet">
    <worksheetSource ref="A1:G877" sheet="Veri" r:id="rId2"/>
  </cacheSource>
  <cacheFields count="7">
    <cacheField name="Ürün grubu" numFmtId="0">
      <sharedItems count="9">
        <s v="Anne ihtiyaçları"/>
        <s v="Araç gereçler"/>
        <s v="Bakım grubu"/>
        <s v="Banyo grubu"/>
        <s v="Bebe aksesuarları"/>
        <s v="Beslenme grubu"/>
        <s v="Giyim grubu"/>
        <s v="Temizlik grubu"/>
        <s v="Uyku grubu"/>
      </sharedItems>
    </cacheField>
    <cacheField name="Ürün adı" numFmtId="3">
      <sharedItems count="73">
        <s v="Emzirme atleti"/>
        <s v="Emzirme t-shirt"/>
        <s v="Pijama Gecelik Sabahlık"/>
        <s v="Göğüs pedi"/>
        <s v="Süt pompası"/>
        <s v="Ana kucağı"/>
        <s v="Ana kucağı örtüsü"/>
        <s v="Araba"/>
        <s v="Araba yağmurluğu"/>
        <s v="Emekleme dizliği"/>
        <s v="Kanguru"/>
        <s v="Malzeme çantası"/>
        <s v="Mama sandalyesi"/>
        <s v="Oto koltuğu"/>
        <s v="Oyun park yatağı"/>
        <s v="Oyun minderi"/>
        <s v="Yürüteç"/>
        <s v="Ateş ölçer derece"/>
        <s v="Bakım setleri"/>
        <s v="Bebe yağı"/>
        <s v="Çıngırak"/>
        <s v="Güneş kremi"/>
        <s v="Pişik kremi"/>
        <s v="Pudra"/>
        <s v="Saç fırçası"/>
        <s v="Termometre"/>
        <s v="Banyo havlusu"/>
        <s v="Banyo köpüğü"/>
        <s v="Banyo süngeri"/>
        <s v="Bornoz takımı"/>
        <s v="Kova maşrapa"/>
        <s v="Şampuan"/>
        <s v="Küvet"/>
        <s v="Küvet filesi"/>
        <s v="Dönence"/>
        <s v="Ana kucağı kılıfı"/>
        <s v="Güvenlik araçları"/>
        <s v="Oto koltuğu kılıfı"/>
        <s v="Oyuncaklar"/>
        <s v="Sinek kovucu"/>
        <s v="Sineklik"/>
        <s v="Süs-altın yastığı"/>
        <s v="Süs-beşik sepet"/>
        <s v="Süs-bebe yazıları"/>
        <s v="Süs-kapı için"/>
        <s v="Süs-nazar boncuğu"/>
        <s v="Alıştırma bardağı"/>
        <s v="Biberon"/>
        <s v="Cam rende"/>
        <s v="Mama kaşığı"/>
        <s v="Mama tabağı"/>
        <s v="Termos"/>
        <s v="Eldiven"/>
        <s v="Bere"/>
        <s v="Çorap"/>
        <s v="Hırka"/>
        <s v="Tulum "/>
        <s v="Yelek"/>
        <s v="Ağız mendili"/>
        <s v="Alt açma"/>
        <s v="Burun temizleyici"/>
        <s v="Çamaşır yıkama filesi"/>
        <s v="Kulak temizleme"/>
        <s v="Lazımlık"/>
        <s v="Islak mendil"/>
        <s v="Battaniye"/>
        <s v="Emzik"/>
        <s v="Uyku tulumu"/>
        <s v="Emzik kutusu"/>
        <s v="Uyku seti"/>
        <s v="Yüz örtüsü"/>
        <s v="Yastık-yorgan"/>
        <s v="Nevresim takımı"/>
      </sharedItems>
    </cacheField>
    <cacheField name="Tarih" numFmtId="164">
      <sharedItems containsSemiMixedTypes="0" containsNonDate="0" containsDate="1" containsString="0" minDate="2013-01-01T00:00:00" maxDate="2013-12-02T00:00:00"/>
    </cacheField>
    <cacheField name="Ay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Çeyrek" numFmtId="0">
      <sharedItems count="4">
        <s v="Q1"/>
        <s v="Q2"/>
        <s v="Q3"/>
        <s v="Q4"/>
      </sharedItems>
    </cacheField>
    <cacheField name="Yıl" numFmtId="0">
      <sharedItems containsSemiMixedTypes="0" containsString="0" containsNumber="1" containsInteger="1" minValue="2013" maxValue="2013"/>
    </cacheField>
    <cacheField name="Satış" numFmtId="3">
      <sharedItems containsSemiMixedTypes="0" containsString="0" containsNumber="1" containsInteger="1" minValue="30" maxValue="403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d v="2013-01-01T00:00:00"/>
    <x v="0"/>
    <x v="0"/>
    <n v="2013"/>
    <n v="12500"/>
  </r>
  <r>
    <x v="0"/>
    <x v="0"/>
    <d v="2013-02-01T00:00:00"/>
    <x v="1"/>
    <x v="0"/>
    <n v="2013"/>
    <n v="11160"/>
  </r>
  <r>
    <x v="0"/>
    <x v="0"/>
    <d v="2013-03-01T00:00:00"/>
    <x v="2"/>
    <x v="0"/>
    <n v="2013"/>
    <n v="10200"/>
  </r>
  <r>
    <x v="0"/>
    <x v="0"/>
    <d v="2013-04-01T00:00:00"/>
    <x v="3"/>
    <x v="1"/>
    <n v="2013"/>
    <n v="10980"/>
  </r>
  <r>
    <x v="0"/>
    <x v="0"/>
    <d v="2013-05-01T00:00:00"/>
    <x v="4"/>
    <x v="1"/>
    <n v="2013"/>
    <n v="9470"/>
  </r>
  <r>
    <x v="0"/>
    <x v="0"/>
    <d v="2013-06-01T00:00:00"/>
    <x v="5"/>
    <x v="1"/>
    <n v="2013"/>
    <n v="12990"/>
  </r>
  <r>
    <x v="0"/>
    <x v="0"/>
    <d v="2013-07-01T00:00:00"/>
    <x v="6"/>
    <x v="2"/>
    <n v="2013"/>
    <n v="15630"/>
  </r>
  <r>
    <x v="0"/>
    <x v="0"/>
    <d v="2013-08-01T00:00:00"/>
    <x v="7"/>
    <x v="2"/>
    <n v="2013"/>
    <n v="12010"/>
  </r>
  <r>
    <x v="0"/>
    <x v="0"/>
    <d v="2013-09-01T00:00:00"/>
    <x v="8"/>
    <x v="2"/>
    <n v="2013"/>
    <n v="14980"/>
  </r>
  <r>
    <x v="0"/>
    <x v="0"/>
    <d v="2013-10-01T00:00:00"/>
    <x v="9"/>
    <x v="3"/>
    <n v="2013"/>
    <n v="15530"/>
  </r>
  <r>
    <x v="0"/>
    <x v="0"/>
    <d v="2013-11-01T00:00:00"/>
    <x v="10"/>
    <x v="3"/>
    <n v="2013"/>
    <n v="15070"/>
  </r>
  <r>
    <x v="0"/>
    <x v="0"/>
    <d v="2013-12-01T00:00:00"/>
    <x v="11"/>
    <x v="3"/>
    <n v="2013"/>
    <n v="12120"/>
  </r>
  <r>
    <x v="0"/>
    <x v="1"/>
    <d v="2013-01-01T00:00:00"/>
    <x v="0"/>
    <x v="0"/>
    <n v="2013"/>
    <n v="5700"/>
  </r>
  <r>
    <x v="0"/>
    <x v="1"/>
    <d v="2013-02-01T00:00:00"/>
    <x v="1"/>
    <x v="0"/>
    <n v="2013"/>
    <n v="5720"/>
  </r>
  <r>
    <x v="0"/>
    <x v="1"/>
    <d v="2013-03-01T00:00:00"/>
    <x v="2"/>
    <x v="0"/>
    <n v="2013"/>
    <n v="7400"/>
  </r>
  <r>
    <x v="0"/>
    <x v="1"/>
    <d v="2013-04-01T00:00:00"/>
    <x v="3"/>
    <x v="1"/>
    <n v="2013"/>
    <n v="8340"/>
  </r>
  <r>
    <x v="0"/>
    <x v="1"/>
    <d v="2013-05-01T00:00:00"/>
    <x v="4"/>
    <x v="1"/>
    <n v="2013"/>
    <n v="10970"/>
  </r>
  <r>
    <x v="0"/>
    <x v="1"/>
    <d v="2013-06-01T00:00:00"/>
    <x v="5"/>
    <x v="1"/>
    <n v="2013"/>
    <n v="8860"/>
  </r>
  <r>
    <x v="0"/>
    <x v="1"/>
    <d v="2013-07-01T00:00:00"/>
    <x v="6"/>
    <x v="2"/>
    <n v="2013"/>
    <n v="12100"/>
  </r>
  <r>
    <x v="0"/>
    <x v="1"/>
    <d v="2013-08-01T00:00:00"/>
    <x v="7"/>
    <x v="2"/>
    <n v="2013"/>
    <n v="13250"/>
  </r>
  <r>
    <x v="0"/>
    <x v="1"/>
    <d v="2013-09-01T00:00:00"/>
    <x v="8"/>
    <x v="2"/>
    <n v="2013"/>
    <n v="10170"/>
  </r>
  <r>
    <x v="0"/>
    <x v="1"/>
    <d v="2013-10-01T00:00:00"/>
    <x v="9"/>
    <x v="3"/>
    <n v="2013"/>
    <n v="13930"/>
  </r>
  <r>
    <x v="0"/>
    <x v="1"/>
    <d v="2013-11-01T00:00:00"/>
    <x v="10"/>
    <x v="3"/>
    <n v="2013"/>
    <n v="17170"/>
  </r>
  <r>
    <x v="0"/>
    <x v="1"/>
    <d v="2013-12-01T00:00:00"/>
    <x v="11"/>
    <x v="3"/>
    <n v="2013"/>
    <n v="16760"/>
  </r>
  <r>
    <x v="0"/>
    <x v="2"/>
    <d v="2013-01-01T00:00:00"/>
    <x v="0"/>
    <x v="0"/>
    <n v="2013"/>
    <n v="14500"/>
  </r>
  <r>
    <x v="0"/>
    <x v="2"/>
    <d v="2013-02-01T00:00:00"/>
    <x v="1"/>
    <x v="0"/>
    <n v="2013"/>
    <n v="13590"/>
  </r>
  <r>
    <x v="0"/>
    <x v="2"/>
    <d v="2013-03-01T00:00:00"/>
    <x v="2"/>
    <x v="0"/>
    <n v="2013"/>
    <n v="10190"/>
  </r>
  <r>
    <x v="0"/>
    <x v="2"/>
    <d v="2013-04-01T00:00:00"/>
    <x v="3"/>
    <x v="1"/>
    <n v="2013"/>
    <n v="8880"/>
  </r>
  <r>
    <x v="0"/>
    <x v="2"/>
    <d v="2013-05-01T00:00:00"/>
    <x v="4"/>
    <x v="1"/>
    <n v="2013"/>
    <n v="10300"/>
  </r>
  <r>
    <x v="0"/>
    <x v="2"/>
    <d v="2013-06-01T00:00:00"/>
    <x v="5"/>
    <x v="1"/>
    <n v="2013"/>
    <n v="8810"/>
  </r>
  <r>
    <x v="0"/>
    <x v="2"/>
    <d v="2013-07-01T00:00:00"/>
    <x v="6"/>
    <x v="2"/>
    <n v="2013"/>
    <n v="7530"/>
  </r>
  <r>
    <x v="0"/>
    <x v="2"/>
    <d v="2013-08-01T00:00:00"/>
    <x v="7"/>
    <x v="2"/>
    <n v="2013"/>
    <n v="10290"/>
  </r>
  <r>
    <x v="0"/>
    <x v="2"/>
    <d v="2013-09-01T00:00:00"/>
    <x v="8"/>
    <x v="2"/>
    <n v="2013"/>
    <n v="13200"/>
  </r>
  <r>
    <x v="0"/>
    <x v="2"/>
    <d v="2013-10-01T00:00:00"/>
    <x v="9"/>
    <x v="3"/>
    <n v="2013"/>
    <n v="15410"/>
  </r>
  <r>
    <x v="0"/>
    <x v="2"/>
    <d v="2013-11-01T00:00:00"/>
    <x v="10"/>
    <x v="3"/>
    <n v="2013"/>
    <n v="15890"/>
  </r>
  <r>
    <x v="0"/>
    <x v="2"/>
    <d v="2013-12-01T00:00:00"/>
    <x v="11"/>
    <x v="3"/>
    <n v="2013"/>
    <n v="17450"/>
  </r>
  <r>
    <x v="0"/>
    <x v="3"/>
    <d v="2013-01-01T00:00:00"/>
    <x v="0"/>
    <x v="0"/>
    <n v="2013"/>
    <n v="2150"/>
  </r>
  <r>
    <x v="0"/>
    <x v="3"/>
    <d v="2013-02-01T00:00:00"/>
    <x v="1"/>
    <x v="0"/>
    <n v="2013"/>
    <n v="2120"/>
  </r>
  <r>
    <x v="0"/>
    <x v="3"/>
    <d v="2013-03-01T00:00:00"/>
    <x v="2"/>
    <x v="0"/>
    <n v="2013"/>
    <n v="2100"/>
  </r>
  <r>
    <x v="0"/>
    <x v="3"/>
    <d v="2013-04-01T00:00:00"/>
    <x v="3"/>
    <x v="1"/>
    <n v="2013"/>
    <n v="2740"/>
  </r>
  <r>
    <x v="0"/>
    <x v="3"/>
    <d v="2013-05-01T00:00:00"/>
    <x v="4"/>
    <x v="1"/>
    <n v="2013"/>
    <n v="2610"/>
  </r>
  <r>
    <x v="0"/>
    <x v="3"/>
    <d v="2013-06-01T00:00:00"/>
    <x v="5"/>
    <x v="1"/>
    <n v="2013"/>
    <n v="3530"/>
  </r>
  <r>
    <x v="0"/>
    <x v="3"/>
    <d v="2013-07-01T00:00:00"/>
    <x v="6"/>
    <x v="2"/>
    <n v="2013"/>
    <n v="2720"/>
  </r>
  <r>
    <x v="0"/>
    <x v="3"/>
    <d v="2013-08-01T00:00:00"/>
    <x v="7"/>
    <x v="2"/>
    <n v="2013"/>
    <n v="2220"/>
  </r>
  <r>
    <x v="0"/>
    <x v="3"/>
    <d v="2013-09-01T00:00:00"/>
    <x v="8"/>
    <x v="2"/>
    <n v="2013"/>
    <n v="2960"/>
  </r>
  <r>
    <x v="0"/>
    <x v="3"/>
    <d v="2013-10-01T00:00:00"/>
    <x v="9"/>
    <x v="3"/>
    <n v="2013"/>
    <n v="2810"/>
  </r>
  <r>
    <x v="0"/>
    <x v="3"/>
    <d v="2013-11-01T00:00:00"/>
    <x v="10"/>
    <x v="3"/>
    <n v="2013"/>
    <n v="3460"/>
  </r>
  <r>
    <x v="0"/>
    <x v="3"/>
    <d v="2013-12-01T00:00:00"/>
    <x v="11"/>
    <x v="3"/>
    <n v="2013"/>
    <n v="3500"/>
  </r>
  <r>
    <x v="0"/>
    <x v="4"/>
    <d v="2013-01-01T00:00:00"/>
    <x v="0"/>
    <x v="0"/>
    <n v="2013"/>
    <n v="8900"/>
  </r>
  <r>
    <x v="0"/>
    <x v="4"/>
    <d v="2013-02-01T00:00:00"/>
    <x v="1"/>
    <x v="0"/>
    <n v="2013"/>
    <n v="12110"/>
  </r>
  <r>
    <x v="0"/>
    <x v="4"/>
    <d v="2013-03-01T00:00:00"/>
    <x v="2"/>
    <x v="0"/>
    <n v="2013"/>
    <n v="14800"/>
  </r>
  <r>
    <x v="0"/>
    <x v="4"/>
    <d v="2013-04-01T00:00:00"/>
    <x v="3"/>
    <x v="1"/>
    <n v="2013"/>
    <n v="18090"/>
  </r>
  <r>
    <x v="0"/>
    <x v="4"/>
    <d v="2013-05-01T00:00:00"/>
    <x v="4"/>
    <x v="1"/>
    <n v="2013"/>
    <n v="18000"/>
  </r>
  <r>
    <x v="0"/>
    <x v="4"/>
    <d v="2013-06-01T00:00:00"/>
    <x v="5"/>
    <x v="1"/>
    <n v="2013"/>
    <n v="21780"/>
  </r>
  <r>
    <x v="0"/>
    <x v="4"/>
    <d v="2013-07-01T00:00:00"/>
    <x v="6"/>
    <x v="2"/>
    <n v="2013"/>
    <n v="25010"/>
  </r>
  <r>
    <x v="0"/>
    <x v="4"/>
    <d v="2013-08-01T00:00:00"/>
    <x v="7"/>
    <x v="2"/>
    <n v="2013"/>
    <n v="24810"/>
  </r>
  <r>
    <x v="0"/>
    <x v="4"/>
    <d v="2013-09-01T00:00:00"/>
    <x v="8"/>
    <x v="2"/>
    <n v="2013"/>
    <n v="30490"/>
  </r>
  <r>
    <x v="0"/>
    <x v="4"/>
    <d v="2013-10-01T00:00:00"/>
    <x v="9"/>
    <x v="3"/>
    <n v="2013"/>
    <n v="27180"/>
  </r>
  <r>
    <x v="0"/>
    <x v="4"/>
    <d v="2013-11-01T00:00:00"/>
    <x v="10"/>
    <x v="3"/>
    <n v="2013"/>
    <n v="33240"/>
  </r>
  <r>
    <x v="0"/>
    <x v="4"/>
    <d v="2013-12-01T00:00:00"/>
    <x v="11"/>
    <x v="3"/>
    <n v="2013"/>
    <n v="40350"/>
  </r>
  <r>
    <x v="1"/>
    <x v="5"/>
    <d v="2013-01-01T00:00:00"/>
    <x v="0"/>
    <x v="0"/>
    <n v="2013"/>
    <n v="18500"/>
  </r>
  <r>
    <x v="1"/>
    <x v="5"/>
    <d v="2013-02-01T00:00:00"/>
    <x v="1"/>
    <x v="0"/>
    <n v="2013"/>
    <n v="17550"/>
  </r>
  <r>
    <x v="1"/>
    <x v="5"/>
    <d v="2013-03-01T00:00:00"/>
    <x v="2"/>
    <x v="0"/>
    <n v="2013"/>
    <n v="20870"/>
  </r>
  <r>
    <x v="1"/>
    <x v="5"/>
    <d v="2013-04-01T00:00:00"/>
    <x v="3"/>
    <x v="1"/>
    <n v="2013"/>
    <n v="17910"/>
  </r>
  <r>
    <x v="1"/>
    <x v="5"/>
    <d v="2013-05-01T00:00:00"/>
    <x v="4"/>
    <x v="1"/>
    <n v="2013"/>
    <n v="19150"/>
  </r>
  <r>
    <x v="1"/>
    <x v="5"/>
    <d v="2013-06-01T00:00:00"/>
    <x v="5"/>
    <x v="1"/>
    <n v="2013"/>
    <n v="25040"/>
  </r>
  <r>
    <x v="1"/>
    <x v="5"/>
    <d v="2013-07-01T00:00:00"/>
    <x v="6"/>
    <x v="2"/>
    <n v="2013"/>
    <n v="33770"/>
  </r>
  <r>
    <x v="1"/>
    <x v="5"/>
    <d v="2013-08-01T00:00:00"/>
    <x v="7"/>
    <x v="2"/>
    <n v="2013"/>
    <n v="29190"/>
  </r>
  <r>
    <x v="1"/>
    <x v="5"/>
    <d v="2013-09-01T00:00:00"/>
    <x v="8"/>
    <x v="2"/>
    <n v="2013"/>
    <n v="24500"/>
  </r>
  <r>
    <x v="1"/>
    <x v="5"/>
    <d v="2013-10-01T00:00:00"/>
    <x v="9"/>
    <x v="3"/>
    <n v="2013"/>
    <n v="24230"/>
  </r>
  <r>
    <x v="1"/>
    <x v="5"/>
    <d v="2013-11-01T00:00:00"/>
    <x v="10"/>
    <x v="3"/>
    <n v="2013"/>
    <n v="31840"/>
  </r>
  <r>
    <x v="1"/>
    <x v="5"/>
    <d v="2013-12-01T00:00:00"/>
    <x v="11"/>
    <x v="3"/>
    <n v="2013"/>
    <n v="40300"/>
  </r>
  <r>
    <x v="1"/>
    <x v="6"/>
    <d v="2013-01-01T00:00:00"/>
    <x v="0"/>
    <x v="0"/>
    <n v="2013"/>
    <n v="510"/>
  </r>
  <r>
    <x v="1"/>
    <x v="6"/>
    <d v="2013-02-01T00:00:00"/>
    <x v="1"/>
    <x v="0"/>
    <n v="2013"/>
    <n v="420"/>
  </r>
  <r>
    <x v="1"/>
    <x v="6"/>
    <d v="2013-03-01T00:00:00"/>
    <x v="2"/>
    <x v="0"/>
    <n v="2013"/>
    <n v="480"/>
  </r>
  <r>
    <x v="1"/>
    <x v="6"/>
    <d v="2013-04-01T00:00:00"/>
    <x v="3"/>
    <x v="1"/>
    <n v="2013"/>
    <n v="520"/>
  </r>
  <r>
    <x v="1"/>
    <x v="6"/>
    <d v="2013-05-01T00:00:00"/>
    <x v="4"/>
    <x v="1"/>
    <n v="2013"/>
    <n v="650"/>
  </r>
  <r>
    <x v="1"/>
    <x v="6"/>
    <d v="2013-06-01T00:00:00"/>
    <x v="5"/>
    <x v="1"/>
    <n v="2013"/>
    <n v="840"/>
  </r>
  <r>
    <x v="1"/>
    <x v="6"/>
    <d v="2013-07-01T00:00:00"/>
    <x v="6"/>
    <x v="2"/>
    <n v="2013"/>
    <n v="940"/>
  </r>
  <r>
    <x v="1"/>
    <x v="6"/>
    <d v="2013-08-01T00:00:00"/>
    <x v="7"/>
    <x v="2"/>
    <n v="2013"/>
    <n v="980"/>
  </r>
  <r>
    <x v="1"/>
    <x v="6"/>
    <d v="2013-09-01T00:00:00"/>
    <x v="8"/>
    <x v="2"/>
    <n v="2013"/>
    <n v="1330"/>
  </r>
  <r>
    <x v="1"/>
    <x v="6"/>
    <d v="2013-10-01T00:00:00"/>
    <x v="9"/>
    <x v="3"/>
    <n v="2013"/>
    <n v="1120"/>
  </r>
  <r>
    <x v="1"/>
    <x v="6"/>
    <d v="2013-11-01T00:00:00"/>
    <x v="10"/>
    <x v="3"/>
    <n v="2013"/>
    <n v="980"/>
  </r>
  <r>
    <x v="1"/>
    <x v="6"/>
    <d v="2013-12-01T00:00:00"/>
    <x v="11"/>
    <x v="3"/>
    <n v="2013"/>
    <n v="1160"/>
  </r>
  <r>
    <x v="1"/>
    <x v="7"/>
    <d v="2013-01-01T00:00:00"/>
    <x v="0"/>
    <x v="0"/>
    <n v="2013"/>
    <n v="12600"/>
  </r>
  <r>
    <x v="1"/>
    <x v="7"/>
    <d v="2013-02-01T00:00:00"/>
    <x v="1"/>
    <x v="0"/>
    <n v="2013"/>
    <n v="12730"/>
  </r>
  <r>
    <x v="1"/>
    <x v="7"/>
    <d v="2013-03-01T00:00:00"/>
    <x v="2"/>
    <x v="0"/>
    <n v="2013"/>
    <n v="10020"/>
  </r>
  <r>
    <x v="1"/>
    <x v="7"/>
    <d v="2013-04-01T00:00:00"/>
    <x v="3"/>
    <x v="1"/>
    <n v="2013"/>
    <n v="8680"/>
  </r>
  <r>
    <x v="1"/>
    <x v="7"/>
    <d v="2013-05-01T00:00:00"/>
    <x v="4"/>
    <x v="1"/>
    <n v="2013"/>
    <n v="9280"/>
  </r>
  <r>
    <x v="1"/>
    <x v="7"/>
    <d v="2013-06-01T00:00:00"/>
    <x v="5"/>
    <x v="1"/>
    <n v="2013"/>
    <n v="11160"/>
  </r>
  <r>
    <x v="1"/>
    <x v="7"/>
    <d v="2013-07-01T00:00:00"/>
    <x v="6"/>
    <x v="2"/>
    <n v="2013"/>
    <n v="11180"/>
  </r>
  <r>
    <x v="1"/>
    <x v="7"/>
    <d v="2013-08-01T00:00:00"/>
    <x v="7"/>
    <x v="2"/>
    <n v="2013"/>
    <n v="10800"/>
  </r>
  <r>
    <x v="1"/>
    <x v="7"/>
    <d v="2013-09-01T00:00:00"/>
    <x v="8"/>
    <x v="2"/>
    <n v="2013"/>
    <n v="11440"/>
  </r>
  <r>
    <x v="1"/>
    <x v="7"/>
    <d v="2013-10-01T00:00:00"/>
    <x v="9"/>
    <x v="3"/>
    <n v="2013"/>
    <n v="15310"/>
  </r>
  <r>
    <x v="1"/>
    <x v="7"/>
    <d v="2013-11-01T00:00:00"/>
    <x v="10"/>
    <x v="3"/>
    <n v="2013"/>
    <n v="15490"/>
  </r>
  <r>
    <x v="1"/>
    <x v="7"/>
    <d v="2013-12-01T00:00:00"/>
    <x v="11"/>
    <x v="3"/>
    <n v="2013"/>
    <n v="19020"/>
  </r>
  <r>
    <x v="1"/>
    <x v="8"/>
    <d v="2013-01-01T00:00:00"/>
    <x v="0"/>
    <x v="0"/>
    <n v="2013"/>
    <n v="400"/>
  </r>
  <r>
    <x v="1"/>
    <x v="8"/>
    <d v="2013-02-01T00:00:00"/>
    <x v="1"/>
    <x v="0"/>
    <n v="2013"/>
    <n v="500"/>
  </r>
  <r>
    <x v="1"/>
    <x v="8"/>
    <d v="2013-03-01T00:00:00"/>
    <x v="2"/>
    <x v="0"/>
    <n v="2013"/>
    <n v="650"/>
  </r>
  <r>
    <x v="1"/>
    <x v="8"/>
    <d v="2013-04-01T00:00:00"/>
    <x v="3"/>
    <x v="1"/>
    <n v="2013"/>
    <n v="600"/>
  </r>
  <r>
    <x v="1"/>
    <x v="8"/>
    <d v="2013-05-01T00:00:00"/>
    <x v="4"/>
    <x v="1"/>
    <n v="2013"/>
    <n v="730"/>
  </r>
  <r>
    <x v="1"/>
    <x v="8"/>
    <d v="2013-06-01T00:00:00"/>
    <x v="5"/>
    <x v="1"/>
    <n v="2013"/>
    <n v="690"/>
  </r>
  <r>
    <x v="1"/>
    <x v="8"/>
    <d v="2013-07-01T00:00:00"/>
    <x v="6"/>
    <x v="2"/>
    <n v="2013"/>
    <n v="730"/>
  </r>
  <r>
    <x v="1"/>
    <x v="8"/>
    <d v="2013-08-01T00:00:00"/>
    <x v="7"/>
    <x v="2"/>
    <n v="2013"/>
    <n v="520"/>
  </r>
  <r>
    <x v="1"/>
    <x v="8"/>
    <d v="2013-09-01T00:00:00"/>
    <x v="8"/>
    <x v="2"/>
    <n v="2013"/>
    <n v="370"/>
  </r>
  <r>
    <x v="1"/>
    <x v="8"/>
    <d v="2013-10-01T00:00:00"/>
    <x v="9"/>
    <x v="3"/>
    <n v="2013"/>
    <n v="300"/>
  </r>
  <r>
    <x v="1"/>
    <x v="8"/>
    <d v="2013-11-01T00:00:00"/>
    <x v="10"/>
    <x v="3"/>
    <n v="2013"/>
    <n v="330"/>
  </r>
  <r>
    <x v="1"/>
    <x v="8"/>
    <d v="2013-12-01T00:00:00"/>
    <x v="11"/>
    <x v="3"/>
    <n v="2013"/>
    <n v="310"/>
  </r>
  <r>
    <x v="1"/>
    <x v="9"/>
    <d v="2013-01-01T00:00:00"/>
    <x v="0"/>
    <x v="0"/>
    <n v="2013"/>
    <n v="800"/>
  </r>
  <r>
    <x v="1"/>
    <x v="9"/>
    <d v="2013-02-01T00:00:00"/>
    <x v="1"/>
    <x v="0"/>
    <n v="2013"/>
    <n v="620"/>
  </r>
  <r>
    <x v="1"/>
    <x v="9"/>
    <d v="2013-03-01T00:00:00"/>
    <x v="2"/>
    <x v="0"/>
    <n v="2013"/>
    <n v="550"/>
  </r>
  <r>
    <x v="1"/>
    <x v="9"/>
    <d v="2013-04-01T00:00:00"/>
    <x v="3"/>
    <x v="1"/>
    <n v="2013"/>
    <n v="450"/>
  </r>
  <r>
    <x v="1"/>
    <x v="9"/>
    <d v="2013-05-01T00:00:00"/>
    <x v="4"/>
    <x v="1"/>
    <n v="2013"/>
    <n v="410"/>
  </r>
  <r>
    <x v="1"/>
    <x v="9"/>
    <d v="2013-06-01T00:00:00"/>
    <x v="5"/>
    <x v="1"/>
    <n v="2013"/>
    <n v="410"/>
  </r>
  <r>
    <x v="1"/>
    <x v="9"/>
    <d v="2013-07-01T00:00:00"/>
    <x v="6"/>
    <x v="2"/>
    <n v="2013"/>
    <n v="300"/>
  </r>
  <r>
    <x v="1"/>
    <x v="9"/>
    <d v="2013-08-01T00:00:00"/>
    <x v="7"/>
    <x v="2"/>
    <n v="2013"/>
    <n v="410"/>
  </r>
  <r>
    <x v="1"/>
    <x v="9"/>
    <d v="2013-09-01T00:00:00"/>
    <x v="8"/>
    <x v="2"/>
    <n v="2013"/>
    <n v="510"/>
  </r>
  <r>
    <x v="1"/>
    <x v="9"/>
    <d v="2013-10-01T00:00:00"/>
    <x v="9"/>
    <x v="3"/>
    <n v="2013"/>
    <n v="450"/>
  </r>
  <r>
    <x v="1"/>
    <x v="9"/>
    <d v="2013-11-01T00:00:00"/>
    <x v="10"/>
    <x v="3"/>
    <n v="2013"/>
    <n v="350"/>
  </r>
  <r>
    <x v="1"/>
    <x v="9"/>
    <d v="2013-12-01T00:00:00"/>
    <x v="11"/>
    <x v="3"/>
    <n v="2013"/>
    <n v="360"/>
  </r>
  <r>
    <x v="1"/>
    <x v="10"/>
    <d v="2013-01-01T00:00:00"/>
    <x v="0"/>
    <x v="0"/>
    <n v="2013"/>
    <n v="1500"/>
  </r>
  <r>
    <x v="1"/>
    <x v="10"/>
    <d v="2013-02-01T00:00:00"/>
    <x v="1"/>
    <x v="0"/>
    <n v="2013"/>
    <n v="1820"/>
  </r>
  <r>
    <x v="1"/>
    <x v="10"/>
    <d v="2013-03-01T00:00:00"/>
    <x v="2"/>
    <x v="0"/>
    <n v="2013"/>
    <n v="1590"/>
  </r>
  <r>
    <x v="1"/>
    <x v="10"/>
    <d v="2013-04-01T00:00:00"/>
    <x v="3"/>
    <x v="1"/>
    <n v="2013"/>
    <n v="1200"/>
  </r>
  <r>
    <x v="1"/>
    <x v="10"/>
    <d v="2013-05-01T00:00:00"/>
    <x v="4"/>
    <x v="1"/>
    <n v="2013"/>
    <n v="900"/>
  </r>
  <r>
    <x v="1"/>
    <x v="10"/>
    <d v="2013-06-01T00:00:00"/>
    <x v="5"/>
    <x v="1"/>
    <n v="2013"/>
    <n v="870"/>
  </r>
  <r>
    <x v="1"/>
    <x v="10"/>
    <d v="2013-07-01T00:00:00"/>
    <x v="6"/>
    <x v="2"/>
    <n v="2013"/>
    <n v="1050"/>
  </r>
  <r>
    <x v="1"/>
    <x v="10"/>
    <d v="2013-08-01T00:00:00"/>
    <x v="7"/>
    <x v="2"/>
    <n v="2013"/>
    <n v="1230"/>
  </r>
  <r>
    <x v="1"/>
    <x v="10"/>
    <d v="2013-09-01T00:00:00"/>
    <x v="8"/>
    <x v="2"/>
    <n v="2013"/>
    <n v="1680"/>
  </r>
  <r>
    <x v="1"/>
    <x v="10"/>
    <d v="2013-10-01T00:00:00"/>
    <x v="9"/>
    <x v="3"/>
    <n v="2013"/>
    <n v="1340"/>
  </r>
  <r>
    <x v="1"/>
    <x v="10"/>
    <d v="2013-11-01T00:00:00"/>
    <x v="10"/>
    <x v="3"/>
    <n v="2013"/>
    <n v="1810"/>
  </r>
  <r>
    <x v="1"/>
    <x v="10"/>
    <d v="2013-12-01T00:00:00"/>
    <x v="11"/>
    <x v="3"/>
    <n v="2013"/>
    <n v="2380"/>
  </r>
  <r>
    <x v="1"/>
    <x v="11"/>
    <d v="2013-01-01T00:00:00"/>
    <x v="0"/>
    <x v="0"/>
    <n v="2013"/>
    <n v="530"/>
  </r>
  <r>
    <x v="1"/>
    <x v="11"/>
    <d v="2013-02-01T00:00:00"/>
    <x v="1"/>
    <x v="0"/>
    <n v="2013"/>
    <n v="610"/>
  </r>
  <r>
    <x v="1"/>
    <x v="11"/>
    <d v="2013-03-01T00:00:00"/>
    <x v="2"/>
    <x v="0"/>
    <n v="2013"/>
    <n v="530"/>
  </r>
  <r>
    <x v="1"/>
    <x v="11"/>
    <d v="2013-04-01T00:00:00"/>
    <x v="3"/>
    <x v="1"/>
    <n v="2013"/>
    <n v="380"/>
  </r>
  <r>
    <x v="1"/>
    <x v="11"/>
    <d v="2013-05-01T00:00:00"/>
    <x v="4"/>
    <x v="1"/>
    <n v="2013"/>
    <n v="500"/>
  </r>
  <r>
    <x v="1"/>
    <x v="11"/>
    <d v="2013-06-01T00:00:00"/>
    <x v="5"/>
    <x v="1"/>
    <n v="2013"/>
    <n v="660"/>
  </r>
  <r>
    <x v="1"/>
    <x v="11"/>
    <d v="2013-07-01T00:00:00"/>
    <x v="6"/>
    <x v="2"/>
    <n v="2013"/>
    <n v="760"/>
  </r>
  <r>
    <x v="1"/>
    <x v="11"/>
    <d v="2013-08-01T00:00:00"/>
    <x v="7"/>
    <x v="2"/>
    <n v="2013"/>
    <n v="940"/>
  </r>
  <r>
    <x v="1"/>
    <x v="11"/>
    <d v="2013-09-01T00:00:00"/>
    <x v="8"/>
    <x v="2"/>
    <n v="2013"/>
    <n v="1210"/>
  </r>
  <r>
    <x v="1"/>
    <x v="11"/>
    <d v="2013-10-01T00:00:00"/>
    <x v="9"/>
    <x v="3"/>
    <n v="2013"/>
    <n v="1190"/>
  </r>
  <r>
    <x v="1"/>
    <x v="11"/>
    <d v="2013-11-01T00:00:00"/>
    <x v="10"/>
    <x v="3"/>
    <n v="2013"/>
    <n v="1030"/>
  </r>
  <r>
    <x v="1"/>
    <x v="11"/>
    <d v="2013-12-01T00:00:00"/>
    <x v="11"/>
    <x v="3"/>
    <n v="2013"/>
    <n v="1370"/>
  </r>
  <r>
    <x v="1"/>
    <x v="12"/>
    <d v="2013-01-01T00:00:00"/>
    <x v="0"/>
    <x v="0"/>
    <n v="2013"/>
    <n v="2900"/>
  </r>
  <r>
    <x v="1"/>
    <x v="12"/>
    <d v="2013-02-01T00:00:00"/>
    <x v="1"/>
    <x v="0"/>
    <n v="2013"/>
    <n v="2560"/>
  </r>
  <r>
    <x v="1"/>
    <x v="12"/>
    <d v="2013-03-01T00:00:00"/>
    <x v="2"/>
    <x v="0"/>
    <n v="2013"/>
    <n v="3150"/>
  </r>
  <r>
    <x v="1"/>
    <x v="12"/>
    <d v="2013-04-01T00:00:00"/>
    <x v="3"/>
    <x v="1"/>
    <n v="2013"/>
    <n v="2840"/>
  </r>
  <r>
    <x v="1"/>
    <x v="12"/>
    <d v="2013-05-01T00:00:00"/>
    <x v="4"/>
    <x v="1"/>
    <n v="2013"/>
    <n v="3290"/>
  </r>
  <r>
    <x v="1"/>
    <x v="12"/>
    <d v="2013-06-01T00:00:00"/>
    <x v="5"/>
    <x v="1"/>
    <n v="2013"/>
    <n v="3870"/>
  </r>
  <r>
    <x v="1"/>
    <x v="12"/>
    <d v="2013-07-01T00:00:00"/>
    <x v="6"/>
    <x v="2"/>
    <n v="2013"/>
    <n v="4650"/>
  </r>
  <r>
    <x v="1"/>
    <x v="12"/>
    <d v="2013-08-01T00:00:00"/>
    <x v="7"/>
    <x v="2"/>
    <n v="2013"/>
    <n v="4450"/>
  </r>
  <r>
    <x v="1"/>
    <x v="12"/>
    <d v="2013-09-01T00:00:00"/>
    <x v="8"/>
    <x v="2"/>
    <n v="2013"/>
    <n v="3490"/>
  </r>
  <r>
    <x v="1"/>
    <x v="12"/>
    <d v="2013-10-01T00:00:00"/>
    <x v="9"/>
    <x v="3"/>
    <n v="2013"/>
    <n v="2860"/>
  </r>
  <r>
    <x v="1"/>
    <x v="12"/>
    <d v="2013-11-01T00:00:00"/>
    <x v="10"/>
    <x v="3"/>
    <n v="2013"/>
    <n v="2490"/>
  </r>
  <r>
    <x v="1"/>
    <x v="12"/>
    <d v="2013-12-01T00:00:00"/>
    <x v="11"/>
    <x v="3"/>
    <n v="2013"/>
    <n v="2040"/>
  </r>
  <r>
    <x v="1"/>
    <x v="13"/>
    <d v="2013-01-01T00:00:00"/>
    <x v="0"/>
    <x v="0"/>
    <n v="2013"/>
    <n v="1850"/>
  </r>
  <r>
    <x v="1"/>
    <x v="13"/>
    <d v="2013-02-01T00:00:00"/>
    <x v="1"/>
    <x v="0"/>
    <n v="2013"/>
    <n v="1900"/>
  </r>
  <r>
    <x v="1"/>
    <x v="13"/>
    <d v="2013-03-01T00:00:00"/>
    <x v="2"/>
    <x v="0"/>
    <n v="2013"/>
    <n v="2440"/>
  </r>
  <r>
    <x v="1"/>
    <x v="13"/>
    <d v="2013-04-01T00:00:00"/>
    <x v="3"/>
    <x v="1"/>
    <n v="2013"/>
    <n v="3110"/>
  </r>
  <r>
    <x v="1"/>
    <x v="13"/>
    <d v="2013-05-01T00:00:00"/>
    <x v="4"/>
    <x v="1"/>
    <n v="2013"/>
    <n v="3760"/>
  </r>
  <r>
    <x v="1"/>
    <x v="13"/>
    <d v="2013-06-01T00:00:00"/>
    <x v="5"/>
    <x v="1"/>
    <n v="2013"/>
    <n v="4280"/>
  </r>
  <r>
    <x v="1"/>
    <x v="13"/>
    <d v="2013-07-01T00:00:00"/>
    <x v="6"/>
    <x v="2"/>
    <n v="2013"/>
    <n v="3520"/>
  </r>
  <r>
    <x v="1"/>
    <x v="13"/>
    <d v="2013-08-01T00:00:00"/>
    <x v="7"/>
    <x v="2"/>
    <n v="2013"/>
    <n v="4660"/>
  </r>
  <r>
    <x v="1"/>
    <x v="13"/>
    <d v="2013-09-01T00:00:00"/>
    <x v="8"/>
    <x v="2"/>
    <n v="2013"/>
    <n v="6060"/>
  </r>
  <r>
    <x v="1"/>
    <x v="13"/>
    <d v="2013-10-01T00:00:00"/>
    <x v="9"/>
    <x v="3"/>
    <n v="2013"/>
    <n v="4980"/>
  </r>
  <r>
    <x v="1"/>
    <x v="13"/>
    <d v="2013-11-01T00:00:00"/>
    <x v="10"/>
    <x v="3"/>
    <n v="2013"/>
    <n v="4450"/>
  </r>
  <r>
    <x v="1"/>
    <x v="13"/>
    <d v="2013-12-01T00:00:00"/>
    <x v="11"/>
    <x v="3"/>
    <n v="2013"/>
    <n v="5240"/>
  </r>
  <r>
    <x v="1"/>
    <x v="14"/>
    <d v="2013-01-01T00:00:00"/>
    <x v="0"/>
    <x v="0"/>
    <n v="2013"/>
    <n v="2250"/>
  </r>
  <r>
    <x v="1"/>
    <x v="14"/>
    <d v="2013-02-01T00:00:00"/>
    <x v="1"/>
    <x v="0"/>
    <n v="2013"/>
    <n v="2760"/>
  </r>
  <r>
    <x v="1"/>
    <x v="14"/>
    <d v="2013-03-01T00:00:00"/>
    <x v="2"/>
    <x v="0"/>
    <n v="2013"/>
    <n v="3720"/>
  </r>
  <r>
    <x v="1"/>
    <x v="14"/>
    <d v="2013-04-01T00:00:00"/>
    <x v="3"/>
    <x v="1"/>
    <n v="2013"/>
    <n v="2630"/>
  </r>
  <r>
    <x v="1"/>
    <x v="14"/>
    <d v="2013-05-01T00:00:00"/>
    <x v="4"/>
    <x v="1"/>
    <n v="2013"/>
    <n v="1990"/>
  </r>
  <r>
    <x v="1"/>
    <x v="14"/>
    <d v="2013-06-01T00:00:00"/>
    <x v="5"/>
    <x v="1"/>
    <n v="2013"/>
    <n v="2490"/>
  </r>
  <r>
    <x v="1"/>
    <x v="14"/>
    <d v="2013-07-01T00:00:00"/>
    <x v="6"/>
    <x v="2"/>
    <n v="2013"/>
    <n v="2630"/>
  </r>
  <r>
    <x v="1"/>
    <x v="14"/>
    <d v="2013-08-01T00:00:00"/>
    <x v="7"/>
    <x v="2"/>
    <n v="2013"/>
    <n v="3600"/>
  </r>
  <r>
    <x v="1"/>
    <x v="14"/>
    <d v="2013-09-01T00:00:00"/>
    <x v="8"/>
    <x v="2"/>
    <n v="2013"/>
    <n v="2850"/>
  </r>
  <r>
    <x v="1"/>
    <x v="14"/>
    <d v="2013-10-01T00:00:00"/>
    <x v="9"/>
    <x v="3"/>
    <n v="2013"/>
    <n v="3280"/>
  </r>
  <r>
    <x v="1"/>
    <x v="14"/>
    <d v="2013-11-01T00:00:00"/>
    <x v="10"/>
    <x v="3"/>
    <n v="2013"/>
    <n v="3040"/>
  </r>
  <r>
    <x v="1"/>
    <x v="14"/>
    <d v="2013-12-01T00:00:00"/>
    <x v="11"/>
    <x v="3"/>
    <n v="2013"/>
    <n v="3360"/>
  </r>
  <r>
    <x v="1"/>
    <x v="15"/>
    <d v="2013-01-01T00:00:00"/>
    <x v="0"/>
    <x v="0"/>
    <n v="2013"/>
    <n v="490"/>
  </r>
  <r>
    <x v="1"/>
    <x v="15"/>
    <d v="2013-02-01T00:00:00"/>
    <x v="1"/>
    <x v="0"/>
    <n v="2013"/>
    <n v="490"/>
  </r>
  <r>
    <x v="1"/>
    <x v="15"/>
    <d v="2013-03-01T00:00:00"/>
    <x v="2"/>
    <x v="0"/>
    <n v="2013"/>
    <n v="520"/>
  </r>
  <r>
    <x v="1"/>
    <x v="15"/>
    <d v="2013-04-01T00:00:00"/>
    <x v="3"/>
    <x v="1"/>
    <n v="2013"/>
    <n v="690"/>
  </r>
  <r>
    <x v="1"/>
    <x v="15"/>
    <d v="2013-05-01T00:00:00"/>
    <x v="4"/>
    <x v="1"/>
    <n v="2013"/>
    <n v="490"/>
  </r>
  <r>
    <x v="1"/>
    <x v="15"/>
    <d v="2013-06-01T00:00:00"/>
    <x v="5"/>
    <x v="1"/>
    <n v="2013"/>
    <n v="480"/>
  </r>
  <r>
    <x v="1"/>
    <x v="15"/>
    <d v="2013-07-01T00:00:00"/>
    <x v="6"/>
    <x v="2"/>
    <n v="2013"/>
    <n v="640"/>
  </r>
  <r>
    <x v="1"/>
    <x v="15"/>
    <d v="2013-08-01T00:00:00"/>
    <x v="7"/>
    <x v="2"/>
    <n v="2013"/>
    <n v="840"/>
  </r>
  <r>
    <x v="1"/>
    <x v="15"/>
    <d v="2013-09-01T00:00:00"/>
    <x v="8"/>
    <x v="2"/>
    <n v="2013"/>
    <n v="890"/>
  </r>
  <r>
    <x v="1"/>
    <x v="15"/>
    <d v="2013-10-01T00:00:00"/>
    <x v="9"/>
    <x v="3"/>
    <n v="2013"/>
    <n v="810"/>
  </r>
  <r>
    <x v="1"/>
    <x v="15"/>
    <d v="2013-11-01T00:00:00"/>
    <x v="10"/>
    <x v="3"/>
    <n v="2013"/>
    <n v="770"/>
  </r>
  <r>
    <x v="1"/>
    <x v="15"/>
    <d v="2013-12-01T00:00:00"/>
    <x v="11"/>
    <x v="3"/>
    <n v="2013"/>
    <n v="930"/>
  </r>
  <r>
    <x v="1"/>
    <x v="16"/>
    <d v="2013-01-01T00:00:00"/>
    <x v="0"/>
    <x v="0"/>
    <n v="2013"/>
    <n v="760"/>
  </r>
  <r>
    <x v="1"/>
    <x v="16"/>
    <d v="2013-02-01T00:00:00"/>
    <x v="1"/>
    <x v="0"/>
    <n v="2013"/>
    <n v="990"/>
  </r>
  <r>
    <x v="1"/>
    <x v="16"/>
    <d v="2013-03-01T00:00:00"/>
    <x v="2"/>
    <x v="0"/>
    <n v="2013"/>
    <n v="720"/>
  </r>
  <r>
    <x v="1"/>
    <x v="16"/>
    <d v="2013-04-01T00:00:00"/>
    <x v="3"/>
    <x v="1"/>
    <n v="2013"/>
    <n v="550"/>
  </r>
  <r>
    <x v="1"/>
    <x v="16"/>
    <d v="2013-05-01T00:00:00"/>
    <x v="4"/>
    <x v="1"/>
    <n v="2013"/>
    <n v="660"/>
  </r>
  <r>
    <x v="1"/>
    <x v="16"/>
    <d v="2013-06-01T00:00:00"/>
    <x v="5"/>
    <x v="1"/>
    <n v="2013"/>
    <n v="730"/>
  </r>
  <r>
    <x v="1"/>
    <x v="16"/>
    <d v="2013-07-01T00:00:00"/>
    <x v="6"/>
    <x v="2"/>
    <n v="2013"/>
    <n v="670"/>
  </r>
  <r>
    <x v="1"/>
    <x v="16"/>
    <d v="2013-08-01T00:00:00"/>
    <x v="7"/>
    <x v="2"/>
    <n v="2013"/>
    <n v="580"/>
  </r>
  <r>
    <x v="1"/>
    <x v="16"/>
    <d v="2013-09-01T00:00:00"/>
    <x v="8"/>
    <x v="2"/>
    <n v="2013"/>
    <n v="730"/>
  </r>
  <r>
    <x v="1"/>
    <x v="16"/>
    <d v="2013-10-01T00:00:00"/>
    <x v="9"/>
    <x v="3"/>
    <n v="2013"/>
    <n v="1000"/>
  </r>
  <r>
    <x v="1"/>
    <x v="16"/>
    <d v="2013-11-01T00:00:00"/>
    <x v="10"/>
    <x v="3"/>
    <n v="2013"/>
    <n v="990"/>
  </r>
  <r>
    <x v="1"/>
    <x v="16"/>
    <d v="2013-12-01T00:00:00"/>
    <x v="11"/>
    <x v="3"/>
    <n v="2013"/>
    <n v="1360"/>
  </r>
  <r>
    <x v="2"/>
    <x v="17"/>
    <d v="2013-01-01T00:00:00"/>
    <x v="0"/>
    <x v="0"/>
    <n v="2013"/>
    <n v="890"/>
  </r>
  <r>
    <x v="2"/>
    <x v="17"/>
    <d v="2013-02-01T00:00:00"/>
    <x v="1"/>
    <x v="0"/>
    <n v="2013"/>
    <n v="730"/>
  </r>
  <r>
    <x v="2"/>
    <x v="17"/>
    <d v="2013-03-01T00:00:00"/>
    <x v="2"/>
    <x v="0"/>
    <n v="2013"/>
    <n v="830"/>
  </r>
  <r>
    <x v="2"/>
    <x v="17"/>
    <d v="2013-04-01T00:00:00"/>
    <x v="3"/>
    <x v="1"/>
    <n v="2013"/>
    <n v="1060"/>
  </r>
  <r>
    <x v="2"/>
    <x v="17"/>
    <d v="2013-05-01T00:00:00"/>
    <x v="4"/>
    <x v="1"/>
    <n v="2013"/>
    <n v="1060"/>
  </r>
  <r>
    <x v="2"/>
    <x v="17"/>
    <d v="2013-06-01T00:00:00"/>
    <x v="5"/>
    <x v="1"/>
    <n v="2013"/>
    <n v="1340"/>
  </r>
  <r>
    <x v="2"/>
    <x v="17"/>
    <d v="2013-07-01T00:00:00"/>
    <x v="6"/>
    <x v="2"/>
    <n v="2013"/>
    <n v="1020"/>
  </r>
  <r>
    <x v="2"/>
    <x v="17"/>
    <d v="2013-08-01T00:00:00"/>
    <x v="7"/>
    <x v="2"/>
    <n v="2013"/>
    <n v="1320"/>
  </r>
  <r>
    <x v="2"/>
    <x v="17"/>
    <d v="2013-09-01T00:00:00"/>
    <x v="8"/>
    <x v="2"/>
    <n v="2013"/>
    <n v="1130"/>
  </r>
  <r>
    <x v="2"/>
    <x v="17"/>
    <d v="2013-10-01T00:00:00"/>
    <x v="9"/>
    <x v="3"/>
    <n v="2013"/>
    <n v="1430"/>
  </r>
  <r>
    <x v="2"/>
    <x v="17"/>
    <d v="2013-11-01T00:00:00"/>
    <x v="10"/>
    <x v="3"/>
    <n v="2013"/>
    <n v="1680"/>
  </r>
  <r>
    <x v="2"/>
    <x v="17"/>
    <d v="2013-12-01T00:00:00"/>
    <x v="11"/>
    <x v="3"/>
    <n v="2013"/>
    <n v="2190"/>
  </r>
  <r>
    <x v="2"/>
    <x v="18"/>
    <d v="2013-01-01T00:00:00"/>
    <x v="0"/>
    <x v="0"/>
    <n v="2013"/>
    <n v="1500"/>
  </r>
  <r>
    <x v="2"/>
    <x v="18"/>
    <d v="2013-02-01T00:00:00"/>
    <x v="1"/>
    <x v="0"/>
    <n v="2013"/>
    <n v="1110"/>
  </r>
  <r>
    <x v="2"/>
    <x v="18"/>
    <d v="2013-03-01T00:00:00"/>
    <x v="2"/>
    <x v="0"/>
    <n v="2013"/>
    <n v="1530"/>
  </r>
  <r>
    <x v="2"/>
    <x v="18"/>
    <d v="2013-04-01T00:00:00"/>
    <x v="3"/>
    <x v="1"/>
    <n v="2013"/>
    <n v="1090"/>
  </r>
  <r>
    <x v="2"/>
    <x v="18"/>
    <d v="2013-05-01T00:00:00"/>
    <x v="4"/>
    <x v="1"/>
    <n v="2013"/>
    <n v="1030"/>
  </r>
  <r>
    <x v="2"/>
    <x v="18"/>
    <d v="2013-06-01T00:00:00"/>
    <x v="5"/>
    <x v="1"/>
    <n v="2013"/>
    <n v="1010"/>
  </r>
  <r>
    <x v="2"/>
    <x v="18"/>
    <d v="2013-07-01T00:00:00"/>
    <x v="6"/>
    <x v="2"/>
    <n v="2013"/>
    <n v="910"/>
  </r>
  <r>
    <x v="2"/>
    <x v="18"/>
    <d v="2013-08-01T00:00:00"/>
    <x v="7"/>
    <x v="2"/>
    <n v="2013"/>
    <n v="920"/>
  </r>
  <r>
    <x v="2"/>
    <x v="18"/>
    <d v="2013-09-01T00:00:00"/>
    <x v="8"/>
    <x v="2"/>
    <n v="2013"/>
    <n v="810"/>
  </r>
  <r>
    <x v="2"/>
    <x v="18"/>
    <d v="2013-10-01T00:00:00"/>
    <x v="9"/>
    <x v="3"/>
    <n v="2013"/>
    <n v="1080"/>
  </r>
  <r>
    <x v="2"/>
    <x v="18"/>
    <d v="2013-11-01T00:00:00"/>
    <x v="10"/>
    <x v="3"/>
    <n v="2013"/>
    <n v="1130"/>
  </r>
  <r>
    <x v="2"/>
    <x v="18"/>
    <d v="2013-12-01T00:00:00"/>
    <x v="11"/>
    <x v="3"/>
    <n v="2013"/>
    <n v="980"/>
  </r>
  <r>
    <x v="2"/>
    <x v="19"/>
    <d v="2013-01-01T00:00:00"/>
    <x v="0"/>
    <x v="0"/>
    <n v="2013"/>
    <n v="980"/>
  </r>
  <r>
    <x v="2"/>
    <x v="19"/>
    <d v="2013-02-01T00:00:00"/>
    <x v="1"/>
    <x v="0"/>
    <n v="2013"/>
    <n v="930"/>
  </r>
  <r>
    <x v="2"/>
    <x v="19"/>
    <d v="2013-03-01T00:00:00"/>
    <x v="2"/>
    <x v="0"/>
    <n v="2013"/>
    <n v="970"/>
  </r>
  <r>
    <x v="2"/>
    <x v="19"/>
    <d v="2013-04-01T00:00:00"/>
    <x v="3"/>
    <x v="1"/>
    <n v="2013"/>
    <n v="1020"/>
  </r>
  <r>
    <x v="2"/>
    <x v="19"/>
    <d v="2013-05-01T00:00:00"/>
    <x v="4"/>
    <x v="1"/>
    <n v="2013"/>
    <n v="960"/>
  </r>
  <r>
    <x v="2"/>
    <x v="19"/>
    <d v="2013-06-01T00:00:00"/>
    <x v="5"/>
    <x v="1"/>
    <n v="2013"/>
    <n v="750"/>
  </r>
  <r>
    <x v="2"/>
    <x v="19"/>
    <d v="2013-07-01T00:00:00"/>
    <x v="6"/>
    <x v="2"/>
    <n v="2013"/>
    <n v="570"/>
  </r>
  <r>
    <x v="2"/>
    <x v="19"/>
    <d v="2013-08-01T00:00:00"/>
    <x v="7"/>
    <x v="2"/>
    <n v="2013"/>
    <n v="740"/>
  </r>
  <r>
    <x v="2"/>
    <x v="19"/>
    <d v="2013-09-01T00:00:00"/>
    <x v="8"/>
    <x v="2"/>
    <n v="2013"/>
    <n v="740"/>
  </r>
  <r>
    <x v="2"/>
    <x v="19"/>
    <d v="2013-10-01T00:00:00"/>
    <x v="9"/>
    <x v="3"/>
    <n v="2013"/>
    <n v="630"/>
  </r>
  <r>
    <x v="2"/>
    <x v="19"/>
    <d v="2013-11-01T00:00:00"/>
    <x v="10"/>
    <x v="3"/>
    <n v="2013"/>
    <n v="550"/>
  </r>
  <r>
    <x v="2"/>
    <x v="19"/>
    <d v="2013-12-01T00:00:00"/>
    <x v="11"/>
    <x v="3"/>
    <n v="2013"/>
    <n v="470"/>
  </r>
  <r>
    <x v="2"/>
    <x v="20"/>
    <d v="2013-01-01T00:00:00"/>
    <x v="0"/>
    <x v="0"/>
    <n v="2013"/>
    <n v="560"/>
  </r>
  <r>
    <x v="2"/>
    <x v="20"/>
    <d v="2013-02-01T00:00:00"/>
    <x v="1"/>
    <x v="0"/>
    <n v="2013"/>
    <n v="470"/>
  </r>
  <r>
    <x v="2"/>
    <x v="20"/>
    <d v="2013-03-01T00:00:00"/>
    <x v="2"/>
    <x v="0"/>
    <n v="2013"/>
    <n v="390"/>
  </r>
  <r>
    <x v="2"/>
    <x v="20"/>
    <d v="2013-04-01T00:00:00"/>
    <x v="3"/>
    <x v="1"/>
    <n v="2013"/>
    <n v="490"/>
  </r>
  <r>
    <x v="2"/>
    <x v="20"/>
    <d v="2013-05-01T00:00:00"/>
    <x v="4"/>
    <x v="1"/>
    <n v="2013"/>
    <n v="350"/>
  </r>
  <r>
    <x v="2"/>
    <x v="20"/>
    <d v="2013-06-01T00:00:00"/>
    <x v="5"/>
    <x v="1"/>
    <n v="2013"/>
    <n v="290"/>
  </r>
  <r>
    <x v="2"/>
    <x v="20"/>
    <d v="2013-07-01T00:00:00"/>
    <x v="6"/>
    <x v="2"/>
    <n v="2013"/>
    <n v="280"/>
  </r>
  <r>
    <x v="2"/>
    <x v="20"/>
    <d v="2013-08-01T00:00:00"/>
    <x v="7"/>
    <x v="2"/>
    <n v="2013"/>
    <n v="210"/>
  </r>
  <r>
    <x v="2"/>
    <x v="20"/>
    <d v="2013-09-01T00:00:00"/>
    <x v="8"/>
    <x v="2"/>
    <n v="2013"/>
    <n v="210"/>
  </r>
  <r>
    <x v="2"/>
    <x v="20"/>
    <d v="2013-10-01T00:00:00"/>
    <x v="9"/>
    <x v="3"/>
    <n v="2013"/>
    <n v="190"/>
  </r>
  <r>
    <x v="2"/>
    <x v="20"/>
    <d v="2013-11-01T00:00:00"/>
    <x v="10"/>
    <x v="3"/>
    <n v="2013"/>
    <n v="150"/>
  </r>
  <r>
    <x v="2"/>
    <x v="20"/>
    <d v="2013-12-01T00:00:00"/>
    <x v="11"/>
    <x v="3"/>
    <n v="2013"/>
    <n v="160"/>
  </r>
  <r>
    <x v="2"/>
    <x v="21"/>
    <d v="2013-01-01T00:00:00"/>
    <x v="0"/>
    <x v="0"/>
    <n v="2013"/>
    <n v="240"/>
  </r>
  <r>
    <x v="2"/>
    <x v="21"/>
    <d v="2013-02-01T00:00:00"/>
    <x v="1"/>
    <x v="0"/>
    <n v="2013"/>
    <n v="320"/>
  </r>
  <r>
    <x v="2"/>
    <x v="21"/>
    <d v="2013-03-01T00:00:00"/>
    <x v="2"/>
    <x v="0"/>
    <n v="2013"/>
    <n v="260"/>
  </r>
  <r>
    <x v="2"/>
    <x v="21"/>
    <d v="2013-04-01T00:00:00"/>
    <x v="3"/>
    <x v="1"/>
    <n v="2013"/>
    <n v="250"/>
  </r>
  <r>
    <x v="2"/>
    <x v="21"/>
    <d v="2013-05-01T00:00:00"/>
    <x v="4"/>
    <x v="1"/>
    <n v="2013"/>
    <n v="220"/>
  </r>
  <r>
    <x v="2"/>
    <x v="21"/>
    <d v="2013-06-01T00:00:00"/>
    <x v="5"/>
    <x v="1"/>
    <n v="2013"/>
    <n v="200"/>
  </r>
  <r>
    <x v="2"/>
    <x v="21"/>
    <d v="2013-07-01T00:00:00"/>
    <x v="6"/>
    <x v="2"/>
    <n v="2013"/>
    <n v="160"/>
  </r>
  <r>
    <x v="2"/>
    <x v="21"/>
    <d v="2013-08-01T00:00:00"/>
    <x v="7"/>
    <x v="2"/>
    <n v="2013"/>
    <n v="210"/>
  </r>
  <r>
    <x v="2"/>
    <x v="21"/>
    <d v="2013-09-01T00:00:00"/>
    <x v="8"/>
    <x v="2"/>
    <n v="2013"/>
    <n v="160"/>
  </r>
  <r>
    <x v="2"/>
    <x v="21"/>
    <d v="2013-10-01T00:00:00"/>
    <x v="9"/>
    <x v="3"/>
    <n v="2013"/>
    <n v="140"/>
  </r>
  <r>
    <x v="2"/>
    <x v="21"/>
    <d v="2013-11-01T00:00:00"/>
    <x v="10"/>
    <x v="3"/>
    <n v="2013"/>
    <n v="110"/>
  </r>
  <r>
    <x v="2"/>
    <x v="21"/>
    <d v="2013-12-01T00:00:00"/>
    <x v="11"/>
    <x v="3"/>
    <n v="2013"/>
    <n v="130"/>
  </r>
  <r>
    <x v="2"/>
    <x v="22"/>
    <d v="2013-01-01T00:00:00"/>
    <x v="0"/>
    <x v="0"/>
    <n v="2013"/>
    <n v="2450"/>
  </r>
  <r>
    <x v="2"/>
    <x v="22"/>
    <d v="2013-02-01T00:00:00"/>
    <x v="1"/>
    <x v="0"/>
    <n v="2013"/>
    <n v="2610"/>
  </r>
  <r>
    <x v="2"/>
    <x v="22"/>
    <d v="2013-03-01T00:00:00"/>
    <x v="2"/>
    <x v="0"/>
    <n v="2013"/>
    <n v="2560"/>
  </r>
  <r>
    <x v="2"/>
    <x v="22"/>
    <d v="2013-04-01T00:00:00"/>
    <x v="3"/>
    <x v="1"/>
    <n v="2013"/>
    <n v="2690"/>
  </r>
  <r>
    <x v="2"/>
    <x v="22"/>
    <d v="2013-05-01T00:00:00"/>
    <x v="4"/>
    <x v="1"/>
    <n v="2013"/>
    <n v="2350"/>
  </r>
  <r>
    <x v="2"/>
    <x v="22"/>
    <d v="2013-06-01T00:00:00"/>
    <x v="5"/>
    <x v="1"/>
    <n v="2013"/>
    <n v="1660"/>
  </r>
  <r>
    <x v="2"/>
    <x v="22"/>
    <d v="2013-07-01T00:00:00"/>
    <x v="6"/>
    <x v="2"/>
    <n v="2013"/>
    <n v="1670"/>
  </r>
  <r>
    <x v="2"/>
    <x v="22"/>
    <d v="2013-08-01T00:00:00"/>
    <x v="7"/>
    <x v="2"/>
    <n v="2013"/>
    <n v="2120"/>
  </r>
  <r>
    <x v="2"/>
    <x v="22"/>
    <d v="2013-09-01T00:00:00"/>
    <x v="8"/>
    <x v="2"/>
    <n v="2013"/>
    <n v="2380"/>
  </r>
  <r>
    <x v="2"/>
    <x v="22"/>
    <d v="2013-10-01T00:00:00"/>
    <x v="9"/>
    <x v="3"/>
    <n v="2013"/>
    <n v="2770"/>
  </r>
  <r>
    <x v="2"/>
    <x v="22"/>
    <d v="2013-11-01T00:00:00"/>
    <x v="10"/>
    <x v="3"/>
    <n v="2013"/>
    <n v="2490"/>
  </r>
  <r>
    <x v="2"/>
    <x v="22"/>
    <d v="2013-12-01T00:00:00"/>
    <x v="11"/>
    <x v="3"/>
    <n v="2013"/>
    <n v="3300"/>
  </r>
  <r>
    <x v="2"/>
    <x v="23"/>
    <d v="2013-01-01T00:00:00"/>
    <x v="0"/>
    <x v="0"/>
    <n v="2013"/>
    <n v="800"/>
  </r>
  <r>
    <x v="2"/>
    <x v="23"/>
    <d v="2013-02-01T00:00:00"/>
    <x v="1"/>
    <x v="0"/>
    <n v="2013"/>
    <n v="970"/>
  </r>
  <r>
    <x v="2"/>
    <x v="23"/>
    <d v="2013-03-01T00:00:00"/>
    <x v="2"/>
    <x v="0"/>
    <n v="2013"/>
    <n v="820"/>
  </r>
  <r>
    <x v="2"/>
    <x v="23"/>
    <d v="2013-04-01T00:00:00"/>
    <x v="3"/>
    <x v="1"/>
    <n v="2013"/>
    <n v="940"/>
  </r>
  <r>
    <x v="2"/>
    <x v="23"/>
    <d v="2013-05-01T00:00:00"/>
    <x v="4"/>
    <x v="1"/>
    <n v="2013"/>
    <n v="1250"/>
  </r>
  <r>
    <x v="2"/>
    <x v="23"/>
    <d v="2013-06-01T00:00:00"/>
    <x v="5"/>
    <x v="1"/>
    <n v="2013"/>
    <n v="1690"/>
  </r>
  <r>
    <x v="2"/>
    <x v="23"/>
    <d v="2013-07-01T00:00:00"/>
    <x v="6"/>
    <x v="2"/>
    <n v="2013"/>
    <n v="1330"/>
  </r>
  <r>
    <x v="2"/>
    <x v="23"/>
    <d v="2013-08-01T00:00:00"/>
    <x v="7"/>
    <x v="2"/>
    <n v="2013"/>
    <n v="1760"/>
  </r>
  <r>
    <x v="2"/>
    <x v="23"/>
    <d v="2013-09-01T00:00:00"/>
    <x v="8"/>
    <x v="2"/>
    <n v="2013"/>
    <n v="1400"/>
  </r>
  <r>
    <x v="2"/>
    <x v="23"/>
    <d v="2013-10-01T00:00:00"/>
    <x v="9"/>
    <x v="3"/>
    <n v="2013"/>
    <n v="1590"/>
  </r>
  <r>
    <x v="2"/>
    <x v="23"/>
    <d v="2013-11-01T00:00:00"/>
    <x v="10"/>
    <x v="3"/>
    <n v="2013"/>
    <n v="2190"/>
  </r>
  <r>
    <x v="2"/>
    <x v="23"/>
    <d v="2013-12-01T00:00:00"/>
    <x v="11"/>
    <x v="3"/>
    <n v="2013"/>
    <n v="2850"/>
  </r>
  <r>
    <x v="2"/>
    <x v="24"/>
    <d v="2013-01-01T00:00:00"/>
    <x v="0"/>
    <x v="0"/>
    <n v="2013"/>
    <n v="600"/>
  </r>
  <r>
    <x v="2"/>
    <x v="24"/>
    <d v="2013-02-01T00:00:00"/>
    <x v="1"/>
    <x v="0"/>
    <n v="2013"/>
    <n v="710"/>
  </r>
  <r>
    <x v="2"/>
    <x v="24"/>
    <d v="2013-03-01T00:00:00"/>
    <x v="2"/>
    <x v="0"/>
    <n v="2013"/>
    <n v="530"/>
  </r>
  <r>
    <x v="2"/>
    <x v="24"/>
    <d v="2013-04-01T00:00:00"/>
    <x v="3"/>
    <x v="1"/>
    <n v="2013"/>
    <n v="400"/>
  </r>
  <r>
    <x v="2"/>
    <x v="24"/>
    <d v="2013-05-01T00:00:00"/>
    <x v="4"/>
    <x v="1"/>
    <n v="2013"/>
    <n v="310"/>
  </r>
  <r>
    <x v="2"/>
    <x v="24"/>
    <d v="2013-06-01T00:00:00"/>
    <x v="5"/>
    <x v="1"/>
    <n v="2013"/>
    <n v="390"/>
  </r>
  <r>
    <x v="2"/>
    <x v="24"/>
    <d v="2013-07-01T00:00:00"/>
    <x v="6"/>
    <x v="2"/>
    <n v="2013"/>
    <n v="420"/>
  </r>
  <r>
    <x v="2"/>
    <x v="24"/>
    <d v="2013-08-01T00:00:00"/>
    <x v="7"/>
    <x v="2"/>
    <n v="2013"/>
    <n v="430"/>
  </r>
  <r>
    <x v="2"/>
    <x v="24"/>
    <d v="2013-09-01T00:00:00"/>
    <x v="8"/>
    <x v="2"/>
    <n v="2013"/>
    <n v="590"/>
  </r>
  <r>
    <x v="2"/>
    <x v="24"/>
    <d v="2013-10-01T00:00:00"/>
    <x v="9"/>
    <x v="3"/>
    <n v="2013"/>
    <n v="640"/>
  </r>
  <r>
    <x v="2"/>
    <x v="24"/>
    <d v="2013-11-01T00:00:00"/>
    <x v="10"/>
    <x v="3"/>
    <n v="2013"/>
    <n v="590"/>
  </r>
  <r>
    <x v="2"/>
    <x v="24"/>
    <d v="2013-12-01T00:00:00"/>
    <x v="11"/>
    <x v="3"/>
    <n v="2013"/>
    <n v="760"/>
  </r>
  <r>
    <x v="2"/>
    <x v="25"/>
    <d v="2013-01-01T00:00:00"/>
    <x v="0"/>
    <x v="0"/>
    <n v="2013"/>
    <n v="1980"/>
  </r>
  <r>
    <x v="2"/>
    <x v="25"/>
    <d v="2013-02-01T00:00:00"/>
    <x v="1"/>
    <x v="0"/>
    <n v="2013"/>
    <n v="1720"/>
  </r>
  <r>
    <x v="2"/>
    <x v="25"/>
    <d v="2013-03-01T00:00:00"/>
    <x v="2"/>
    <x v="0"/>
    <n v="2013"/>
    <n v="2160"/>
  </r>
  <r>
    <x v="2"/>
    <x v="25"/>
    <d v="2013-04-01T00:00:00"/>
    <x v="3"/>
    <x v="1"/>
    <n v="2013"/>
    <n v="2400"/>
  </r>
  <r>
    <x v="2"/>
    <x v="25"/>
    <d v="2013-05-01T00:00:00"/>
    <x v="4"/>
    <x v="1"/>
    <n v="2013"/>
    <n v="2480"/>
  </r>
  <r>
    <x v="2"/>
    <x v="25"/>
    <d v="2013-06-01T00:00:00"/>
    <x v="5"/>
    <x v="1"/>
    <n v="2013"/>
    <n v="2540"/>
  </r>
  <r>
    <x v="2"/>
    <x v="25"/>
    <d v="2013-07-01T00:00:00"/>
    <x v="6"/>
    <x v="2"/>
    <n v="2013"/>
    <n v="2620"/>
  </r>
  <r>
    <x v="2"/>
    <x v="25"/>
    <d v="2013-08-01T00:00:00"/>
    <x v="7"/>
    <x v="2"/>
    <n v="2013"/>
    <n v="2820"/>
  </r>
  <r>
    <x v="2"/>
    <x v="25"/>
    <d v="2013-09-01T00:00:00"/>
    <x v="8"/>
    <x v="2"/>
    <n v="2013"/>
    <n v="2630"/>
  </r>
  <r>
    <x v="2"/>
    <x v="25"/>
    <d v="2013-10-01T00:00:00"/>
    <x v="9"/>
    <x v="3"/>
    <n v="2013"/>
    <n v="2860"/>
  </r>
  <r>
    <x v="2"/>
    <x v="25"/>
    <d v="2013-11-01T00:00:00"/>
    <x v="10"/>
    <x v="3"/>
    <n v="2013"/>
    <n v="2270"/>
  </r>
  <r>
    <x v="2"/>
    <x v="25"/>
    <d v="2013-12-01T00:00:00"/>
    <x v="11"/>
    <x v="3"/>
    <n v="2013"/>
    <n v="2040"/>
  </r>
  <r>
    <x v="3"/>
    <x v="26"/>
    <d v="2013-01-01T00:00:00"/>
    <x v="0"/>
    <x v="0"/>
    <n v="2013"/>
    <n v="650"/>
  </r>
  <r>
    <x v="3"/>
    <x v="26"/>
    <d v="2013-02-01T00:00:00"/>
    <x v="1"/>
    <x v="0"/>
    <n v="2013"/>
    <n v="770"/>
  </r>
  <r>
    <x v="3"/>
    <x v="26"/>
    <d v="2013-03-01T00:00:00"/>
    <x v="2"/>
    <x v="0"/>
    <n v="2013"/>
    <n v="1010"/>
  </r>
  <r>
    <x v="3"/>
    <x v="26"/>
    <d v="2013-04-01T00:00:00"/>
    <x v="3"/>
    <x v="1"/>
    <n v="2013"/>
    <n v="1230"/>
  </r>
  <r>
    <x v="3"/>
    <x v="26"/>
    <d v="2013-05-01T00:00:00"/>
    <x v="4"/>
    <x v="1"/>
    <n v="2013"/>
    <n v="1230"/>
  </r>
  <r>
    <x v="3"/>
    <x v="26"/>
    <d v="2013-06-01T00:00:00"/>
    <x v="5"/>
    <x v="1"/>
    <n v="2013"/>
    <n v="950"/>
  </r>
  <r>
    <x v="3"/>
    <x v="26"/>
    <d v="2013-07-01T00:00:00"/>
    <x v="6"/>
    <x v="2"/>
    <n v="2013"/>
    <n v="840"/>
  </r>
  <r>
    <x v="3"/>
    <x v="26"/>
    <d v="2013-08-01T00:00:00"/>
    <x v="7"/>
    <x v="2"/>
    <n v="2013"/>
    <n v="620"/>
  </r>
  <r>
    <x v="3"/>
    <x v="26"/>
    <d v="2013-09-01T00:00:00"/>
    <x v="8"/>
    <x v="2"/>
    <n v="2013"/>
    <n v="720"/>
  </r>
  <r>
    <x v="3"/>
    <x v="26"/>
    <d v="2013-10-01T00:00:00"/>
    <x v="9"/>
    <x v="3"/>
    <n v="2013"/>
    <n v="720"/>
  </r>
  <r>
    <x v="3"/>
    <x v="26"/>
    <d v="2013-11-01T00:00:00"/>
    <x v="10"/>
    <x v="3"/>
    <n v="2013"/>
    <n v="860"/>
  </r>
  <r>
    <x v="3"/>
    <x v="26"/>
    <d v="2013-12-01T00:00:00"/>
    <x v="11"/>
    <x v="3"/>
    <n v="2013"/>
    <n v="660"/>
  </r>
  <r>
    <x v="3"/>
    <x v="27"/>
    <d v="2013-01-01T00:00:00"/>
    <x v="0"/>
    <x v="0"/>
    <n v="2013"/>
    <n v="320"/>
  </r>
  <r>
    <x v="3"/>
    <x v="27"/>
    <d v="2013-02-01T00:00:00"/>
    <x v="1"/>
    <x v="0"/>
    <n v="2013"/>
    <n v="290"/>
  </r>
  <r>
    <x v="3"/>
    <x v="27"/>
    <d v="2013-03-01T00:00:00"/>
    <x v="2"/>
    <x v="0"/>
    <n v="2013"/>
    <n v="240"/>
  </r>
  <r>
    <x v="3"/>
    <x v="27"/>
    <d v="2013-04-01T00:00:00"/>
    <x v="3"/>
    <x v="1"/>
    <n v="2013"/>
    <n v="280"/>
  </r>
  <r>
    <x v="3"/>
    <x v="27"/>
    <d v="2013-05-01T00:00:00"/>
    <x v="4"/>
    <x v="1"/>
    <n v="2013"/>
    <n v="320"/>
  </r>
  <r>
    <x v="3"/>
    <x v="27"/>
    <d v="2013-06-01T00:00:00"/>
    <x v="5"/>
    <x v="1"/>
    <n v="2013"/>
    <n v="360"/>
  </r>
  <r>
    <x v="3"/>
    <x v="27"/>
    <d v="2013-07-01T00:00:00"/>
    <x v="6"/>
    <x v="2"/>
    <n v="2013"/>
    <n v="350"/>
  </r>
  <r>
    <x v="3"/>
    <x v="27"/>
    <d v="2013-08-01T00:00:00"/>
    <x v="7"/>
    <x v="2"/>
    <n v="2013"/>
    <n v="450"/>
  </r>
  <r>
    <x v="3"/>
    <x v="27"/>
    <d v="2013-09-01T00:00:00"/>
    <x v="8"/>
    <x v="2"/>
    <n v="2013"/>
    <n v="600"/>
  </r>
  <r>
    <x v="3"/>
    <x v="27"/>
    <d v="2013-10-01T00:00:00"/>
    <x v="9"/>
    <x v="3"/>
    <n v="2013"/>
    <n v="720"/>
  </r>
  <r>
    <x v="3"/>
    <x v="27"/>
    <d v="2013-11-01T00:00:00"/>
    <x v="10"/>
    <x v="3"/>
    <n v="2013"/>
    <n v="780"/>
  </r>
  <r>
    <x v="3"/>
    <x v="27"/>
    <d v="2013-12-01T00:00:00"/>
    <x v="11"/>
    <x v="3"/>
    <n v="2013"/>
    <n v="960"/>
  </r>
  <r>
    <x v="3"/>
    <x v="28"/>
    <d v="2013-01-01T00:00:00"/>
    <x v="0"/>
    <x v="0"/>
    <n v="2013"/>
    <n v="190"/>
  </r>
  <r>
    <x v="3"/>
    <x v="28"/>
    <d v="2013-02-01T00:00:00"/>
    <x v="1"/>
    <x v="0"/>
    <n v="2013"/>
    <n v="250"/>
  </r>
  <r>
    <x v="3"/>
    <x v="28"/>
    <d v="2013-03-01T00:00:00"/>
    <x v="2"/>
    <x v="0"/>
    <n v="2013"/>
    <n v="310"/>
  </r>
  <r>
    <x v="3"/>
    <x v="28"/>
    <d v="2013-04-01T00:00:00"/>
    <x v="3"/>
    <x v="1"/>
    <n v="2013"/>
    <n v="290"/>
  </r>
  <r>
    <x v="3"/>
    <x v="28"/>
    <d v="2013-05-01T00:00:00"/>
    <x v="4"/>
    <x v="1"/>
    <n v="2013"/>
    <n v="400"/>
  </r>
  <r>
    <x v="3"/>
    <x v="28"/>
    <d v="2013-06-01T00:00:00"/>
    <x v="5"/>
    <x v="1"/>
    <n v="2013"/>
    <n v="490"/>
  </r>
  <r>
    <x v="3"/>
    <x v="28"/>
    <d v="2013-07-01T00:00:00"/>
    <x v="6"/>
    <x v="2"/>
    <n v="2013"/>
    <n v="530"/>
  </r>
  <r>
    <x v="3"/>
    <x v="28"/>
    <d v="2013-08-01T00:00:00"/>
    <x v="7"/>
    <x v="2"/>
    <n v="2013"/>
    <n v="420"/>
  </r>
  <r>
    <x v="3"/>
    <x v="28"/>
    <d v="2013-09-01T00:00:00"/>
    <x v="8"/>
    <x v="2"/>
    <n v="2013"/>
    <n v="300"/>
  </r>
  <r>
    <x v="3"/>
    <x v="28"/>
    <d v="2013-10-01T00:00:00"/>
    <x v="9"/>
    <x v="3"/>
    <n v="2013"/>
    <n v="220"/>
  </r>
  <r>
    <x v="3"/>
    <x v="28"/>
    <d v="2013-11-01T00:00:00"/>
    <x v="10"/>
    <x v="3"/>
    <n v="2013"/>
    <n v="230"/>
  </r>
  <r>
    <x v="3"/>
    <x v="28"/>
    <d v="2013-12-01T00:00:00"/>
    <x v="11"/>
    <x v="3"/>
    <n v="2013"/>
    <n v="260"/>
  </r>
  <r>
    <x v="3"/>
    <x v="29"/>
    <d v="2013-01-01T00:00:00"/>
    <x v="0"/>
    <x v="0"/>
    <n v="2013"/>
    <n v="300"/>
  </r>
  <r>
    <x v="3"/>
    <x v="29"/>
    <d v="2013-02-01T00:00:00"/>
    <x v="1"/>
    <x v="0"/>
    <n v="2013"/>
    <n v="400"/>
  </r>
  <r>
    <x v="3"/>
    <x v="29"/>
    <d v="2013-03-01T00:00:00"/>
    <x v="2"/>
    <x v="0"/>
    <n v="2013"/>
    <n v="460"/>
  </r>
  <r>
    <x v="3"/>
    <x v="29"/>
    <d v="2013-04-01T00:00:00"/>
    <x v="3"/>
    <x v="1"/>
    <n v="2013"/>
    <n v="480"/>
  </r>
  <r>
    <x v="3"/>
    <x v="29"/>
    <d v="2013-05-01T00:00:00"/>
    <x v="4"/>
    <x v="1"/>
    <n v="2013"/>
    <n v="580"/>
  </r>
  <r>
    <x v="3"/>
    <x v="29"/>
    <d v="2013-06-01T00:00:00"/>
    <x v="5"/>
    <x v="1"/>
    <n v="2013"/>
    <n v="800"/>
  </r>
  <r>
    <x v="3"/>
    <x v="29"/>
    <d v="2013-07-01T00:00:00"/>
    <x v="6"/>
    <x v="2"/>
    <n v="2013"/>
    <n v="860"/>
  </r>
  <r>
    <x v="3"/>
    <x v="29"/>
    <d v="2013-08-01T00:00:00"/>
    <x v="7"/>
    <x v="2"/>
    <n v="2013"/>
    <n v="770"/>
  </r>
  <r>
    <x v="3"/>
    <x v="29"/>
    <d v="2013-09-01T00:00:00"/>
    <x v="8"/>
    <x v="2"/>
    <n v="2013"/>
    <n v="830"/>
  </r>
  <r>
    <x v="3"/>
    <x v="29"/>
    <d v="2013-10-01T00:00:00"/>
    <x v="9"/>
    <x v="3"/>
    <n v="2013"/>
    <n v="960"/>
  </r>
  <r>
    <x v="3"/>
    <x v="29"/>
    <d v="2013-11-01T00:00:00"/>
    <x v="10"/>
    <x v="3"/>
    <n v="2013"/>
    <n v="910"/>
  </r>
  <r>
    <x v="3"/>
    <x v="29"/>
    <d v="2013-12-01T00:00:00"/>
    <x v="11"/>
    <x v="3"/>
    <n v="2013"/>
    <n v="670"/>
  </r>
  <r>
    <x v="3"/>
    <x v="30"/>
    <d v="2013-01-01T00:00:00"/>
    <x v="0"/>
    <x v="0"/>
    <n v="2013"/>
    <n v="150"/>
  </r>
  <r>
    <x v="3"/>
    <x v="30"/>
    <d v="2013-02-01T00:00:00"/>
    <x v="1"/>
    <x v="0"/>
    <n v="2013"/>
    <n v="190"/>
  </r>
  <r>
    <x v="3"/>
    <x v="30"/>
    <d v="2013-03-01T00:00:00"/>
    <x v="2"/>
    <x v="0"/>
    <n v="2013"/>
    <n v="170"/>
  </r>
  <r>
    <x v="3"/>
    <x v="30"/>
    <d v="2013-04-01T00:00:00"/>
    <x v="3"/>
    <x v="1"/>
    <n v="2013"/>
    <n v="230"/>
  </r>
  <r>
    <x v="3"/>
    <x v="30"/>
    <d v="2013-05-01T00:00:00"/>
    <x v="4"/>
    <x v="1"/>
    <n v="2013"/>
    <n v="220"/>
  </r>
  <r>
    <x v="3"/>
    <x v="30"/>
    <d v="2013-06-01T00:00:00"/>
    <x v="5"/>
    <x v="1"/>
    <n v="2013"/>
    <n v="280"/>
  </r>
  <r>
    <x v="3"/>
    <x v="30"/>
    <d v="2013-07-01T00:00:00"/>
    <x v="6"/>
    <x v="2"/>
    <n v="2013"/>
    <n v="250"/>
  </r>
  <r>
    <x v="3"/>
    <x v="30"/>
    <d v="2013-08-01T00:00:00"/>
    <x v="7"/>
    <x v="2"/>
    <n v="2013"/>
    <n v="250"/>
  </r>
  <r>
    <x v="3"/>
    <x v="30"/>
    <d v="2013-09-01T00:00:00"/>
    <x v="8"/>
    <x v="2"/>
    <n v="2013"/>
    <n v="270"/>
  </r>
  <r>
    <x v="3"/>
    <x v="30"/>
    <d v="2013-10-01T00:00:00"/>
    <x v="9"/>
    <x v="3"/>
    <n v="2013"/>
    <n v="350"/>
  </r>
  <r>
    <x v="3"/>
    <x v="30"/>
    <d v="2013-11-01T00:00:00"/>
    <x v="10"/>
    <x v="3"/>
    <n v="2013"/>
    <n v="250"/>
  </r>
  <r>
    <x v="3"/>
    <x v="30"/>
    <d v="2013-12-01T00:00:00"/>
    <x v="11"/>
    <x v="3"/>
    <n v="2013"/>
    <n v="250"/>
  </r>
  <r>
    <x v="3"/>
    <x v="31"/>
    <d v="2013-01-01T00:00:00"/>
    <x v="0"/>
    <x v="0"/>
    <n v="2013"/>
    <n v="200"/>
  </r>
  <r>
    <x v="3"/>
    <x v="31"/>
    <d v="2013-02-01T00:00:00"/>
    <x v="1"/>
    <x v="0"/>
    <n v="2013"/>
    <n v="240"/>
  </r>
  <r>
    <x v="3"/>
    <x v="31"/>
    <d v="2013-03-01T00:00:00"/>
    <x v="2"/>
    <x v="0"/>
    <n v="2013"/>
    <n v="220"/>
  </r>
  <r>
    <x v="3"/>
    <x v="31"/>
    <d v="2013-04-01T00:00:00"/>
    <x v="3"/>
    <x v="1"/>
    <n v="2013"/>
    <n v="180"/>
  </r>
  <r>
    <x v="3"/>
    <x v="31"/>
    <d v="2013-05-01T00:00:00"/>
    <x v="4"/>
    <x v="1"/>
    <n v="2013"/>
    <n v="180"/>
  </r>
  <r>
    <x v="3"/>
    <x v="31"/>
    <d v="2013-06-01T00:00:00"/>
    <x v="5"/>
    <x v="1"/>
    <n v="2013"/>
    <n v="230"/>
  </r>
  <r>
    <x v="3"/>
    <x v="31"/>
    <d v="2013-07-01T00:00:00"/>
    <x v="6"/>
    <x v="2"/>
    <n v="2013"/>
    <n v="260"/>
  </r>
  <r>
    <x v="3"/>
    <x v="31"/>
    <d v="2013-08-01T00:00:00"/>
    <x v="7"/>
    <x v="2"/>
    <n v="2013"/>
    <n v="240"/>
  </r>
  <r>
    <x v="3"/>
    <x v="31"/>
    <d v="2013-09-01T00:00:00"/>
    <x v="8"/>
    <x v="2"/>
    <n v="2013"/>
    <n v="300"/>
  </r>
  <r>
    <x v="3"/>
    <x v="31"/>
    <d v="2013-10-01T00:00:00"/>
    <x v="9"/>
    <x v="3"/>
    <n v="2013"/>
    <n v="260"/>
  </r>
  <r>
    <x v="3"/>
    <x v="31"/>
    <d v="2013-11-01T00:00:00"/>
    <x v="10"/>
    <x v="3"/>
    <n v="2013"/>
    <n v="290"/>
  </r>
  <r>
    <x v="3"/>
    <x v="31"/>
    <d v="2013-12-01T00:00:00"/>
    <x v="11"/>
    <x v="3"/>
    <n v="2013"/>
    <n v="310"/>
  </r>
  <r>
    <x v="3"/>
    <x v="32"/>
    <d v="2013-01-01T00:00:00"/>
    <x v="0"/>
    <x v="0"/>
    <n v="2013"/>
    <n v="450"/>
  </r>
  <r>
    <x v="3"/>
    <x v="32"/>
    <d v="2013-02-01T00:00:00"/>
    <x v="1"/>
    <x v="0"/>
    <n v="2013"/>
    <n v="380"/>
  </r>
  <r>
    <x v="3"/>
    <x v="32"/>
    <d v="2013-03-01T00:00:00"/>
    <x v="2"/>
    <x v="0"/>
    <n v="2013"/>
    <n v="360"/>
  </r>
  <r>
    <x v="3"/>
    <x v="32"/>
    <d v="2013-04-01T00:00:00"/>
    <x v="3"/>
    <x v="1"/>
    <n v="2013"/>
    <n v="450"/>
  </r>
  <r>
    <x v="3"/>
    <x v="32"/>
    <d v="2013-05-01T00:00:00"/>
    <x v="4"/>
    <x v="1"/>
    <n v="2013"/>
    <n v="390"/>
  </r>
  <r>
    <x v="3"/>
    <x v="32"/>
    <d v="2013-06-01T00:00:00"/>
    <x v="5"/>
    <x v="1"/>
    <n v="2013"/>
    <n v="400"/>
  </r>
  <r>
    <x v="3"/>
    <x v="32"/>
    <d v="2013-07-01T00:00:00"/>
    <x v="6"/>
    <x v="2"/>
    <n v="2013"/>
    <n v="410"/>
  </r>
  <r>
    <x v="3"/>
    <x v="32"/>
    <d v="2013-08-01T00:00:00"/>
    <x v="7"/>
    <x v="2"/>
    <n v="2013"/>
    <n v="550"/>
  </r>
  <r>
    <x v="3"/>
    <x v="32"/>
    <d v="2013-09-01T00:00:00"/>
    <x v="8"/>
    <x v="2"/>
    <n v="2013"/>
    <n v="690"/>
  </r>
  <r>
    <x v="3"/>
    <x v="32"/>
    <d v="2013-10-01T00:00:00"/>
    <x v="9"/>
    <x v="3"/>
    <n v="2013"/>
    <n v="780"/>
  </r>
  <r>
    <x v="3"/>
    <x v="32"/>
    <d v="2013-11-01T00:00:00"/>
    <x v="10"/>
    <x v="3"/>
    <n v="2013"/>
    <n v="1050"/>
  </r>
  <r>
    <x v="3"/>
    <x v="32"/>
    <d v="2013-12-01T00:00:00"/>
    <x v="11"/>
    <x v="3"/>
    <n v="2013"/>
    <n v="930"/>
  </r>
  <r>
    <x v="3"/>
    <x v="33"/>
    <d v="2013-01-01T00:00:00"/>
    <x v="0"/>
    <x v="0"/>
    <n v="2013"/>
    <n v="235"/>
  </r>
  <r>
    <x v="3"/>
    <x v="33"/>
    <d v="2013-02-01T00:00:00"/>
    <x v="1"/>
    <x v="0"/>
    <n v="2013"/>
    <n v="190"/>
  </r>
  <r>
    <x v="3"/>
    <x v="33"/>
    <d v="2013-03-01T00:00:00"/>
    <x v="2"/>
    <x v="0"/>
    <n v="2013"/>
    <n v="220"/>
  </r>
  <r>
    <x v="3"/>
    <x v="33"/>
    <d v="2013-04-01T00:00:00"/>
    <x v="3"/>
    <x v="1"/>
    <n v="2013"/>
    <n v="180"/>
  </r>
  <r>
    <x v="3"/>
    <x v="33"/>
    <d v="2013-05-01T00:00:00"/>
    <x v="4"/>
    <x v="1"/>
    <n v="2013"/>
    <n v="170"/>
  </r>
  <r>
    <x v="3"/>
    <x v="33"/>
    <d v="2013-06-01T00:00:00"/>
    <x v="5"/>
    <x v="1"/>
    <n v="2013"/>
    <n v="220"/>
  </r>
  <r>
    <x v="3"/>
    <x v="33"/>
    <d v="2013-07-01T00:00:00"/>
    <x v="6"/>
    <x v="2"/>
    <n v="2013"/>
    <n v="230"/>
  </r>
  <r>
    <x v="3"/>
    <x v="33"/>
    <d v="2013-08-01T00:00:00"/>
    <x v="7"/>
    <x v="2"/>
    <n v="2013"/>
    <n v="220"/>
  </r>
  <r>
    <x v="3"/>
    <x v="33"/>
    <d v="2013-09-01T00:00:00"/>
    <x v="8"/>
    <x v="2"/>
    <n v="2013"/>
    <n v="180"/>
  </r>
  <r>
    <x v="3"/>
    <x v="33"/>
    <d v="2013-10-01T00:00:00"/>
    <x v="9"/>
    <x v="3"/>
    <n v="2013"/>
    <n v="240"/>
  </r>
  <r>
    <x v="3"/>
    <x v="33"/>
    <d v="2013-11-01T00:00:00"/>
    <x v="10"/>
    <x v="3"/>
    <n v="2013"/>
    <n v="220"/>
  </r>
  <r>
    <x v="3"/>
    <x v="33"/>
    <d v="2013-12-01T00:00:00"/>
    <x v="11"/>
    <x v="3"/>
    <n v="2013"/>
    <n v="260"/>
  </r>
  <r>
    <x v="4"/>
    <x v="34"/>
    <d v="2013-01-01T00:00:00"/>
    <x v="0"/>
    <x v="0"/>
    <n v="2013"/>
    <n v="500"/>
  </r>
  <r>
    <x v="4"/>
    <x v="34"/>
    <d v="2013-02-01T00:00:00"/>
    <x v="1"/>
    <x v="0"/>
    <n v="2013"/>
    <n v="500"/>
  </r>
  <r>
    <x v="4"/>
    <x v="34"/>
    <d v="2013-03-01T00:00:00"/>
    <x v="2"/>
    <x v="0"/>
    <n v="2013"/>
    <n v="430"/>
  </r>
  <r>
    <x v="4"/>
    <x v="34"/>
    <d v="2013-04-01T00:00:00"/>
    <x v="3"/>
    <x v="1"/>
    <n v="2013"/>
    <n v="510"/>
  </r>
  <r>
    <x v="4"/>
    <x v="34"/>
    <d v="2013-05-01T00:00:00"/>
    <x v="4"/>
    <x v="1"/>
    <n v="2013"/>
    <n v="670"/>
  </r>
  <r>
    <x v="4"/>
    <x v="34"/>
    <d v="2013-06-01T00:00:00"/>
    <x v="5"/>
    <x v="1"/>
    <n v="2013"/>
    <n v="920"/>
  </r>
  <r>
    <x v="4"/>
    <x v="34"/>
    <d v="2013-07-01T00:00:00"/>
    <x v="6"/>
    <x v="2"/>
    <n v="2013"/>
    <n v="1230"/>
  </r>
  <r>
    <x v="4"/>
    <x v="34"/>
    <d v="2013-08-01T00:00:00"/>
    <x v="7"/>
    <x v="2"/>
    <n v="2013"/>
    <n v="1630"/>
  </r>
  <r>
    <x v="4"/>
    <x v="34"/>
    <d v="2013-09-01T00:00:00"/>
    <x v="8"/>
    <x v="2"/>
    <n v="2013"/>
    <n v="1560"/>
  </r>
  <r>
    <x v="4"/>
    <x v="34"/>
    <d v="2013-10-01T00:00:00"/>
    <x v="9"/>
    <x v="3"/>
    <n v="2013"/>
    <n v="1690"/>
  </r>
  <r>
    <x v="4"/>
    <x v="34"/>
    <d v="2013-11-01T00:00:00"/>
    <x v="10"/>
    <x v="3"/>
    <n v="2013"/>
    <n v="1730"/>
  </r>
  <r>
    <x v="4"/>
    <x v="34"/>
    <d v="2013-12-01T00:00:00"/>
    <x v="11"/>
    <x v="3"/>
    <n v="2013"/>
    <n v="2300"/>
  </r>
  <r>
    <x v="4"/>
    <x v="35"/>
    <d v="2013-01-01T00:00:00"/>
    <x v="0"/>
    <x v="0"/>
    <n v="2013"/>
    <n v="750"/>
  </r>
  <r>
    <x v="4"/>
    <x v="35"/>
    <d v="2013-02-01T00:00:00"/>
    <x v="1"/>
    <x v="0"/>
    <n v="2013"/>
    <n v="660"/>
  </r>
  <r>
    <x v="4"/>
    <x v="35"/>
    <d v="2013-03-01T00:00:00"/>
    <x v="2"/>
    <x v="0"/>
    <n v="2013"/>
    <n v="840"/>
  </r>
  <r>
    <x v="4"/>
    <x v="35"/>
    <d v="2013-04-01T00:00:00"/>
    <x v="3"/>
    <x v="1"/>
    <n v="2013"/>
    <n v="670"/>
  </r>
  <r>
    <x v="4"/>
    <x v="35"/>
    <d v="2013-05-01T00:00:00"/>
    <x v="4"/>
    <x v="1"/>
    <n v="2013"/>
    <n v="900"/>
  </r>
  <r>
    <x v="4"/>
    <x v="35"/>
    <d v="2013-06-01T00:00:00"/>
    <x v="5"/>
    <x v="1"/>
    <n v="2013"/>
    <n v="870"/>
  </r>
  <r>
    <x v="4"/>
    <x v="35"/>
    <d v="2013-07-01T00:00:00"/>
    <x v="6"/>
    <x v="2"/>
    <n v="2013"/>
    <n v="840"/>
  </r>
  <r>
    <x v="4"/>
    <x v="35"/>
    <d v="2013-08-01T00:00:00"/>
    <x v="7"/>
    <x v="2"/>
    <n v="2013"/>
    <n v="800"/>
  </r>
  <r>
    <x v="4"/>
    <x v="35"/>
    <d v="2013-09-01T00:00:00"/>
    <x v="8"/>
    <x v="2"/>
    <n v="2013"/>
    <n v="880"/>
  </r>
  <r>
    <x v="4"/>
    <x v="35"/>
    <d v="2013-10-01T00:00:00"/>
    <x v="9"/>
    <x v="3"/>
    <n v="2013"/>
    <n v="1140"/>
  </r>
  <r>
    <x v="4"/>
    <x v="35"/>
    <d v="2013-11-01T00:00:00"/>
    <x v="10"/>
    <x v="3"/>
    <n v="2013"/>
    <n v="1190"/>
  </r>
  <r>
    <x v="4"/>
    <x v="35"/>
    <d v="2013-12-01T00:00:00"/>
    <x v="11"/>
    <x v="3"/>
    <n v="2013"/>
    <n v="1050"/>
  </r>
  <r>
    <x v="4"/>
    <x v="36"/>
    <d v="2013-01-01T00:00:00"/>
    <x v="0"/>
    <x v="0"/>
    <n v="2013"/>
    <n v="600"/>
  </r>
  <r>
    <x v="4"/>
    <x v="36"/>
    <d v="2013-02-01T00:00:00"/>
    <x v="1"/>
    <x v="0"/>
    <n v="2013"/>
    <n v="680"/>
  </r>
  <r>
    <x v="4"/>
    <x v="36"/>
    <d v="2013-03-01T00:00:00"/>
    <x v="2"/>
    <x v="0"/>
    <n v="2013"/>
    <n v="780"/>
  </r>
  <r>
    <x v="4"/>
    <x v="36"/>
    <d v="2013-04-01T00:00:00"/>
    <x v="3"/>
    <x v="1"/>
    <n v="2013"/>
    <n v="830"/>
  </r>
  <r>
    <x v="4"/>
    <x v="36"/>
    <d v="2013-05-01T00:00:00"/>
    <x v="4"/>
    <x v="1"/>
    <n v="2013"/>
    <n v="660"/>
  </r>
  <r>
    <x v="4"/>
    <x v="36"/>
    <d v="2013-06-01T00:00:00"/>
    <x v="5"/>
    <x v="1"/>
    <n v="2013"/>
    <n v="470"/>
  </r>
  <r>
    <x v="4"/>
    <x v="36"/>
    <d v="2013-07-01T00:00:00"/>
    <x v="6"/>
    <x v="2"/>
    <n v="2013"/>
    <n v="530"/>
  </r>
  <r>
    <x v="4"/>
    <x v="36"/>
    <d v="2013-08-01T00:00:00"/>
    <x v="7"/>
    <x v="2"/>
    <n v="2013"/>
    <n v="710"/>
  </r>
  <r>
    <x v="4"/>
    <x v="36"/>
    <d v="2013-09-01T00:00:00"/>
    <x v="8"/>
    <x v="2"/>
    <n v="2013"/>
    <n v="910"/>
  </r>
  <r>
    <x v="4"/>
    <x v="36"/>
    <d v="2013-10-01T00:00:00"/>
    <x v="9"/>
    <x v="3"/>
    <n v="2013"/>
    <n v="620"/>
  </r>
  <r>
    <x v="4"/>
    <x v="36"/>
    <d v="2013-11-01T00:00:00"/>
    <x v="10"/>
    <x v="3"/>
    <n v="2013"/>
    <n v="870"/>
  </r>
  <r>
    <x v="4"/>
    <x v="36"/>
    <d v="2013-12-01T00:00:00"/>
    <x v="11"/>
    <x v="3"/>
    <n v="2013"/>
    <n v="770"/>
  </r>
  <r>
    <x v="4"/>
    <x v="37"/>
    <d v="2013-01-01T00:00:00"/>
    <x v="0"/>
    <x v="0"/>
    <n v="2013"/>
    <n v="2500"/>
  </r>
  <r>
    <x v="4"/>
    <x v="37"/>
    <d v="2013-02-01T00:00:00"/>
    <x v="1"/>
    <x v="0"/>
    <n v="2013"/>
    <n v="2710"/>
  </r>
  <r>
    <x v="4"/>
    <x v="37"/>
    <d v="2013-03-01T00:00:00"/>
    <x v="2"/>
    <x v="0"/>
    <n v="2013"/>
    <n v="3180"/>
  </r>
  <r>
    <x v="4"/>
    <x v="37"/>
    <d v="2013-04-01T00:00:00"/>
    <x v="3"/>
    <x v="1"/>
    <n v="2013"/>
    <n v="2790"/>
  </r>
  <r>
    <x v="4"/>
    <x v="37"/>
    <d v="2013-05-01T00:00:00"/>
    <x v="4"/>
    <x v="1"/>
    <n v="2013"/>
    <n v="2480"/>
  </r>
  <r>
    <x v="4"/>
    <x v="37"/>
    <d v="2013-06-01T00:00:00"/>
    <x v="5"/>
    <x v="1"/>
    <n v="2013"/>
    <n v="2190"/>
  </r>
  <r>
    <x v="4"/>
    <x v="37"/>
    <d v="2013-07-01T00:00:00"/>
    <x v="6"/>
    <x v="2"/>
    <n v="2013"/>
    <n v="2940"/>
  </r>
  <r>
    <x v="4"/>
    <x v="37"/>
    <d v="2013-08-01T00:00:00"/>
    <x v="7"/>
    <x v="2"/>
    <n v="2013"/>
    <n v="3570"/>
  </r>
  <r>
    <x v="4"/>
    <x v="37"/>
    <d v="2013-09-01T00:00:00"/>
    <x v="8"/>
    <x v="2"/>
    <n v="2013"/>
    <n v="3060"/>
  </r>
  <r>
    <x v="4"/>
    <x v="37"/>
    <d v="2013-10-01T00:00:00"/>
    <x v="9"/>
    <x v="3"/>
    <n v="2013"/>
    <n v="3800"/>
  </r>
  <r>
    <x v="4"/>
    <x v="37"/>
    <d v="2013-11-01T00:00:00"/>
    <x v="10"/>
    <x v="3"/>
    <n v="2013"/>
    <n v="3560"/>
  </r>
  <r>
    <x v="4"/>
    <x v="37"/>
    <d v="2013-12-01T00:00:00"/>
    <x v="11"/>
    <x v="3"/>
    <n v="2013"/>
    <n v="2790"/>
  </r>
  <r>
    <x v="4"/>
    <x v="38"/>
    <d v="2013-01-01T00:00:00"/>
    <x v="0"/>
    <x v="0"/>
    <n v="2013"/>
    <n v="520"/>
  </r>
  <r>
    <x v="4"/>
    <x v="38"/>
    <d v="2013-02-01T00:00:00"/>
    <x v="1"/>
    <x v="0"/>
    <n v="2013"/>
    <n v="510"/>
  </r>
  <r>
    <x v="4"/>
    <x v="38"/>
    <d v="2013-03-01T00:00:00"/>
    <x v="2"/>
    <x v="0"/>
    <n v="2013"/>
    <n v="640"/>
  </r>
  <r>
    <x v="4"/>
    <x v="38"/>
    <d v="2013-04-01T00:00:00"/>
    <x v="3"/>
    <x v="1"/>
    <n v="2013"/>
    <n v="850"/>
  </r>
  <r>
    <x v="4"/>
    <x v="38"/>
    <d v="2013-05-01T00:00:00"/>
    <x v="4"/>
    <x v="1"/>
    <n v="2013"/>
    <n v="620"/>
  </r>
  <r>
    <x v="4"/>
    <x v="38"/>
    <d v="2013-06-01T00:00:00"/>
    <x v="5"/>
    <x v="1"/>
    <n v="2013"/>
    <n v="790"/>
  </r>
  <r>
    <x v="4"/>
    <x v="38"/>
    <d v="2013-07-01T00:00:00"/>
    <x v="6"/>
    <x v="2"/>
    <n v="2013"/>
    <n v="750"/>
  </r>
  <r>
    <x v="4"/>
    <x v="38"/>
    <d v="2013-08-01T00:00:00"/>
    <x v="7"/>
    <x v="2"/>
    <n v="2013"/>
    <n v="1010"/>
  </r>
  <r>
    <x v="4"/>
    <x v="38"/>
    <d v="2013-09-01T00:00:00"/>
    <x v="8"/>
    <x v="2"/>
    <n v="2013"/>
    <n v="1280"/>
  </r>
  <r>
    <x v="4"/>
    <x v="38"/>
    <d v="2013-10-01T00:00:00"/>
    <x v="9"/>
    <x v="3"/>
    <n v="2013"/>
    <n v="1270"/>
  </r>
  <r>
    <x v="4"/>
    <x v="38"/>
    <d v="2013-11-01T00:00:00"/>
    <x v="10"/>
    <x v="3"/>
    <n v="2013"/>
    <n v="970"/>
  </r>
  <r>
    <x v="4"/>
    <x v="38"/>
    <d v="2013-12-01T00:00:00"/>
    <x v="11"/>
    <x v="3"/>
    <n v="2013"/>
    <n v="1040"/>
  </r>
  <r>
    <x v="4"/>
    <x v="39"/>
    <d v="2013-01-01T00:00:00"/>
    <x v="0"/>
    <x v="0"/>
    <n v="2013"/>
    <n v="150"/>
  </r>
  <r>
    <x v="4"/>
    <x v="39"/>
    <d v="2013-02-01T00:00:00"/>
    <x v="1"/>
    <x v="0"/>
    <n v="2013"/>
    <n v="150"/>
  </r>
  <r>
    <x v="4"/>
    <x v="39"/>
    <d v="2013-03-01T00:00:00"/>
    <x v="2"/>
    <x v="0"/>
    <n v="2013"/>
    <n v="200"/>
  </r>
  <r>
    <x v="4"/>
    <x v="39"/>
    <d v="2013-04-01T00:00:00"/>
    <x v="3"/>
    <x v="1"/>
    <n v="2013"/>
    <n v="270"/>
  </r>
  <r>
    <x v="4"/>
    <x v="39"/>
    <d v="2013-05-01T00:00:00"/>
    <x v="4"/>
    <x v="1"/>
    <n v="2013"/>
    <n v="300"/>
  </r>
  <r>
    <x v="4"/>
    <x v="39"/>
    <d v="2013-06-01T00:00:00"/>
    <x v="5"/>
    <x v="1"/>
    <n v="2013"/>
    <n v="280"/>
  </r>
  <r>
    <x v="4"/>
    <x v="39"/>
    <d v="2013-07-01T00:00:00"/>
    <x v="6"/>
    <x v="2"/>
    <n v="2013"/>
    <n v="360"/>
  </r>
  <r>
    <x v="4"/>
    <x v="39"/>
    <d v="2013-08-01T00:00:00"/>
    <x v="7"/>
    <x v="2"/>
    <n v="2013"/>
    <n v="280"/>
  </r>
  <r>
    <x v="4"/>
    <x v="39"/>
    <d v="2013-09-01T00:00:00"/>
    <x v="8"/>
    <x v="2"/>
    <n v="2013"/>
    <n v="260"/>
  </r>
  <r>
    <x v="4"/>
    <x v="39"/>
    <d v="2013-10-01T00:00:00"/>
    <x v="9"/>
    <x v="3"/>
    <n v="2013"/>
    <n v="250"/>
  </r>
  <r>
    <x v="4"/>
    <x v="39"/>
    <d v="2013-11-01T00:00:00"/>
    <x v="10"/>
    <x v="3"/>
    <n v="2013"/>
    <n v="190"/>
  </r>
  <r>
    <x v="4"/>
    <x v="39"/>
    <d v="2013-12-01T00:00:00"/>
    <x v="11"/>
    <x v="3"/>
    <n v="2013"/>
    <n v="240"/>
  </r>
  <r>
    <x v="4"/>
    <x v="40"/>
    <d v="2013-01-01T00:00:00"/>
    <x v="0"/>
    <x v="0"/>
    <n v="2013"/>
    <n v="100"/>
  </r>
  <r>
    <x v="4"/>
    <x v="40"/>
    <d v="2013-02-01T00:00:00"/>
    <x v="1"/>
    <x v="0"/>
    <n v="2013"/>
    <n v="80"/>
  </r>
  <r>
    <x v="4"/>
    <x v="40"/>
    <d v="2013-03-01T00:00:00"/>
    <x v="2"/>
    <x v="0"/>
    <n v="2013"/>
    <n v="60"/>
  </r>
  <r>
    <x v="4"/>
    <x v="40"/>
    <d v="2013-04-01T00:00:00"/>
    <x v="3"/>
    <x v="1"/>
    <n v="2013"/>
    <n v="60"/>
  </r>
  <r>
    <x v="4"/>
    <x v="40"/>
    <d v="2013-05-01T00:00:00"/>
    <x v="4"/>
    <x v="1"/>
    <n v="2013"/>
    <n v="80"/>
  </r>
  <r>
    <x v="4"/>
    <x v="40"/>
    <d v="2013-06-01T00:00:00"/>
    <x v="5"/>
    <x v="1"/>
    <n v="2013"/>
    <n v="90"/>
  </r>
  <r>
    <x v="4"/>
    <x v="40"/>
    <d v="2013-07-01T00:00:00"/>
    <x v="6"/>
    <x v="2"/>
    <n v="2013"/>
    <n v="80"/>
  </r>
  <r>
    <x v="4"/>
    <x v="40"/>
    <d v="2013-08-01T00:00:00"/>
    <x v="7"/>
    <x v="2"/>
    <n v="2013"/>
    <n v="60"/>
  </r>
  <r>
    <x v="4"/>
    <x v="40"/>
    <d v="2013-09-01T00:00:00"/>
    <x v="8"/>
    <x v="2"/>
    <n v="2013"/>
    <n v="80"/>
  </r>
  <r>
    <x v="4"/>
    <x v="40"/>
    <d v="2013-10-01T00:00:00"/>
    <x v="9"/>
    <x v="3"/>
    <n v="2013"/>
    <n v="70"/>
  </r>
  <r>
    <x v="4"/>
    <x v="40"/>
    <d v="2013-11-01T00:00:00"/>
    <x v="10"/>
    <x v="3"/>
    <n v="2013"/>
    <n v="90"/>
  </r>
  <r>
    <x v="4"/>
    <x v="40"/>
    <d v="2013-12-01T00:00:00"/>
    <x v="11"/>
    <x v="3"/>
    <n v="2013"/>
    <n v="80"/>
  </r>
  <r>
    <x v="4"/>
    <x v="41"/>
    <d v="2013-01-01T00:00:00"/>
    <x v="0"/>
    <x v="0"/>
    <n v="2013"/>
    <n v="50"/>
  </r>
  <r>
    <x v="4"/>
    <x v="41"/>
    <d v="2013-02-01T00:00:00"/>
    <x v="1"/>
    <x v="0"/>
    <n v="2013"/>
    <n v="50"/>
  </r>
  <r>
    <x v="4"/>
    <x v="41"/>
    <d v="2013-03-01T00:00:00"/>
    <x v="2"/>
    <x v="0"/>
    <n v="2013"/>
    <n v="50"/>
  </r>
  <r>
    <x v="4"/>
    <x v="41"/>
    <d v="2013-04-01T00:00:00"/>
    <x v="3"/>
    <x v="1"/>
    <n v="2013"/>
    <n v="50"/>
  </r>
  <r>
    <x v="4"/>
    <x v="41"/>
    <d v="2013-05-01T00:00:00"/>
    <x v="4"/>
    <x v="1"/>
    <n v="2013"/>
    <n v="40"/>
  </r>
  <r>
    <x v="4"/>
    <x v="41"/>
    <d v="2013-06-01T00:00:00"/>
    <x v="5"/>
    <x v="1"/>
    <n v="2013"/>
    <n v="30"/>
  </r>
  <r>
    <x v="4"/>
    <x v="41"/>
    <d v="2013-07-01T00:00:00"/>
    <x v="6"/>
    <x v="2"/>
    <n v="2013"/>
    <n v="30"/>
  </r>
  <r>
    <x v="4"/>
    <x v="41"/>
    <d v="2013-08-01T00:00:00"/>
    <x v="7"/>
    <x v="2"/>
    <n v="2013"/>
    <n v="40"/>
  </r>
  <r>
    <x v="4"/>
    <x v="41"/>
    <d v="2013-09-01T00:00:00"/>
    <x v="8"/>
    <x v="2"/>
    <n v="2013"/>
    <n v="50"/>
  </r>
  <r>
    <x v="4"/>
    <x v="41"/>
    <d v="2013-10-01T00:00:00"/>
    <x v="9"/>
    <x v="3"/>
    <n v="2013"/>
    <n v="40"/>
  </r>
  <r>
    <x v="4"/>
    <x v="41"/>
    <d v="2013-11-01T00:00:00"/>
    <x v="10"/>
    <x v="3"/>
    <n v="2013"/>
    <n v="40"/>
  </r>
  <r>
    <x v="4"/>
    <x v="41"/>
    <d v="2013-12-01T00:00:00"/>
    <x v="11"/>
    <x v="3"/>
    <n v="2013"/>
    <n v="40"/>
  </r>
  <r>
    <x v="4"/>
    <x v="42"/>
    <d v="2013-01-01T00:00:00"/>
    <x v="0"/>
    <x v="0"/>
    <n v="2013"/>
    <n v="80"/>
  </r>
  <r>
    <x v="4"/>
    <x v="42"/>
    <d v="2013-02-01T00:00:00"/>
    <x v="1"/>
    <x v="0"/>
    <n v="2013"/>
    <n v="100"/>
  </r>
  <r>
    <x v="4"/>
    <x v="42"/>
    <d v="2013-03-01T00:00:00"/>
    <x v="2"/>
    <x v="0"/>
    <n v="2013"/>
    <n v="80"/>
  </r>
  <r>
    <x v="4"/>
    <x v="42"/>
    <d v="2013-04-01T00:00:00"/>
    <x v="3"/>
    <x v="1"/>
    <n v="2013"/>
    <n v="110"/>
  </r>
  <r>
    <x v="4"/>
    <x v="42"/>
    <d v="2013-05-01T00:00:00"/>
    <x v="4"/>
    <x v="1"/>
    <n v="2013"/>
    <n v="80"/>
  </r>
  <r>
    <x v="4"/>
    <x v="42"/>
    <d v="2013-06-01T00:00:00"/>
    <x v="5"/>
    <x v="1"/>
    <n v="2013"/>
    <n v="110"/>
  </r>
  <r>
    <x v="4"/>
    <x v="42"/>
    <d v="2013-07-01T00:00:00"/>
    <x v="6"/>
    <x v="2"/>
    <n v="2013"/>
    <n v="90"/>
  </r>
  <r>
    <x v="4"/>
    <x v="42"/>
    <d v="2013-08-01T00:00:00"/>
    <x v="7"/>
    <x v="2"/>
    <n v="2013"/>
    <n v="100"/>
  </r>
  <r>
    <x v="4"/>
    <x v="42"/>
    <d v="2013-09-01T00:00:00"/>
    <x v="8"/>
    <x v="2"/>
    <n v="2013"/>
    <n v="100"/>
  </r>
  <r>
    <x v="4"/>
    <x v="42"/>
    <d v="2013-10-01T00:00:00"/>
    <x v="9"/>
    <x v="3"/>
    <n v="2013"/>
    <n v="130"/>
  </r>
  <r>
    <x v="4"/>
    <x v="42"/>
    <d v="2013-11-01T00:00:00"/>
    <x v="10"/>
    <x v="3"/>
    <n v="2013"/>
    <n v="100"/>
  </r>
  <r>
    <x v="4"/>
    <x v="42"/>
    <d v="2013-12-01T00:00:00"/>
    <x v="11"/>
    <x v="3"/>
    <n v="2013"/>
    <n v="160"/>
  </r>
  <r>
    <x v="4"/>
    <x v="43"/>
    <d v="2013-01-01T00:00:00"/>
    <x v="0"/>
    <x v="0"/>
    <n v="2013"/>
    <n v="160"/>
  </r>
  <r>
    <x v="4"/>
    <x v="43"/>
    <d v="2013-02-01T00:00:00"/>
    <x v="1"/>
    <x v="0"/>
    <n v="2013"/>
    <n v="130"/>
  </r>
  <r>
    <x v="4"/>
    <x v="43"/>
    <d v="2013-03-01T00:00:00"/>
    <x v="2"/>
    <x v="0"/>
    <n v="2013"/>
    <n v="160"/>
  </r>
  <r>
    <x v="4"/>
    <x v="43"/>
    <d v="2013-04-01T00:00:00"/>
    <x v="3"/>
    <x v="1"/>
    <n v="2013"/>
    <n v="210"/>
  </r>
  <r>
    <x v="4"/>
    <x v="43"/>
    <d v="2013-05-01T00:00:00"/>
    <x v="4"/>
    <x v="1"/>
    <n v="2013"/>
    <n v="280"/>
  </r>
  <r>
    <x v="4"/>
    <x v="43"/>
    <d v="2013-06-01T00:00:00"/>
    <x v="5"/>
    <x v="1"/>
    <n v="2013"/>
    <n v="200"/>
  </r>
  <r>
    <x v="4"/>
    <x v="43"/>
    <d v="2013-07-01T00:00:00"/>
    <x v="6"/>
    <x v="2"/>
    <n v="2013"/>
    <n v="230"/>
  </r>
  <r>
    <x v="4"/>
    <x v="43"/>
    <d v="2013-08-01T00:00:00"/>
    <x v="7"/>
    <x v="2"/>
    <n v="2013"/>
    <n v="220"/>
  </r>
  <r>
    <x v="4"/>
    <x v="43"/>
    <d v="2013-09-01T00:00:00"/>
    <x v="8"/>
    <x v="2"/>
    <n v="2013"/>
    <n v="180"/>
  </r>
  <r>
    <x v="4"/>
    <x v="43"/>
    <d v="2013-10-01T00:00:00"/>
    <x v="9"/>
    <x v="3"/>
    <n v="2013"/>
    <n v="150"/>
  </r>
  <r>
    <x v="4"/>
    <x v="43"/>
    <d v="2013-11-01T00:00:00"/>
    <x v="10"/>
    <x v="3"/>
    <n v="2013"/>
    <n v="150"/>
  </r>
  <r>
    <x v="4"/>
    <x v="43"/>
    <d v="2013-12-01T00:00:00"/>
    <x v="11"/>
    <x v="3"/>
    <n v="2013"/>
    <n v="150"/>
  </r>
  <r>
    <x v="4"/>
    <x v="44"/>
    <d v="2013-01-01T00:00:00"/>
    <x v="0"/>
    <x v="0"/>
    <n v="2013"/>
    <n v="680"/>
  </r>
  <r>
    <x v="4"/>
    <x v="44"/>
    <d v="2013-02-01T00:00:00"/>
    <x v="1"/>
    <x v="0"/>
    <n v="2013"/>
    <n v="780"/>
  </r>
  <r>
    <x v="4"/>
    <x v="44"/>
    <d v="2013-03-01T00:00:00"/>
    <x v="2"/>
    <x v="0"/>
    <n v="2013"/>
    <n v="550"/>
  </r>
  <r>
    <x v="4"/>
    <x v="44"/>
    <d v="2013-04-01T00:00:00"/>
    <x v="3"/>
    <x v="1"/>
    <n v="2013"/>
    <n v="440"/>
  </r>
  <r>
    <x v="4"/>
    <x v="44"/>
    <d v="2013-05-01T00:00:00"/>
    <x v="4"/>
    <x v="1"/>
    <n v="2013"/>
    <n v="500"/>
  </r>
  <r>
    <x v="4"/>
    <x v="44"/>
    <d v="2013-06-01T00:00:00"/>
    <x v="5"/>
    <x v="1"/>
    <n v="2013"/>
    <n v="610"/>
  </r>
  <r>
    <x v="4"/>
    <x v="44"/>
    <d v="2013-07-01T00:00:00"/>
    <x v="6"/>
    <x v="2"/>
    <n v="2013"/>
    <n v="620"/>
  </r>
  <r>
    <x v="4"/>
    <x v="44"/>
    <d v="2013-08-01T00:00:00"/>
    <x v="7"/>
    <x v="2"/>
    <n v="2013"/>
    <n v="820"/>
  </r>
  <r>
    <x v="4"/>
    <x v="44"/>
    <d v="2013-09-01T00:00:00"/>
    <x v="8"/>
    <x v="2"/>
    <n v="2013"/>
    <n v="990"/>
  </r>
  <r>
    <x v="4"/>
    <x v="44"/>
    <d v="2013-10-01T00:00:00"/>
    <x v="9"/>
    <x v="3"/>
    <n v="2013"/>
    <n v="1090"/>
  </r>
  <r>
    <x v="4"/>
    <x v="44"/>
    <d v="2013-11-01T00:00:00"/>
    <x v="10"/>
    <x v="3"/>
    <n v="2013"/>
    <n v="930"/>
  </r>
  <r>
    <x v="4"/>
    <x v="44"/>
    <d v="2013-12-01T00:00:00"/>
    <x v="11"/>
    <x v="3"/>
    <n v="2013"/>
    <n v="1410"/>
  </r>
  <r>
    <x v="4"/>
    <x v="45"/>
    <d v="2013-01-01T00:00:00"/>
    <x v="0"/>
    <x v="0"/>
    <n v="2013"/>
    <n v="740"/>
  </r>
  <r>
    <x v="4"/>
    <x v="45"/>
    <d v="2013-02-01T00:00:00"/>
    <x v="1"/>
    <x v="0"/>
    <n v="2013"/>
    <n v="1010"/>
  </r>
  <r>
    <x v="4"/>
    <x v="45"/>
    <d v="2013-03-01T00:00:00"/>
    <x v="2"/>
    <x v="0"/>
    <n v="2013"/>
    <n v="760"/>
  </r>
  <r>
    <x v="4"/>
    <x v="45"/>
    <d v="2013-04-01T00:00:00"/>
    <x v="3"/>
    <x v="1"/>
    <n v="2013"/>
    <n v="1030"/>
  </r>
  <r>
    <x v="4"/>
    <x v="45"/>
    <d v="2013-05-01T00:00:00"/>
    <x v="4"/>
    <x v="1"/>
    <n v="2013"/>
    <n v="980"/>
  </r>
  <r>
    <x v="4"/>
    <x v="45"/>
    <d v="2013-06-01T00:00:00"/>
    <x v="5"/>
    <x v="1"/>
    <n v="2013"/>
    <n v="850"/>
  </r>
  <r>
    <x v="4"/>
    <x v="45"/>
    <d v="2013-07-01T00:00:00"/>
    <x v="6"/>
    <x v="2"/>
    <n v="2013"/>
    <n v="830"/>
  </r>
  <r>
    <x v="4"/>
    <x v="45"/>
    <d v="2013-08-01T00:00:00"/>
    <x v="7"/>
    <x v="2"/>
    <n v="2013"/>
    <n v="810"/>
  </r>
  <r>
    <x v="4"/>
    <x v="45"/>
    <d v="2013-09-01T00:00:00"/>
    <x v="8"/>
    <x v="2"/>
    <n v="2013"/>
    <n v="1070"/>
  </r>
  <r>
    <x v="4"/>
    <x v="45"/>
    <d v="2013-10-01T00:00:00"/>
    <x v="9"/>
    <x v="3"/>
    <n v="2013"/>
    <n v="1380"/>
  </r>
  <r>
    <x v="4"/>
    <x v="45"/>
    <d v="2013-11-01T00:00:00"/>
    <x v="10"/>
    <x v="3"/>
    <n v="2013"/>
    <n v="1050"/>
  </r>
  <r>
    <x v="4"/>
    <x v="45"/>
    <d v="2013-12-01T00:00:00"/>
    <x v="11"/>
    <x v="3"/>
    <n v="2013"/>
    <n v="1870"/>
  </r>
  <r>
    <x v="5"/>
    <x v="46"/>
    <d v="2013-01-01T00:00:00"/>
    <x v="0"/>
    <x v="0"/>
    <n v="2013"/>
    <n v="420"/>
  </r>
  <r>
    <x v="5"/>
    <x v="46"/>
    <d v="2013-02-01T00:00:00"/>
    <x v="1"/>
    <x v="0"/>
    <n v="2013"/>
    <n v="420"/>
  </r>
  <r>
    <x v="5"/>
    <x v="46"/>
    <d v="2013-03-01T00:00:00"/>
    <x v="2"/>
    <x v="0"/>
    <n v="2013"/>
    <n v="490"/>
  </r>
  <r>
    <x v="5"/>
    <x v="46"/>
    <d v="2013-04-01T00:00:00"/>
    <x v="3"/>
    <x v="1"/>
    <n v="2013"/>
    <n v="650"/>
  </r>
  <r>
    <x v="5"/>
    <x v="46"/>
    <d v="2013-05-01T00:00:00"/>
    <x v="4"/>
    <x v="1"/>
    <n v="2013"/>
    <n v="470"/>
  </r>
  <r>
    <x v="5"/>
    <x v="46"/>
    <d v="2013-06-01T00:00:00"/>
    <x v="5"/>
    <x v="1"/>
    <n v="2013"/>
    <n v="500"/>
  </r>
  <r>
    <x v="5"/>
    <x v="46"/>
    <d v="2013-07-01T00:00:00"/>
    <x v="6"/>
    <x v="2"/>
    <n v="2013"/>
    <n v="470"/>
  </r>
  <r>
    <x v="5"/>
    <x v="46"/>
    <d v="2013-08-01T00:00:00"/>
    <x v="7"/>
    <x v="2"/>
    <n v="2013"/>
    <n v="620"/>
  </r>
  <r>
    <x v="5"/>
    <x v="46"/>
    <d v="2013-09-01T00:00:00"/>
    <x v="8"/>
    <x v="2"/>
    <n v="2013"/>
    <n v="770"/>
  </r>
  <r>
    <x v="5"/>
    <x v="46"/>
    <d v="2013-10-01T00:00:00"/>
    <x v="9"/>
    <x v="3"/>
    <n v="2013"/>
    <n v="1010"/>
  </r>
  <r>
    <x v="5"/>
    <x v="46"/>
    <d v="2013-11-01T00:00:00"/>
    <x v="10"/>
    <x v="3"/>
    <n v="2013"/>
    <n v="710"/>
  </r>
  <r>
    <x v="5"/>
    <x v="46"/>
    <d v="2013-12-01T00:00:00"/>
    <x v="11"/>
    <x v="3"/>
    <n v="2013"/>
    <n v="970"/>
  </r>
  <r>
    <x v="5"/>
    <x v="47"/>
    <d v="2013-01-01T00:00:00"/>
    <x v="0"/>
    <x v="0"/>
    <n v="2013"/>
    <n v="560"/>
  </r>
  <r>
    <x v="5"/>
    <x v="47"/>
    <d v="2013-02-01T00:00:00"/>
    <x v="1"/>
    <x v="0"/>
    <n v="2013"/>
    <n v="470"/>
  </r>
  <r>
    <x v="5"/>
    <x v="47"/>
    <d v="2013-03-01T00:00:00"/>
    <x v="2"/>
    <x v="0"/>
    <n v="2013"/>
    <n v="480"/>
  </r>
  <r>
    <x v="5"/>
    <x v="47"/>
    <d v="2013-04-01T00:00:00"/>
    <x v="3"/>
    <x v="1"/>
    <n v="2013"/>
    <n v="530"/>
  </r>
  <r>
    <x v="5"/>
    <x v="47"/>
    <d v="2013-05-01T00:00:00"/>
    <x v="4"/>
    <x v="1"/>
    <n v="2013"/>
    <n v="560"/>
  </r>
  <r>
    <x v="5"/>
    <x v="47"/>
    <d v="2013-06-01T00:00:00"/>
    <x v="5"/>
    <x v="1"/>
    <n v="2013"/>
    <n v="740"/>
  </r>
  <r>
    <x v="5"/>
    <x v="47"/>
    <d v="2013-07-01T00:00:00"/>
    <x v="6"/>
    <x v="2"/>
    <n v="2013"/>
    <n v="850"/>
  </r>
  <r>
    <x v="5"/>
    <x v="47"/>
    <d v="2013-08-01T00:00:00"/>
    <x v="7"/>
    <x v="2"/>
    <n v="2013"/>
    <n v="1010"/>
  </r>
  <r>
    <x v="5"/>
    <x v="47"/>
    <d v="2013-09-01T00:00:00"/>
    <x v="8"/>
    <x v="2"/>
    <n v="2013"/>
    <n v="1160"/>
  </r>
  <r>
    <x v="5"/>
    <x v="47"/>
    <d v="2013-10-01T00:00:00"/>
    <x v="9"/>
    <x v="3"/>
    <n v="2013"/>
    <n v="900"/>
  </r>
  <r>
    <x v="5"/>
    <x v="47"/>
    <d v="2013-11-01T00:00:00"/>
    <x v="10"/>
    <x v="3"/>
    <n v="2013"/>
    <n v="1100"/>
  </r>
  <r>
    <x v="5"/>
    <x v="47"/>
    <d v="2013-12-01T00:00:00"/>
    <x v="11"/>
    <x v="3"/>
    <n v="2013"/>
    <n v="790"/>
  </r>
  <r>
    <x v="5"/>
    <x v="48"/>
    <d v="2013-01-01T00:00:00"/>
    <x v="0"/>
    <x v="0"/>
    <n v="2013"/>
    <n v="290"/>
  </r>
  <r>
    <x v="5"/>
    <x v="48"/>
    <d v="2013-02-01T00:00:00"/>
    <x v="1"/>
    <x v="0"/>
    <n v="2013"/>
    <n v="210"/>
  </r>
  <r>
    <x v="5"/>
    <x v="48"/>
    <d v="2013-03-01T00:00:00"/>
    <x v="2"/>
    <x v="0"/>
    <n v="2013"/>
    <n v="190"/>
  </r>
  <r>
    <x v="5"/>
    <x v="48"/>
    <d v="2013-04-01T00:00:00"/>
    <x v="3"/>
    <x v="1"/>
    <n v="2013"/>
    <n v="170"/>
  </r>
  <r>
    <x v="5"/>
    <x v="48"/>
    <d v="2013-05-01T00:00:00"/>
    <x v="4"/>
    <x v="1"/>
    <n v="2013"/>
    <n v="190"/>
  </r>
  <r>
    <x v="5"/>
    <x v="48"/>
    <d v="2013-06-01T00:00:00"/>
    <x v="5"/>
    <x v="1"/>
    <n v="2013"/>
    <n v="150"/>
  </r>
  <r>
    <x v="5"/>
    <x v="48"/>
    <d v="2013-07-01T00:00:00"/>
    <x v="6"/>
    <x v="2"/>
    <n v="2013"/>
    <n v="120"/>
  </r>
  <r>
    <x v="5"/>
    <x v="48"/>
    <d v="2013-08-01T00:00:00"/>
    <x v="7"/>
    <x v="2"/>
    <n v="2013"/>
    <n v="160"/>
  </r>
  <r>
    <x v="5"/>
    <x v="48"/>
    <d v="2013-09-01T00:00:00"/>
    <x v="8"/>
    <x v="2"/>
    <n v="2013"/>
    <n v="150"/>
  </r>
  <r>
    <x v="5"/>
    <x v="48"/>
    <d v="2013-10-01T00:00:00"/>
    <x v="9"/>
    <x v="3"/>
    <n v="2013"/>
    <n v="190"/>
  </r>
  <r>
    <x v="5"/>
    <x v="48"/>
    <d v="2013-11-01T00:00:00"/>
    <x v="10"/>
    <x v="3"/>
    <n v="2013"/>
    <n v="250"/>
  </r>
  <r>
    <x v="5"/>
    <x v="48"/>
    <d v="2013-12-01T00:00:00"/>
    <x v="11"/>
    <x v="3"/>
    <n v="2013"/>
    <n v="320"/>
  </r>
  <r>
    <x v="5"/>
    <x v="49"/>
    <d v="2013-01-01T00:00:00"/>
    <x v="0"/>
    <x v="0"/>
    <n v="2013"/>
    <n v="820"/>
  </r>
  <r>
    <x v="5"/>
    <x v="49"/>
    <d v="2013-02-01T00:00:00"/>
    <x v="1"/>
    <x v="0"/>
    <n v="2013"/>
    <n v="650"/>
  </r>
  <r>
    <x v="5"/>
    <x v="49"/>
    <d v="2013-03-01T00:00:00"/>
    <x v="2"/>
    <x v="0"/>
    <n v="2013"/>
    <n v="730"/>
  </r>
  <r>
    <x v="5"/>
    <x v="49"/>
    <d v="2013-04-01T00:00:00"/>
    <x v="3"/>
    <x v="1"/>
    <n v="2013"/>
    <n v="880"/>
  </r>
  <r>
    <x v="5"/>
    <x v="49"/>
    <d v="2013-05-01T00:00:00"/>
    <x v="4"/>
    <x v="1"/>
    <n v="2013"/>
    <n v="770"/>
  </r>
  <r>
    <x v="5"/>
    <x v="49"/>
    <d v="2013-06-01T00:00:00"/>
    <x v="5"/>
    <x v="1"/>
    <n v="2013"/>
    <n v="1060"/>
  </r>
  <r>
    <x v="5"/>
    <x v="49"/>
    <d v="2013-07-01T00:00:00"/>
    <x v="6"/>
    <x v="2"/>
    <n v="2013"/>
    <n v="1230"/>
  </r>
  <r>
    <x v="5"/>
    <x v="49"/>
    <d v="2013-08-01T00:00:00"/>
    <x v="7"/>
    <x v="2"/>
    <n v="2013"/>
    <n v="1570"/>
  </r>
  <r>
    <x v="5"/>
    <x v="49"/>
    <d v="2013-09-01T00:00:00"/>
    <x v="8"/>
    <x v="2"/>
    <n v="2013"/>
    <n v="1420"/>
  </r>
  <r>
    <x v="5"/>
    <x v="49"/>
    <d v="2013-10-01T00:00:00"/>
    <x v="9"/>
    <x v="3"/>
    <n v="2013"/>
    <n v="1120"/>
  </r>
  <r>
    <x v="5"/>
    <x v="49"/>
    <d v="2013-11-01T00:00:00"/>
    <x v="10"/>
    <x v="3"/>
    <n v="2013"/>
    <n v="990"/>
  </r>
  <r>
    <x v="5"/>
    <x v="49"/>
    <d v="2013-12-01T00:00:00"/>
    <x v="11"/>
    <x v="3"/>
    <n v="2013"/>
    <n v="1010"/>
  </r>
  <r>
    <x v="5"/>
    <x v="50"/>
    <d v="2013-01-01T00:00:00"/>
    <x v="0"/>
    <x v="0"/>
    <n v="2013"/>
    <n v="105"/>
  </r>
  <r>
    <x v="5"/>
    <x v="50"/>
    <d v="2013-02-01T00:00:00"/>
    <x v="1"/>
    <x v="0"/>
    <n v="2013"/>
    <n v="110"/>
  </r>
  <r>
    <x v="5"/>
    <x v="50"/>
    <d v="2013-03-01T00:00:00"/>
    <x v="2"/>
    <x v="0"/>
    <n v="2013"/>
    <n v="90"/>
  </r>
  <r>
    <x v="5"/>
    <x v="50"/>
    <d v="2013-04-01T00:00:00"/>
    <x v="3"/>
    <x v="1"/>
    <n v="2013"/>
    <n v="90"/>
  </r>
  <r>
    <x v="5"/>
    <x v="50"/>
    <d v="2013-05-01T00:00:00"/>
    <x v="4"/>
    <x v="1"/>
    <n v="2013"/>
    <n v="70"/>
  </r>
  <r>
    <x v="5"/>
    <x v="50"/>
    <d v="2013-06-01T00:00:00"/>
    <x v="5"/>
    <x v="1"/>
    <n v="2013"/>
    <n v="60"/>
  </r>
  <r>
    <x v="5"/>
    <x v="50"/>
    <d v="2013-07-01T00:00:00"/>
    <x v="6"/>
    <x v="2"/>
    <n v="2013"/>
    <n v="80"/>
  </r>
  <r>
    <x v="5"/>
    <x v="50"/>
    <d v="2013-08-01T00:00:00"/>
    <x v="7"/>
    <x v="2"/>
    <n v="2013"/>
    <n v="80"/>
  </r>
  <r>
    <x v="5"/>
    <x v="50"/>
    <d v="2013-09-01T00:00:00"/>
    <x v="8"/>
    <x v="2"/>
    <n v="2013"/>
    <n v="60"/>
  </r>
  <r>
    <x v="5"/>
    <x v="50"/>
    <d v="2013-10-01T00:00:00"/>
    <x v="9"/>
    <x v="3"/>
    <n v="2013"/>
    <n v="70"/>
  </r>
  <r>
    <x v="5"/>
    <x v="50"/>
    <d v="2013-11-01T00:00:00"/>
    <x v="10"/>
    <x v="3"/>
    <n v="2013"/>
    <n v="80"/>
  </r>
  <r>
    <x v="5"/>
    <x v="50"/>
    <d v="2013-12-01T00:00:00"/>
    <x v="11"/>
    <x v="3"/>
    <n v="2013"/>
    <n v="70"/>
  </r>
  <r>
    <x v="5"/>
    <x v="51"/>
    <d v="2013-01-01T00:00:00"/>
    <x v="0"/>
    <x v="0"/>
    <n v="2013"/>
    <n v="345"/>
  </r>
  <r>
    <x v="5"/>
    <x v="51"/>
    <d v="2013-02-01T00:00:00"/>
    <x v="1"/>
    <x v="0"/>
    <n v="2013"/>
    <n v="250"/>
  </r>
  <r>
    <x v="5"/>
    <x v="51"/>
    <d v="2013-03-01T00:00:00"/>
    <x v="2"/>
    <x v="0"/>
    <n v="2013"/>
    <n v="210"/>
  </r>
  <r>
    <x v="5"/>
    <x v="51"/>
    <d v="2013-04-01T00:00:00"/>
    <x v="3"/>
    <x v="1"/>
    <n v="2013"/>
    <n v="190"/>
  </r>
  <r>
    <x v="5"/>
    <x v="51"/>
    <d v="2013-05-01T00:00:00"/>
    <x v="4"/>
    <x v="1"/>
    <n v="2013"/>
    <n v="170"/>
  </r>
  <r>
    <x v="5"/>
    <x v="51"/>
    <d v="2013-06-01T00:00:00"/>
    <x v="5"/>
    <x v="1"/>
    <n v="2013"/>
    <n v="170"/>
  </r>
  <r>
    <x v="5"/>
    <x v="51"/>
    <d v="2013-07-01T00:00:00"/>
    <x v="6"/>
    <x v="2"/>
    <n v="2013"/>
    <n v="170"/>
  </r>
  <r>
    <x v="5"/>
    <x v="51"/>
    <d v="2013-08-01T00:00:00"/>
    <x v="7"/>
    <x v="2"/>
    <n v="2013"/>
    <n v="230"/>
  </r>
  <r>
    <x v="5"/>
    <x v="51"/>
    <d v="2013-09-01T00:00:00"/>
    <x v="8"/>
    <x v="2"/>
    <n v="2013"/>
    <n v="220"/>
  </r>
  <r>
    <x v="5"/>
    <x v="51"/>
    <d v="2013-10-01T00:00:00"/>
    <x v="9"/>
    <x v="3"/>
    <n v="2013"/>
    <n v="260"/>
  </r>
  <r>
    <x v="5"/>
    <x v="51"/>
    <d v="2013-11-01T00:00:00"/>
    <x v="10"/>
    <x v="3"/>
    <n v="2013"/>
    <n v="270"/>
  </r>
  <r>
    <x v="5"/>
    <x v="51"/>
    <d v="2013-12-01T00:00:00"/>
    <x v="11"/>
    <x v="3"/>
    <n v="2013"/>
    <n v="190"/>
  </r>
  <r>
    <x v="6"/>
    <x v="52"/>
    <d v="2013-01-01T00:00:00"/>
    <x v="0"/>
    <x v="0"/>
    <n v="2013"/>
    <n v="290"/>
  </r>
  <r>
    <x v="6"/>
    <x v="52"/>
    <d v="2013-02-01T00:00:00"/>
    <x v="1"/>
    <x v="0"/>
    <n v="2013"/>
    <n v="310"/>
  </r>
  <r>
    <x v="6"/>
    <x v="52"/>
    <d v="2013-03-01T00:00:00"/>
    <x v="2"/>
    <x v="0"/>
    <n v="2013"/>
    <n v="300"/>
  </r>
  <r>
    <x v="6"/>
    <x v="52"/>
    <d v="2013-04-01T00:00:00"/>
    <x v="3"/>
    <x v="1"/>
    <n v="2013"/>
    <n v="320"/>
  </r>
  <r>
    <x v="6"/>
    <x v="52"/>
    <d v="2013-05-01T00:00:00"/>
    <x v="4"/>
    <x v="1"/>
    <n v="2013"/>
    <n v="330"/>
  </r>
  <r>
    <x v="6"/>
    <x v="52"/>
    <d v="2013-06-01T00:00:00"/>
    <x v="5"/>
    <x v="1"/>
    <n v="2013"/>
    <n v="350"/>
  </r>
  <r>
    <x v="6"/>
    <x v="52"/>
    <d v="2013-07-01T00:00:00"/>
    <x v="6"/>
    <x v="2"/>
    <n v="2013"/>
    <n v="480"/>
  </r>
  <r>
    <x v="6"/>
    <x v="52"/>
    <d v="2013-08-01T00:00:00"/>
    <x v="7"/>
    <x v="2"/>
    <n v="2013"/>
    <n v="490"/>
  </r>
  <r>
    <x v="6"/>
    <x v="52"/>
    <d v="2013-09-01T00:00:00"/>
    <x v="8"/>
    <x v="2"/>
    <n v="2013"/>
    <n v="660"/>
  </r>
  <r>
    <x v="6"/>
    <x v="52"/>
    <d v="2013-10-01T00:00:00"/>
    <x v="9"/>
    <x v="3"/>
    <n v="2013"/>
    <n v="770"/>
  </r>
  <r>
    <x v="6"/>
    <x v="52"/>
    <d v="2013-11-01T00:00:00"/>
    <x v="10"/>
    <x v="3"/>
    <n v="2013"/>
    <n v="740"/>
  </r>
  <r>
    <x v="6"/>
    <x v="52"/>
    <d v="2013-12-01T00:00:00"/>
    <x v="11"/>
    <x v="3"/>
    <n v="2013"/>
    <n v="540"/>
  </r>
  <r>
    <x v="6"/>
    <x v="53"/>
    <d v="2013-01-01T00:00:00"/>
    <x v="0"/>
    <x v="0"/>
    <n v="2013"/>
    <n v="365"/>
  </r>
  <r>
    <x v="6"/>
    <x v="53"/>
    <d v="2013-02-01T00:00:00"/>
    <x v="1"/>
    <x v="0"/>
    <n v="2013"/>
    <n v="430"/>
  </r>
  <r>
    <x v="6"/>
    <x v="53"/>
    <d v="2013-03-01T00:00:00"/>
    <x v="2"/>
    <x v="0"/>
    <n v="2013"/>
    <n v="450"/>
  </r>
  <r>
    <x v="6"/>
    <x v="53"/>
    <d v="2013-04-01T00:00:00"/>
    <x v="3"/>
    <x v="1"/>
    <n v="2013"/>
    <n v="620"/>
  </r>
  <r>
    <x v="6"/>
    <x v="53"/>
    <d v="2013-05-01T00:00:00"/>
    <x v="4"/>
    <x v="1"/>
    <n v="2013"/>
    <n v="780"/>
  </r>
  <r>
    <x v="6"/>
    <x v="53"/>
    <d v="2013-06-01T00:00:00"/>
    <x v="5"/>
    <x v="1"/>
    <n v="2013"/>
    <n v="680"/>
  </r>
  <r>
    <x v="6"/>
    <x v="53"/>
    <d v="2013-07-01T00:00:00"/>
    <x v="6"/>
    <x v="2"/>
    <n v="2013"/>
    <n v="660"/>
  </r>
  <r>
    <x v="6"/>
    <x v="53"/>
    <d v="2013-08-01T00:00:00"/>
    <x v="7"/>
    <x v="2"/>
    <n v="2013"/>
    <n v="550"/>
  </r>
  <r>
    <x v="6"/>
    <x v="53"/>
    <d v="2013-09-01T00:00:00"/>
    <x v="8"/>
    <x v="2"/>
    <n v="2013"/>
    <n v="490"/>
  </r>
  <r>
    <x v="6"/>
    <x v="53"/>
    <d v="2013-10-01T00:00:00"/>
    <x v="9"/>
    <x v="3"/>
    <n v="2013"/>
    <n v="370"/>
  </r>
  <r>
    <x v="6"/>
    <x v="53"/>
    <d v="2013-11-01T00:00:00"/>
    <x v="10"/>
    <x v="3"/>
    <n v="2013"/>
    <n v="480"/>
  </r>
  <r>
    <x v="6"/>
    <x v="53"/>
    <d v="2013-12-01T00:00:00"/>
    <x v="11"/>
    <x v="3"/>
    <n v="2013"/>
    <n v="620"/>
  </r>
  <r>
    <x v="6"/>
    <x v="54"/>
    <d v="2013-01-01T00:00:00"/>
    <x v="0"/>
    <x v="0"/>
    <n v="2013"/>
    <n v="1450"/>
  </r>
  <r>
    <x v="6"/>
    <x v="54"/>
    <d v="2013-02-01T00:00:00"/>
    <x v="1"/>
    <x v="0"/>
    <n v="2013"/>
    <n v="1890"/>
  </r>
  <r>
    <x v="6"/>
    <x v="54"/>
    <d v="2013-03-01T00:00:00"/>
    <x v="2"/>
    <x v="0"/>
    <n v="2013"/>
    <n v="2080"/>
  </r>
  <r>
    <x v="6"/>
    <x v="54"/>
    <d v="2013-04-01T00:00:00"/>
    <x v="3"/>
    <x v="1"/>
    <n v="2013"/>
    <n v="2620"/>
  </r>
  <r>
    <x v="6"/>
    <x v="54"/>
    <d v="2013-05-01T00:00:00"/>
    <x v="4"/>
    <x v="1"/>
    <n v="2013"/>
    <n v="3070"/>
  </r>
  <r>
    <x v="6"/>
    <x v="54"/>
    <d v="2013-06-01T00:00:00"/>
    <x v="5"/>
    <x v="1"/>
    <n v="2013"/>
    <n v="3740"/>
  </r>
  <r>
    <x v="6"/>
    <x v="54"/>
    <d v="2013-07-01T00:00:00"/>
    <x v="6"/>
    <x v="2"/>
    <n v="2013"/>
    <n v="3220"/>
  </r>
  <r>
    <x v="6"/>
    <x v="54"/>
    <d v="2013-08-01T00:00:00"/>
    <x v="7"/>
    <x v="2"/>
    <n v="2013"/>
    <n v="3670"/>
  </r>
  <r>
    <x v="6"/>
    <x v="54"/>
    <d v="2013-09-01T00:00:00"/>
    <x v="8"/>
    <x v="2"/>
    <n v="2013"/>
    <n v="3550"/>
  </r>
  <r>
    <x v="6"/>
    <x v="54"/>
    <d v="2013-10-01T00:00:00"/>
    <x v="9"/>
    <x v="3"/>
    <n v="2013"/>
    <n v="3480"/>
  </r>
  <r>
    <x v="6"/>
    <x v="54"/>
    <d v="2013-11-01T00:00:00"/>
    <x v="10"/>
    <x v="3"/>
    <n v="2013"/>
    <n v="2690"/>
  </r>
  <r>
    <x v="6"/>
    <x v="54"/>
    <d v="2013-12-01T00:00:00"/>
    <x v="11"/>
    <x v="3"/>
    <n v="2013"/>
    <n v="3150"/>
  </r>
  <r>
    <x v="6"/>
    <x v="55"/>
    <d v="2013-01-01T00:00:00"/>
    <x v="0"/>
    <x v="0"/>
    <n v="2013"/>
    <n v="875"/>
  </r>
  <r>
    <x v="6"/>
    <x v="55"/>
    <d v="2013-02-01T00:00:00"/>
    <x v="1"/>
    <x v="0"/>
    <n v="2013"/>
    <n v="640"/>
  </r>
  <r>
    <x v="6"/>
    <x v="55"/>
    <d v="2013-03-01T00:00:00"/>
    <x v="2"/>
    <x v="0"/>
    <n v="2013"/>
    <n v="790"/>
  </r>
  <r>
    <x v="6"/>
    <x v="55"/>
    <d v="2013-04-01T00:00:00"/>
    <x v="3"/>
    <x v="1"/>
    <n v="2013"/>
    <n v="890"/>
  </r>
  <r>
    <x v="6"/>
    <x v="55"/>
    <d v="2013-05-01T00:00:00"/>
    <x v="4"/>
    <x v="1"/>
    <n v="2013"/>
    <n v="1100"/>
  </r>
  <r>
    <x v="6"/>
    <x v="55"/>
    <d v="2013-06-01T00:00:00"/>
    <x v="5"/>
    <x v="1"/>
    <n v="2013"/>
    <n v="1010"/>
  </r>
  <r>
    <x v="6"/>
    <x v="55"/>
    <d v="2013-07-01T00:00:00"/>
    <x v="6"/>
    <x v="2"/>
    <n v="2013"/>
    <n v="1210"/>
  </r>
  <r>
    <x v="6"/>
    <x v="55"/>
    <d v="2013-08-01T00:00:00"/>
    <x v="7"/>
    <x v="2"/>
    <n v="2013"/>
    <n v="1430"/>
  </r>
  <r>
    <x v="6"/>
    <x v="55"/>
    <d v="2013-09-01T00:00:00"/>
    <x v="8"/>
    <x v="2"/>
    <n v="2013"/>
    <n v="1530"/>
  </r>
  <r>
    <x v="6"/>
    <x v="55"/>
    <d v="2013-10-01T00:00:00"/>
    <x v="9"/>
    <x v="3"/>
    <n v="2013"/>
    <n v="1330"/>
  </r>
  <r>
    <x v="6"/>
    <x v="55"/>
    <d v="2013-11-01T00:00:00"/>
    <x v="10"/>
    <x v="3"/>
    <n v="2013"/>
    <n v="1620"/>
  </r>
  <r>
    <x v="6"/>
    <x v="55"/>
    <d v="2013-12-01T00:00:00"/>
    <x v="11"/>
    <x v="3"/>
    <n v="2013"/>
    <n v="1360"/>
  </r>
  <r>
    <x v="6"/>
    <x v="56"/>
    <d v="2013-01-01T00:00:00"/>
    <x v="0"/>
    <x v="0"/>
    <n v="2013"/>
    <n v="920"/>
  </r>
  <r>
    <x v="6"/>
    <x v="56"/>
    <d v="2013-02-01T00:00:00"/>
    <x v="1"/>
    <x v="0"/>
    <n v="2013"/>
    <n v="660"/>
  </r>
  <r>
    <x v="6"/>
    <x v="56"/>
    <d v="2013-03-01T00:00:00"/>
    <x v="2"/>
    <x v="0"/>
    <n v="2013"/>
    <n v="550"/>
  </r>
  <r>
    <x v="6"/>
    <x v="56"/>
    <d v="2013-04-01T00:00:00"/>
    <x v="3"/>
    <x v="1"/>
    <n v="2013"/>
    <n v="430"/>
  </r>
  <r>
    <x v="6"/>
    <x v="56"/>
    <d v="2013-05-01T00:00:00"/>
    <x v="4"/>
    <x v="1"/>
    <n v="2013"/>
    <n v="320"/>
  </r>
  <r>
    <x v="6"/>
    <x v="56"/>
    <d v="2013-06-01T00:00:00"/>
    <x v="5"/>
    <x v="1"/>
    <n v="2013"/>
    <n v="380"/>
  </r>
  <r>
    <x v="6"/>
    <x v="56"/>
    <d v="2013-07-01T00:00:00"/>
    <x v="6"/>
    <x v="2"/>
    <n v="2013"/>
    <n v="330"/>
  </r>
  <r>
    <x v="6"/>
    <x v="56"/>
    <d v="2013-08-01T00:00:00"/>
    <x v="7"/>
    <x v="2"/>
    <n v="2013"/>
    <n v="450"/>
  </r>
  <r>
    <x v="6"/>
    <x v="56"/>
    <d v="2013-09-01T00:00:00"/>
    <x v="8"/>
    <x v="2"/>
    <n v="2013"/>
    <n v="600"/>
  </r>
  <r>
    <x v="6"/>
    <x v="56"/>
    <d v="2013-10-01T00:00:00"/>
    <x v="9"/>
    <x v="3"/>
    <n v="2013"/>
    <n v="740"/>
  </r>
  <r>
    <x v="6"/>
    <x v="56"/>
    <d v="2013-11-01T00:00:00"/>
    <x v="10"/>
    <x v="3"/>
    <n v="2013"/>
    <n v="570"/>
  </r>
  <r>
    <x v="6"/>
    <x v="56"/>
    <d v="2013-12-01T00:00:00"/>
    <x v="11"/>
    <x v="3"/>
    <n v="2013"/>
    <n v="620"/>
  </r>
  <r>
    <x v="6"/>
    <x v="57"/>
    <d v="2013-01-01T00:00:00"/>
    <x v="0"/>
    <x v="0"/>
    <n v="2013"/>
    <n v="530"/>
  </r>
  <r>
    <x v="6"/>
    <x v="57"/>
    <d v="2013-02-01T00:00:00"/>
    <x v="1"/>
    <x v="0"/>
    <n v="2013"/>
    <n v="660"/>
  </r>
  <r>
    <x v="6"/>
    <x v="57"/>
    <d v="2013-03-01T00:00:00"/>
    <x v="2"/>
    <x v="0"/>
    <n v="2013"/>
    <n v="890"/>
  </r>
  <r>
    <x v="6"/>
    <x v="57"/>
    <d v="2013-04-01T00:00:00"/>
    <x v="3"/>
    <x v="1"/>
    <n v="2013"/>
    <n v="1060"/>
  </r>
  <r>
    <x v="6"/>
    <x v="57"/>
    <d v="2013-05-01T00:00:00"/>
    <x v="4"/>
    <x v="1"/>
    <n v="2013"/>
    <n v="820"/>
  </r>
  <r>
    <x v="6"/>
    <x v="57"/>
    <d v="2013-06-01T00:00:00"/>
    <x v="5"/>
    <x v="1"/>
    <n v="2013"/>
    <n v="1020"/>
  </r>
  <r>
    <x v="6"/>
    <x v="57"/>
    <d v="2013-07-01T00:00:00"/>
    <x v="6"/>
    <x v="2"/>
    <n v="2013"/>
    <n v="1060"/>
  </r>
  <r>
    <x v="6"/>
    <x v="57"/>
    <d v="2013-08-01T00:00:00"/>
    <x v="7"/>
    <x v="2"/>
    <n v="2013"/>
    <n v="1440"/>
  </r>
  <r>
    <x v="6"/>
    <x v="57"/>
    <d v="2013-09-01T00:00:00"/>
    <x v="8"/>
    <x v="2"/>
    <n v="2013"/>
    <n v="1270"/>
  </r>
  <r>
    <x v="6"/>
    <x v="57"/>
    <d v="2013-10-01T00:00:00"/>
    <x v="9"/>
    <x v="3"/>
    <n v="2013"/>
    <n v="1100"/>
  </r>
  <r>
    <x v="6"/>
    <x v="57"/>
    <d v="2013-11-01T00:00:00"/>
    <x v="10"/>
    <x v="3"/>
    <n v="2013"/>
    <n v="870"/>
  </r>
  <r>
    <x v="6"/>
    <x v="57"/>
    <d v="2013-12-01T00:00:00"/>
    <x v="11"/>
    <x v="3"/>
    <n v="2013"/>
    <n v="1150"/>
  </r>
  <r>
    <x v="7"/>
    <x v="58"/>
    <d v="2013-01-01T00:00:00"/>
    <x v="0"/>
    <x v="0"/>
    <n v="2013"/>
    <n v="590"/>
  </r>
  <r>
    <x v="7"/>
    <x v="58"/>
    <d v="2013-02-01T00:00:00"/>
    <x v="1"/>
    <x v="0"/>
    <n v="2013"/>
    <n v="750"/>
  </r>
  <r>
    <x v="7"/>
    <x v="58"/>
    <d v="2013-03-01T00:00:00"/>
    <x v="2"/>
    <x v="0"/>
    <n v="2013"/>
    <n v="1010"/>
  </r>
  <r>
    <x v="7"/>
    <x v="58"/>
    <d v="2013-04-01T00:00:00"/>
    <x v="3"/>
    <x v="1"/>
    <n v="2013"/>
    <n v="1080"/>
  </r>
  <r>
    <x v="7"/>
    <x v="58"/>
    <d v="2013-05-01T00:00:00"/>
    <x v="4"/>
    <x v="1"/>
    <n v="2013"/>
    <n v="1270"/>
  </r>
  <r>
    <x v="7"/>
    <x v="58"/>
    <d v="2013-06-01T00:00:00"/>
    <x v="5"/>
    <x v="1"/>
    <n v="2013"/>
    <n v="1400"/>
  </r>
  <r>
    <x v="7"/>
    <x v="58"/>
    <d v="2013-07-01T00:00:00"/>
    <x v="6"/>
    <x v="2"/>
    <n v="2013"/>
    <n v="1900"/>
  </r>
  <r>
    <x v="7"/>
    <x v="58"/>
    <d v="2013-08-01T00:00:00"/>
    <x v="7"/>
    <x v="2"/>
    <n v="2013"/>
    <n v="2400"/>
  </r>
  <r>
    <x v="7"/>
    <x v="58"/>
    <d v="2013-09-01T00:00:00"/>
    <x v="8"/>
    <x v="2"/>
    <n v="2013"/>
    <n v="1850"/>
  </r>
  <r>
    <x v="7"/>
    <x v="58"/>
    <d v="2013-10-01T00:00:00"/>
    <x v="9"/>
    <x v="3"/>
    <n v="2013"/>
    <n v="1540"/>
  </r>
  <r>
    <x v="7"/>
    <x v="58"/>
    <d v="2013-11-01T00:00:00"/>
    <x v="10"/>
    <x v="3"/>
    <n v="2013"/>
    <n v="1320"/>
  </r>
  <r>
    <x v="7"/>
    <x v="58"/>
    <d v="2013-12-01T00:00:00"/>
    <x v="11"/>
    <x v="3"/>
    <n v="2013"/>
    <n v="1010"/>
  </r>
  <r>
    <x v="7"/>
    <x v="59"/>
    <d v="2013-01-01T00:00:00"/>
    <x v="0"/>
    <x v="0"/>
    <n v="2013"/>
    <n v="1690"/>
  </r>
  <r>
    <x v="7"/>
    <x v="59"/>
    <d v="2013-02-01T00:00:00"/>
    <x v="1"/>
    <x v="0"/>
    <n v="2013"/>
    <n v="1500"/>
  </r>
  <r>
    <x v="7"/>
    <x v="59"/>
    <d v="2013-03-01T00:00:00"/>
    <x v="2"/>
    <x v="0"/>
    <n v="2013"/>
    <n v="1680"/>
  </r>
  <r>
    <x v="7"/>
    <x v="59"/>
    <d v="2013-04-01T00:00:00"/>
    <x v="3"/>
    <x v="1"/>
    <n v="2013"/>
    <n v="1320"/>
  </r>
  <r>
    <x v="7"/>
    <x v="59"/>
    <d v="2013-05-01T00:00:00"/>
    <x v="4"/>
    <x v="1"/>
    <n v="2013"/>
    <n v="1090"/>
  </r>
  <r>
    <x v="7"/>
    <x v="59"/>
    <d v="2013-06-01T00:00:00"/>
    <x v="5"/>
    <x v="1"/>
    <n v="2013"/>
    <n v="1000"/>
  </r>
  <r>
    <x v="7"/>
    <x v="59"/>
    <d v="2013-07-01T00:00:00"/>
    <x v="6"/>
    <x v="2"/>
    <n v="2013"/>
    <n v="1150"/>
  </r>
  <r>
    <x v="7"/>
    <x v="59"/>
    <d v="2013-08-01T00:00:00"/>
    <x v="7"/>
    <x v="2"/>
    <n v="2013"/>
    <n v="960"/>
  </r>
  <r>
    <x v="7"/>
    <x v="59"/>
    <d v="2013-09-01T00:00:00"/>
    <x v="8"/>
    <x v="2"/>
    <n v="2013"/>
    <n v="1320"/>
  </r>
  <r>
    <x v="7"/>
    <x v="59"/>
    <d v="2013-10-01T00:00:00"/>
    <x v="9"/>
    <x v="3"/>
    <n v="2013"/>
    <n v="1650"/>
  </r>
  <r>
    <x v="7"/>
    <x v="59"/>
    <d v="2013-11-01T00:00:00"/>
    <x v="10"/>
    <x v="3"/>
    <n v="2013"/>
    <n v="1640"/>
  </r>
  <r>
    <x v="7"/>
    <x v="59"/>
    <d v="2013-12-01T00:00:00"/>
    <x v="11"/>
    <x v="3"/>
    <n v="2013"/>
    <n v="1420"/>
  </r>
  <r>
    <x v="7"/>
    <x v="60"/>
    <d v="2013-01-01T00:00:00"/>
    <x v="0"/>
    <x v="0"/>
    <n v="2013"/>
    <n v="1500"/>
  </r>
  <r>
    <x v="7"/>
    <x v="60"/>
    <d v="2013-02-01T00:00:00"/>
    <x v="1"/>
    <x v="0"/>
    <n v="2013"/>
    <n v="1500"/>
  </r>
  <r>
    <x v="7"/>
    <x v="60"/>
    <d v="2013-03-01T00:00:00"/>
    <x v="2"/>
    <x v="0"/>
    <n v="2013"/>
    <n v="1910"/>
  </r>
  <r>
    <x v="7"/>
    <x v="60"/>
    <d v="2013-04-01T00:00:00"/>
    <x v="3"/>
    <x v="1"/>
    <n v="2013"/>
    <n v="2410"/>
  </r>
  <r>
    <x v="7"/>
    <x v="60"/>
    <d v="2013-05-01T00:00:00"/>
    <x v="4"/>
    <x v="1"/>
    <n v="2013"/>
    <n v="2550"/>
  </r>
  <r>
    <x v="7"/>
    <x v="60"/>
    <d v="2013-06-01T00:00:00"/>
    <x v="5"/>
    <x v="1"/>
    <n v="2013"/>
    <n v="2330"/>
  </r>
  <r>
    <x v="7"/>
    <x v="60"/>
    <d v="2013-07-01T00:00:00"/>
    <x v="6"/>
    <x v="2"/>
    <n v="2013"/>
    <n v="2520"/>
  </r>
  <r>
    <x v="7"/>
    <x v="60"/>
    <d v="2013-08-01T00:00:00"/>
    <x v="7"/>
    <x v="2"/>
    <n v="2013"/>
    <n v="2690"/>
  </r>
  <r>
    <x v="7"/>
    <x v="60"/>
    <d v="2013-09-01T00:00:00"/>
    <x v="8"/>
    <x v="2"/>
    <n v="2013"/>
    <n v="2130"/>
  </r>
  <r>
    <x v="7"/>
    <x v="60"/>
    <d v="2013-10-01T00:00:00"/>
    <x v="9"/>
    <x v="3"/>
    <n v="2013"/>
    <n v="1920"/>
  </r>
  <r>
    <x v="7"/>
    <x v="60"/>
    <d v="2013-11-01T00:00:00"/>
    <x v="10"/>
    <x v="3"/>
    <n v="2013"/>
    <n v="2250"/>
  </r>
  <r>
    <x v="7"/>
    <x v="60"/>
    <d v="2013-12-01T00:00:00"/>
    <x v="11"/>
    <x v="3"/>
    <n v="2013"/>
    <n v="1740"/>
  </r>
  <r>
    <x v="7"/>
    <x v="61"/>
    <d v="2013-01-01T00:00:00"/>
    <x v="0"/>
    <x v="0"/>
    <n v="2013"/>
    <n v="190"/>
  </r>
  <r>
    <x v="7"/>
    <x v="61"/>
    <d v="2013-02-01T00:00:00"/>
    <x v="1"/>
    <x v="0"/>
    <n v="2013"/>
    <n v="210"/>
  </r>
  <r>
    <x v="7"/>
    <x v="61"/>
    <d v="2013-03-01T00:00:00"/>
    <x v="2"/>
    <x v="0"/>
    <n v="2013"/>
    <n v="190"/>
  </r>
  <r>
    <x v="7"/>
    <x v="61"/>
    <d v="2013-04-01T00:00:00"/>
    <x v="3"/>
    <x v="1"/>
    <n v="2013"/>
    <n v="150"/>
  </r>
  <r>
    <x v="7"/>
    <x v="61"/>
    <d v="2013-05-01T00:00:00"/>
    <x v="4"/>
    <x v="1"/>
    <n v="2013"/>
    <n v="120"/>
  </r>
  <r>
    <x v="7"/>
    <x v="61"/>
    <d v="2013-06-01T00:00:00"/>
    <x v="5"/>
    <x v="1"/>
    <n v="2013"/>
    <n v="110"/>
  </r>
  <r>
    <x v="7"/>
    <x v="61"/>
    <d v="2013-07-01T00:00:00"/>
    <x v="6"/>
    <x v="2"/>
    <n v="2013"/>
    <n v="90"/>
  </r>
  <r>
    <x v="7"/>
    <x v="61"/>
    <d v="2013-08-01T00:00:00"/>
    <x v="7"/>
    <x v="2"/>
    <n v="2013"/>
    <n v="110"/>
  </r>
  <r>
    <x v="7"/>
    <x v="61"/>
    <d v="2013-09-01T00:00:00"/>
    <x v="8"/>
    <x v="2"/>
    <n v="2013"/>
    <n v="110"/>
  </r>
  <r>
    <x v="7"/>
    <x v="61"/>
    <d v="2013-10-01T00:00:00"/>
    <x v="9"/>
    <x v="3"/>
    <n v="2013"/>
    <n v="90"/>
  </r>
  <r>
    <x v="7"/>
    <x v="61"/>
    <d v="2013-11-01T00:00:00"/>
    <x v="10"/>
    <x v="3"/>
    <n v="2013"/>
    <n v="80"/>
  </r>
  <r>
    <x v="7"/>
    <x v="61"/>
    <d v="2013-12-01T00:00:00"/>
    <x v="11"/>
    <x v="3"/>
    <n v="2013"/>
    <n v="100"/>
  </r>
  <r>
    <x v="7"/>
    <x v="62"/>
    <d v="2013-01-01T00:00:00"/>
    <x v="0"/>
    <x v="0"/>
    <n v="2013"/>
    <n v="970"/>
  </r>
  <r>
    <x v="7"/>
    <x v="62"/>
    <d v="2013-02-01T00:00:00"/>
    <x v="1"/>
    <x v="0"/>
    <n v="2013"/>
    <n v="870"/>
  </r>
  <r>
    <x v="7"/>
    <x v="62"/>
    <d v="2013-03-01T00:00:00"/>
    <x v="2"/>
    <x v="0"/>
    <n v="2013"/>
    <n v="910"/>
  </r>
  <r>
    <x v="7"/>
    <x v="62"/>
    <d v="2013-04-01T00:00:00"/>
    <x v="3"/>
    <x v="1"/>
    <n v="2013"/>
    <n v="960"/>
  </r>
  <r>
    <x v="7"/>
    <x v="62"/>
    <d v="2013-05-01T00:00:00"/>
    <x v="4"/>
    <x v="1"/>
    <n v="2013"/>
    <n v="720"/>
  </r>
  <r>
    <x v="7"/>
    <x v="62"/>
    <d v="2013-06-01T00:00:00"/>
    <x v="5"/>
    <x v="1"/>
    <n v="2013"/>
    <n v="910"/>
  </r>
  <r>
    <x v="7"/>
    <x v="62"/>
    <d v="2013-07-01T00:00:00"/>
    <x v="6"/>
    <x v="2"/>
    <n v="2013"/>
    <n v="1100"/>
  </r>
  <r>
    <x v="7"/>
    <x v="62"/>
    <d v="2013-08-01T00:00:00"/>
    <x v="7"/>
    <x v="2"/>
    <n v="2013"/>
    <n v="990"/>
  </r>
  <r>
    <x v="7"/>
    <x v="62"/>
    <d v="2013-09-01T00:00:00"/>
    <x v="8"/>
    <x v="2"/>
    <n v="2013"/>
    <n v="1210"/>
  </r>
  <r>
    <x v="7"/>
    <x v="62"/>
    <d v="2013-10-01T00:00:00"/>
    <x v="9"/>
    <x v="3"/>
    <n v="2013"/>
    <n v="1590"/>
  </r>
  <r>
    <x v="7"/>
    <x v="62"/>
    <d v="2013-11-01T00:00:00"/>
    <x v="10"/>
    <x v="3"/>
    <n v="2013"/>
    <n v="2040"/>
  </r>
  <r>
    <x v="7"/>
    <x v="62"/>
    <d v="2013-12-01T00:00:00"/>
    <x v="11"/>
    <x v="3"/>
    <n v="2013"/>
    <n v="1890"/>
  </r>
  <r>
    <x v="7"/>
    <x v="63"/>
    <d v="2013-01-01T00:00:00"/>
    <x v="0"/>
    <x v="0"/>
    <n v="2013"/>
    <n v="850"/>
  </r>
  <r>
    <x v="7"/>
    <x v="63"/>
    <d v="2013-02-01T00:00:00"/>
    <x v="1"/>
    <x v="0"/>
    <n v="2013"/>
    <n v="950"/>
  </r>
  <r>
    <x v="7"/>
    <x v="63"/>
    <d v="2013-03-01T00:00:00"/>
    <x v="2"/>
    <x v="0"/>
    <n v="2013"/>
    <n v="1270"/>
  </r>
  <r>
    <x v="7"/>
    <x v="63"/>
    <d v="2013-04-01T00:00:00"/>
    <x v="3"/>
    <x v="1"/>
    <n v="2013"/>
    <n v="1010"/>
  </r>
  <r>
    <x v="7"/>
    <x v="63"/>
    <d v="2013-05-01T00:00:00"/>
    <x v="4"/>
    <x v="1"/>
    <n v="2013"/>
    <n v="710"/>
  </r>
  <r>
    <x v="7"/>
    <x v="63"/>
    <d v="2013-06-01T00:00:00"/>
    <x v="5"/>
    <x v="1"/>
    <n v="2013"/>
    <n v="530"/>
  </r>
  <r>
    <x v="7"/>
    <x v="63"/>
    <d v="2013-07-01T00:00:00"/>
    <x v="6"/>
    <x v="2"/>
    <n v="2013"/>
    <n v="520"/>
  </r>
  <r>
    <x v="7"/>
    <x v="63"/>
    <d v="2013-08-01T00:00:00"/>
    <x v="7"/>
    <x v="2"/>
    <n v="2013"/>
    <n v="500"/>
  </r>
  <r>
    <x v="7"/>
    <x v="63"/>
    <d v="2013-09-01T00:00:00"/>
    <x v="8"/>
    <x v="2"/>
    <n v="2013"/>
    <n v="440"/>
  </r>
  <r>
    <x v="7"/>
    <x v="63"/>
    <d v="2013-10-01T00:00:00"/>
    <x v="9"/>
    <x v="3"/>
    <n v="2013"/>
    <n v="370"/>
  </r>
  <r>
    <x v="7"/>
    <x v="63"/>
    <d v="2013-11-01T00:00:00"/>
    <x v="10"/>
    <x v="3"/>
    <n v="2013"/>
    <n v="490"/>
  </r>
  <r>
    <x v="7"/>
    <x v="63"/>
    <d v="2013-12-01T00:00:00"/>
    <x v="11"/>
    <x v="3"/>
    <n v="2013"/>
    <n v="650"/>
  </r>
  <r>
    <x v="7"/>
    <x v="64"/>
    <d v="2013-01-01T00:00:00"/>
    <x v="0"/>
    <x v="0"/>
    <n v="2013"/>
    <n v="1150"/>
  </r>
  <r>
    <x v="7"/>
    <x v="64"/>
    <d v="2013-02-01T00:00:00"/>
    <x v="1"/>
    <x v="0"/>
    <n v="2013"/>
    <n v="1000"/>
  </r>
  <r>
    <x v="7"/>
    <x v="64"/>
    <d v="2013-03-01T00:00:00"/>
    <x v="2"/>
    <x v="0"/>
    <n v="2013"/>
    <n v="990"/>
  </r>
  <r>
    <x v="7"/>
    <x v="64"/>
    <d v="2013-04-01T00:00:00"/>
    <x v="3"/>
    <x v="1"/>
    <n v="2013"/>
    <n v="1290"/>
  </r>
  <r>
    <x v="7"/>
    <x v="64"/>
    <d v="2013-05-01T00:00:00"/>
    <x v="4"/>
    <x v="1"/>
    <n v="2013"/>
    <n v="1180"/>
  </r>
  <r>
    <x v="7"/>
    <x v="64"/>
    <d v="2013-06-01T00:00:00"/>
    <x v="5"/>
    <x v="1"/>
    <n v="2013"/>
    <n v="1410"/>
  </r>
  <r>
    <x v="7"/>
    <x v="64"/>
    <d v="2013-07-01T00:00:00"/>
    <x v="6"/>
    <x v="2"/>
    <n v="2013"/>
    <n v="1260"/>
  </r>
  <r>
    <x v="7"/>
    <x v="64"/>
    <d v="2013-08-01T00:00:00"/>
    <x v="7"/>
    <x v="2"/>
    <n v="2013"/>
    <n v="1400"/>
  </r>
  <r>
    <x v="7"/>
    <x v="64"/>
    <d v="2013-09-01T00:00:00"/>
    <x v="8"/>
    <x v="2"/>
    <n v="2013"/>
    <n v="1640"/>
  </r>
  <r>
    <x v="7"/>
    <x v="64"/>
    <d v="2013-10-01T00:00:00"/>
    <x v="9"/>
    <x v="3"/>
    <n v="2013"/>
    <n v="1390"/>
  </r>
  <r>
    <x v="7"/>
    <x v="64"/>
    <d v="2013-11-01T00:00:00"/>
    <x v="10"/>
    <x v="3"/>
    <n v="2013"/>
    <n v="1200"/>
  </r>
  <r>
    <x v="7"/>
    <x v="64"/>
    <d v="2013-12-01T00:00:00"/>
    <x v="11"/>
    <x v="3"/>
    <n v="2013"/>
    <n v="1270"/>
  </r>
  <r>
    <x v="8"/>
    <x v="65"/>
    <d v="2013-01-01T00:00:00"/>
    <x v="0"/>
    <x v="0"/>
    <n v="2013"/>
    <n v="3200"/>
  </r>
  <r>
    <x v="8"/>
    <x v="65"/>
    <d v="2013-02-01T00:00:00"/>
    <x v="1"/>
    <x v="0"/>
    <n v="2013"/>
    <n v="3140"/>
  </r>
  <r>
    <x v="8"/>
    <x v="65"/>
    <d v="2013-03-01T00:00:00"/>
    <x v="2"/>
    <x v="0"/>
    <n v="2013"/>
    <n v="2530"/>
  </r>
  <r>
    <x v="8"/>
    <x v="65"/>
    <d v="2013-04-01T00:00:00"/>
    <x v="3"/>
    <x v="1"/>
    <n v="2013"/>
    <n v="1960"/>
  </r>
  <r>
    <x v="8"/>
    <x v="65"/>
    <d v="2013-05-01T00:00:00"/>
    <x v="4"/>
    <x v="1"/>
    <n v="2013"/>
    <n v="2230"/>
  </r>
  <r>
    <x v="8"/>
    <x v="65"/>
    <d v="2013-06-01T00:00:00"/>
    <x v="5"/>
    <x v="1"/>
    <n v="2013"/>
    <n v="2650"/>
  </r>
  <r>
    <x v="8"/>
    <x v="65"/>
    <d v="2013-07-01T00:00:00"/>
    <x v="6"/>
    <x v="2"/>
    <n v="2013"/>
    <n v="3490"/>
  </r>
  <r>
    <x v="8"/>
    <x v="65"/>
    <d v="2013-08-01T00:00:00"/>
    <x v="7"/>
    <x v="2"/>
    <n v="2013"/>
    <n v="4590"/>
  </r>
  <r>
    <x v="8"/>
    <x v="65"/>
    <d v="2013-09-01T00:00:00"/>
    <x v="8"/>
    <x v="2"/>
    <n v="2013"/>
    <n v="4460"/>
  </r>
  <r>
    <x v="8"/>
    <x v="65"/>
    <d v="2013-10-01T00:00:00"/>
    <x v="9"/>
    <x v="3"/>
    <n v="2013"/>
    <n v="4270"/>
  </r>
  <r>
    <x v="8"/>
    <x v="65"/>
    <d v="2013-11-01T00:00:00"/>
    <x v="10"/>
    <x v="3"/>
    <n v="2013"/>
    <n v="5310"/>
  </r>
  <r>
    <x v="8"/>
    <x v="65"/>
    <d v="2013-12-01T00:00:00"/>
    <x v="11"/>
    <x v="3"/>
    <n v="2013"/>
    <n v="7250"/>
  </r>
  <r>
    <x v="8"/>
    <x v="66"/>
    <d v="2013-01-01T00:00:00"/>
    <x v="0"/>
    <x v="0"/>
    <n v="2013"/>
    <n v="500"/>
  </r>
  <r>
    <x v="8"/>
    <x v="66"/>
    <d v="2013-02-01T00:00:00"/>
    <x v="1"/>
    <x v="0"/>
    <n v="2013"/>
    <n v="680"/>
  </r>
  <r>
    <x v="8"/>
    <x v="66"/>
    <d v="2013-03-01T00:00:00"/>
    <x v="2"/>
    <x v="0"/>
    <n v="2013"/>
    <n v="480"/>
  </r>
  <r>
    <x v="8"/>
    <x v="66"/>
    <d v="2013-04-01T00:00:00"/>
    <x v="3"/>
    <x v="1"/>
    <n v="2013"/>
    <n v="500"/>
  </r>
  <r>
    <x v="8"/>
    <x v="66"/>
    <d v="2013-05-01T00:00:00"/>
    <x v="4"/>
    <x v="1"/>
    <n v="2013"/>
    <n v="620"/>
  </r>
  <r>
    <x v="8"/>
    <x v="66"/>
    <d v="2013-06-01T00:00:00"/>
    <x v="5"/>
    <x v="1"/>
    <n v="2013"/>
    <n v="480"/>
  </r>
  <r>
    <x v="8"/>
    <x v="66"/>
    <d v="2013-07-01T00:00:00"/>
    <x v="6"/>
    <x v="2"/>
    <n v="2013"/>
    <n v="540"/>
  </r>
  <r>
    <x v="8"/>
    <x v="66"/>
    <d v="2013-08-01T00:00:00"/>
    <x v="7"/>
    <x v="2"/>
    <n v="2013"/>
    <n v="590"/>
  </r>
  <r>
    <x v="8"/>
    <x v="66"/>
    <d v="2013-09-01T00:00:00"/>
    <x v="8"/>
    <x v="2"/>
    <n v="2013"/>
    <n v="540"/>
  </r>
  <r>
    <x v="8"/>
    <x v="66"/>
    <d v="2013-10-01T00:00:00"/>
    <x v="9"/>
    <x v="3"/>
    <n v="2013"/>
    <n v="620"/>
  </r>
  <r>
    <x v="8"/>
    <x v="66"/>
    <d v="2013-11-01T00:00:00"/>
    <x v="10"/>
    <x v="3"/>
    <n v="2013"/>
    <n v="770"/>
  </r>
  <r>
    <x v="8"/>
    <x v="66"/>
    <d v="2013-12-01T00:00:00"/>
    <x v="11"/>
    <x v="3"/>
    <n v="2013"/>
    <n v="640"/>
  </r>
  <r>
    <x v="8"/>
    <x v="67"/>
    <d v="2013-01-01T00:00:00"/>
    <x v="0"/>
    <x v="0"/>
    <n v="2013"/>
    <n v="2500"/>
  </r>
  <r>
    <x v="8"/>
    <x v="67"/>
    <d v="2013-02-01T00:00:00"/>
    <x v="1"/>
    <x v="0"/>
    <n v="2013"/>
    <n v="3160"/>
  </r>
  <r>
    <x v="8"/>
    <x v="67"/>
    <d v="2013-03-01T00:00:00"/>
    <x v="2"/>
    <x v="0"/>
    <n v="2013"/>
    <n v="4220"/>
  </r>
  <r>
    <x v="8"/>
    <x v="67"/>
    <d v="2013-04-01T00:00:00"/>
    <x v="3"/>
    <x v="1"/>
    <n v="2013"/>
    <n v="4320"/>
  </r>
  <r>
    <x v="8"/>
    <x v="67"/>
    <d v="2013-05-01T00:00:00"/>
    <x v="4"/>
    <x v="1"/>
    <n v="2013"/>
    <n v="5330"/>
  </r>
  <r>
    <x v="8"/>
    <x v="67"/>
    <d v="2013-06-01T00:00:00"/>
    <x v="5"/>
    <x v="1"/>
    <n v="2013"/>
    <n v="4600"/>
  </r>
  <r>
    <x v="8"/>
    <x v="67"/>
    <d v="2013-07-01T00:00:00"/>
    <x v="6"/>
    <x v="2"/>
    <n v="2013"/>
    <n v="6310"/>
  </r>
  <r>
    <x v="8"/>
    <x v="67"/>
    <d v="2013-08-01T00:00:00"/>
    <x v="7"/>
    <x v="2"/>
    <n v="2013"/>
    <n v="6660"/>
  </r>
  <r>
    <x v="8"/>
    <x v="67"/>
    <d v="2013-09-01T00:00:00"/>
    <x v="8"/>
    <x v="2"/>
    <n v="2013"/>
    <n v="5380"/>
  </r>
  <r>
    <x v="8"/>
    <x v="67"/>
    <d v="2013-10-01T00:00:00"/>
    <x v="9"/>
    <x v="3"/>
    <n v="2013"/>
    <n v="5380"/>
  </r>
  <r>
    <x v="8"/>
    <x v="67"/>
    <d v="2013-11-01T00:00:00"/>
    <x v="10"/>
    <x v="3"/>
    <n v="2013"/>
    <n v="7100"/>
  </r>
  <r>
    <x v="8"/>
    <x v="67"/>
    <d v="2013-12-01T00:00:00"/>
    <x v="11"/>
    <x v="3"/>
    <n v="2013"/>
    <n v="6120"/>
  </r>
  <r>
    <x v="8"/>
    <x v="68"/>
    <d v="2013-01-01T00:00:00"/>
    <x v="0"/>
    <x v="0"/>
    <n v="2013"/>
    <n v="290"/>
  </r>
  <r>
    <x v="8"/>
    <x v="68"/>
    <d v="2013-02-01T00:00:00"/>
    <x v="1"/>
    <x v="0"/>
    <n v="2013"/>
    <n v="330"/>
  </r>
  <r>
    <x v="8"/>
    <x v="68"/>
    <d v="2013-03-01T00:00:00"/>
    <x v="2"/>
    <x v="0"/>
    <n v="2013"/>
    <n v="350"/>
  </r>
  <r>
    <x v="8"/>
    <x v="68"/>
    <d v="2013-04-01T00:00:00"/>
    <x v="3"/>
    <x v="1"/>
    <n v="2013"/>
    <n v="450"/>
  </r>
  <r>
    <x v="8"/>
    <x v="68"/>
    <d v="2013-05-01T00:00:00"/>
    <x v="4"/>
    <x v="1"/>
    <n v="2013"/>
    <n v="540"/>
  </r>
  <r>
    <x v="8"/>
    <x v="68"/>
    <d v="2013-06-01T00:00:00"/>
    <x v="5"/>
    <x v="1"/>
    <n v="2013"/>
    <n v="590"/>
  </r>
  <r>
    <x v="8"/>
    <x v="68"/>
    <d v="2013-07-01T00:00:00"/>
    <x v="6"/>
    <x v="2"/>
    <n v="2013"/>
    <n v="560"/>
  </r>
  <r>
    <x v="8"/>
    <x v="68"/>
    <d v="2013-08-01T00:00:00"/>
    <x v="7"/>
    <x v="2"/>
    <n v="2013"/>
    <n v="480"/>
  </r>
  <r>
    <x v="8"/>
    <x v="68"/>
    <d v="2013-09-01T00:00:00"/>
    <x v="8"/>
    <x v="2"/>
    <n v="2013"/>
    <n v="390"/>
  </r>
  <r>
    <x v="8"/>
    <x v="68"/>
    <d v="2013-10-01T00:00:00"/>
    <x v="9"/>
    <x v="3"/>
    <n v="2013"/>
    <n v="440"/>
  </r>
  <r>
    <x v="8"/>
    <x v="68"/>
    <d v="2013-11-01T00:00:00"/>
    <x v="10"/>
    <x v="3"/>
    <n v="2013"/>
    <n v="510"/>
  </r>
  <r>
    <x v="8"/>
    <x v="68"/>
    <d v="2013-12-01T00:00:00"/>
    <x v="11"/>
    <x v="3"/>
    <n v="2013"/>
    <n v="660"/>
  </r>
  <r>
    <x v="8"/>
    <x v="69"/>
    <d v="2013-01-01T00:00:00"/>
    <x v="0"/>
    <x v="0"/>
    <n v="2013"/>
    <n v="1700"/>
  </r>
  <r>
    <x v="8"/>
    <x v="69"/>
    <d v="2013-02-01T00:00:00"/>
    <x v="1"/>
    <x v="0"/>
    <n v="2013"/>
    <n v="2030"/>
  </r>
  <r>
    <x v="8"/>
    <x v="69"/>
    <d v="2013-03-01T00:00:00"/>
    <x v="2"/>
    <x v="0"/>
    <n v="2013"/>
    <n v="1500"/>
  </r>
  <r>
    <x v="8"/>
    <x v="69"/>
    <d v="2013-04-01T00:00:00"/>
    <x v="3"/>
    <x v="1"/>
    <n v="2013"/>
    <n v="1250"/>
  </r>
  <r>
    <x v="8"/>
    <x v="69"/>
    <d v="2013-05-01T00:00:00"/>
    <x v="4"/>
    <x v="1"/>
    <n v="2013"/>
    <n v="1330"/>
  </r>
  <r>
    <x v="8"/>
    <x v="69"/>
    <d v="2013-06-01T00:00:00"/>
    <x v="5"/>
    <x v="1"/>
    <n v="2013"/>
    <n v="1640"/>
  </r>
  <r>
    <x v="8"/>
    <x v="69"/>
    <d v="2013-07-01T00:00:00"/>
    <x v="6"/>
    <x v="2"/>
    <n v="2013"/>
    <n v="2070"/>
  </r>
  <r>
    <x v="8"/>
    <x v="69"/>
    <d v="2013-08-01T00:00:00"/>
    <x v="7"/>
    <x v="2"/>
    <n v="2013"/>
    <n v="1700"/>
  </r>
  <r>
    <x v="8"/>
    <x v="69"/>
    <d v="2013-09-01T00:00:00"/>
    <x v="8"/>
    <x v="2"/>
    <n v="2013"/>
    <n v="1540"/>
  </r>
  <r>
    <x v="8"/>
    <x v="69"/>
    <d v="2013-10-01T00:00:00"/>
    <x v="9"/>
    <x v="3"/>
    <n v="2013"/>
    <n v="1110"/>
  </r>
  <r>
    <x v="8"/>
    <x v="69"/>
    <d v="2013-11-01T00:00:00"/>
    <x v="10"/>
    <x v="3"/>
    <n v="2013"/>
    <n v="1480"/>
  </r>
  <r>
    <x v="8"/>
    <x v="69"/>
    <d v="2013-12-01T00:00:00"/>
    <x v="11"/>
    <x v="3"/>
    <n v="2013"/>
    <n v="1790"/>
  </r>
  <r>
    <x v="8"/>
    <x v="70"/>
    <d v="2013-01-01T00:00:00"/>
    <x v="0"/>
    <x v="0"/>
    <n v="2013"/>
    <n v="1500"/>
  </r>
  <r>
    <x v="8"/>
    <x v="70"/>
    <d v="2013-02-01T00:00:00"/>
    <x v="1"/>
    <x v="0"/>
    <n v="2013"/>
    <n v="1400"/>
  </r>
  <r>
    <x v="8"/>
    <x v="70"/>
    <d v="2013-03-01T00:00:00"/>
    <x v="2"/>
    <x v="0"/>
    <n v="2013"/>
    <n v="1400"/>
  </r>
  <r>
    <x v="8"/>
    <x v="70"/>
    <d v="2013-04-01T00:00:00"/>
    <x v="3"/>
    <x v="1"/>
    <n v="2013"/>
    <n v="1020"/>
  </r>
  <r>
    <x v="8"/>
    <x v="70"/>
    <d v="2013-05-01T00:00:00"/>
    <x v="4"/>
    <x v="1"/>
    <n v="2013"/>
    <n v="1210"/>
  </r>
  <r>
    <x v="8"/>
    <x v="70"/>
    <d v="2013-06-01T00:00:00"/>
    <x v="5"/>
    <x v="1"/>
    <n v="2013"/>
    <n v="1550"/>
  </r>
  <r>
    <x v="8"/>
    <x v="70"/>
    <d v="2013-07-01T00:00:00"/>
    <x v="6"/>
    <x v="2"/>
    <n v="2013"/>
    <n v="1210"/>
  </r>
  <r>
    <x v="8"/>
    <x v="70"/>
    <d v="2013-08-01T00:00:00"/>
    <x v="7"/>
    <x v="2"/>
    <n v="2013"/>
    <n v="1510"/>
  </r>
  <r>
    <x v="8"/>
    <x v="70"/>
    <d v="2013-09-01T00:00:00"/>
    <x v="8"/>
    <x v="2"/>
    <n v="2013"/>
    <n v="1230"/>
  </r>
  <r>
    <x v="8"/>
    <x v="70"/>
    <d v="2013-10-01T00:00:00"/>
    <x v="9"/>
    <x v="3"/>
    <n v="2013"/>
    <n v="1190"/>
  </r>
  <r>
    <x v="8"/>
    <x v="70"/>
    <d v="2013-11-01T00:00:00"/>
    <x v="10"/>
    <x v="3"/>
    <n v="2013"/>
    <n v="1530"/>
  </r>
  <r>
    <x v="8"/>
    <x v="70"/>
    <d v="2013-12-01T00:00:00"/>
    <x v="11"/>
    <x v="3"/>
    <n v="2013"/>
    <n v="1390"/>
  </r>
  <r>
    <x v="8"/>
    <x v="71"/>
    <d v="2013-01-01T00:00:00"/>
    <x v="0"/>
    <x v="0"/>
    <n v="2013"/>
    <n v="200"/>
  </r>
  <r>
    <x v="8"/>
    <x v="71"/>
    <d v="2013-02-01T00:00:00"/>
    <x v="1"/>
    <x v="0"/>
    <n v="2013"/>
    <n v="260"/>
  </r>
  <r>
    <x v="8"/>
    <x v="71"/>
    <d v="2013-03-01T00:00:00"/>
    <x v="2"/>
    <x v="0"/>
    <n v="2013"/>
    <n v="300"/>
  </r>
  <r>
    <x v="8"/>
    <x v="71"/>
    <d v="2013-04-01T00:00:00"/>
    <x v="3"/>
    <x v="1"/>
    <n v="2013"/>
    <n v="400"/>
  </r>
  <r>
    <x v="8"/>
    <x v="71"/>
    <d v="2013-05-01T00:00:00"/>
    <x v="4"/>
    <x v="1"/>
    <n v="2013"/>
    <n v="550"/>
  </r>
  <r>
    <x v="8"/>
    <x v="71"/>
    <d v="2013-06-01T00:00:00"/>
    <x v="5"/>
    <x v="1"/>
    <n v="2013"/>
    <n v="640"/>
  </r>
  <r>
    <x v="8"/>
    <x v="71"/>
    <d v="2013-07-01T00:00:00"/>
    <x v="6"/>
    <x v="2"/>
    <n v="2013"/>
    <n v="600"/>
  </r>
  <r>
    <x v="8"/>
    <x v="71"/>
    <d v="2013-08-01T00:00:00"/>
    <x v="7"/>
    <x v="2"/>
    <n v="2013"/>
    <n v="450"/>
  </r>
  <r>
    <x v="8"/>
    <x v="71"/>
    <d v="2013-09-01T00:00:00"/>
    <x v="8"/>
    <x v="2"/>
    <n v="2013"/>
    <n v="470"/>
  </r>
  <r>
    <x v="8"/>
    <x v="71"/>
    <d v="2013-10-01T00:00:00"/>
    <x v="9"/>
    <x v="3"/>
    <n v="2013"/>
    <n v="430"/>
  </r>
  <r>
    <x v="8"/>
    <x v="71"/>
    <d v="2013-11-01T00:00:00"/>
    <x v="10"/>
    <x v="3"/>
    <n v="2013"/>
    <n v="440"/>
  </r>
  <r>
    <x v="8"/>
    <x v="71"/>
    <d v="2013-12-01T00:00:00"/>
    <x v="11"/>
    <x v="3"/>
    <n v="2013"/>
    <n v="320"/>
  </r>
  <r>
    <x v="8"/>
    <x v="72"/>
    <d v="2013-01-01T00:00:00"/>
    <x v="0"/>
    <x v="0"/>
    <n v="2013"/>
    <n v="2250"/>
  </r>
  <r>
    <x v="8"/>
    <x v="72"/>
    <d v="2013-02-01T00:00:00"/>
    <x v="1"/>
    <x v="0"/>
    <n v="2013"/>
    <n v="2870"/>
  </r>
  <r>
    <x v="8"/>
    <x v="72"/>
    <d v="2013-03-01T00:00:00"/>
    <x v="2"/>
    <x v="0"/>
    <n v="2013"/>
    <n v="3680"/>
  </r>
  <r>
    <x v="8"/>
    <x v="72"/>
    <d v="2013-04-01T00:00:00"/>
    <x v="3"/>
    <x v="1"/>
    <n v="2013"/>
    <n v="4170"/>
  </r>
  <r>
    <x v="8"/>
    <x v="72"/>
    <d v="2013-05-01T00:00:00"/>
    <x v="4"/>
    <x v="1"/>
    <n v="2013"/>
    <n v="4600"/>
  </r>
  <r>
    <x v="8"/>
    <x v="72"/>
    <d v="2013-06-01T00:00:00"/>
    <x v="5"/>
    <x v="1"/>
    <n v="2013"/>
    <n v="6230"/>
  </r>
  <r>
    <x v="8"/>
    <x v="72"/>
    <d v="2013-07-01T00:00:00"/>
    <x v="6"/>
    <x v="2"/>
    <n v="2013"/>
    <n v="7490"/>
  </r>
  <r>
    <x v="8"/>
    <x v="72"/>
    <d v="2013-08-01T00:00:00"/>
    <x v="7"/>
    <x v="2"/>
    <n v="2013"/>
    <n v="5750"/>
  </r>
  <r>
    <x v="8"/>
    <x v="72"/>
    <d v="2013-09-01T00:00:00"/>
    <x v="8"/>
    <x v="2"/>
    <n v="2013"/>
    <n v="6240"/>
  </r>
  <r>
    <x v="8"/>
    <x v="72"/>
    <d v="2013-10-01T00:00:00"/>
    <x v="9"/>
    <x v="3"/>
    <n v="2013"/>
    <n v="7780"/>
  </r>
  <r>
    <x v="8"/>
    <x v="72"/>
    <d v="2013-11-01T00:00:00"/>
    <x v="10"/>
    <x v="3"/>
    <n v="2013"/>
    <n v="7150"/>
  </r>
  <r>
    <x v="8"/>
    <x v="72"/>
    <d v="2013-12-01T00:00:00"/>
    <x v="11"/>
    <x v="3"/>
    <n v="2013"/>
    <n v="7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J24" firstHeaderRow="1" firstDataRow="3" firstDataCol="1"/>
  <pivotFields count="7">
    <pivotField axis="axisRow" showAll="0">
      <items count="10">
        <item sd="0" x="0"/>
        <item sd="0" x="1"/>
        <item sd="0" x="2"/>
        <item sd="0" x="3"/>
        <item sd="0" x="4"/>
        <item x="5"/>
        <item sd="0" x="6"/>
        <item sd="0" x="7"/>
        <item sd="0" x="8"/>
        <item t="default" sd="0"/>
      </items>
    </pivotField>
    <pivotField axis="axisRow" showAll="0">
      <items count="74">
        <item x="58"/>
        <item x="46"/>
        <item x="59"/>
        <item x="5"/>
        <item x="35"/>
        <item x="6"/>
        <item x="7"/>
        <item x="8"/>
        <item x="17"/>
        <item x="18"/>
        <item x="26"/>
        <item x="27"/>
        <item x="28"/>
        <item x="65"/>
        <item x="19"/>
        <item x="53"/>
        <item x="47"/>
        <item x="29"/>
        <item x="60"/>
        <item x="48"/>
        <item x="61"/>
        <item x="20"/>
        <item x="54"/>
        <item x="34"/>
        <item x="52"/>
        <item x="9"/>
        <item x="66"/>
        <item x="68"/>
        <item x="0"/>
        <item x="1"/>
        <item x="3"/>
        <item x="21"/>
        <item x="36"/>
        <item x="55"/>
        <item x="64"/>
        <item x="10"/>
        <item x="30"/>
        <item x="62"/>
        <item x="32"/>
        <item x="33"/>
        <item x="63"/>
        <item x="11"/>
        <item x="49"/>
        <item x="12"/>
        <item x="50"/>
        <item x="72"/>
        <item x="13"/>
        <item x="37"/>
        <item x="15"/>
        <item x="14"/>
        <item x="38"/>
        <item x="2"/>
        <item x="22"/>
        <item x="23"/>
        <item x="24"/>
        <item x="31"/>
        <item x="39"/>
        <item x="40"/>
        <item x="41"/>
        <item x="43"/>
        <item x="42"/>
        <item x="44"/>
        <item x="45"/>
        <item x="4"/>
        <item x="25"/>
        <item x="51"/>
        <item x="56"/>
        <item x="69"/>
        <item x="67"/>
        <item x="71"/>
        <item x="57"/>
        <item x="16"/>
        <item x="70"/>
        <item t="default"/>
      </items>
    </pivotField>
    <pivotField numFmtId="16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h="1" x="0"/>
        <item h="1" x="1"/>
        <item x="2"/>
        <item x="3"/>
        <item t="default"/>
      </items>
    </pivotField>
    <pivotField showAll="0"/>
    <pivotField dataField="1" numFmtId="3" showAll="0"/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5"/>
    </i>
    <i r="1">
      <x v="1"/>
    </i>
    <i r="1">
      <x v="16"/>
    </i>
    <i r="1">
      <x v="19"/>
    </i>
    <i r="1">
      <x v="42"/>
    </i>
    <i r="1">
      <x v="44"/>
    </i>
    <i r="1">
      <x v="65"/>
    </i>
    <i>
      <x v="6"/>
    </i>
    <i>
      <x v="7"/>
    </i>
    <i>
      <x v="8"/>
    </i>
    <i t="grand">
      <x/>
    </i>
  </rowItems>
  <colFields count="2">
    <field x="4"/>
    <field x="3"/>
  </colFields>
  <colItems count="9">
    <i>
      <x v="2"/>
      <x v="6"/>
    </i>
    <i r="1">
      <x v="7"/>
    </i>
    <i r="1">
      <x v="8"/>
    </i>
    <i t="default">
      <x v="2"/>
    </i>
    <i>
      <x v="3"/>
      <x v="9"/>
    </i>
    <i r="1">
      <x v="10"/>
    </i>
    <i r="1">
      <x v="11"/>
    </i>
    <i t="default">
      <x v="3"/>
    </i>
    <i t="grand">
      <x/>
    </i>
  </colItems>
  <dataFields count="1">
    <dataField name="Sum of Satış" fld="6" baseField="0" baseItem="0" numFmtId="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Çeyrek" sourceName="Çeyrek">
  <pivotTables>
    <pivotTable tabId="7" name="PivotTable1"/>
  </pivotTables>
  <data>
    <tabular pivotCacheId="2">
      <items count="4">
        <i x="0"/>
        <i x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Çeyrek" cache="Slicer_Çeyrek" caption="Çeyrek" columnCount="4" rowHeight="225425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115" zoomScaleNormal="115" workbookViewId="0">
      <selection activeCell="A24" sqref="A24"/>
    </sheetView>
  </sheetViews>
  <sheetFormatPr defaultColWidth="9.109375" defaultRowHeight="14.4" x14ac:dyDescent="0.3"/>
  <cols>
    <col min="1" max="1" width="71.6640625" style="9" bestFit="1" customWidth="1"/>
    <col min="2" max="2" width="14.5546875" style="9" customWidth="1"/>
    <col min="3" max="3" width="24.88671875" style="9" customWidth="1"/>
    <col min="4" max="4" width="18.109375" style="32" customWidth="1"/>
    <col min="5" max="5" width="14.109375" style="9" customWidth="1"/>
    <col min="6" max="6" width="13.33203125" style="9" customWidth="1"/>
    <col min="7" max="7" width="17.6640625" style="9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1" t="s">
        <v>176</v>
      </c>
      <c r="G1" s="31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0" t="s">
        <v>185</v>
      </c>
      <c r="B15" s="30" t="s">
        <v>186</v>
      </c>
      <c r="C15" s="65" t="s">
        <v>57</v>
      </c>
      <c r="D15" s="65"/>
      <c r="E15" s="65"/>
      <c r="F15" s="65"/>
      <c r="G15" s="65"/>
    </row>
    <row r="16" spans="1:7" ht="15.6" x14ac:dyDescent="0.3">
      <c r="A16" s="70" t="s">
        <v>256</v>
      </c>
      <c r="B16" s="57">
        <f>SUMIFS(G2:G13,C2:C13,"Tulum")</f>
        <v>900</v>
      </c>
      <c r="C16" s="63" t="s">
        <v>206</v>
      </c>
      <c r="D16" s="63"/>
      <c r="E16" s="63"/>
      <c r="F16" s="63"/>
      <c r="G16" s="63"/>
    </row>
    <row r="17" spans="1:7" ht="15.6" x14ac:dyDescent="0.3">
      <c r="A17" s="70" t="s">
        <v>257</v>
      </c>
      <c r="B17" s="57">
        <f>SUMIFS(G2:G13,F2:F13,1)</f>
        <v>25</v>
      </c>
      <c r="C17" s="63" t="s">
        <v>207</v>
      </c>
      <c r="D17" s="64"/>
      <c r="E17" s="64"/>
      <c r="F17" s="64"/>
      <c r="G17" s="64"/>
    </row>
    <row r="18" spans="1:7" ht="15.6" x14ac:dyDescent="0.3">
      <c r="A18" s="70" t="s">
        <v>258</v>
      </c>
      <c r="B18" s="57">
        <f>SUMIFS(G2:G13,G2:G13,"&gt;1000")</f>
        <v>1200</v>
      </c>
      <c r="C18" s="63" t="s">
        <v>208</v>
      </c>
      <c r="D18" s="64"/>
      <c r="E18" s="64"/>
      <c r="F18" s="64"/>
      <c r="G18" s="64"/>
    </row>
    <row r="19" spans="1:7" ht="15.6" x14ac:dyDescent="0.3">
      <c r="A19" s="70" t="s">
        <v>259</v>
      </c>
      <c r="B19" s="57">
        <f>SUMIFS(G2:G13,F2:F13,"&lt;&gt;1")</f>
        <v>4844</v>
      </c>
      <c r="C19" s="63" t="s">
        <v>209</v>
      </c>
      <c r="D19" s="64"/>
      <c r="E19" s="64"/>
      <c r="F19" s="64"/>
      <c r="G19" s="64"/>
    </row>
    <row r="20" spans="1:7" ht="15.6" x14ac:dyDescent="0.3">
      <c r="A20" s="70" t="s">
        <v>260</v>
      </c>
      <c r="B20" s="57">
        <f>SUMIFS(G2:G13,C2:C13,"?????")</f>
        <v>900</v>
      </c>
      <c r="C20" s="63" t="s">
        <v>210</v>
      </c>
      <c r="D20" s="63"/>
      <c r="E20" s="63"/>
      <c r="F20" s="63"/>
      <c r="G20" s="63"/>
    </row>
    <row r="21" spans="1:7" ht="15.6" x14ac:dyDescent="0.3">
      <c r="A21" s="70" t="s">
        <v>261</v>
      </c>
      <c r="B21" s="57">
        <f>SUMIFS(G2:G13,C2:C13,"A*")</f>
        <v>3685</v>
      </c>
      <c r="C21" s="63" t="s">
        <v>211</v>
      </c>
      <c r="D21" s="63"/>
      <c r="E21" s="63"/>
      <c r="F21" s="63"/>
      <c r="G21" s="63"/>
    </row>
    <row r="22" spans="1:7" ht="15.6" x14ac:dyDescent="0.3">
      <c r="A22" s="70" t="s">
        <v>262</v>
      </c>
      <c r="B22" s="60">
        <f>SUMIFS(G2:G13,C2:C13,"A*",G2:G13,"&gt;600")</f>
        <v>3240</v>
      </c>
      <c r="C22" s="63" t="s">
        <v>212</v>
      </c>
      <c r="D22" s="63"/>
      <c r="E22" s="63"/>
      <c r="F22" s="63"/>
      <c r="G22" s="63"/>
    </row>
    <row r="23" spans="1:7" ht="15.6" x14ac:dyDescent="0.3">
      <c r="A23" s="70" t="s">
        <v>263</v>
      </c>
      <c r="B23" s="57">
        <f>SUMIFS(G2:G13,C2:C13,"A*",G2:G13,"&gt;=400",G2:G13,"&lt;=600")</f>
        <v>445</v>
      </c>
      <c r="C23" s="63" t="s">
        <v>213</v>
      </c>
      <c r="D23" s="63"/>
      <c r="E23" s="63"/>
      <c r="F23" s="63"/>
      <c r="G23" s="63"/>
    </row>
    <row r="24" spans="1:7" ht="15.6" x14ac:dyDescent="0.3">
      <c r="A24" s="71" t="s">
        <v>264</v>
      </c>
      <c r="B24" s="61">
        <f>SUMIFS(G2:G13,B2:B13,"AK*")+SUMIFS(G2:G13,B2:B13,"TM*")</f>
        <v>4585</v>
      </c>
      <c r="C24" s="66" t="s">
        <v>214</v>
      </c>
      <c r="D24" s="66"/>
      <c r="E24" s="66"/>
      <c r="F24" s="66"/>
      <c r="G24" s="66"/>
    </row>
    <row r="25" spans="1:7" x14ac:dyDescent="0.3">
      <c r="A25" s="39"/>
      <c r="C25" s="63"/>
      <c r="D25" s="64"/>
      <c r="E25" s="64"/>
      <c r="F25" s="64"/>
      <c r="G25" s="64"/>
    </row>
    <row r="26" spans="1:7" x14ac:dyDescent="0.3">
      <c r="A26" s="39"/>
      <c r="C26" s="63"/>
      <c r="D26" s="64"/>
      <c r="E26" s="64"/>
      <c r="F26" s="64"/>
      <c r="G26" s="64"/>
    </row>
    <row r="29" spans="1:7" x14ac:dyDescent="0.3">
      <c r="C29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</sheetData>
  <mergeCells count="12"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45" zoomScaleNormal="145" workbookViewId="0">
      <selection activeCell="D3" sqref="D3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4" width="9.109375" style="9" customWidth="1"/>
    <col min="5" max="16384" width="9.109375" style="9"/>
  </cols>
  <sheetData>
    <row r="1" spans="1:4" x14ac:dyDescent="0.3">
      <c r="A1" s="30" t="s">
        <v>160</v>
      </c>
      <c r="B1" s="30" t="s">
        <v>161</v>
      </c>
      <c r="C1" s="30" t="s">
        <v>162</v>
      </c>
    </row>
    <row r="2" spans="1:4" x14ac:dyDescent="0.3">
      <c r="A2" s="9" t="s">
        <v>163</v>
      </c>
      <c r="B2" s="9">
        <v>5800</v>
      </c>
      <c r="C2" s="57">
        <f>IF(B2&lt;5000,0,B2*10%)</f>
        <v>580</v>
      </c>
      <c r="D2" s="9" t="s">
        <v>265</v>
      </c>
    </row>
    <row r="3" spans="1:4" x14ac:dyDescent="0.3">
      <c r="A3" s="9" t="s">
        <v>164</v>
      </c>
      <c r="B3" s="9">
        <v>3730</v>
      </c>
      <c r="C3" s="57">
        <f t="shared" ref="C3:C5" si="0">IF(B3&lt;5000,0,B3*10%)</f>
        <v>0</v>
      </c>
    </row>
    <row r="4" spans="1:4" x14ac:dyDescent="0.3">
      <c r="A4" s="9" t="s">
        <v>165</v>
      </c>
      <c r="B4" s="9">
        <v>12500</v>
      </c>
      <c r="C4" s="57">
        <f t="shared" si="0"/>
        <v>1250</v>
      </c>
    </row>
    <row r="5" spans="1:4" x14ac:dyDescent="0.3">
      <c r="A5" s="9" t="s">
        <v>166</v>
      </c>
      <c r="B5" s="9">
        <v>7850</v>
      </c>
      <c r="C5" s="57">
        <f t="shared" si="0"/>
        <v>785</v>
      </c>
    </row>
    <row r="7" spans="1:4" x14ac:dyDescent="0.3">
      <c r="A7" s="9" t="s">
        <v>242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workbookViewId="0">
      <selection activeCell="C10" sqref="C10"/>
    </sheetView>
  </sheetViews>
  <sheetFormatPr defaultColWidth="9.109375" defaultRowHeight="14.4" x14ac:dyDescent="0.3"/>
  <cols>
    <col min="1" max="1" width="24.5546875" style="3" customWidth="1"/>
    <col min="2" max="2" width="10.6640625" style="3" bestFit="1" customWidth="1"/>
    <col min="3" max="4" width="9.109375" style="3" customWidth="1"/>
    <col min="5" max="16384" width="9.109375" style="3"/>
  </cols>
  <sheetData>
    <row r="1" spans="1:4" x14ac:dyDescent="0.3">
      <c r="A1" s="30" t="s">
        <v>160</v>
      </c>
      <c r="B1" s="30" t="s">
        <v>161</v>
      </c>
      <c r="C1" s="30" t="s">
        <v>162</v>
      </c>
    </row>
    <row r="2" spans="1:4" ht="15.6" x14ac:dyDescent="0.3">
      <c r="A2" s="9" t="s">
        <v>163</v>
      </c>
      <c r="B2" s="9">
        <v>5800</v>
      </c>
      <c r="C2" s="57">
        <f>IF(B2&lt;5000,0,IF(B2&lt;10000,B2*10%,B2*15%))</f>
        <v>580</v>
      </c>
      <c r="D2" s="72" t="s">
        <v>266</v>
      </c>
    </row>
    <row r="3" spans="1:4" x14ac:dyDescent="0.3">
      <c r="A3" s="9" t="s">
        <v>164</v>
      </c>
      <c r="B3" s="9">
        <v>3730</v>
      </c>
      <c r="C3" s="57">
        <f t="shared" ref="C3:C5" si="0">IF(B3&lt;5000,0,IF(B3&lt;10000,B3*10%,B3*15%))</f>
        <v>0</v>
      </c>
    </row>
    <row r="4" spans="1:4" x14ac:dyDescent="0.3">
      <c r="A4" s="9" t="s">
        <v>165</v>
      </c>
      <c r="B4" s="9">
        <v>12500</v>
      </c>
      <c r="C4" s="57">
        <f t="shared" si="0"/>
        <v>1875</v>
      </c>
    </row>
    <row r="5" spans="1:4" x14ac:dyDescent="0.3">
      <c r="A5" s="9" t="s">
        <v>166</v>
      </c>
      <c r="B5" s="9">
        <v>7850</v>
      </c>
      <c r="C5" s="57">
        <f t="shared" si="0"/>
        <v>785</v>
      </c>
    </row>
    <row r="7" spans="1:4" x14ac:dyDescent="0.3">
      <c r="A7" s="9" t="s">
        <v>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E6" sqref="E6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3" width="10.6640625" style="32" customWidth="1"/>
    <col min="4" max="5" width="9.109375" style="9" customWidth="1"/>
    <col min="6" max="16384" width="9.109375" style="9"/>
  </cols>
  <sheetData>
    <row r="1" spans="1:5" x14ac:dyDescent="0.3">
      <c r="A1" s="30" t="s">
        <v>160</v>
      </c>
      <c r="B1" s="30" t="s">
        <v>161</v>
      </c>
      <c r="C1" s="31" t="s">
        <v>169</v>
      </c>
      <c r="D1" s="30" t="s">
        <v>162</v>
      </c>
    </row>
    <row r="2" spans="1:5" x14ac:dyDescent="0.3">
      <c r="A2" s="9" t="s">
        <v>163</v>
      </c>
      <c r="B2" s="9">
        <v>5800</v>
      </c>
      <c r="C2" s="32" t="s">
        <v>167</v>
      </c>
      <c r="D2" s="57">
        <f>IF(AND(B2&gt;5000,C2="E"),B2*10%,0)</f>
        <v>580</v>
      </c>
      <c r="E2" s="9" t="s">
        <v>267</v>
      </c>
    </row>
    <row r="3" spans="1:5" x14ac:dyDescent="0.3">
      <c r="A3" s="9" t="s">
        <v>164</v>
      </c>
      <c r="B3" s="9">
        <v>3730</v>
      </c>
      <c r="C3" s="32" t="s">
        <v>167</v>
      </c>
      <c r="D3" s="57">
        <f t="shared" ref="D3:D5" si="0">IF(AND(B3&gt;5000,C3="E"),B3*10%,0)</f>
        <v>0</v>
      </c>
    </row>
    <row r="4" spans="1:5" x14ac:dyDescent="0.3">
      <c r="A4" s="9" t="s">
        <v>165</v>
      </c>
      <c r="B4" s="9">
        <v>12500</v>
      </c>
      <c r="C4" s="32" t="s">
        <v>167</v>
      </c>
      <c r="D4" s="57">
        <f t="shared" si="0"/>
        <v>1250</v>
      </c>
    </row>
    <row r="5" spans="1:5" x14ac:dyDescent="0.3">
      <c r="A5" s="9" t="s">
        <v>166</v>
      </c>
      <c r="B5" s="9">
        <v>7850</v>
      </c>
      <c r="C5" s="32" t="s">
        <v>168</v>
      </c>
      <c r="D5" s="57">
        <f t="shared" si="0"/>
        <v>0</v>
      </c>
    </row>
    <row r="7" spans="1:5" x14ac:dyDescent="0.3">
      <c r="A7" s="9" t="s">
        <v>240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75" zoomScaleNormal="175" workbookViewId="0">
      <selection activeCell="E2" sqref="E2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3" width="10.6640625" style="32" customWidth="1"/>
    <col min="4" max="5" width="9.109375" style="9" customWidth="1"/>
    <col min="6" max="16384" width="9.109375" style="9"/>
  </cols>
  <sheetData>
    <row r="1" spans="1:5" x14ac:dyDescent="0.3">
      <c r="A1" s="30" t="s">
        <v>160</v>
      </c>
      <c r="B1" s="30" t="s">
        <v>161</v>
      </c>
      <c r="C1" s="31" t="s">
        <v>169</v>
      </c>
      <c r="D1" s="30" t="s">
        <v>162</v>
      </c>
    </row>
    <row r="2" spans="1:5" x14ac:dyDescent="0.3">
      <c r="A2" s="9" t="s">
        <v>163</v>
      </c>
      <c r="B2" s="9">
        <v>5800</v>
      </c>
      <c r="C2" s="32" t="s">
        <v>167</v>
      </c>
      <c r="D2" s="57">
        <f>IF(OR(B2&gt;5000,C2="E"),B2*10%,0)</f>
        <v>580</v>
      </c>
      <c r="E2" s="9" t="s">
        <v>268</v>
      </c>
    </row>
    <row r="3" spans="1:5" x14ac:dyDescent="0.3">
      <c r="A3" s="9" t="s">
        <v>164</v>
      </c>
      <c r="B3" s="9">
        <v>3730</v>
      </c>
      <c r="C3" s="32" t="s">
        <v>168</v>
      </c>
      <c r="D3" s="57">
        <f t="shared" ref="D3:D5" si="0">IF(OR(B3&gt;5000,C3="E"),B3*10%,0)</f>
        <v>0</v>
      </c>
    </row>
    <row r="4" spans="1:5" x14ac:dyDescent="0.3">
      <c r="A4" s="9" t="s">
        <v>165</v>
      </c>
      <c r="B4" s="9">
        <v>12500</v>
      </c>
      <c r="C4" s="32" t="s">
        <v>168</v>
      </c>
      <c r="D4" s="57">
        <f t="shared" si="0"/>
        <v>1250</v>
      </c>
    </row>
    <row r="5" spans="1:5" x14ac:dyDescent="0.3">
      <c r="A5" s="9" t="s">
        <v>166</v>
      </c>
      <c r="B5" s="9">
        <v>7850</v>
      </c>
      <c r="C5" s="32" t="s">
        <v>168</v>
      </c>
      <c r="D5" s="57">
        <f t="shared" si="0"/>
        <v>785</v>
      </c>
    </row>
    <row r="7" spans="1:5" x14ac:dyDescent="0.3">
      <c r="A7" s="9" t="s">
        <v>239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30" zoomScaleNormal="130" workbookViewId="0">
      <selection activeCell="D17" sqref="D17"/>
    </sheetView>
  </sheetViews>
  <sheetFormatPr defaultColWidth="9.109375" defaultRowHeight="14.4" x14ac:dyDescent="0.3"/>
  <cols>
    <col min="1" max="1" width="17.44140625" style="9" customWidth="1"/>
    <col min="2" max="2" width="14.33203125" style="9" customWidth="1"/>
    <col min="3" max="3" width="12.6640625" style="9" bestFit="1" customWidth="1"/>
    <col min="4" max="4" width="10.44140625" style="9" bestFit="1" customWidth="1"/>
    <col min="5" max="5" width="15" style="9" bestFit="1" customWidth="1"/>
    <col min="6" max="6" width="13.109375" style="9" bestFit="1" customWidth="1"/>
    <col min="7" max="7" width="9.109375" style="45"/>
    <col min="8" max="16384" width="9.109375" style="9"/>
  </cols>
  <sheetData>
    <row r="1" spans="1:7" x14ac:dyDescent="0.3">
      <c r="A1" s="30" t="s">
        <v>173</v>
      </c>
      <c r="B1" s="30" t="s">
        <v>65</v>
      </c>
      <c r="C1" s="30" t="s">
        <v>64</v>
      </c>
      <c r="D1" s="43" t="s">
        <v>218</v>
      </c>
      <c r="G1" s="9"/>
    </row>
    <row r="2" spans="1:7" x14ac:dyDescent="0.3">
      <c r="A2" s="9" t="s">
        <v>177</v>
      </c>
      <c r="B2" s="9" t="s">
        <v>79</v>
      </c>
      <c r="C2" s="44" t="s">
        <v>78</v>
      </c>
      <c r="D2" s="45">
        <v>245</v>
      </c>
      <c r="G2" s="9"/>
    </row>
    <row r="3" spans="1:7" x14ac:dyDescent="0.3">
      <c r="A3" s="9" t="s">
        <v>180</v>
      </c>
      <c r="B3" s="38" t="s">
        <v>102</v>
      </c>
      <c r="C3" s="38" t="s">
        <v>101</v>
      </c>
      <c r="D3" s="45">
        <v>30</v>
      </c>
      <c r="G3" s="9"/>
    </row>
    <row r="4" spans="1:7" x14ac:dyDescent="0.3">
      <c r="A4" s="9" t="s">
        <v>219</v>
      </c>
      <c r="B4" s="38" t="s">
        <v>142</v>
      </c>
      <c r="C4" s="44" t="s">
        <v>137</v>
      </c>
      <c r="D4" s="45">
        <v>3</v>
      </c>
      <c r="G4" s="9"/>
    </row>
    <row r="5" spans="1:7" x14ac:dyDescent="0.3">
      <c r="A5" s="9" t="s">
        <v>182</v>
      </c>
      <c r="B5" s="38" t="s">
        <v>183</v>
      </c>
      <c r="C5" s="44" t="s">
        <v>130</v>
      </c>
      <c r="D5" s="45">
        <v>28</v>
      </c>
      <c r="G5" s="9"/>
    </row>
    <row r="6" spans="1:7" x14ac:dyDescent="0.3">
      <c r="E6" s="45"/>
      <c r="G6" s="9"/>
    </row>
    <row r="7" spans="1:7" x14ac:dyDescent="0.3">
      <c r="E7" s="45"/>
      <c r="G7" s="9"/>
    </row>
    <row r="8" spans="1:7" x14ac:dyDescent="0.3">
      <c r="E8" s="45"/>
      <c r="G8" s="9"/>
    </row>
    <row r="10" spans="1:7" x14ac:dyDescent="0.3">
      <c r="A10" s="30" t="s">
        <v>233</v>
      </c>
      <c r="B10" s="30" t="s">
        <v>218</v>
      </c>
    </row>
    <row r="11" spans="1:7" ht="15.6" x14ac:dyDescent="0.3">
      <c r="A11" s="9" t="s">
        <v>182</v>
      </c>
      <c r="B11" s="57">
        <f>VLOOKUP(A11,$A$2:$D$5,4,0)</f>
        <v>28</v>
      </c>
      <c r="C11" s="73" t="s">
        <v>269</v>
      </c>
    </row>
    <row r="12" spans="1:7" x14ac:dyDescent="0.3">
      <c r="A12" s="9" t="s">
        <v>180</v>
      </c>
      <c r="B12" s="57">
        <f>VLOOKUP(A12,$A$2:$D$5,4,0)</f>
        <v>30</v>
      </c>
    </row>
    <row r="13" spans="1:7" ht="18" x14ac:dyDescent="0.35">
      <c r="C13" s="74" t="s">
        <v>270</v>
      </c>
    </row>
    <row r="14" spans="1:7" x14ac:dyDescent="0.3">
      <c r="A14" s="30" t="s">
        <v>233</v>
      </c>
      <c r="B14" s="30" t="s">
        <v>218</v>
      </c>
    </row>
    <row r="15" spans="1:7" ht="15.6" x14ac:dyDescent="0.3">
      <c r="A15" s="9" t="s">
        <v>182</v>
      </c>
      <c r="B15" s="57">
        <f>INDEX($D$2:$D$5,MATCH(A15,$A$2:$A$5,0))</f>
        <v>28</v>
      </c>
      <c r="C15" s="75" t="s">
        <v>271</v>
      </c>
    </row>
    <row r="16" spans="1:7" x14ac:dyDescent="0.3">
      <c r="A16" s="9" t="s">
        <v>180</v>
      </c>
      <c r="B16" s="57">
        <f>INDEX($D$2:$D$5,MATCH(A16,$A$2:$A$5,0))</f>
        <v>30</v>
      </c>
    </row>
    <row r="18" spans="1:7" x14ac:dyDescent="0.3">
      <c r="A18" s="46"/>
    </row>
    <row r="24" spans="1:7" x14ac:dyDescent="0.3">
      <c r="A24" s="3"/>
      <c r="B24" s="3"/>
    </row>
    <row r="25" spans="1:7" s="32" customFormat="1" x14ac:dyDescent="0.3">
      <c r="A25" s="3"/>
      <c r="B25" s="3"/>
      <c r="G25" s="47"/>
    </row>
    <row r="26" spans="1:7" s="32" customFormat="1" x14ac:dyDescent="0.3">
      <c r="A26" s="3"/>
      <c r="B26" s="3"/>
      <c r="G26" s="47"/>
    </row>
    <row r="27" spans="1:7" s="32" customFormat="1" x14ac:dyDescent="0.3">
      <c r="A27" s="3"/>
      <c r="B27" s="3"/>
      <c r="G27" s="47"/>
    </row>
    <row r="28" spans="1:7" s="32" customFormat="1" x14ac:dyDescent="0.3">
      <c r="A28" s="3"/>
      <c r="B28" s="3"/>
      <c r="G28" s="47"/>
    </row>
    <row r="29" spans="1:7" s="32" customFormat="1" x14ac:dyDescent="0.3">
      <c r="A29" s="3"/>
      <c r="B29" s="3"/>
      <c r="G29" s="47"/>
    </row>
    <row r="30" spans="1:7" s="32" customFormat="1" x14ac:dyDescent="0.3">
      <c r="A30" s="3"/>
      <c r="B30" s="3"/>
      <c r="G30" s="47"/>
    </row>
    <row r="31" spans="1:7" s="32" customFormat="1" x14ac:dyDescent="0.3">
      <c r="A31" s="3"/>
      <c r="B31" s="3"/>
      <c r="G31" s="4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3" sqref="C13"/>
    </sheetView>
  </sheetViews>
  <sheetFormatPr defaultColWidth="9.109375" defaultRowHeight="14.4" x14ac:dyDescent="0.3"/>
  <cols>
    <col min="1" max="1" width="17.44140625" style="9" customWidth="1"/>
    <col min="2" max="2" width="10.44140625" style="9" bestFit="1" customWidth="1"/>
    <col min="3" max="3" width="10" style="32" customWidth="1"/>
    <col min="4" max="4" width="18.6640625" style="32" bestFit="1" customWidth="1"/>
    <col min="5" max="5" width="9.109375" style="9" customWidth="1"/>
    <col min="6" max="6" width="10.44140625" style="9" bestFit="1" customWidth="1"/>
    <col min="7" max="7" width="15" style="9" bestFit="1" customWidth="1"/>
    <col min="8" max="8" width="13.109375" style="9" bestFit="1" customWidth="1"/>
    <col min="9" max="9" width="9.109375" style="45"/>
    <col min="10" max="16384" width="9.109375" style="9"/>
  </cols>
  <sheetData>
    <row r="1" spans="1:9" x14ac:dyDescent="0.3">
      <c r="A1" s="30" t="s">
        <v>215</v>
      </c>
      <c r="B1" s="30" t="s">
        <v>173</v>
      </c>
      <c r="C1" s="31" t="s">
        <v>216</v>
      </c>
      <c r="D1" s="31" t="s">
        <v>217</v>
      </c>
      <c r="F1" s="30" t="s">
        <v>173</v>
      </c>
      <c r="G1" s="30" t="s">
        <v>65</v>
      </c>
      <c r="H1" s="30" t="s">
        <v>64</v>
      </c>
      <c r="I1" s="43" t="s">
        <v>218</v>
      </c>
    </row>
    <row r="2" spans="1:9" x14ac:dyDescent="0.3">
      <c r="A2" s="57"/>
      <c r="B2" s="9" t="s">
        <v>177</v>
      </c>
      <c r="C2" s="32">
        <v>1</v>
      </c>
      <c r="D2" s="32">
        <v>0</v>
      </c>
      <c r="F2" s="9" t="s">
        <v>177</v>
      </c>
      <c r="G2" s="9" t="s">
        <v>79</v>
      </c>
      <c r="H2" s="44" t="s">
        <v>78</v>
      </c>
      <c r="I2" s="45">
        <v>245</v>
      </c>
    </row>
    <row r="3" spans="1:9" x14ac:dyDescent="0.3">
      <c r="A3" s="57"/>
      <c r="B3" s="9" t="s">
        <v>177</v>
      </c>
      <c r="C3" s="32">
        <v>2</v>
      </c>
      <c r="D3" s="32">
        <v>0</v>
      </c>
      <c r="F3" s="9" t="s">
        <v>180</v>
      </c>
      <c r="G3" s="38" t="s">
        <v>102</v>
      </c>
      <c r="H3" s="38" t="s">
        <v>101</v>
      </c>
      <c r="I3" s="45">
        <v>30</v>
      </c>
    </row>
    <row r="4" spans="1:9" x14ac:dyDescent="0.3">
      <c r="A4" s="57"/>
      <c r="B4" s="9" t="s">
        <v>177</v>
      </c>
      <c r="C4" s="32">
        <v>3</v>
      </c>
      <c r="D4" s="32">
        <v>0</v>
      </c>
      <c r="F4" s="9" t="s">
        <v>182</v>
      </c>
      <c r="G4" s="38" t="s">
        <v>183</v>
      </c>
      <c r="H4" s="44" t="s">
        <v>130</v>
      </c>
      <c r="I4" s="45">
        <v>28</v>
      </c>
    </row>
    <row r="5" spans="1:9" x14ac:dyDescent="0.3">
      <c r="A5" s="57"/>
      <c r="B5" s="9" t="s">
        <v>177</v>
      </c>
      <c r="C5" s="32">
        <v>4</v>
      </c>
      <c r="D5" s="32">
        <v>0</v>
      </c>
      <c r="F5" s="9" t="s">
        <v>219</v>
      </c>
      <c r="G5" s="38" t="s">
        <v>142</v>
      </c>
      <c r="H5" s="44" t="s">
        <v>137</v>
      </c>
      <c r="I5" s="45">
        <v>3</v>
      </c>
    </row>
    <row r="6" spans="1:9" x14ac:dyDescent="0.3">
      <c r="A6" s="57"/>
      <c r="B6" s="9" t="s">
        <v>180</v>
      </c>
      <c r="C6" s="32">
        <v>2</v>
      </c>
      <c r="D6" s="32">
        <v>0</v>
      </c>
    </row>
    <row r="7" spans="1:9" x14ac:dyDescent="0.3">
      <c r="A7" s="57"/>
      <c r="B7" s="9" t="s">
        <v>182</v>
      </c>
      <c r="C7" s="32">
        <v>2</v>
      </c>
      <c r="D7" s="32">
        <v>0</v>
      </c>
    </row>
    <row r="8" spans="1:9" x14ac:dyDescent="0.3">
      <c r="A8" s="57"/>
      <c r="B8" s="9" t="s">
        <v>182</v>
      </c>
      <c r="C8" s="32">
        <v>3</v>
      </c>
      <c r="D8" s="32">
        <v>0</v>
      </c>
    </row>
    <row r="9" spans="1:9" x14ac:dyDescent="0.3">
      <c r="A9" s="57"/>
      <c r="B9" s="58" t="s">
        <v>182</v>
      </c>
      <c r="C9" s="59">
        <v>3</v>
      </c>
      <c r="D9" s="59">
        <v>1</v>
      </c>
    </row>
    <row r="10" spans="1:9" x14ac:dyDescent="0.3">
      <c r="A10" s="57"/>
      <c r="B10" s="58" t="s">
        <v>219</v>
      </c>
      <c r="C10" s="59">
        <v>2</v>
      </c>
      <c r="D10" s="59">
        <v>0</v>
      </c>
    </row>
    <row r="11" spans="1:9" x14ac:dyDescent="0.3">
      <c r="A11" s="57"/>
      <c r="B11" s="58" t="s">
        <v>219</v>
      </c>
      <c r="C11" s="59">
        <v>2</v>
      </c>
      <c r="D11" s="59">
        <v>1</v>
      </c>
    </row>
    <row r="12" spans="1:9" x14ac:dyDescent="0.3">
      <c r="A12" s="46"/>
      <c r="C12" s="46"/>
    </row>
    <row r="18" spans="1:9" x14ac:dyDescent="0.3">
      <c r="A18" s="3"/>
      <c r="B18" s="3"/>
    </row>
    <row r="19" spans="1:9" s="32" customFormat="1" x14ac:dyDescent="0.3">
      <c r="A19" s="3"/>
      <c r="B19" s="3"/>
      <c r="I19" s="47"/>
    </row>
    <row r="20" spans="1:9" s="32" customFormat="1" x14ac:dyDescent="0.3">
      <c r="A20" s="3"/>
      <c r="B20" s="3"/>
      <c r="I20" s="47"/>
    </row>
    <row r="21" spans="1:9" s="32" customFormat="1" x14ac:dyDescent="0.3">
      <c r="A21" s="3"/>
      <c r="B21" s="3"/>
      <c r="I21" s="47"/>
    </row>
    <row r="22" spans="1:9" s="32" customFormat="1" x14ac:dyDescent="0.3">
      <c r="A22" s="3"/>
      <c r="B22" s="3"/>
      <c r="I22" s="47"/>
    </row>
    <row r="23" spans="1:9" s="32" customFormat="1" x14ac:dyDescent="0.3">
      <c r="A23" s="3"/>
      <c r="B23" s="3"/>
      <c r="I23" s="47"/>
    </row>
    <row r="24" spans="1:9" s="32" customFormat="1" x14ac:dyDescent="0.3">
      <c r="A24" s="3"/>
      <c r="B24" s="3"/>
      <c r="I24" s="47"/>
    </row>
    <row r="25" spans="1:9" s="32" customFormat="1" x14ac:dyDescent="0.3">
      <c r="A25" s="3"/>
      <c r="B25" s="3"/>
      <c r="I25" s="4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ColWidth="8.88671875" defaultRowHeight="14.4" x14ac:dyDescent="0.3"/>
  <cols>
    <col min="1" max="1" width="9.6640625" style="3" bestFit="1" customWidth="1"/>
    <col min="2" max="3" width="8.88671875" style="3"/>
    <col min="4" max="4" width="18.6640625" style="3" bestFit="1" customWidth="1"/>
    <col min="5" max="16384" width="8.88671875" style="3"/>
  </cols>
  <sheetData>
    <row r="1" spans="1:7" ht="16.2" x14ac:dyDescent="0.3">
      <c r="A1" s="30" t="s">
        <v>215</v>
      </c>
      <c r="B1" s="48" t="s">
        <v>220</v>
      </c>
      <c r="C1" s="31" t="s">
        <v>216</v>
      </c>
      <c r="D1" s="31" t="s">
        <v>217</v>
      </c>
      <c r="F1" s="48" t="s">
        <v>220</v>
      </c>
      <c r="G1" s="48" t="s">
        <v>221</v>
      </c>
    </row>
    <row r="2" spans="1:7" x14ac:dyDescent="0.3">
      <c r="A2" s="57"/>
      <c r="B2" s="9">
        <v>16</v>
      </c>
      <c r="C2" s="32">
        <v>2</v>
      </c>
      <c r="D2" s="32">
        <v>1</v>
      </c>
      <c r="E2" s="49"/>
      <c r="F2" s="50">
        <v>16</v>
      </c>
      <c r="G2" s="9">
        <f>F2/2.2*1000</f>
        <v>7272.7272727272721</v>
      </c>
    </row>
    <row r="3" spans="1:7" x14ac:dyDescent="0.3">
      <c r="A3" s="57"/>
      <c r="B3" s="9">
        <v>20</v>
      </c>
      <c r="C3" s="32">
        <v>2</v>
      </c>
      <c r="D3" s="32">
        <v>1</v>
      </c>
      <c r="E3" s="49"/>
      <c r="F3" s="50">
        <v>20</v>
      </c>
      <c r="G3" s="9">
        <f t="shared" ref="G3:G9" si="0">F3/2.2*1000</f>
        <v>9090.9090909090901</v>
      </c>
    </row>
    <row r="4" spans="1:7" x14ac:dyDescent="0.3">
      <c r="A4" s="57"/>
      <c r="B4" s="9">
        <v>22</v>
      </c>
      <c r="C4" s="32">
        <v>2</v>
      </c>
      <c r="D4" s="32">
        <v>1</v>
      </c>
      <c r="E4" s="49"/>
      <c r="F4" s="50">
        <v>25</v>
      </c>
      <c r="G4" s="9">
        <f t="shared" si="0"/>
        <v>11363.636363636364</v>
      </c>
    </row>
    <row r="5" spans="1:7" x14ac:dyDescent="0.3">
      <c r="A5" s="57"/>
      <c r="B5" s="9">
        <v>23</v>
      </c>
      <c r="C5" s="32">
        <v>2</v>
      </c>
      <c r="D5" s="32">
        <v>1</v>
      </c>
      <c r="E5" s="49"/>
      <c r="F5" s="50">
        <v>30</v>
      </c>
      <c r="G5" s="9">
        <f t="shared" si="0"/>
        <v>13636.363636363634</v>
      </c>
    </row>
    <row r="6" spans="1:7" x14ac:dyDescent="0.3">
      <c r="A6" s="57"/>
      <c r="B6" s="9">
        <v>24</v>
      </c>
      <c r="C6" s="32">
        <v>2</v>
      </c>
      <c r="D6" s="32">
        <v>1</v>
      </c>
      <c r="E6" s="49"/>
      <c r="F6" s="50">
        <v>36</v>
      </c>
      <c r="G6" s="9">
        <f t="shared" si="0"/>
        <v>16363.636363636364</v>
      </c>
    </row>
    <row r="7" spans="1:7" x14ac:dyDescent="0.3">
      <c r="A7" s="57"/>
      <c r="B7" s="9">
        <v>25</v>
      </c>
      <c r="C7" s="32">
        <v>2</v>
      </c>
      <c r="D7" s="32">
        <v>1</v>
      </c>
      <c r="E7" s="49"/>
      <c r="F7" s="50">
        <v>42</v>
      </c>
      <c r="G7" s="9">
        <f t="shared" si="0"/>
        <v>19090.909090909088</v>
      </c>
    </row>
    <row r="8" spans="1:7" x14ac:dyDescent="0.3">
      <c r="A8" s="57"/>
      <c r="B8" s="9">
        <v>33</v>
      </c>
      <c r="C8" s="32">
        <v>2</v>
      </c>
      <c r="D8" s="32">
        <v>1</v>
      </c>
      <c r="E8" s="49"/>
      <c r="F8" s="50">
        <v>49</v>
      </c>
      <c r="G8" s="9">
        <f t="shared" si="0"/>
        <v>22272.727272727268</v>
      </c>
    </row>
    <row r="9" spans="1:7" x14ac:dyDescent="0.3">
      <c r="A9" s="57"/>
      <c r="B9" s="9">
        <v>99</v>
      </c>
      <c r="C9" s="32">
        <v>2</v>
      </c>
      <c r="D9" s="32">
        <v>1</v>
      </c>
      <c r="E9" s="49"/>
      <c r="F9" s="50">
        <v>55</v>
      </c>
      <c r="G9" s="9">
        <f t="shared" si="0"/>
        <v>24999.999999999996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5" sqref="F15"/>
    </sheetView>
  </sheetViews>
  <sheetFormatPr defaultColWidth="9.109375" defaultRowHeight="14.4" x14ac:dyDescent="0.3"/>
  <cols>
    <col min="1" max="1" width="17.44140625" style="9" customWidth="1"/>
    <col min="2" max="2" width="10.44140625" style="9" bestFit="1" customWidth="1"/>
    <col min="3" max="3" width="10" style="32" customWidth="1"/>
    <col min="4" max="4" width="18.6640625" style="32" bestFit="1" customWidth="1"/>
    <col min="5" max="5" width="9.109375" style="9" customWidth="1"/>
    <col min="6" max="6" width="10.44140625" style="9" bestFit="1" customWidth="1"/>
    <col min="7" max="7" width="9.109375" style="45"/>
    <col min="8" max="16384" width="9.109375" style="9"/>
  </cols>
  <sheetData>
    <row r="1" spans="1:7" s="32" customFormat="1" x14ac:dyDescent="0.3">
      <c r="A1" s="30" t="s">
        <v>222</v>
      </c>
      <c r="B1" s="31" t="s">
        <v>223</v>
      </c>
      <c r="C1" s="31" t="s">
        <v>224</v>
      </c>
      <c r="D1" s="31" t="s">
        <v>225</v>
      </c>
      <c r="E1" s="31" t="s">
        <v>226</v>
      </c>
      <c r="F1" s="31" t="s">
        <v>227</v>
      </c>
      <c r="G1" s="47"/>
    </row>
    <row r="2" spans="1:7" s="51" customFormat="1" x14ac:dyDescent="0.3">
      <c r="A2" s="30" t="s">
        <v>228</v>
      </c>
      <c r="B2" s="51">
        <v>2.3635999999999999</v>
      </c>
      <c r="C2" s="52">
        <v>1.7635000000000001</v>
      </c>
      <c r="D2" s="52">
        <v>2.7793999999999999</v>
      </c>
      <c r="E2" s="53">
        <v>0.27334000000000003</v>
      </c>
      <c r="F2" s="51">
        <v>1.903</v>
      </c>
    </row>
    <row r="3" spans="1:7" s="51" customFormat="1" x14ac:dyDescent="0.3">
      <c r="A3" s="30" t="s">
        <v>229</v>
      </c>
      <c r="B3" s="51">
        <v>2.375</v>
      </c>
      <c r="C3" s="52">
        <v>1.772</v>
      </c>
      <c r="D3" s="52">
        <v>2.7938999999999998</v>
      </c>
      <c r="E3" s="53">
        <v>0.27617999999999998</v>
      </c>
      <c r="F3" s="51">
        <v>1.9156</v>
      </c>
    </row>
    <row r="5" spans="1:7" x14ac:dyDescent="0.3">
      <c r="A5" s="30" t="s">
        <v>230</v>
      </c>
      <c r="B5" s="31" t="s">
        <v>231</v>
      </c>
      <c r="C5" s="31" t="s">
        <v>232</v>
      </c>
    </row>
    <row r="6" spans="1:7" x14ac:dyDescent="0.3">
      <c r="A6" s="56"/>
      <c r="B6" s="32" t="s">
        <v>223</v>
      </c>
      <c r="C6" s="32">
        <v>1</v>
      </c>
    </row>
    <row r="7" spans="1:7" x14ac:dyDescent="0.3">
      <c r="A7" s="56"/>
      <c r="B7" s="32" t="s">
        <v>223</v>
      </c>
      <c r="C7" s="32">
        <v>2</v>
      </c>
    </row>
    <row r="8" spans="1:7" x14ac:dyDescent="0.3">
      <c r="A8" s="56"/>
      <c r="B8" s="32" t="s">
        <v>223</v>
      </c>
      <c r="C8" s="32">
        <v>3</v>
      </c>
    </row>
    <row r="9" spans="1:7" x14ac:dyDescent="0.3">
      <c r="A9" s="56"/>
      <c r="B9" s="32" t="s">
        <v>224</v>
      </c>
      <c r="C9" s="32">
        <v>2</v>
      </c>
    </row>
    <row r="10" spans="1:7" x14ac:dyDescent="0.3">
      <c r="A10" s="56"/>
      <c r="B10" s="32" t="s">
        <v>225</v>
      </c>
      <c r="C10" s="32">
        <v>2</v>
      </c>
    </row>
    <row r="11" spans="1:7" x14ac:dyDescent="0.3">
      <c r="A11" s="56"/>
      <c r="B11" s="32" t="s">
        <v>227</v>
      </c>
      <c r="C11" s="32">
        <v>2</v>
      </c>
    </row>
    <row r="12" spans="1:7" x14ac:dyDescent="0.3">
      <c r="A12" s="56"/>
      <c r="B12" s="32" t="s">
        <v>226</v>
      </c>
      <c r="C12" s="32">
        <v>3</v>
      </c>
    </row>
    <row r="18" spans="1:7" x14ac:dyDescent="0.3">
      <c r="A18" s="46"/>
      <c r="C18" s="46"/>
    </row>
    <row r="24" spans="1:7" x14ac:dyDescent="0.3">
      <c r="A24" s="3"/>
      <c r="B24" s="3"/>
      <c r="F24" s="32"/>
      <c r="G24" s="47"/>
    </row>
    <row r="25" spans="1:7" s="32" customFormat="1" x14ac:dyDescent="0.3">
      <c r="A25" s="3"/>
      <c r="B25" s="3"/>
      <c r="G25" s="47"/>
    </row>
    <row r="26" spans="1:7" s="32" customFormat="1" x14ac:dyDescent="0.3">
      <c r="A26" s="3"/>
      <c r="B26" s="3"/>
      <c r="G26" s="47"/>
    </row>
    <row r="27" spans="1:7" s="32" customFormat="1" x14ac:dyDescent="0.3">
      <c r="A27" s="3"/>
      <c r="B27" s="3"/>
      <c r="G27" s="47"/>
    </row>
    <row r="28" spans="1:7" s="32" customFormat="1" x14ac:dyDescent="0.3">
      <c r="A28" s="3"/>
      <c r="B28" s="3"/>
      <c r="G28" s="47"/>
    </row>
    <row r="29" spans="1:7" s="32" customFormat="1" x14ac:dyDescent="0.3">
      <c r="A29" s="3"/>
      <c r="B29" s="3"/>
      <c r="G29" s="47"/>
    </row>
    <row r="30" spans="1:7" s="32" customFormat="1" x14ac:dyDescent="0.3">
      <c r="A30" s="3"/>
      <c r="B30" s="3"/>
      <c r="G30" s="47"/>
    </row>
    <row r="31" spans="1:7" s="32" customFormat="1" x14ac:dyDescent="0.3">
      <c r="A31" s="3"/>
      <c r="B31" s="3"/>
      <c r="F31" s="9"/>
      <c r="G31" s="4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L11" sqref="L11"/>
    </sheetView>
  </sheetViews>
  <sheetFormatPr defaultColWidth="12.88671875" defaultRowHeight="14.4" x14ac:dyDescent="0.3"/>
  <cols>
    <col min="1" max="1" width="18.88671875" style="3" customWidth="1"/>
    <col min="2" max="2" width="4.109375" style="3" customWidth="1"/>
    <col min="3" max="3" width="17.6640625" style="3" bestFit="1" customWidth="1"/>
    <col min="4" max="4" width="4.33203125" style="3" customWidth="1"/>
    <col min="5" max="5" width="20.5546875" style="3" customWidth="1"/>
    <col min="6" max="6" width="4.33203125" style="3" customWidth="1"/>
    <col min="7" max="7" width="12.88671875" style="3"/>
    <col min="8" max="8" width="5.109375" style="3" customWidth="1"/>
    <col min="9" max="16384" width="12.88671875" style="3"/>
  </cols>
  <sheetData>
    <row r="1" spans="1:9" s="2" customFormat="1" x14ac:dyDescent="0.3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</row>
    <row r="2" spans="1:9" s="2" customFormat="1" x14ac:dyDescent="0.3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spans="1:9" x14ac:dyDescent="0.3">
      <c r="A3" s="3">
        <v>1</v>
      </c>
      <c r="C3" s="3">
        <v>1</v>
      </c>
      <c r="E3" s="3" t="s">
        <v>10</v>
      </c>
      <c r="G3" s="3">
        <v>1</v>
      </c>
      <c r="I3" s="3">
        <v>1</v>
      </c>
    </row>
    <row r="4" spans="1:9" x14ac:dyDescent="0.3">
      <c r="A4" s="3">
        <v>2</v>
      </c>
      <c r="C4" s="3">
        <v>2</v>
      </c>
      <c r="E4" s="3" t="s">
        <v>11</v>
      </c>
      <c r="G4" s="3">
        <v>2</v>
      </c>
      <c r="I4" s="3">
        <v>2</v>
      </c>
    </row>
    <row r="5" spans="1:9" x14ac:dyDescent="0.3">
      <c r="A5" s="3">
        <v>3</v>
      </c>
      <c r="C5" s="3">
        <v>3</v>
      </c>
      <c r="E5" s="3" t="s">
        <v>12</v>
      </c>
      <c r="G5" s="3">
        <v>3</v>
      </c>
      <c r="I5" s="3">
        <v>3</v>
      </c>
    </row>
    <row r="6" spans="1:9" x14ac:dyDescent="0.3">
      <c r="A6" s="3">
        <v>4</v>
      </c>
      <c r="C6" s="3">
        <v>4</v>
      </c>
      <c r="E6" s="3" t="s">
        <v>13</v>
      </c>
      <c r="G6" s="3">
        <v>4</v>
      </c>
      <c r="I6" s="3">
        <v>4</v>
      </c>
    </row>
    <row r="7" spans="1:9" x14ac:dyDescent="0.3">
      <c r="A7" s="3">
        <v>5</v>
      </c>
      <c r="C7" s="3">
        <v>5</v>
      </c>
      <c r="E7" s="3" t="s">
        <v>14</v>
      </c>
      <c r="G7" s="3">
        <v>5</v>
      </c>
      <c r="I7" s="3">
        <v>5</v>
      </c>
    </row>
    <row r="8" spans="1:9" x14ac:dyDescent="0.3">
      <c r="A8" s="3">
        <v>6</v>
      </c>
      <c r="C8" s="3">
        <v>6</v>
      </c>
      <c r="E8" s="3" t="s">
        <v>15</v>
      </c>
      <c r="G8" s="3">
        <v>6</v>
      </c>
      <c r="I8" s="3">
        <v>6</v>
      </c>
    </row>
    <row r="9" spans="1:9" x14ac:dyDescent="0.3">
      <c r="A9" s="3">
        <v>7</v>
      </c>
      <c r="C9" s="3">
        <v>7</v>
      </c>
      <c r="E9" s="3" t="s">
        <v>16</v>
      </c>
      <c r="G9" s="3">
        <v>7</v>
      </c>
      <c r="I9" s="3">
        <v>7</v>
      </c>
    </row>
    <row r="10" spans="1:9" x14ac:dyDescent="0.3">
      <c r="A10" s="3">
        <v>10</v>
      </c>
      <c r="C10" s="3">
        <v>10</v>
      </c>
      <c r="E10" s="3" t="s">
        <v>17</v>
      </c>
      <c r="G10" s="3">
        <v>10</v>
      </c>
      <c r="I10" s="3">
        <v>10</v>
      </c>
    </row>
    <row r="11" spans="1:9" x14ac:dyDescent="0.3">
      <c r="A11" s="3">
        <v>9</v>
      </c>
      <c r="C11" s="3">
        <v>9</v>
      </c>
      <c r="E11" s="3" t="s">
        <v>18</v>
      </c>
      <c r="G11" s="3">
        <v>9</v>
      </c>
      <c r="I11" s="3">
        <v>9</v>
      </c>
    </row>
    <row r="12" spans="1:9" x14ac:dyDescent="0.3">
      <c r="A12" s="3">
        <v>10</v>
      </c>
      <c r="C12" s="3">
        <v>10</v>
      </c>
      <c r="E12" s="3" t="s">
        <v>19</v>
      </c>
      <c r="G12" s="3">
        <v>10</v>
      </c>
      <c r="I12" s="3">
        <v>10</v>
      </c>
    </row>
  </sheetData>
  <conditionalFormatting sqref="A3:A12">
    <cfRule type="cellIs" dxfId="7" priority="5" operator="greaterThan">
      <formula>5</formula>
    </cfRule>
  </conditionalFormatting>
  <conditionalFormatting sqref="C3:C12">
    <cfRule type="cellIs" dxfId="6" priority="4" operator="between">
      <formula>5</formula>
      <formula>7</formula>
    </cfRule>
  </conditionalFormatting>
  <conditionalFormatting sqref="E3:E12">
    <cfRule type="containsText" dxfId="5" priority="3" operator="containsText" text="dağ">
      <formula>NOT(ISERROR(SEARCH("dağ",E3)))</formula>
    </cfRule>
  </conditionalFormatting>
  <conditionalFormatting sqref="G3:G12">
    <cfRule type="duplicateValues" dxfId="4" priority="2"/>
  </conditionalFormatting>
  <conditionalFormatting sqref="I3:I12">
    <cfRule type="uniqueValues" dxfId="3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145" zoomScaleNormal="145" workbookViewId="0">
      <selection activeCell="F17" sqref="F17"/>
    </sheetView>
  </sheetViews>
  <sheetFormatPr defaultColWidth="9.109375" defaultRowHeight="14.4" x14ac:dyDescent="0.3"/>
  <cols>
    <col min="1" max="1" width="24.5546875" style="9" customWidth="1"/>
    <col min="2" max="2" width="14.5546875" style="9" customWidth="1"/>
    <col min="3" max="3" width="18.33203125" style="9" customWidth="1"/>
    <col min="4" max="4" width="7.5546875" style="32" customWidth="1"/>
    <col min="5" max="5" width="8" style="9" customWidth="1"/>
    <col min="6" max="6" width="7.6640625" style="9" customWidth="1"/>
    <col min="7" max="7" width="10.6640625" style="9" bestFit="1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4" t="s">
        <v>234</v>
      </c>
      <c r="B15" s="35"/>
      <c r="C15" s="35"/>
      <c r="D15" s="35"/>
      <c r="E15" s="35"/>
      <c r="F15" s="54">
        <f>SUM(F2:F13)</f>
        <v>73</v>
      </c>
      <c r="G15" s="54">
        <f>SUM(G2:G13)</f>
        <v>4869</v>
      </c>
    </row>
    <row r="16" spans="1:7" x14ac:dyDescent="0.3">
      <c r="C16" s="38"/>
      <c r="F16" s="9" t="s">
        <v>243</v>
      </c>
    </row>
    <row r="17" spans="3:4" x14ac:dyDescent="0.3">
      <c r="C17" s="38"/>
    </row>
    <row r="18" spans="3:4" x14ac:dyDescent="0.3">
      <c r="C18" s="38"/>
    </row>
    <row r="20" spans="3:4" x14ac:dyDescent="0.3">
      <c r="D20" s="9"/>
    </row>
    <row r="21" spans="3:4" x14ac:dyDescent="0.3">
      <c r="D21" s="9"/>
    </row>
    <row r="22" spans="3:4" x14ac:dyDescent="0.3">
      <c r="D22" s="9"/>
    </row>
    <row r="23" spans="3:4" x14ac:dyDescent="0.3">
      <c r="D23" s="9"/>
    </row>
    <row r="24" spans="3:4" x14ac:dyDescent="0.3">
      <c r="C24" s="38"/>
    </row>
    <row r="25" spans="3:4" x14ac:dyDescent="0.3">
      <c r="C25" s="38"/>
    </row>
    <row r="26" spans="3:4" x14ac:dyDescent="0.3">
      <c r="C26" s="38"/>
    </row>
    <row r="27" spans="3:4" x14ac:dyDescent="0.3">
      <c r="C27" s="38"/>
    </row>
    <row r="28" spans="3:4" x14ac:dyDescent="0.3">
      <c r="C28" s="38"/>
    </row>
    <row r="29" spans="3:4" x14ac:dyDescent="0.3">
      <c r="C29" s="38"/>
    </row>
    <row r="30" spans="3:4" x14ac:dyDescent="0.3">
      <c r="C30" s="38"/>
    </row>
    <row r="31" spans="3:4" x14ac:dyDescent="0.3">
      <c r="C31" s="38"/>
    </row>
    <row r="34" spans="3:3" x14ac:dyDescent="0.3">
      <c r="C34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  <row r="43" spans="3:3" x14ac:dyDescent="0.3">
      <c r="C43" s="38"/>
    </row>
    <row r="44" spans="3:3" x14ac:dyDescent="0.3">
      <c r="C44" s="3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2"/>
  <sheetViews>
    <sheetView showGridLines="0" workbookViewId="0">
      <selection activeCell="I16" sqref="I16"/>
    </sheetView>
  </sheetViews>
  <sheetFormatPr defaultColWidth="12.88671875" defaultRowHeight="14.4" x14ac:dyDescent="0.3"/>
  <cols>
    <col min="1" max="1" width="15.44140625" style="3" customWidth="1"/>
    <col min="2" max="2" width="5.109375" style="3" customWidth="1"/>
    <col min="3" max="3" width="12.88671875" style="3"/>
    <col min="4" max="4" width="4.33203125" style="3" customWidth="1"/>
    <col min="5" max="5" width="17.6640625" style="3" bestFit="1" customWidth="1"/>
    <col min="6" max="16384" width="12.88671875" style="3"/>
  </cols>
  <sheetData>
    <row r="1" spans="1:5" s="2" customFormat="1" x14ac:dyDescent="0.3">
      <c r="A1" s="1" t="s">
        <v>20</v>
      </c>
      <c r="C1" s="1" t="s">
        <v>21</v>
      </c>
      <c r="E1" s="1" t="s">
        <v>22</v>
      </c>
    </row>
    <row r="2" spans="1:5" s="2" customFormat="1" x14ac:dyDescent="0.3">
      <c r="A2" s="1" t="s">
        <v>23</v>
      </c>
      <c r="C2" s="1" t="s">
        <v>24</v>
      </c>
      <c r="E2" s="1" t="s">
        <v>25</v>
      </c>
    </row>
    <row r="3" spans="1:5" x14ac:dyDescent="0.3">
      <c r="A3" s="3">
        <v>1</v>
      </c>
      <c r="C3" s="3">
        <v>1</v>
      </c>
      <c r="E3" s="3">
        <v>1</v>
      </c>
    </row>
    <row r="4" spans="1:5" x14ac:dyDescent="0.3">
      <c r="A4" s="3">
        <v>2</v>
      </c>
      <c r="C4" s="3">
        <v>2</v>
      </c>
      <c r="E4" s="3">
        <v>2</v>
      </c>
    </row>
    <row r="5" spans="1:5" x14ac:dyDescent="0.3">
      <c r="A5" s="3">
        <v>3</v>
      </c>
      <c r="C5" s="3">
        <v>3</v>
      </c>
      <c r="E5" s="3">
        <v>3</v>
      </c>
    </row>
    <row r="6" spans="1:5" x14ac:dyDescent="0.3">
      <c r="A6" s="3">
        <v>4</v>
      </c>
      <c r="C6" s="3">
        <v>4</v>
      </c>
      <c r="E6" s="3">
        <v>4</v>
      </c>
    </row>
    <row r="7" spans="1:5" x14ac:dyDescent="0.3">
      <c r="A7" s="3">
        <v>5</v>
      </c>
      <c r="C7" s="3">
        <v>5</v>
      </c>
      <c r="E7" s="3">
        <v>5</v>
      </c>
    </row>
    <row r="8" spans="1:5" x14ac:dyDescent="0.3">
      <c r="A8" s="3">
        <v>6</v>
      </c>
      <c r="C8" s="3">
        <v>6</v>
      </c>
      <c r="E8" s="3">
        <v>6</v>
      </c>
    </row>
    <row r="9" spans="1:5" x14ac:dyDescent="0.3">
      <c r="A9" s="3">
        <v>7</v>
      </c>
      <c r="C9" s="3">
        <v>7</v>
      </c>
      <c r="E9" s="3">
        <v>7</v>
      </c>
    </row>
    <row r="10" spans="1:5" x14ac:dyDescent="0.3">
      <c r="A10" s="3">
        <v>10</v>
      </c>
      <c r="C10" s="3">
        <v>10</v>
      </c>
      <c r="E10" s="3">
        <v>10</v>
      </c>
    </row>
    <row r="11" spans="1:5" x14ac:dyDescent="0.3">
      <c r="A11" s="3">
        <v>9</v>
      </c>
      <c r="C11" s="3">
        <v>9</v>
      </c>
      <c r="E11" s="3">
        <v>9</v>
      </c>
    </row>
    <row r="12" spans="1:5" x14ac:dyDescent="0.3">
      <c r="A12" s="3">
        <v>10</v>
      </c>
      <c r="C12" s="3">
        <v>10</v>
      </c>
      <c r="E12" s="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4" sqref="L4"/>
    </sheetView>
  </sheetViews>
  <sheetFormatPr defaultColWidth="8.88671875" defaultRowHeight="14.4" x14ac:dyDescent="0.3"/>
  <cols>
    <col min="1" max="1" width="22" style="3" customWidth="1"/>
    <col min="2" max="2" width="4" style="3" customWidth="1"/>
    <col min="3" max="4" width="8.88671875" style="3"/>
    <col min="5" max="5" width="9.109375" style="3" customWidth="1"/>
    <col min="6" max="6" width="5.109375" style="3" customWidth="1"/>
    <col min="7" max="7" width="8.88671875" style="3"/>
    <col min="8" max="9" width="17.44140625" style="3" customWidth="1"/>
    <col min="10" max="10" width="9.109375" style="3" customWidth="1"/>
    <col min="11" max="11" width="5.109375" style="3" customWidth="1"/>
    <col min="12" max="12" width="9.44140625" style="3" customWidth="1"/>
    <col min="13" max="16384" width="8.88671875" style="3"/>
  </cols>
  <sheetData>
    <row r="1" spans="1:12" x14ac:dyDescent="0.3">
      <c r="A1" s="4" t="s">
        <v>26</v>
      </c>
      <c r="C1" s="67" t="s">
        <v>27</v>
      </c>
      <c r="D1" s="67"/>
      <c r="E1" s="67"/>
      <c r="G1" s="67" t="s">
        <v>28</v>
      </c>
      <c r="H1" s="67"/>
      <c r="I1" s="67"/>
      <c r="J1" s="67"/>
    </row>
    <row r="2" spans="1:12" s="6" customFormat="1" ht="32.25" customHeight="1" x14ac:dyDescent="0.3">
      <c r="A2" s="5" t="s">
        <v>29</v>
      </c>
      <c r="C2" s="68" t="s">
        <v>30</v>
      </c>
      <c r="D2" s="68"/>
      <c r="E2" s="68"/>
      <c r="G2" s="7" t="s">
        <v>31</v>
      </c>
      <c r="H2" s="7" t="s">
        <v>32</v>
      </c>
      <c r="I2" s="7" t="s">
        <v>33</v>
      </c>
      <c r="J2" s="7" t="s">
        <v>34</v>
      </c>
    </row>
    <row r="3" spans="1:12" x14ac:dyDescent="0.3">
      <c r="A3" s="3">
        <v>2011</v>
      </c>
      <c r="C3" s="3">
        <v>1</v>
      </c>
      <c r="D3" s="3" t="s">
        <v>35</v>
      </c>
      <c r="E3" s="3">
        <v>1</v>
      </c>
      <c r="G3" s="3">
        <v>1</v>
      </c>
      <c r="H3" s="3" t="s">
        <v>36</v>
      </c>
      <c r="I3" s="8">
        <f ca="1">TODAY()+42</f>
        <v>44254</v>
      </c>
      <c r="J3" s="9">
        <v>10000</v>
      </c>
      <c r="L3" s="3" t="b">
        <f ca="1">$I3&lt;=TODAY()+10</f>
        <v>0</v>
      </c>
    </row>
    <row r="4" spans="1:12" x14ac:dyDescent="0.3">
      <c r="A4" s="3">
        <v>2012</v>
      </c>
      <c r="C4" s="3">
        <v>2</v>
      </c>
      <c r="D4" s="3" t="s">
        <v>35</v>
      </c>
      <c r="E4" s="3">
        <v>2</v>
      </c>
      <c r="G4" s="3">
        <v>2</v>
      </c>
      <c r="H4" s="3" t="s">
        <v>37</v>
      </c>
      <c r="I4" s="8">
        <f ca="1">TODAY()+77</f>
        <v>44289</v>
      </c>
      <c r="J4" s="9">
        <v>15000</v>
      </c>
      <c r="L4" s="3" t="b">
        <f t="shared" ref="L4:L9" ca="1" si="0">$I4&lt;=TODAY()+10</f>
        <v>0</v>
      </c>
    </row>
    <row r="5" spans="1:12" x14ac:dyDescent="0.3">
      <c r="A5" s="3">
        <v>2013</v>
      </c>
      <c r="C5" s="3">
        <v>3</v>
      </c>
      <c r="D5" s="3" t="s">
        <v>35</v>
      </c>
      <c r="E5" s="3">
        <v>3</v>
      </c>
      <c r="G5" s="3">
        <v>3</v>
      </c>
      <c r="H5" s="3" t="s">
        <v>38</v>
      </c>
      <c r="I5" s="8">
        <f ca="1">TODAY()</f>
        <v>44212</v>
      </c>
      <c r="J5" s="9">
        <v>20000</v>
      </c>
      <c r="L5" s="3" t="b">
        <f t="shared" ca="1" si="0"/>
        <v>1</v>
      </c>
    </row>
    <row r="6" spans="1:12" x14ac:dyDescent="0.3">
      <c r="A6" s="3">
        <v>2021</v>
      </c>
      <c r="C6" s="3">
        <v>4</v>
      </c>
      <c r="D6" s="3" t="s">
        <v>35</v>
      </c>
      <c r="E6" s="3">
        <v>4</v>
      </c>
      <c r="G6" s="3">
        <v>4</v>
      </c>
      <c r="H6" s="3" t="s">
        <v>39</v>
      </c>
      <c r="I6" s="8">
        <f ca="1">TODAY()+12</f>
        <v>44224</v>
      </c>
      <c r="J6" s="9">
        <v>25000</v>
      </c>
      <c r="L6" s="3" t="b">
        <f t="shared" ca="1" si="0"/>
        <v>0</v>
      </c>
    </row>
    <row r="7" spans="1:12" x14ac:dyDescent="0.3">
      <c r="A7" s="3">
        <v>2015</v>
      </c>
      <c r="C7" s="3">
        <v>5</v>
      </c>
      <c r="D7" s="3" t="s">
        <v>35</v>
      </c>
      <c r="E7" s="3">
        <v>5</v>
      </c>
      <c r="G7" s="3">
        <v>5</v>
      </c>
      <c r="H7" s="3" t="s">
        <v>40</v>
      </c>
      <c r="I7" s="8">
        <f ca="1">TODAY()+8</f>
        <v>44220</v>
      </c>
      <c r="J7" s="9">
        <v>30000</v>
      </c>
      <c r="L7" s="3" t="b">
        <f t="shared" ca="1" si="0"/>
        <v>1</v>
      </c>
    </row>
    <row r="8" spans="1:12" x14ac:dyDescent="0.3">
      <c r="A8" s="3">
        <v>2016</v>
      </c>
      <c r="C8" s="3">
        <v>2</v>
      </c>
      <c r="D8" s="3" t="s">
        <v>35</v>
      </c>
      <c r="E8" s="3">
        <v>6</v>
      </c>
      <c r="G8" s="3">
        <v>6</v>
      </c>
      <c r="H8" s="3" t="s">
        <v>41</v>
      </c>
      <c r="I8" s="8">
        <f ca="1">TODAY()+3</f>
        <v>44215</v>
      </c>
      <c r="J8" s="9">
        <v>35000</v>
      </c>
      <c r="L8" s="3" t="b">
        <f t="shared" ca="1" si="0"/>
        <v>1</v>
      </c>
    </row>
    <row r="9" spans="1:12" x14ac:dyDescent="0.3">
      <c r="A9" s="3">
        <v>2021</v>
      </c>
      <c r="C9" s="3">
        <v>7</v>
      </c>
      <c r="D9" s="3" t="s">
        <v>35</v>
      </c>
      <c r="E9" s="3">
        <v>7</v>
      </c>
      <c r="G9" s="3">
        <v>7</v>
      </c>
      <c r="H9" s="3" t="s">
        <v>42</v>
      </c>
      <c r="I9" s="8">
        <f ca="1">TODAY()+78</f>
        <v>44290</v>
      </c>
      <c r="J9" s="9">
        <v>40000</v>
      </c>
      <c r="L9" s="3" t="b">
        <f t="shared" ca="1" si="0"/>
        <v>0</v>
      </c>
    </row>
    <row r="10" spans="1:12" x14ac:dyDescent="0.3">
      <c r="A10" s="3">
        <v>2018</v>
      </c>
      <c r="C10" s="3">
        <v>8</v>
      </c>
      <c r="D10" s="3" t="s">
        <v>35</v>
      </c>
      <c r="E10" s="3">
        <v>10</v>
      </c>
      <c r="I10" s="8"/>
    </row>
    <row r="11" spans="1:12" x14ac:dyDescent="0.3">
      <c r="A11" s="3">
        <v>2019</v>
      </c>
      <c r="C11" s="3">
        <v>9</v>
      </c>
      <c r="D11" s="3" t="s">
        <v>35</v>
      </c>
      <c r="E11" s="3">
        <v>9</v>
      </c>
      <c r="I11" s="8"/>
    </row>
    <row r="12" spans="1:12" x14ac:dyDescent="0.3">
      <c r="A12" s="3">
        <v>2020</v>
      </c>
      <c r="C12" s="3">
        <v>10</v>
      </c>
      <c r="D12" s="3" t="s">
        <v>35</v>
      </c>
      <c r="E12" s="3">
        <v>10</v>
      </c>
      <c r="I12" s="8"/>
    </row>
  </sheetData>
  <mergeCells count="3">
    <mergeCell ref="C1:E1"/>
    <mergeCell ref="G1:J1"/>
    <mergeCell ref="C2:E2"/>
  </mergeCells>
  <conditionalFormatting sqref="A3:A12">
    <cfRule type="expression" dxfId="2" priority="3">
      <formula>A3=YEAR(TODAY())</formula>
    </cfRule>
  </conditionalFormatting>
  <conditionalFormatting sqref="C3:E12">
    <cfRule type="expression" dxfId="1" priority="2">
      <formula>$C3&lt;$E3</formula>
    </cfRule>
  </conditionalFormatting>
  <conditionalFormatting sqref="G3:J9">
    <cfRule type="expression" dxfId="0" priority="1">
      <formula>$I3&lt;=TODAY()+10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J19" sqref="J19"/>
    </sheetView>
  </sheetViews>
  <sheetFormatPr defaultColWidth="8.88671875" defaultRowHeight="13.2" x14ac:dyDescent="0.25"/>
  <cols>
    <col min="1" max="1" width="8.88671875" style="10"/>
    <col min="2" max="2" width="17.33203125" style="10" bestFit="1" customWidth="1"/>
    <col min="3" max="3" width="22.6640625" style="10" customWidth="1"/>
    <col min="4" max="4" width="18.6640625" style="10" customWidth="1"/>
    <col min="5" max="5" width="34.88671875" style="10" customWidth="1"/>
    <col min="6" max="9" width="8.88671875" style="10"/>
    <col min="10" max="10" width="17.33203125" style="10" customWidth="1"/>
    <col min="11" max="16384" width="8.88671875" style="10"/>
  </cols>
  <sheetData>
    <row r="1" spans="2:10" x14ac:dyDescent="0.25">
      <c r="J1" s="11" t="s">
        <v>43</v>
      </c>
    </row>
    <row r="2" spans="2:10" ht="17.399999999999999" x14ac:dyDescent="0.3">
      <c r="B2" s="69" t="s">
        <v>44</v>
      </c>
      <c r="C2" s="69"/>
      <c r="D2" s="69"/>
      <c r="E2" s="69"/>
      <c r="F2" s="69"/>
      <c r="J2" s="12" t="s">
        <v>45</v>
      </c>
    </row>
    <row r="3" spans="2:10" x14ac:dyDescent="0.25">
      <c r="J3" s="12" t="s">
        <v>46</v>
      </c>
    </row>
    <row r="4" spans="2:10" x14ac:dyDescent="0.25">
      <c r="B4" s="11" t="s">
        <v>47</v>
      </c>
      <c r="C4" s="13" t="s">
        <v>48</v>
      </c>
      <c r="J4" s="12" t="s">
        <v>49</v>
      </c>
    </row>
    <row r="5" spans="2:10" x14ac:dyDescent="0.25">
      <c r="B5" s="11" t="s">
        <v>50</v>
      </c>
      <c r="C5" s="13">
        <v>2013</v>
      </c>
      <c r="J5" s="12" t="s">
        <v>51</v>
      </c>
    </row>
    <row r="6" spans="2:10" x14ac:dyDescent="0.25">
      <c r="B6" s="11" t="s">
        <v>52</v>
      </c>
      <c r="C6" s="13">
        <v>11</v>
      </c>
      <c r="J6" s="12" t="s">
        <v>53</v>
      </c>
    </row>
    <row r="9" spans="2:10" x14ac:dyDescent="0.25">
      <c r="B9" s="10" t="s">
        <v>238</v>
      </c>
      <c r="D9" s="10" t="s">
        <v>237</v>
      </c>
      <c r="F9" s="10" t="s">
        <v>236</v>
      </c>
    </row>
    <row r="11" spans="2:10" x14ac:dyDescent="0.25">
      <c r="B11" s="11" t="s">
        <v>54</v>
      </c>
      <c r="C11" s="11" t="s">
        <v>55</v>
      </c>
      <c r="D11" s="11" t="s">
        <v>56</v>
      </c>
      <c r="E11" s="11" t="s">
        <v>57</v>
      </c>
      <c r="F11" s="11" t="s">
        <v>58</v>
      </c>
    </row>
    <row r="12" spans="2:10" x14ac:dyDescent="0.25">
      <c r="B12" s="14">
        <v>41609</v>
      </c>
      <c r="C12" s="15" t="s">
        <v>59</v>
      </c>
      <c r="D12" s="16" t="s">
        <v>45</v>
      </c>
      <c r="E12" s="16" t="s">
        <v>60</v>
      </c>
      <c r="F12" s="17">
        <v>15</v>
      </c>
    </row>
    <row r="13" spans="2:10" x14ac:dyDescent="0.25">
      <c r="B13" s="14">
        <v>41613</v>
      </c>
      <c r="C13" s="15" t="s">
        <v>61</v>
      </c>
      <c r="D13" s="16" t="s">
        <v>46</v>
      </c>
      <c r="E13" s="16" t="s">
        <v>62</v>
      </c>
      <c r="F13" s="17">
        <v>150</v>
      </c>
    </row>
    <row r="14" spans="2:10" x14ac:dyDescent="0.25">
      <c r="B14" s="14"/>
      <c r="C14" s="15"/>
      <c r="D14" s="16"/>
      <c r="E14" s="16"/>
      <c r="F14" s="17"/>
    </row>
    <row r="15" spans="2:10" x14ac:dyDescent="0.25">
      <c r="B15" s="14"/>
      <c r="C15" s="15"/>
      <c r="D15" s="16"/>
      <c r="E15" s="16"/>
      <c r="F15" s="17"/>
    </row>
    <row r="16" spans="2:10" x14ac:dyDescent="0.25">
      <c r="B16" s="14"/>
      <c r="C16" s="15"/>
      <c r="D16" s="16"/>
      <c r="E16" s="16"/>
      <c r="F16" s="17"/>
    </row>
    <row r="17" spans="2:6" x14ac:dyDescent="0.25">
      <c r="B17" s="14"/>
      <c r="C17" s="15"/>
      <c r="D17" s="16"/>
      <c r="E17" s="16"/>
      <c r="F17" s="17"/>
    </row>
    <row r="18" spans="2:6" x14ac:dyDescent="0.25">
      <c r="B18" s="14"/>
      <c r="C18" s="15"/>
      <c r="D18" s="16"/>
      <c r="E18" s="16"/>
      <c r="F18" s="17"/>
    </row>
    <row r="19" spans="2:6" x14ac:dyDescent="0.25">
      <c r="B19" s="14"/>
      <c r="C19" s="15"/>
      <c r="D19" s="16"/>
      <c r="E19" s="16"/>
      <c r="F19" s="17"/>
    </row>
    <row r="20" spans="2:6" x14ac:dyDescent="0.25">
      <c r="B20" s="14"/>
      <c r="C20" s="15"/>
      <c r="D20" s="16"/>
      <c r="E20" s="16"/>
      <c r="F20" s="17"/>
    </row>
    <row r="21" spans="2:6" x14ac:dyDescent="0.25">
      <c r="E21" s="18" t="s">
        <v>63</v>
      </c>
      <c r="F21" s="19">
        <f>SUM(F12:F20)</f>
        <v>165</v>
      </c>
    </row>
  </sheetData>
  <sheetProtection selectLockedCells="1"/>
  <mergeCells count="1">
    <mergeCell ref="B2:F2"/>
  </mergeCells>
  <dataValidations count="6">
    <dataValidation type="list" allowBlank="1" showInputMessage="1" showErrorMessage="1" errorTitle="Hatalı departman" error="Lütfen Muhasebe, İnsan Kaynakları, Teknik seçeneklerinden birini giriniz." sqref="C12:C20">
      <formula1>"Muhasebe, İnsan Kaynakları, Teknik"</formula1>
    </dataValidation>
    <dataValidation type="date" allowBlank="1" showInputMessage="1" showErrorMessage="1" errorTitle="Hatalı tarih" error="Lütfen harcama raporuna uygun yıl ve ay giriniz." promptTitle="Tarih giriniz" prompt="Harcama raporuna yıl ve ayına uygun tarih giriniz." sqref="B12:B20">
      <formula1>DATE($C$5,$C$6,1)</formula1>
      <formula2>EOMONTH(DATE($C$5,$C$6,1),0)</formula2>
    </dataValidation>
    <dataValidation type="list" allowBlank="1" showInputMessage="1" showErrorMessage="1" errorTitle="Hatalı harcama türü" error="Lütfen listedeki harcama türlerinden birini seçiniz." promptTitle="Harcama türünü giriniz" prompt="Listedeki harcama türlerinden birini seçiniz." sqref="D12:D20">
      <formula1>$J$2:$J$6</formula1>
    </dataValidation>
    <dataValidation type="decimal" allowBlank="1" showInputMessage="1" showErrorMessage="1" errorTitle="Hatalı tutar" error="Lütfen 1 ile 200 arası harcama tutarı giriniz." promptTitle="Tutar giriniz" prompt="Masraf listesi limiti 200 TLdir." sqref="F12:F20">
      <formula1>1</formula1>
      <formula2>200</formula2>
    </dataValidation>
    <dataValidation type="whole" allowBlank="1" showInputMessage="1" showErrorMessage="1" errorTitle="Lütfen ay giriniz" error="Ocak için 1, Şubat için 2, ..._x000a_1 ile 12 arası bir değer girebilirsiniz." promptTitle="Harcama ayı" prompt="1 ile 12 arasında ay giriniz." sqref="C6">
      <formula1>1</formula1>
      <formula2>12</formula2>
    </dataValidation>
    <dataValidation type="whole" allowBlank="1" showInputMessage="1" showErrorMessage="1" errorTitle="Lütfen yılı giriniz" error="2010 ile 2020 arası bir değer girebilirsiniz." sqref="C5">
      <formula1>2010</formula1>
      <formula2>2020</formula2>
    </dataValidation>
  </dataValidation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7"/>
  <sheetViews>
    <sheetView workbookViewId="0">
      <selection activeCell="J9" sqref="J9"/>
    </sheetView>
  </sheetViews>
  <sheetFormatPr defaultColWidth="8.88671875" defaultRowHeight="14.4" x14ac:dyDescent="0.3"/>
  <cols>
    <col min="1" max="1" width="16" style="10" bestFit="1" customWidth="1"/>
    <col min="2" max="2" width="21.6640625" style="22" bestFit="1" customWidth="1"/>
    <col min="3" max="3" width="13" style="26" customWidth="1"/>
    <col min="4" max="6" width="7.33203125" style="27" customWidth="1"/>
    <col min="7" max="7" width="6.5546875" style="25" bestFit="1" customWidth="1"/>
    <col min="8" max="16384" width="8.88671875" style="10"/>
  </cols>
  <sheetData>
    <row r="1" spans="1:7" x14ac:dyDescent="0.3">
      <c r="A1" s="20" t="s">
        <v>64</v>
      </c>
      <c r="B1" s="20" t="s">
        <v>65</v>
      </c>
      <c r="C1" s="21" t="s">
        <v>54</v>
      </c>
      <c r="D1" s="20" t="s">
        <v>52</v>
      </c>
      <c r="E1" s="20" t="s">
        <v>66</v>
      </c>
      <c r="F1" s="20" t="s">
        <v>50</v>
      </c>
      <c r="G1" s="20" t="s">
        <v>67</v>
      </c>
    </row>
    <row r="2" spans="1:7" x14ac:dyDescent="0.3">
      <c r="A2" s="10" t="s">
        <v>68</v>
      </c>
      <c r="B2" s="22" t="s">
        <v>69</v>
      </c>
      <c r="C2" s="23">
        <v>41275</v>
      </c>
      <c r="D2" s="24">
        <v>1</v>
      </c>
      <c r="E2" s="24" t="s">
        <v>70</v>
      </c>
      <c r="F2" s="24">
        <v>2013</v>
      </c>
      <c r="G2" s="25">
        <v>12500</v>
      </c>
    </row>
    <row r="3" spans="1:7" x14ac:dyDescent="0.3">
      <c r="A3" s="10" t="s">
        <v>68</v>
      </c>
      <c r="B3" s="22" t="s">
        <v>69</v>
      </c>
      <c r="C3" s="23">
        <v>41306</v>
      </c>
      <c r="D3" s="24">
        <v>2</v>
      </c>
      <c r="E3" s="24" t="s">
        <v>70</v>
      </c>
      <c r="F3" s="24">
        <v>2013</v>
      </c>
      <c r="G3" s="25">
        <v>11160</v>
      </c>
    </row>
    <row r="4" spans="1:7" x14ac:dyDescent="0.3">
      <c r="A4" s="10" t="s">
        <v>68</v>
      </c>
      <c r="B4" s="22" t="s">
        <v>69</v>
      </c>
      <c r="C4" s="23">
        <v>41334</v>
      </c>
      <c r="D4" s="24">
        <v>3</v>
      </c>
      <c r="E4" s="24" t="s">
        <v>70</v>
      </c>
      <c r="F4" s="24">
        <v>2013</v>
      </c>
      <c r="G4" s="25">
        <v>10200</v>
      </c>
    </row>
    <row r="5" spans="1:7" x14ac:dyDescent="0.3">
      <c r="A5" s="10" t="s">
        <v>68</v>
      </c>
      <c r="B5" s="22" t="s">
        <v>69</v>
      </c>
      <c r="C5" s="23">
        <v>41365</v>
      </c>
      <c r="D5" s="24">
        <v>4</v>
      </c>
      <c r="E5" s="24" t="s">
        <v>71</v>
      </c>
      <c r="F5" s="24">
        <v>2013</v>
      </c>
      <c r="G5" s="25">
        <v>10980</v>
      </c>
    </row>
    <row r="6" spans="1:7" x14ac:dyDescent="0.3">
      <c r="A6" s="10" t="s">
        <v>68</v>
      </c>
      <c r="B6" s="22" t="s">
        <v>69</v>
      </c>
      <c r="C6" s="23">
        <v>41395</v>
      </c>
      <c r="D6" s="24">
        <v>5</v>
      </c>
      <c r="E6" s="24" t="s">
        <v>71</v>
      </c>
      <c r="F6" s="24">
        <v>2013</v>
      </c>
      <c r="G6" s="25">
        <v>9470</v>
      </c>
    </row>
    <row r="7" spans="1:7" x14ac:dyDescent="0.3">
      <c r="A7" s="10" t="s">
        <v>68</v>
      </c>
      <c r="B7" s="22" t="s">
        <v>69</v>
      </c>
      <c r="C7" s="23">
        <v>41426</v>
      </c>
      <c r="D7" s="24">
        <v>6</v>
      </c>
      <c r="E7" s="24" t="s">
        <v>71</v>
      </c>
      <c r="F7" s="24">
        <v>2013</v>
      </c>
      <c r="G7" s="25">
        <v>12990</v>
      </c>
    </row>
    <row r="8" spans="1:7" x14ac:dyDescent="0.3">
      <c r="A8" s="10" t="s">
        <v>68</v>
      </c>
      <c r="B8" s="22" t="s">
        <v>69</v>
      </c>
      <c r="C8" s="23">
        <v>41456</v>
      </c>
      <c r="D8" s="24">
        <v>7</v>
      </c>
      <c r="E8" s="24" t="s">
        <v>72</v>
      </c>
      <c r="F8" s="24">
        <v>2013</v>
      </c>
      <c r="G8" s="25">
        <v>15630</v>
      </c>
    </row>
    <row r="9" spans="1:7" x14ac:dyDescent="0.3">
      <c r="A9" s="10" t="s">
        <v>68</v>
      </c>
      <c r="B9" s="22" t="s">
        <v>69</v>
      </c>
      <c r="C9" s="23">
        <v>41487</v>
      </c>
      <c r="D9" s="24">
        <v>8</v>
      </c>
      <c r="E9" s="24" t="s">
        <v>72</v>
      </c>
      <c r="F9" s="24">
        <v>2013</v>
      </c>
      <c r="G9" s="25">
        <v>12010</v>
      </c>
    </row>
    <row r="10" spans="1:7" x14ac:dyDescent="0.3">
      <c r="A10" s="10" t="s">
        <v>68</v>
      </c>
      <c r="B10" s="22" t="s">
        <v>69</v>
      </c>
      <c r="C10" s="23">
        <v>41518</v>
      </c>
      <c r="D10" s="24">
        <v>9</v>
      </c>
      <c r="E10" s="24" t="s">
        <v>72</v>
      </c>
      <c r="F10" s="24">
        <v>2013</v>
      </c>
      <c r="G10" s="25">
        <v>14980</v>
      </c>
    </row>
    <row r="11" spans="1:7" x14ac:dyDescent="0.3">
      <c r="A11" s="10" t="s">
        <v>68</v>
      </c>
      <c r="B11" s="22" t="s">
        <v>69</v>
      </c>
      <c r="C11" s="23">
        <v>41548</v>
      </c>
      <c r="D11" s="24">
        <v>10</v>
      </c>
      <c r="E11" s="24" t="s">
        <v>73</v>
      </c>
      <c r="F11" s="24">
        <v>2013</v>
      </c>
      <c r="G11" s="25">
        <v>15530</v>
      </c>
    </row>
    <row r="12" spans="1:7" x14ac:dyDescent="0.3">
      <c r="A12" s="10" t="s">
        <v>68</v>
      </c>
      <c r="B12" s="22" t="s">
        <v>69</v>
      </c>
      <c r="C12" s="23">
        <v>41579</v>
      </c>
      <c r="D12" s="24">
        <v>11</v>
      </c>
      <c r="E12" s="24" t="s">
        <v>73</v>
      </c>
      <c r="F12" s="24">
        <v>2013</v>
      </c>
      <c r="G12" s="25">
        <v>15070</v>
      </c>
    </row>
    <row r="13" spans="1:7" x14ac:dyDescent="0.3">
      <c r="A13" s="10" t="s">
        <v>68</v>
      </c>
      <c r="B13" s="22" t="s">
        <v>69</v>
      </c>
      <c r="C13" s="23">
        <v>41609</v>
      </c>
      <c r="D13" s="24">
        <v>12</v>
      </c>
      <c r="E13" s="24" t="s">
        <v>73</v>
      </c>
      <c r="F13" s="24">
        <v>2013</v>
      </c>
      <c r="G13" s="25">
        <v>12120</v>
      </c>
    </row>
    <row r="14" spans="1:7" x14ac:dyDescent="0.3">
      <c r="A14" s="10" t="s">
        <v>68</v>
      </c>
      <c r="B14" s="22" t="s">
        <v>74</v>
      </c>
      <c r="C14" s="23">
        <v>41275</v>
      </c>
      <c r="D14" s="24">
        <v>1</v>
      </c>
      <c r="E14" s="24" t="s">
        <v>70</v>
      </c>
      <c r="F14" s="24">
        <v>2013</v>
      </c>
      <c r="G14" s="25">
        <v>5700</v>
      </c>
    </row>
    <row r="15" spans="1:7" x14ac:dyDescent="0.3">
      <c r="A15" s="10" t="s">
        <v>68</v>
      </c>
      <c r="B15" s="22" t="s">
        <v>74</v>
      </c>
      <c r="C15" s="23">
        <v>41306</v>
      </c>
      <c r="D15" s="24">
        <v>2</v>
      </c>
      <c r="E15" s="24" t="s">
        <v>70</v>
      </c>
      <c r="F15" s="24">
        <v>2013</v>
      </c>
      <c r="G15" s="25">
        <v>5720</v>
      </c>
    </row>
    <row r="16" spans="1:7" x14ac:dyDescent="0.3">
      <c r="A16" s="10" t="s">
        <v>68</v>
      </c>
      <c r="B16" s="22" t="s">
        <v>74</v>
      </c>
      <c r="C16" s="23">
        <v>41334</v>
      </c>
      <c r="D16" s="24">
        <v>3</v>
      </c>
      <c r="E16" s="24" t="s">
        <v>70</v>
      </c>
      <c r="F16" s="24">
        <v>2013</v>
      </c>
      <c r="G16" s="25">
        <v>7400</v>
      </c>
    </row>
    <row r="17" spans="1:7" x14ac:dyDescent="0.3">
      <c r="A17" s="10" t="s">
        <v>68</v>
      </c>
      <c r="B17" s="22" t="s">
        <v>74</v>
      </c>
      <c r="C17" s="23">
        <v>41365</v>
      </c>
      <c r="D17" s="24">
        <v>4</v>
      </c>
      <c r="E17" s="24" t="s">
        <v>71</v>
      </c>
      <c r="F17" s="24">
        <v>2013</v>
      </c>
      <c r="G17" s="25">
        <v>8340</v>
      </c>
    </row>
    <row r="18" spans="1:7" x14ac:dyDescent="0.3">
      <c r="A18" s="10" t="s">
        <v>68</v>
      </c>
      <c r="B18" s="22" t="s">
        <v>74</v>
      </c>
      <c r="C18" s="23">
        <v>41395</v>
      </c>
      <c r="D18" s="24">
        <v>5</v>
      </c>
      <c r="E18" s="24" t="s">
        <v>71</v>
      </c>
      <c r="F18" s="24">
        <v>2013</v>
      </c>
      <c r="G18" s="25">
        <v>10970</v>
      </c>
    </row>
    <row r="19" spans="1:7" x14ac:dyDescent="0.3">
      <c r="A19" s="10" t="s">
        <v>68</v>
      </c>
      <c r="B19" s="22" t="s">
        <v>74</v>
      </c>
      <c r="C19" s="23">
        <v>41426</v>
      </c>
      <c r="D19" s="24">
        <v>6</v>
      </c>
      <c r="E19" s="24" t="s">
        <v>71</v>
      </c>
      <c r="F19" s="24">
        <v>2013</v>
      </c>
      <c r="G19" s="25">
        <v>8860</v>
      </c>
    </row>
    <row r="20" spans="1:7" x14ac:dyDescent="0.3">
      <c r="A20" s="10" t="s">
        <v>68</v>
      </c>
      <c r="B20" s="22" t="s">
        <v>74</v>
      </c>
      <c r="C20" s="23">
        <v>41456</v>
      </c>
      <c r="D20" s="24">
        <v>7</v>
      </c>
      <c r="E20" s="24" t="s">
        <v>72</v>
      </c>
      <c r="F20" s="24">
        <v>2013</v>
      </c>
      <c r="G20" s="25">
        <v>12100</v>
      </c>
    </row>
    <row r="21" spans="1:7" x14ac:dyDescent="0.3">
      <c r="A21" s="10" t="s">
        <v>68</v>
      </c>
      <c r="B21" s="22" t="s">
        <v>74</v>
      </c>
      <c r="C21" s="23">
        <v>41487</v>
      </c>
      <c r="D21" s="24">
        <v>8</v>
      </c>
      <c r="E21" s="24" t="s">
        <v>72</v>
      </c>
      <c r="F21" s="24">
        <v>2013</v>
      </c>
      <c r="G21" s="25">
        <v>13250</v>
      </c>
    </row>
    <row r="22" spans="1:7" x14ac:dyDescent="0.3">
      <c r="A22" s="10" t="s">
        <v>68</v>
      </c>
      <c r="B22" s="22" t="s">
        <v>74</v>
      </c>
      <c r="C22" s="23">
        <v>41518</v>
      </c>
      <c r="D22" s="24">
        <v>9</v>
      </c>
      <c r="E22" s="24" t="s">
        <v>72</v>
      </c>
      <c r="F22" s="24">
        <v>2013</v>
      </c>
      <c r="G22" s="25">
        <v>10170</v>
      </c>
    </row>
    <row r="23" spans="1:7" x14ac:dyDescent="0.3">
      <c r="A23" s="10" t="s">
        <v>68</v>
      </c>
      <c r="B23" s="22" t="s">
        <v>74</v>
      </c>
      <c r="C23" s="23">
        <v>41548</v>
      </c>
      <c r="D23" s="24">
        <v>10</v>
      </c>
      <c r="E23" s="24" t="s">
        <v>73</v>
      </c>
      <c r="F23" s="24">
        <v>2013</v>
      </c>
      <c r="G23" s="25">
        <v>13930</v>
      </c>
    </row>
    <row r="24" spans="1:7" x14ac:dyDescent="0.3">
      <c r="A24" s="10" t="s">
        <v>68</v>
      </c>
      <c r="B24" s="22" t="s">
        <v>74</v>
      </c>
      <c r="C24" s="23">
        <v>41579</v>
      </c>
      <c r="D24" s="24">
        <v>11</v>
      </c>
      <c r="E24" s="24" t="s">
        <v>73</v>
      </c>
      <c r="F24" s="24">
        <v>2013</v>
      </c>
      <c r="G24" s="25">
        <v>17170</v>
      </c>
    </row>
    <row r="25" spans="1:7" x14ac:dyDescent="0.3">
      <c r="A25" s="10" t="s">
        <v>68</v>
      </c>
      <c r="B25" s="22" t="s">
        <v>74</v>
      </c>
      <c r="C25" s="23">
        <v>41609</v>
      </c>
      <c r="D25" s="24">
        <v>12</v>
      </c>
      <c r="E25" s="24" t="s">
        <v>73</v>
      </c>
      <c r="F25" s="24">
        <v>2013</v>
      </c>
      <c r="G25" s="25">
        <v>16760</v>
      </c>
    </row>
    <row r="26" spans="1:7" x14ac:dyDescent="0.3">
      <c r="A26" s="10" t="s">
        <v>68</v>
      </c>
      <c r="B26" s="22" t="s">
        <v>75</v>
      </c>
      <c r="C26" s="23">
        <v>41275</v>
      </c>
      <c r="D26" s="24">
        <v>1</v>
      </c>
      <c r="E26" s="24" t="s">
        <v>70</v>
      </c>
      <c r="F26" s="24">
        <v>2013</v>
      </c>
      <c r="G26" s="25">
        <v>14500</v>
      </c>
    </row>
    <row r="27" spans="1:7" x14ac:dyDescent="0.3">
      <c r="A27" s="10" t="s">
        <v>68</v>
      </c>
      <c r="B27" s="22" t="s">
        <v>75</v>
      </c>
      <c r="C27" s="23">
        <v>41306</v>
      </c>
      <c r="D27" s="24">
        <v>2</v>
      </c>
      <c r="E27" s="24" t="s">
        <v>70</v>
      </c>
      <c r="F27" s="24">
        <v>2013</v>
      </c>
      <c r="G27" s="25">
        <v>13590</v>
      </c>
    </row>
    <row r="28" spans="1:7" x14ac:dyDescent="0.3">
      <c r="A28" s="10" t="s">
        <v>68</v>
      </c>
      <c r="B28" s="22" t="s">
        <v>75</v>
      </c>
      <c r="C28" s="23">
        <v>41334</v>
      </c>
      <c r="D28" s="24">
        <v>3</v>
      </c>
      <c r="E28" s="24" t="s">
        <v>70</v>
      </c>
      <c r="F28" s="24">
        <v>2013</v>
      </c>
      <c r="G28" s="25">
        <v>10190</v>
      </c>
    </row>
    <row r="29" spans="1:7" x14ac:dyDescent="0.3">
      <c r="A29" s="10" t="s">
        <v>68</v>
      </c>
      <c r="B29" s="22" t="s">
        <v>75</v>
      </c>
      <c r="C29" s="23">
        <v>41365</v>
      </c>
      <c r="D29" s="24">
        <v>4</v>
      </c>
      <c r="E29" s="24" t="s">
        <v>71</v>
      </c>
      <c r="F29" s="24">
        <v>2013</v>
      </c>
      <c r="G29" s="25">
        <v>8880</v>
      </c>
    </row>
    <row r="30" spans="1:7" x14ac:dyDescent="0.3">
      <c r="A30" s="10" t="s">
        <v>68</v>
      </c>
      <c r="B30" s="22" t="s">
        <v>75</v>
      </c>
      <c r="C30" s="23">
        <v>41395</v>
      </c>
      <c r="D30" s="24">
        <v>5</v>
      </c>
      <c r="E30" s="24" t="s">
        <v>71</v>
      </c>
      <c r="F30" s="24">
        <v>2013</v>
      </c>
      <c r="G30" s="25">
        <v>10300</v>
      </c>
    </row>
    <row r="31" spans="1:7" x14ac:dyDescent="0.3">
      <c r="A31" s="10" t="s">
        <v>68</v>
      </c>
      <c r="B31" s="22" t="s">
        <v>75</v>
      </c>
      <c r="C31" s="23">
        <v>41426</v>
      </c>
      <c r="D31" s="24">
        <v>6</v>
      </c>
      <c r="E31" s="24" t="s">
        <v>71</v>
      </c>
      <c r="F31" s="24">
        <v>2013</v>
      </c>
      <c r="G31" s="25">
        <v>8810</v>
      </c>
    </row>
    <row r="32" spans="1:7" x14ac:dyDescent="0.3">
      <c r="A32" s="10" t="s">
        <v>68</v>
      </c>
      <c r="B32" s="22" t="s">
        <v>75</v>
      </c>
      <c r="C32" s="23">
        <v>41456</v>
      </c>
      <c r="D32" s="24">
        <v>7</v>
      </c>
      <c r="E32" s="24" t="s">
        <v>72</v>
      </c>
      <c r="F32" s="24">
        <v>2013</v>
      </c>
      <c r="G32" s="25">
        <v>7530</v>
      </c>
    </row>
    <row r="33" spans="1:7" x14ac:dyDescent="0.3">
      <c r="A33" s="10" t="s">
        <v>68</v>
      </c>
      <c r="B33" s="22" t="s">
        <v>75</v>
      </c>
      <c r="C33" s="23">
        <v>41487</v>
      </c>
      <c r="D33" s="24">
        <v>8</v>
      </c>
      <c r="E33" s="24" t="s">
        <v>72</v>
      </c>
      <c r="F33" s="24">
        <v>2013</v>
      </c>
      <c r="G33" s="25">
        <v>10290</v>
      </c>
    </row>
    <row r="34" spans="1:7" x14ac:dyDescent="0.3">
      <c r="A34" s="10" t="s">
        <v>68</v>
      </c>
      <c r="B34" s="22" t="s">
        <v>75</v>
      </c>
      <c r="C34" s="23">
        <v>41518</v>
      </c>
      <c r="D34" s="24">
        <v>9</v>
      </c>
      <c r="E34" s="24" t="s">
        <v>72</v>
      </c>
      <c r="F34" s="24">
        <v>2013</v>
      </c>
      <c r="G34" s="25">
        <v>13200</v>
      </c>
    </row>
    <row r="35" spans="1:7" x14ac:dyDescent="0.3">
      <c r="A35" s="10" t="s">
        <v>68</v>
      </c>
      <c r="B35" s="22" t="s">
        <v>75</v>
      </c>
      <c r="C35" s="23">
        <v>41548</v>
      </c>
      <c r="D35" s="24">
        <v>10</v>
      </c>
      <c r="E35" s="24" t="s">
        <v>73</v>
      </c>
      <c r="F35" s="24">
        <v>2013</v>
      </c>
      <c r="G35" s="25">
        <v>15410</v>
      </c>
    </row>
    <row r="36" spans="1:7" x14ac:dyDescent="0.3">
      <c r="A36" s="10" t="s">
        <v>68</v>
      </c>
      <c r="B36" s="22" t="s">
        <v>75</v>
      </c>
      <c r="C36" s="23">
        <v>41579</v>
      </c>
      <c r="D36" s="24">
        <v>11</v>
      </c>
      <c r="E36" s="24" t="s">
        <v>73</v>
      </c>
      <c r="F36" s="24">
        <v>2013</v>
      </c>
      <c r="G36" s="25">
        <v>15890</v>
      </c>
    </row>
    <row r="37" spans="1:7" x14ac:dyDescent="0.3">
      <c r="A37" s="10" t="s">
        <v>68</v>
      </c>
      <c r="B37" s="22" t="s">
        <v>75</v>
      </c>
      <c r="C37" s="23">
        <v>41609</v>
      </c>
      <c r="D37" s="24">
        <v>12</v>
      </c>
      <c r="E37" s="24" t="s">
        <v>73</v>
      </c>
      <c r="F37" s="24">
        <v>2013</v>
      </c>
      <c r="G37" s="25">
        <v>17450</v>
      </c>
    </row>
    <row r="38" spans="1:7" x14ac:dyDescent="0.3">
      <c r="A38" s="10" t="s">
        <v>68</v>
      </c>
      <c r="B38" s="22" t="s">
        <v>76</v>
      </c>
      <c r="C38" s="23">
        <v>41275</v>
      </c>
      <c r="D38" s="24">
        <v>1</v>
      </c>
      <c r="E38" s="24" t="s">
        <v>70</v>
      </c>
      <c r="F38" s="24">
        <v>2013</v>
      </c>
      <c r="G38" s="25">
        <v>2150</v>
      </c>
    </row>
    <row r="39" spans="1:7" x14ac:dyDescent="0.3">
      <c r="A39" s="10" t="s">
        <v>68</v>
      </c>
      <c r="B39" s="22" t="s">
        <v>76</v>
      </c>
      <c r="C39" s="23">
        <v>41306</v>
      </c>
      <c r="D39" s="24">
        <v>2</v>
      </c>
      <c r="E39" s="24" t="s">
        <v>70</v>
      </c>
      <c r="F39" s="24">
        <v>2013</v>
      </c>
      <c r="G39" s="25">
        <v>2120</v>
      </c>
    </row>
    <row r="40" spans="1:7" x14ac:dyDescent="0.3">
      <c r="A40" s="10" t="s">
        <v>68</v>
      </c>
      <c r="B40" s="22" t="s">
        <v>76</v>
      </c>
      <c r="C40" s="23">
        <v>41334</v>
      </c>
      <c r="D40" s="24">
        <v>3</v>
      </c>
      <c r="E40" s="24" t="s">
        <v>70</v>
      </c>
      <c r="F40" s="24">
        <v>2013</v>
      </c>
      <c r="G40" s="25">
        <v>2100</v>
      </c>
    </row>
    <row r="41" spans="1:7" x14ac:dyDescent="0.3">
      <c r="A41" s="10" t="s">
        <v>68</v>
      </c>
      <c r="B41" s="22" t="s">
        <v>76</v>
      </c>
      <c r="C41" s="23">
        <v>41365</v>
      </c>
      <c r="D41" s="24">
        <v>4</v>
      </c>
      <c r="E41" s="24" t="s">
        <v>71</v>
      </c>
      <c r="F41" s="24">
        <v>2013</v>
      </c>
      <c r="G41" s="25">
        <v>2740</v>
      </c>
    </row>
    <row r="42" spans="1:7" x14ac:dyDescent="0.3">
      <c r="A42" s="10" t="s">
        <v>68</v>
      </c>
      <c r="B42" s="22" t="s">
        <v>76</v>
      </c>
      <c r="C42" s="23">
        <v>41395</v>
      </c>
      <c r="D42" s="24">
        <v>5</v>
      </c>
      <c r="E42" s="24" t="s">
        <v>71</v>
      </c>
      <c r="F42" s="24">
        <v>2013</v>
      </c>
      <c r="G42" s="25">
        <v>2610</v>
      </c>
    </row>
    <row r="43" spans="1:7" x14ac:dyDescent="0.3">
      <c r="A43" s="10" t="s">
        <v>68</v>
      </c>
      <c r="B43" s="22" t="s">
        <v>76</v>
      </c>
      <c r="C43" s="23">
        <v>41426</v>
      </c>
      <c r="D43" s="24">
        <v>6</v>
      </c>
      <c r="E43" s="24" t="s">
        <v>71</v>
      </c>
      <c r="F43" s="24">
        <v>2013</v>
      </c>
      <c r="G43" s="25">
        <v>3530</v>
      </c>
    </row>
    <row r="44" spans="1:7" x14ac:dyDescent="0.3">
      <c r="A44" s="10" t="s">
        <v>68</v>
      </c>
      <c r="B44" s="22" t="s">
        <v>76</v>
      </c>
      <c r="C44" s="23">
        <v>41456</v>
      </c>
      <c r="D44" s="24">
        <v>7</v>
      </c>
      <c r="E44" s="24" t="s">
        <v>72</v>
      </c>
      <c r="F44" s="24">
        <v>2013</v>
      </c>
      <c r="G44" s="25">
        <v>2720</v>
      </c>
    </row>
    <row r="45" spans="1:7" x14ac:dyDescent="0.3">
      <c r="A45" s="10" t="s">
        <v>68</v>
      </c>
      <c r="B45" s="22" t="s">
        <v>76</v>
      </c>
      <c r="C45" s="23">
        <v>41487</v>
      </c>
      <c r="D45" s="24">
        <v>8</v>
      </c>
      <c r="E45" s="24" t="s">
        <v>72</v>
      </c>
      <c r="F45" s="24">
        <v>2013</v>
      </c>
      <c r="G45" s="25">
        <v>2220</v>
      </c>
    </row>
    <row r="46" spans="1:7" x14ac:dyDescent="0.3">
      <c r="A46" s="10" t="s">
        <v>68</v>
      </c>
      <c r="B46" s="22" t="s">
        <v>76</v>
      </c>
      <c r="C46" s="23">
        <v>41518</v>
      </c>
      <c r="D46" s="24">
        <v>9</v>
      </c>
      <c r="E46" s="24" t="s">
        <v>72</v>
      </c>
      <c r="F46" s="24">
        <v>2013</v>
      </c>
      <c r="G46" s="25">
        <v>2960</v>
      </c>
    </row>
    <row r="47" spans="1:7" x14ac:dyDescent="0.3">
      <c r="A47" s="10" t="s">
        <v>68</v>
      </c>
      <c r="B47" s="22" t="s">
        <v>76</v>
      </c>
      <c r="C47" s="23">
        <v>41548</v>
      </c>
      <c r="D47" s="24">
        <v>10</v>
      </c>
      <c r="E47" s="24" t="s">
        <v>73</v>
      </c>
      <c r="F47" s="24">
        <v>2013</v>
      </c>
      <c r="G47" s="25">
        <v>2810</v>
      </c>
    </row>
    <row r="48" spans="1:7" x14ac:dyDescent="0.3">
      <c r="A48" s="10" t="s">
        <v>68</v>
      </c>
      <c r="B48" s="22" t="s">
        <v>76</v>
      </c>
      <c r="C48" s="23">
        <v>41579</v>
      </c>
      <c r="D48" s="24">
        <v>11</v>
      </c>
      <c r="E48" s="24" t="s">
        <v>73</v>
      </c>
      <c r="F48" s="24">
        <v>2013</v>
      </c>
      <c r="G48" s="25">
        <v>3460</v>
      </c>
    </row>
    <row r="49" spans="1:7" x14ac:dyDescent="0.3">
      <c r="A49" s="10" t="s">
        <v>68</v>
      </c>
      <c r="B49" s="22" t="s">
        <v>76</v>
      </c>
      <c r="C49" s="23">
        <v>41609</v>
      </c>
      <c r="D49" s="24">
        <v>12</v>
      </c>
      <c r="E49" s="24" t="s">
        <v>73</v>
      </c>
      <c r="F49" s="24">
        <v>2013</v>
      </c>
      <c r="G49" s="25">
        <v>3500</v>
      </c>
    </row>
    <row r="50" spans="1:7" x14ac:dyDescent="0.3">
      <c r="A50" s="10" t="s">
        <v>68</v>
      </c>
      <c r="B50" s="22" t="s">
        <v>77</v>
      </c>
      <c r="C50" s="23">
        <v>41275</v>
      </c>
      <c r="D50" s="24">
        <v>1</v>
      </c>
      <c r="E50" s="24" t="s">
        <v>70</v>
      </c>
      <c r="F50" s="24">
        <v>2013</v>
      </c>
      <c r="G50" s="25">
        <v>8900</v>
      </c>
    </row>
    <row r="51" spans="1:7" x14ac:dyDescent="0.3">
      <c r="A51" s="10" t="s">
        <v>68</v>
      </c>
      <c r="B51" s="22" t="s">
        <v>77</v>
      </c>
      <c r="C51" s="23">
        <v>41306</v>
      </c>
      <c r="D51" s="24">
        <v>2</v>
      </c>
      <c r="E51" s="24" t="s">
        <v>70</v>
      </c>
      <c r="F51" s="24">
        <v>2013</v>
      </c>
      <c r="G51" s="25">
        <v>12110</v>
      </c>
    </row>
    <row r="52" spans="1:7" x14ac:dyDescent="0.3">
      <c r="A52" s="10" t="s">
        <v>68</v>
      </c>
      <c r="B52" s="22" t="s">
        <v>77</v>
      </c>
      <c r="C52" s="23">
        <v>41334</v>
      </c>
      <c r="D52" s="24">
        <v>3</v>
      </c>
      <c r="E52" s="24" t="s">
        <v>70</v>
      </c>
      <c r="F52" s="24">
        <v>2013</v>
      </c>
      <c r="G52" s="25">
        <v>14800</v>
      </c>
    </row>
    <row r="53" spans="1:7" x14ac:dyDescent="0.3">
      <c r="A53" s="10" t="s">
        <v>68</v>
      </c>
      <c r="B53" s="22" t="s">
        <v>77</v>
      </c>
      <c r="C53" s="23">
        <v>41365</v>
      </c>
      <c r="D53" s="24">
        <v>4</v>
      </c>
      <c r="E53" s="24" t="s">
        <v>71</v>
      </c>
      <c r="F53" s="24">
        <v>2013</v>
      </c>
      <c r="G53" s="25">
        <v>18090</v>
      </c>
    </row>
    <row r="54" spans="1:7" x14ac:dyDescent="0.3">
      <c r="A54" s="10" t="s">
        <v>68</v>
      </c>
      <c r="B54" s="22" t="s">
        <v>77</v>
      </c>
      <c r="C54" s="23">
        <v>41395</v>
      </c>
      <c r="D54" s="24">
        <v>5</v>
      </c>
      <c r="E54" s="24" t="s">
        <v>71</v>
      </c>
      <c r="F54" s="24">
        <v>2013</v>
      </c>
      <c r="G54" s="25">
        <v>18000</v>
      </c>
    </row>
    <row r="55" spans="1:7" x14ac:dyDescent="0.3">
      <c r="A55" s="10" t="s">
        <v>68</v>
      </c>
      <c r="B55" s="22" t="s">
        <v>77</v>
      </c>
      <c r="C55" s="23">
        <v>41426</v>
      </c>
      <c r="D55" s="24">
        <v>6</v>
      </c>
      <c r="E55" s="24" t="s">
        <v>71</v>
      </c>
      <c r="F55" s="24">
        <v>2013</v>
      </c>
      <c r="G55" s="25">
        <v>21780</v>
      </c>
    </row>
    <row r="56" spans="1:7" x14ac:dyDescent="0.3">
      <c r="A56" s="10" t="s">
        <v>68</v>
      </c>
      <c r="B56" s="22" t="s">
        <v>77</v>
      </c>
      <c r="C56" s="23">
        <v>41456</v>
      </c>
      <c r="D56" s="24">
        <v>7</v>
      </c>
      <c r="E56" s="24" t="s">
        <v>72</v>
      </c>
      <c r="F56" s="24">
        <v>2013</v>
      </c>
      <c r="G56" s="25">
        <v>25010</v>
      </c>
    </row>
    <row r="57" spans="1:7" x14ac:dyDescent="0.3">
      <c r="A57" s="10" t="s">
        <v>68</v>
      </c>
      <c r="B57" s="22" t="s">
        <v>77</v>
      </c>
      <c r="C57" s="23">
        <v>41487</v>
      </c>
      <c r="D57" s="24">
        <v>8</v>
      </c>
      <c r="E57" s="24" t="s">
        <v>72</v>
      </c>
      <c r="F57" s="24">
        <v>2013</v>
      </c>
      <c r="G57" s="25">
        <v>24810</v>
      </c>
    </row>
    <row r="58" spans="1:7" x14ac:dyDescent="0.3">
      <c r="A58" s="10" t="s">
        <v>68</v>
      </c>
      <c r="B58" s="22" t="s">
        <v>77</v>
      </c>
      <c r="C58" s="23">
        <v>41518</v>
      </c>
      <c r="D58" s="24">
        <v>9</v>
      </c>
      <c r="E58" s="24" t="s">
        <v>72</v>
      </c>
      <c r="F58" s="24">
        <v>2013</v>
      </c>
      <c r="G58" s="25">
        <v>30490</v>
      </c>
    </row>
    <row r="59" spans="1:7" x14ac:dyDescent="0.3">
      <c r="A59" s="10" t="s">
        <v>68</v>
      </c>
      <c r="B59" s="22" t="s">
        <v>77</v>
      </c>
      <c r="C59" s="23">
        <v>41548</v>
      </c>
      <c r="D59" s="24">
        <v>10</v>
      </c>
      <c r="E59" s="24" t="s">
        <v>73</v>
      </c>
      <c r="F59" s="24">
        <v>2013</v>
      </c>
      <c r="G59" s="25">
        <v>27180</v>
      </c>
    </row>
    <row r="60" spans="1:7" x14ac:dyDescent="0.3">
      <c r="A60" s="10" t="s">
        <v>68</v>
      </c>
      <c r="B60" s="22" t="s">
        <v>77</v>
      </c>
      <c r="C60" s="23">
        <v>41579</v>
      </c>
      <c r="D60" s="24">
        <v>11</v>
      </c>
      <c r="E60" s="24" t="s">
        <v>73</v>
      </c>
      <c r="F60" s="24">
        <v>2013</v>
      </c>
      <c r="G60" s="25">
        <v>33240</v>
      </c>
    </row>
    <row r="61" spans="1:7" x14ac:dyDescent="0.3">
      <c r="A61" s="10" t="s">
        <v>68</v>
      </c>
      <c r="B61" s="22" t="s">
        <v>77</v>
      </c>
      <c r="C61" s="23">
        <v>41609</v>
      </c>
      <c r="D61" s="24">
        <v>12</v>
      </c>
      <c r="E61" s="24" t="s">
        <v>73</v>
      </c>
      <c r="F61" s="24">
        <v>2013</v>
      </c>
      <c r="G61" s="25">
        <v>40350</v>
      </c>
    </row>
    <row r="62" spans="1:7" x14ac:dyDescent="0.3">
      <c r="A62" s="10" t="s">
        <v>78</v>
      </c>
      <c r="B62" s="22" t="s">
        <v>79</v>
      </c>
      <c r="C62" s="23">
        <v>41275</v>
      </c>
      <c r="D62" s="24">
        <v>1</v>
      </c>
      <c r="E62" s="24" t="s">
        <v>70</v>
      </c>
      <c r="F62" s="24">
        <v>2013</v>
      </c>
      <c r="G62" s="25">
        <v>18500</v>
      </c>
    </row>
    <row r="63" spans="1:7" x14ac:dyDescent="0.3">
      <c r="A63" s="10" t="s">
        <v>78</v>
      </c>
      <c r="B63" s="22" t="s">
        <v>79</v>
      </c>
      <c r="C63" s="23">
        <v>41306</v>
      </c>
      <c r="D63" s="24">
        <v>2</v>
      </c>
      <c r="E63" s="24" t="s">
        <v>70</v>
      </c>
      <c r="F63" s="24">
        <v>2013</v>
      </c>
      <c r="G63" s="25">
        <v>17550</v>
      </c>
    </row>
    <row r="64" spans="1:7" x14ac:dyDescent="0.3">
      <c r="A64" s="10" t="s">
        <v>78</v>
      </c>
      <c r="B64" s="22" t="s">
        <v>79</v>
      </c>
      <c r="C64" s="23">
        <v>41334</v>
      </c>
      <c r="D64" s="24">
        <v>3</v>
      </c>
      <c r="E64" s="24" t="s">
        <v>70</v>
      </c>
      <c r="F64" s="24">
        <v>2013</v>
      </c>
      <c r="G64" s="25">
        <v>20870</v>
      </c>
    </row>
    <row r="65" spans="1:7" x14ac:dyDescent="0.3">
      <c r="A65" s="10" t="s">
        <v>78</v>
      </c>
      <c r="B65" s="22" t="s">
        <v>79</v>
      </c>
      <c r="C65" s="23">
        <v>41365</v>
      </c>
      <c r="D65" s="24">
        <v>4</v>
      </c>
      <c r="E65" s="24" t="s">
        <v>71</v>
      </c>
      <c r="F65" s="24">
        <v>2013</v>
      </c>
      <c r="G65" s="25">
        <v>17910</v>
      </c>
    </row>
    <row r="66" spans="1:7" x14ac:dyDescent="0.3">
      <c r="A66" s="10" t="s">
        <v>78</v>
      </c>
      <c r="B66" s="22" t="s">
        <v>79</v>
      </c>
      <c r="C66" s="23">
        <v>41395</v>
      </c>
      <c r="D66" s="24">
        <v>5</v>
      </c>
      <c r="E66" s="24" t="s">
        <v>71</v>
      </c>
      <c r="F66" s="24">
        <v>2013</v>
      </c>
      <c r="G66" s="25">
        <v>19150</v>
      </c>
    </row>
    <row r="67" spans="1:7" x14ac:dyDescent="0.3">
      <c r="A67" s="10" t="s">
        <v>78</v>
      </c>
      <c r="B67" s="22" t="s">
        <v>79</v>
      </c>
      <c r="C67" s="23">
        <v>41426</v>
      </c>
      <c r="D67" s="24">
        <v>6</v>
      </c>
      <c r="E67" s="24" t="s">
        <v>71</v>
      </c>
      <c r="F67" s="24">
        <v>2013</v>
      </c>
      <c r="G67" s="25">
        <v>25040</v>
      </c>
    </row>
    <row r="68" spans="1:7" x14ac:dyDescent="0.3">
      <c r="A68" s="10" t="s">
        <v>78</v>
      </c>
      <c r="B68" s="22" t="s">
        <v>79</v>
      </c>
      <c r="C68" s="23">
        <v>41456</v>
      </c>
      <c r="D68" s="24">
        <v>7</v>
      </c>
      <c r="E68" s="24" t="s">
        <v>72</v>
      </c>
      <c r="F68" s="24">
        <v>2013</v>
      </c>
      <c r="G68" s="25">
        <v>33770</v>
      </c>
    </row>
    <row r="69" spans="1:7" x14ac:dyDescent="0.3">
      <c r="A69" s="10" t="s">
        <v>78</v>
      </c>
      <c r="B69" s="22" t="s">
        <v>79</v>
      </c>
      <c r="C69" s="23">
        <v>41487</v>
      </c>
      <c r="D69" s="24">
        <v>8</v>
      </c>
      <c r="E69" s="24" t="s">
        <v>72</v>
      </c>
      <c r="F69" s="24">
        <v>2013</v>
      </c>
      <c r="G69" s="25">
        <v>29190</v>
      </c>
    </row>
    <row r="70" spans="1:7" x14ac:dyDescent="0.3">
      <c r="A70" s="10" t="s">
        <v>78</v>
      </c>
      <c r="B70" s="22" t="s">
        <v>79</v>
      </c>
      <c r="C70" s="23">
        <v>41518</v>
      </c>
      <c r="D70" s="24">
        <v>9</v>
      </c>
      <c r="E70" s="24" t="s">
        <v>72</v>
      </c>
      <c r="F70" s="24">
        <v>2013</v>
      </c>
      <c r="G70" s="25">
        <v>24500</v>
      </c>
    </row>
    <row r="71" spans="1:7" x14ac:dyDescent="0.3">
      <c r="A71" s="10" t="s">
        <v>78</v>
      </c>
      <c r="B71" s="22" t="s">
        <v>79</v>
      </c>
      <c r="C71" s="23">
        <v>41548</v>
      </c>
      <c r="D71" s="24">
        <v>10</v>
      </c>
      <c r="E71" s="24" t="s">
        <v>73</v>
      </c>
      <c r="F71" s="24">
        <v>2013</v>
      </c>
      <c r="G71" s="25">
        <v>24230</v>
      </c>
    </row>
    <row r="72" spans="1:7" x14ac:dyDescent="0.3">
      <c r="A72" s="10" t="s">
        <v>78</v>
      </c>
      <c r="B72" s="22" t="s">
        <v>79</v>
      </c>
      <c r="C72" s="23">
        <v>41579</v>
      </c>
      <c r="D72" s="24">
        <v>11</v>
      </c>
      <c r="E72" s="24" t="s">
        <v>73</v>
      </c>
      <c r="F72" s="24">
        <v>2013</v>
      </c>
      <c r="G72" s="25">
        <v>31840</v>
      </c>
    </row>
    <row r="73" spans="1:7" x14ac:dyDescent="0.3">
      <c r="A73" s="10" t="s">
        <v>78</v>
      </c>
      <c r="B73" s="22" t="s">
        <v>79</v>
      </c>
      <c r="C73" s="23">
        <v>41609</v>
      </c>
      <c r="D73" s="24">
        <v>12</v>
      </c>
      <c r="E73" s="24" t="s">
        <v>73</v>
      </c>
      <c r="F73" s="24">
        <v>2013</v>
      </c>
      <c r="G73" s="25">
        <v>40300</v>
      </c>
    </row>
    <row r="74" spans="1:7" x14ac:dyDescent="0.3">
      <c r="A74" s="10" t="s">
        <v>78</v>
      </c>
      <c r="B74" s="22" t="s">
        <v>80</v>
      </c>
      <c r="C74" s="23">
        <v>41275</v>
      </c>
      <c r="D74" s="24">
        <v>1</v>
      </c>
      <c r="E74" s="24" t="s">
        <v>70</v>
      </c>
      <c r="F74" s="24">
        <v>2013</v>
      </c>
      <c r="G74" s="25">
        <v>510</v>
      </c>
    </row>
    <row r="75" spans="1:7" x14ac:dyDescent="0.3">
      <c r="A75" s="10" t="s">
        <v>78</v>
      </c>
      <c r="B75" s="22" t="s">
        <v>80</v>
      </c>
      <c r="C75" s="23">
        <v>41306</v>
      </c>
      <c r="D75" s="24">
        <v>2</v>
      </c>
      <c r="E75" s="24" t="s">
        <v>70</v>
      </c>
      <c r="F75" s="24">
        <v>2013</v>
      </c>
      <c r="G75" s="25">
        <v>420</v>
      </c>
    </row>
    <row r="76" spans="1:7" x14ac:dyDescent="0.3">
      <c r="A76" s="10" t="s">
        <v>78</v>
      </c>
      <c r="B76" s="22" t="s">
        <v>80</v>
      </c>
      <c r="C76" s="23">
        <v>41334</v>
      </c>
      <c r="D76" s="24">
        <v>3</v>
      </c>
      <c r="E76" s="24" t="s">
        <v>70</v>
      </c>
      <c r="F76" s="24">
        <v>2013</v>
      </c>
      <c r="G76" s="25">
        <v>480</v>
      </c>
    </row>
    <row r="77" spans="1:7" x14ac:dyDescent="0.3">
      <c r="A77" s="10" t="s">
        <v>78</v>
      </c>
      <c r="B77" s="22" t="s">
        <v>80</v>
      </c>
      <c r="C77" s="23">
        <v>41365</v>
      </c>
      <c r="D77" s="24">
        <v>4</v>
      </c>
      <c r="E77" s="24" t="s">
        <v>71</v>
      </c>
      <c r="F77" s="24">
        <v>2013</v>
      </c>
      <c r="G77" s="25">
        <v>520</v>
      </c>
    </row>
    <row r="78" spans="1:7" x14ac:dyDescent="0.3">
      <c r="A78" s="10" t="s">
        <v>78</v>
      </c>
      <c r="B78" s="22" t="s">
        <v>80</v>
      </c>
      <c r="C78" s="23">
        <v>41395</v>
      </c>
      <c r="D78" s="24">
        <v>5</v>
      </c>
      <c r="E78" s="24" t="s">
        <v>71</v>
      </c>
      <c r="F78" s="24">
        <v>2013</v>
      </c>
      <c r="G78" s="25">
        <v>650</v>
      </c>
    </row>
    <row r="79" spans="1:7" x14ac:dyDescent="0.3">
      <c r="A79" s="10" t="s">
        <v>78</v>
      </c>
      <c r="B79" s="22" t="s">
        <v>80</v>
      </c>
      <c r="C79" s="23">
        <v>41426</v>
      </c>
      <c r="D79" s="24">
        <v>6</v>
      </c>
      <c r="E79" s="24" t="s">
        <v>71</v>
      </c>
      <c r="F79" s="24">
        <v>2013</v>
      </c>
      <c r="G79" s="25">
        <v>840</v>
      </c>
    </row>
    <row r="80" spans="1:7" x14ac:dyDescent="0.3">
      <c r="A80" s="10" t="s">
        <v>78</v>
      </c>
      <c r="B80" s="22" t="s">
        <v>80</v>
      </c>
      <c r="C80" s="23">
        <v>41456</v>
      </c>
      <c r="D80" s="24">
        <v>7</v>
      </c>
      <c r="E80" s="24" t="s">
        <v>72</v>
      </c>
      <c r="F80" s="24">
        <v>2013</v>
      </c>
      <c r="G80" s="25">
        <v>940</v>
      </c>
    </row>
    <row r="81" spans="1:7" x14ac:dyDescent="0.3">
      <c r="A81" s="10" t="s">
        <v>78</v>
      </c>
      <c r="B81" s="22" t="s">
        <v>80</v>
      </c>
      <c r="C81" s="23">
        <v>41487</v>
      </c>
      <c r="D81" s="24">
        <v>8</v>
      </c>
      <c r="E81" s="24" t="s">
        <v>72</v>
      </c>
      <c r="F81" s="24">
        <v>2013</v>
      </c>
      <c r="G81" s="25">
        <v>980</v>
      </c>
    </row>
    <row r="82" spans="1:7" x14ac:dyDescent="0.3">
      <c r="A82" s="10" t="s">
        <v>78</v>
      </c>
      <c r="B82" s="22" t="s">
        <v>80</v>
      </c>
      <c r="C82" s="23">
        <v>41518</v>
      </c>
      <c r="D82" s="24">
        <v>9</v>
      </c>
      <c r="E82" s="24" t="s">
        <v>72</v>
      </c>
      <c r="F82" s="24">
        <v>2013</v>
      </c>
      <c r="G82" s="25">
        <v>1330</v>
      </c>
    </row>
    <row r="83" spans="1:7" x14ac:dyDescent="0.3">
      <c r="A83" s="10" t="s">
        <v>78</v>
      </c>
      <c r="B83" s="22" t="s">
        <v>80</v>
      </c>
      <c r="C83" s="23">
        <v>41548</v>
      </c>
      <c r="D83" s="24">
        <v>10</v>
      </c>
      <c r="E83" s="24" t="s">
        <v>73</v>
      </c>
      <c r="F83" s="24">
        <v>2013</v>
      </c>
      <c r="G83" s="25">
        <v>1120</v>
      </c>
    </row>
    <row r="84" spans="1:7" x14ac:dyDescent="0.3">
      <c r="A84" s="10" t="s">
        <v>78</v>
      </c>
      <c r="B84" s="22" t="s">
        <v>80</v>
      </c>
      <c r="C84" s="23">
        <v>41579</v>
      </c>
      <c r="D84" s="24">
        <v>11</v>
      </c>
      <c r="E84" s="24" t="s">
        <v>73</v>
      </c>
      <c r="F84" s="24">
        <v>2013</v>
      </c>
      <c r="G84" s="25">
        <v>980</v>
      </c>
    </row>
    <row r="85" spans="1:7" x14ac:dyDescent="0.3">
      <c r="A85" s="10" t="s">
        <v>78</v>
      </c>
      <c r="B85" s="22" t="s">
        <v>80</v>
      </c>
      <c r="C85" s="23">
        <v>41609</v>
      </c>
      <c r="D85" s="24">
        <v>12</v>
      </c>
      <c r="E85" s="24" t="s">
        <v>73</v>
      </c>
      <c r="F85" s="24">
        <v>2013</v>
      </c>
      <c r="G85" s="25">
        <v>1160</v>
      </c>
    </row>
    <row r="86" spans="1:7" x14ac:dyDescent="0.3">
      <c r="A86" s="10" t="s">
        <v>78</v>
      </c>
      <c r="B86" s="22" t="s">
        <v>81</v>
      </c>
      <c r="C86" s="23">
        <v>41275</v>
      </c>
      <c r="D86" s="24">
        <v>1</v>
      </c>
      <c r="E86" s="24" t="s">
        <v>70</v>
      </c>
      <c r="F86" s="24">
        <v>2013</v>
      </c>
      <c r="G86" s="25">
        <v>12600</v>
      </c>
    </row>
    <row r="87" spans="1:7" x14ac:dyDescent="0.3">
      <c r="A87" s="10" t="s">
        <v>78</v>
      </c>
      <c r="B87" s="22" t="s">
        <v>81</v>
      </c>
      <c r="C87" s="23">
        <v>41306</v>
      </c>
      <c r="D87" s="24">
        <v>2</v>
      </c>
      <c r="E87" s="24" t="s">
        <v>70</v>
      </c>
      <c r="F87" s="24">
        <v>2013</v>
      </c>
      <c r="G87" s="25">
        <v>12730</v>
      </c>
    </row>
    <row r="88" spans="1:7" x14ac:dyDescent="0.3">
      <c r="A88" s="10" t="s">
        <v>78</v>
      </c>
      <c r="B88" s="22" t="s">
        <v>81</v>
      </c>
      <c r="C88" s="23">
        <v>41334</v>
      </c>
      <c r="D88" s="24">
        <v>3</v>
      </c>
      <c r="E88" s="24" t="s">
        <v>70</v>
      </c>
      <c r="F88" s="24">
        <v>2013</v>
      </c>
      <c r="G88" s="25">
        <v>10020</v>
      </c>
    </row>
    <row r="89" spans="1:7" x14ac:dyDescent="0.3">
      <c r="A89" s="10" t="s">
        <v>78</v>
      </c>
      <c r="B89" s="22" t="s">
        <v>81</v>
      </c>
      <c r="C89" s="23">
        <v>41365</v>
      </c>
      <c r="D89" s="24">
        <v>4</v>
      </c>
      <c r="E89" s="24" t="s">
        <v>71</v>
      </c>
      <c r="F89" s="24">
        <v>2013</v>
      </c>
      <c r="G89" s="25">
        <v>8680</v>
      </c>
    </row>
    <row r="90" spans="1:7" x14ac:dyDescent="0.3">
      <c r="A90" s="10" t="s">
        <v>78</v>
      </c>
      <c r="B90" s="22" t="s">
        <v>81</v>
      </c>
      <c r="C90" s="23">
        <v>41395</v>
      </c>
      <c r="D90" s="24">
        <v>5</v>
      </c>
      <c r="E90" s="24" t="s">
        <v>71</v>
      </c>
      <c r="F90" s="24">
        <v>2013</v>
      </c>
      <c r="G90" s="25">
        <v>9280</v>
      </c>
    </row>
    <row r="91" spans="1:7" x14ac:dyDescent="0.3">
      <c r="A91" s="10" t="s">
        <v>78</v>
      </c>
      <c r="B91" s="22" t="s">
        <v>81</v>
      </c>
      <c r="C91" s="23">
        <v>41426</v>
      </c>
      <c r="D91" s="24">
        <v>6</v>
      </c>
      <c r="E91" s="24" t="s">
        <v>71</v>
      </c>
      <c r="F91" s="24">
        <v>2013</v>
      </c>
      <c r="G91" s="25">
        <v>11160</v>
      </c>
    </row>
    <row r="92" spans="1:7" x14ac:dyDescent="0.3">
      <c r="A92" s="10" t="s">
        <v>78</v>
      </c>
      <c r="B92" s="22" t="s">
        <v>81</v>
      </c>
      <c r="C92" s="23">
        <v>41456</v>
      </c>
      <c r="D92" s="24">
        <v>7</v>
      </c>
      <c r="E92" s="24" t="s">
        <v>72</v>
      </c>
      <c r="F92" s="24">
        <v>2013</v>
      </c>
      <c r="G92" s="25">
        <v>11180</v>
      </c>
    </row>
    <row r="93" spans="1:7" x14ac:dyDescent="0.3">
      <c r="A93" s="10" t="s">
        <v>78</v>
      </c>
      <c r="B93" s="22" t="s">
        <v>81</v>
      </c>
      <c r="C93" s="23">
        <v>41487</v>
      </c>
      <c r="D93" s="24">
        <v>8</v>
      </c>
      <c r="E93" s="24" t="s">
        <v>72</v>
      </c>
      <c r="F93" s="24">
        <v>2013</v>
      </c>
      <c r="G93" s="25">
        <v>10800</v>
      </c>
    </row>
    <row r="94" spans="1:7" x14ac:dyDescent="0.3">
      <c r="A94" s="10" t="s">
        <v>78</v>
      </c>
      <c r="B94" s="22" t="s">
        <v>81</v>
      </c>
      <c r="C94" s="23">
        <v>41518</v>
      </c>
      <c r="D94" s="24">
        <v>9</v>
      </c>
      <c r="E94" s="24" t="s">
        <v>72</v>
      </c>
      <c r="F94" s="24">
        <v>2013</v>
      </c>
      <c r="G94" s="25">
        <v>11440</v>
      </c>
    </row>
    <row r="95" spans="1:7" x14ac:dyDescent="0.3">
      <c r="A95" s="10" t="s">
        <v>78</v>
      </c>
      <c r="B95" s="22" t="s">
        <v>81</v>
      </c>
      <c r="C95" s="23">
        <v>41548</v>
      </c>
      <c r="D95" s="24">
        <v>10</v>
      </c>
      <c r="E95" s="24" t="s">
        <v>73</v>
      </c>
      <c r="F95" s="24">
        <v>2013</v>
      </c>
      <c r="G95" s="25">
        <v>15310</v>
      </c>
    </row>
    <row r="96" spans="1:7" x14ac:dyDescent="0.3">
      <c r="A96" s="10" t="s">
        <v>78</v>
      </c>
      <c r="B96" s="22" t="s">
        <v>81</v>
      </c>
      <c r="C96" s="23">
        <v>41579</v>
      </c>
      <c r="D96" s="24">
        <v>11</v>
      </c>
      <c r="E96" s="24" t="s">
        <v>73</v>
      </c>
      <c r="F96" s="24">
        <v>2013</v>
      </c>
      <c r="G96" s="25">
        <v>15490</v>
      </c>
    </row>
    <row r="97" spans="1:7" x14ac:dyDescent="0.3">
      <c r="A97" s="10" t="s">
        <v>78</v>
      </c>
      <c r="B97" s="22" t="s">
        <v>81</v>
      </c>
      <c r="C97" s="23">
        <v>41609</v>
      </c>
      <c r="D97" s="24">
        <v>12</v>
      </c>
      <c r="E97" s="24" t="s">
        <v>73</v>
      </c>
      <c r="F97" s="24">
        <v>2013</v>
      </c>
      <c r="G97" s="25">
        <v>19020</v>
      </c>
    </row>
    <row r="98" spans="1:7" x14ac:dyDescent="0.3">
      <c r="A98" s="10" t="s">
        <v>78</v>
      </c>
      <c r="B98" s="22" t="s">
        <v>82</v>
      </c>
      <c r="C98" s="23">
        <v>41275</v>
      </c>
      <c r="D98" s="24">
        <v>1</v>
      </c>
      <c r="E98" s="24" t="s">
        <v>70</v>
      </c>
      <c r="F98" s="24">
        <v>2013</v>
      </c>
      <c r="G98" s="25">
        <v>400</v>
      </c>
    </row>
    <row r="99" spans="1:7" x14ac:dyDescent="0.3">
      <c r="A99" s="10" t="s">
        <v>78</v>
      </c>
      <c r="B99" s="22" t="s">
        <v>82</v>
      </c>
      <c r="C99" s="23">
        <v>41306</v>
      </c>
      <c r="D99" s="24">
        <v>2</v>
      </c>
      <c r="E99" s="24" t="s">
        <v>70</v>
      </c>
      <c r="F99" s="24">
        <v>2013</v>
      </c>
      <c r="G99" s="25">
        <v>500</v>
      </c>
    </row>
    <row r="100" spans="1:7" x14ac:dyDescent="0.3">
      <c r="A100" s="10" t="s">
        <v>78</v>
      </c>
      <c r="B100" s="22" t="s">
        <v>82</v>
      </c>
      <c r="C100" s="23">
        <v>41334</v>
      </c>
      <c r="D100" s="24">
        <v>3</v>
      </c>
      <c r="E100" s="24" t="s">
        <v>70</v>
      </c>
      <c r="F100" s="24">
        <v>2013</v>
      </c>
      <c r="G100" s="25">
        <v>650</v>
      </c>
    </row>
    <row r="101" spans="1:7" x14ac:dyDescent="0.3">
      <c r="A101" s="10" t="s">
        <v>78</v>
      </c>
      <c r="B101" s="22" t="s">
        <v>82</v>
      </c>
      <c r="C101" s="23">
        <v>41365</v>
      </c>
      <c r="D101" s="24">
        <v>4</v>
      </c>
      <c r="E101" s="24" t="s">
        <v>71</v>
      </c>
      <c r="F101" s="24">
        <v>2013</v>
      </c>
      <c r="G101" s="25">
        <v>600</v>
      </c>
    </row>
    <row r="102" spans="1:7" x14ac:dyDescent="0.3">
      <c r="A102" s="10" t="s">
        <v>78</v>
      </c>
      <c r="B102" s="22" t="s">
        <v>82</v>
      </c>
      <c r="C102" s="23">
        <v>41395</v>
      </c>
      <c r="D102" s="24">
        <v>5</v>
      </c>
      <c r="E102" s="24" t="s">
        <v>71</v>
      </c>
      <c r="F102" s="24">
        <v>2013</v>
      </c>
      <c r="G102" s="25">
        <v>730</v>
      </c>
    </row>
    <row r="103" spans="1:7" x14ac:dyDescent="0.3">
      <c r="A103" s="10" t="s">
        <v>78</v>
      </c>
      <c r="B103" s="22" t="s">
        <v>82</v>
      </c>
      <c r="C103" s="23">
        <v>41426</v>
      </c>
      <c r="D103" s="24">
        <v>6</v>
      </c>
      <c r="E103" s="24" t="s">
        <v>71</v>
      </c>
      <c r="F103" s="24">
        <v>2013</v>
      </c>
      <c r="G103" s="25">
        <v>690</v>
      </c>
    </row>
    <row r="104" spans="1:7" x14ac:dyDescent="0.3">
      <c r="A104" s="10" t="s">
        <v>78</v>
      </c>
      <c r="B104" s="22" t="s">
        <v>82</v>
      </c>
      <c r="C104" s="23">
        <v>41456</v>
      </c>
      <c r="D104" s="24">
        <v>7</v>
      </c>
      <c r="E104" s="24" t="s">
        <v>72</v>
      </c>
      <c r="F104" s="24">
        <v>2013</v>
      </c>
      <c r="G104" s="25">
        <v>730</v>
      </c>
    </row>
    <row r="105" spans="1:7" x14ac:dyDescent="0.3">
      <c r="A105" s="10" t="s">
        <v>78</v>
      </c>
      <c r="B105" s="22" t="s">
        <v>82</v>
      </c>
      <c r="C105" s="23">
        <v>41487</v>
      </c>
      <c r="D105" s="24">
        <v>8</v>
      </c>
      <c r="E105" s="24" t="s">
        <v>72</v>
      </c>
      <c r="F105" s="24">
        <v>2013</v>
      </c>
      <c r="G105" s="25">
        <v>520</v>
      </c>
    </row>
    <row r="106" spans="1:7" x14ac:dyDescent="0.3">
      <c r="A106" s="10" t="s">
        <v>78</v>
      </c>
      <c r="B106" s="22" t="s">
        <v>82</v>
      </c>
      <c r="C106" s="23">
        <v>41518</v>
      </c>
      <c r="D106" s="24">
        <v>9</v>
      </c>
      <c r="E106" s="24" t="s">
        <v>72</v>
      </c>
      <c r="F106" s="24">
        <v>2013</v>
      </c>
      <c r="G106" s="25">
        <v>370</v>
      </c>
    </row>
    <row r="107" spans="1:7" x14ac:dyDescent="0.3">
      <c r="A107" s="10" t="s">
        <v>78</v>
      </c>
      <c r="B107" s="22" t="s">
        <v>82</v>
      </c>
      <c r="C107" s="23">
        <v>41548</v>
      </c>
      <c r="D107" s="24">
        <v>10</v>
      </c>
      <c r="E107" s="24" t="s">
        <v>73</v>
      </c>
      <c r="F107" s="24">
        <v>2013</v>
      </c>
      <c r="G107" s="25">
        <v>300</v>
      </c>
    </row>
    <row r="108" spans="1:7" x14ac:dyDescent="0.3">
      <c r="A108" s="10" t="s">
        <v>78</v>
      </c>
      <c r="B108" s="22" t="s">
        <v>82</v>
      </c>
      <c r="C108" s="23">
        <v>41579</v>
      </c>
      <c r="D108" s="24">
        <v>11</v>
      </c>
      <c r="E108" s="24" t="s">
        <v>73</v>
      </c>
      <c r="F108" s="24">
        <v>2013</v>
      </c>
      <c r="G108" s="25">
        <v>330</v>
      </c>
    </row>
    <row r="109" spans="1:7" x14ac:dyDescent="0.3">
      <c r="A109" s="10" t="s">
        <v>78</v>
      </c>
      <c r="B109" s="22" t="s">
        <v>82</v>
      </c>
      <c r="C109" s="23">
        <v>41609</v>
      </c>
      <c r="D109" s="24">
        <v>12</v>
      </c>
      <c r="E109" s="24" t="s">
        <v>73</v>
      </c>
      <c r="F109" s="24">
        <v>2013</v>
      </c>
      <c r="G109" s="25">
        <v>310</v>
      </c>
    </row>
    <row r="110" spans="1:7" x14ac:dyDescent="0.3">
      <c r="A110" s="10" t="s">
        <v>78</v>
      </c>
      <c r="B110" s="22" t="s">
        <v>83</v>
      </c>
      <c r="C110" s="23">
        <v>41275</v>
      </c>
      <c r="D110" s="24">
        <v>1</v>
      </c>
      <c r="E110" s="24" t="s">
        <v>70</v>
      </c>
      <c r="F110" s="24">
        <v>2013</v>
      </c>
      <c r="G110" s="25">
        <v>800</v>
      </c>
    </row>
    <row r="111" spans="1:7" x14ac:dyDescent="0.3">
      <c r="A111" s="10" t="s">
        <v>78</v>
      </c>
      <c r="B111" s="22" t="s">
        <v>83</v>
      </c>
      <c r="C111" s="23">
        <v>41306</v>
      </c>
      <c r="D111" s="24">
        <v>2</v>
      </c>
      <c r="E111" s="24" t="s">
        <v>70</v>
      </c>
      <c r="F111" s="24">
        <v>2013</v>
      </c>
      <c r="G111" s="25">
        <v>620</v>
      </c>
    </row>
    <row r="112" spans="1:7" x14ac:dyDescent="0.3">
      <c r="A112" s="10" t="s">
        <v>78</v>
      </c>
      <c r="B112" s="22" t="s">
        <v>83</v>
      </c>
      <c r="C112" s="23">
        <v>41334</v>
      </c>
      <c r="D112" s="24">
        <v>3</v>
      </c>
      <c r="E112" s="24" t="s">
        <v>70</v>
      </c>
      <c r="F112" s="24">
        <v>2013</v>
      </c>
      <c r="G112" s="25">
        <v>550</v>
      </c>
    </row>
    <row r="113" spans="1:7" x14ac:dyDescent="0.3">
      <c r="A113" s="10" t="s">
        <v>78</v>
      </c>
      <c r="B113" s="22" t="s">
        <v>83</v>
      </c>
      <c r="C113" s="23">
        <v>41365</v>
      </c>
      <c r="D113" s="24">
        <v>4</v>
      </c>
      <c r="E113" s="24" t="s">
        <v>71</v>
      </c>
      <c r="F113" s="24">
        <v>2013</v>
      </c>
      <c r="G113" s="25">
        <v>450</v>
      </c>
    </row>
    <row r="114" spans="1:7" x14ac:dyDescent="0.3">
      <c r="A114" s="10" t="s">
        <v>78</v>
      </c>
      <c r="B114" s="22" t="s">
        <v>83</v>
      </c>
      <c r="C114" s="23">
        <v>41395</v>
      </c>
      <c r="D114" s="24">
        <v>5</v>
      </c>
      <c r="E114" s="24" t="s">
        <v>71</v>
      </c>
      <c r="F114" s="24">
        <v>2013</v>
      </c>
      <c r="G114" s="25">
        <v>410</v>
      </c>
    </row>
    <row r="115" spans="1:7" x14ac:dyDescent="0.3">
      <c r="A115" s="10" t="s">
        <v>78</v>
      </c>
      <c r="B115" s="22" t="s">
        <v>83</v>
      </c>
      <c r="C115" s="23">
        <v>41426</v>
      </c>
      <c r="D115" s="24">
        <v>6</v>
      </c>
      <c r="E115" s="24" t="s">
        <v>71</v>
      </c>
      <c r="F115" s="24">
        <v>2013</v>
      </c>
      <c r="G115" s="25">
        <v>410</v>
      </c>
    </row>
    <row r="116" spans="1:7" x14ac:dyDescent="0.3">
      <c r="A116" s="10" t="s">
        <v>78</v>
      </c>
      <c r="B116" s="22" t="s">
        <v>83</v>
      </c>
      <c r="C116" s="23">
        <v>41456</v>
      </c>
      <c r="D116" s="24">
        <v>7</v>
      </c>
      <c r="E116" s="24" t="s">
        <v>72</v>
      </c>
      <c r="F116" s="24">
        <v>2013</v>
      </c>
      <c r="G116" s="25">
        <v>300</v>
      </c>
    </row>
    <row r="117" spans="1:7" x14ac:dyDescent="0.3">
      <c r="A117" s="10" t="s">
        <v>78</v>
      </c>
      <c r="B117" s="22" t="s">
        <v>83</v>
      </c>
      <c r="C117" s="23">
        <v>41487</v>
      </c>
      <c r="D117" s="24">
        <v>8</v>
      </c>
      <c r="E117" s="24" t="s">
        <v>72</v>
      </c>
      <c r="F117" s="24">
        <v>2013</v>
      </c>
      <c r="G117" s="25">
        <v>410</v>
      </c>
    </row>
    <row r="118" spans="1:7" x14ac:dyDescent="0.3">
      <c r="A118" s="10" t="s">
        <v>78</v>
      </c>
      <c r="B118" s="22" t="s">
        <v>83</v>
      </c>
      <c r="C118" s="23">
        <v>41518</v>
      </c>
      <c r="D118" s="24">
        <v>9</v>
      </c>
      <c r="E118" s="24" t="s">
        <v>72</v>
      </c>
      <c r="F118" s="24">
        <v>2013</v>
      </c>
      <c r="G118" s="25">
        <v>510</v>
      </c>
    </row>
    <row r="119" spans="1:7" x14ac:dyDescent="0.3">
      <c r="A119" s="10" t="s">
        <v>78</v>
      </c>
      <c r="B119" s="22" t="s">
        <v>83</v>
      </c>
      <c r="C119" s="23">
        <v>41548</v>
      </c>
      <c r="D119" s="24">
        <v>10</v>
      </c>
      <c r="E119" s="24" t="s">
        <v>73</v>
      </c>
      <c r="F119" s="24">
        <v>2013</v>
      </c>
      <c r="G119" s="25">
        <v>450</v>
      </c>
    </row>
    <row r="120" spans="1:7" x14ac:dyDescent="0.3">
      <c r="A120" s="10" t="s">
        <v>78</v>
      </c>
      <c r="B120" s="22" t="s">
        <v>83</v>
      </c>
      <c r="C120" s="23">
        <v>41579</v>
      </c>
      <c r="D120" s="24">
        <v>11</v>
      </c>
      <c r="E120" s="24" t="s">
        <v>73</v>
      </c>
      <c r="F120" s="24">
        <v>2013</v>
      </c>
      <c r="G120" s="25">
        <v>350</v>
      </c>
    </row>
    <row r="121" spans="1:7" x14ac:dyDescent="0.3">
      <c r="A121" s="10" t="s">
        <v>78</v>
      </c>
      <c r="B121" s="22" t="s">
        <v>83</v>
      </c>
      <c r="C121" s="23">
        <v>41609</v>
      </c>
      <c r="D121" s="24">
        <v>12</v>
      </c>
      <c r="E121" s="24" t="s">
        <v>73</v>
      </c>
      <c r="F121" s="24">
        <v>2013</v>
      </c>
      <c r="G121" s="25">
        <v>360</v>
      </c>
    </row>
    <row r="122" spans="1:7" x14ac:dyDescent="0.3">
      <c r="A122" s="10" t="s">
        <v>78</v>
      </c>
      <c r="B122" s="22" t="s">
        <v>84</v>
      </c>
      <c r="C122" s="23">
        <v>41275</v>
      </c>
      <c r="D122" s="24">
        <v>1</v>
      </c>
      <c r="E122" s="24" t="s">
        <v>70</v>
      </c>
      <c r="F122" s="24">
        <v>2013</v>
      </c>
      <c r="G122" s="25">
        <v>1500</v>
      </c>
    </row>
    <row r="123" spans="1:7" x14ac:dyDescent="0.3">
      <c r="A123" s="10" t="s">
        <v>78</v>
      </c>
      <c r="B123" s="22" t="s">
        <v>84</v>
      </c>
      <c r="C123" s="23">
        <v>41306</v>
      </c>
      <c r="D123" s="24">
        <v>2</v>
      </c>
      <c r="E123" s="24" t="s">
        <v>70</v>
      </c>
      <c r="F123" s="24">
        <v>2013</v>
      </c>
      <c r="G123" s="25">
        <v>1820</v>
      </c>
    </row>
    <row r="124" spans="1:7" x14ac:dyDescent="0.3">
      <c r="A124" s="10" t="s">
        <v>78</v>
      </c>
      <c r="B124" s="22" t="s">
        <v>84</v>
      </c>
      <c r="C124" s="23">
        <v>41334</v>
      </c>
      <c r="D124" s="24">
        <v>3</v>
      </c>
      <c r="E124" s="24" t="s">
        <v>70</v>
      </c>
      <c r="F124" s="24">
        <v>2013</v>
      </c>
      <c r="G124" s="25">
        <v>1590</v>
      </c>
    </row>
    <row r="125" spans="1:7" x14ac:dyDescent="0.3">
      <c r="A125" s="10" t="s">
        <v>78</v>
      </c>
      <c r="B125" s="22" t="s">
        <v>84</v>
      </c>
      <c r="C125" s="23">
        <v>41365</v>
      </c>
      <c r="D125" s="24">
        <v>4</v>
      </c>
      <c r="E125" s="24" t="s">
        <v>71</v>
      </c>
      <c r="F125" s="24">
        <v>2013</v>
      </c>
      <c r="G125" s="25">
        <v>1200</v>
      </c>
    </row>
    <row r="126" spans="1:7" x14ac:dyDescent="0.3">
      <c r="A126" s="10" t="s">
        <v>78</v>
      </c>
      <c r="B126" s="22" t="s">
        <v>84</v>
      </c>
      <c r="C126" s="23">
        <v>41395</v>
      </c>
      <c r="D126" s="24">
        <v>5</v>
      </c>
      <c r="E126" s="24" t="s">
        <v>71</v>
      </c>
      <c r="F126" s="24">
        <v>2013</v>
      </c>
      <c r="G126" s="25">
        <v>900</v>
      </c>
    </row>
    <row r="127" spans="1:7" x14ac:dyDescent="0.3">
      <c r="A127" s="10" t="s">
        <v>78</v>
      </c>
      <c r="B127" s="22" t="s">
        <v>84</v>
      </c>
      <c r="C127" s="23">
        <v>41426</v>
      </c>
      <c r="D127" s="24">
        <v>6</v>
      </c>
      <c r="E127" s="24" t="s">
        <v>71</v>
      </c>
      <c r="F127" s="24">
        <v>2013</v>
      </c>
      <c r="G127" s="25">
        <v>870</v>
      </c>
    </row>
    <row r="128" spans="1:7" x14ac:dyDescent="0.3">
      <c r="A128" s="10" t="s">
        <v>78</v>
      </c>
      <c r="B128" s="22" t="s">
        <v>84</v>
      </c>
      <c r="C128" s="23">
        <v>41456</v>
      </c>
      <c r="D128" s="24">
        <v>7</v>
      </c>
      <c r="E128" s="24" t="s">
        <v>72</v>
      </c>
      <c r="F128" s="24">
        <v>2013</v>
      </c>
      <c r="G128" s="25">
        <v>1050</v>
      </c>
    </row>
    <row r="129" spans="1:7" x14ac:dyDescent="0.3">
      <c r="A129" s="10" t="s">
        <v>78</v>
      </c>
      <c r="B129" s="22" t="s">
        <v>84</v>
      </c>
      <c r="C129" s="23">
        <v>41487</v>
      </c>
      <c r="D129" s="24">
        <v>8</v>
      </c>
      <c r="E129" s="24" t="s">
        <v>72</v>
      </c>
      <c r="F129" s="24">
        <v>2013</v>
      </c>
      <c r="G129" s="25">
        <v>1230</v>
      </c>
    </row>
    <row r="130" spans="1:7" x14ac:dyDescent="0.3">
      <c r="A130" s="10" t="s">
        <v>78</v>
      </c>
      <c r="B130" s="22" t="s">
        <v>84</v>
      </c>
      <c r="C130" s="23">
        <v>41518</v>
      </c>
      <c r="D130" s="24">
        <v>9</v>
      </c>
      <c r="E130" s="24" t="s">
        <v>72</v>
      </c>
      <c r="F130" s="24">
        <v>2013</v>
      </c>
      <c r="G130" s="25">
        <v>1680</v>
      </c>
    </row>
    <row r="131" spans="1:7" x14ac:dyDescent="0.3">
      <c r="A131" s="10" t="s">
        <v>78</v>
      </c>
      <c r="B131" s="22" t="s">
        <v>84</v>
      </c>
      <c r="C131" s="23">
        <v>41548</v>
      </c>
      <c r="D131" s="24">
        <v>10</v>
      </c>
      <c r="E131" s="24" t="s">
        <v>73</v>
      </c>
      <c r="F131" s="24">
        <v>2013</v>
      </c>
      <c r="G131" s="25">
        <v>1340</v>
      </c>
    </row>
    <row r="132" spans="1:7" x14ac:dyDescent="0.3">
      <c r="A132" s="10" t="s">
        <v>78</v>
      </c>
      <c r="B132" s="22" t="s">
        <v>84</v>
      </c>
      <c r="C132" s="23">
        <v>41579</v>
      </c>
      <c r="D132" s="24">
        <v>11</v>
      </c>
      <c r="E132" s="24" t="s">
        <v>73</v>
      </c>
      <c r="F132" s="24">
        <v>2013</v>
      </c>
      <c r="G132" s="25">
        <v>1810</v>
      </c>
    </row>
    <row r="133" spans="1:7" x14ac:dyDescent="0.3">
      <c r="A133" s="10" t="s">
        <v>78</v>
      </c>
      <c r="B133" s="22" t="s">
        <v>84</v>
      </c>
      <c r="C133" s="23">
        <v>41609</v>
      </c>
      <c r="D133" s="24">
        <v>12</v>
      </c>
      <c r="E133" s="24" t="s">
        <v>73</v>
      </c>
      <c r="F133" s="24">
        <v>2013</v>
      </c>
      <c r="G133" s="25">
        <v>2380</v>
      </c>
    </row>
    <row r="134" spans="1:7" x14ac:dyDescent="0.3">
      <c r="A134" s="10" t="s">
        <v>78</v>
      </c>
      <c r="B134" s="22" t="s">
        <v>85</v>
      </c>
      <c r="C134" s="23">
        <v>41275</v>
      </c>
      <c r="D134" s="24">
        <v>1</v>
      </c>
      <c r="E134" s="24" t="s">
        <v>70</v>
      </c>
      <c r="F134" s="24">
        <v>2013</v>
      </c>
      <c r="G134" s="25">
        <v>530</v>
      </c>
    </row>
    <row r="135" spans="1:7" x14ac:dyDescent="0.3">
      <c r="A135" s="10" t="s">
        <v>78</v>
      </c>
      <c r="B135" s="22" t="s">
        <v>85</v>
      </c>
      <c r="C135" s="23">
        <v>41306</v>
      </c>
      <c r="D135" s="24">
        <v>2</v>
      </c>
      <c r="E135" s="24" t="s">
        <v>70</v>
      </c>
      <c r="F135" s="24">
        <v>2013</v>
      </c>
      <c r="G135" s="25">
        <v>610</v>
      </c>
    </row>
    <row r="136" spans="1:7" x14ac:dyDescent="0.3">
      <c r="A136" s="10" t="s">
        <v>78</v>
      </c>
      <c r="B136" s="22" t="s">
        <v>85</v>
      </c>
      <c r="C136" s="23">
        <v>41334</v>
      </c>
      <c r="D136" s="24">
        <v>3</v>
      </c>
      <c r="E136" s="24" t="s">
        <v>70</v>
      </c>
      <c r="F136" s="24">
        <v>2013</v>
      </c>
      <c r="G136" s="25">
        <v>530</v>
      </c>
    </row>
    <row r="137" spans="1:7" x14ac:dyDescent="0.3">
      <c r="A137" s="10" t="s">
        <v>78</v>
      </c>
      <c r="B137" s="22" t="s">
        <v>85</v>
      </c>
      <c r="C137" s="23">
        <v>41365</v>
      </c>
      <c r="D137" s="24">
        <v>4</v>
      </c>
      <c r="E137" s="24" t="s">
        <v>71</v>
      </c>
      <c r="F137" s="24">
        <v>2013</v>
      </c>
      <c r="G137" s="25">
        <v>380</v>
      </c>
    </row>
    <row r="138" spans="1:7" x14ac:dyDescent="0.3">
      <c r="A138" s="10" t="s">
        <v>78</v>
      </c>
      <c r="B138" s="22" t="s">
        <v>85</v>
      </c>
      <c r="C138" s="23">
        <v>41395</v>
      </c>
      <c r="D138" s="24">
        <v>5</v>
      </c>
      <c r="E138" s="24" t="s">
        <v>71</v>
      </c>
      <c r="F138" s="24">
        <v>2013</v>
      </c>
      <c r="G138" s="25">
        <v>500</v>
      </c>
    </row>
    <row r="139" spans="1:7" x14ac:dyDescent="0.3">
      <c r="A139" s="10" t="s">
        <v>78</v>
      </c>
      <c r="B139" s="22" t="s">
        <v>85</v>
      </c>
      <c r="C139" s="23">
        <v>41426</v>
      </c>
      <c r="D139" s="24">
        <v>6</v>
      </c>
      <c r="E139" s="24" t="s">
        <v>71</v>
      </c>
      <c r="F139" s="24">
        <v>2013</v>
      </c>
      <c r="G139" s="25">
        <v>660</v>
      </c>
    </row>
    <row r="140" spans="1:7" x14ac:dyDescent="0.3">
      <c r="A140" s="10" t="s">
        <v>78</v>
      </c>
      <c r="B140" s="22" t="s">
        <v>85</v>
      </c>
      <c r="C140" s="23">
        <v>41456</v>
      </c>
      <c r="D140" s="24">
        <v>7</v>
      </c>
      <c r="E140" s="24" t="s">
        <v>72</v>
      </c>
      <c r="F140" s="24">
        <v>2013</v>
      </c>
      <c r="G140" s="25">
        <v>760</v>
      </c>
    </row>
    <row r="141" spans="1:7" x14ac:dyDescent="0.3">
      <c r="A141" s="10" t="s">
        <v>78</v>
      </c>
      <c r="B141" s="22" t="s">
        <v>85</v>
      </c>
      <c r="C141" s="23">
        <v>41487</v>
      </c>
      <c r="D141" s="24">
        <v>8</v>
      </c>
      <c r="E141" s="24" t="s">
        <v>72</v>
      </c>
      <c r="F141" s="24">
        <v>2013</v>
      </c>
      <c r="G141" s="25">
        <v>940</v>
      </c>
    </row>
    <row r="142" spans="1:7" x14ac:dyDescent="0.3">
      <c r="A142" s="10" t="s">
        <v>78</v>
      </c>
      <c r="B142" s="22" t="s">
        <v>85</v>
      </c>
      <c r="C142" s="23">
        <v>41518</v>
      </c>
      <c r="D142" s="24">
        <v>9</v>
      </c>
      <c r="E142" s="24" t="s">
        <v>72</v>
      </c>
      <c r="F142" s="24">
        <v>2013</v>
      </c>
      <c r="G142" s="25">
        <v>1210</v>
      </c>
    </row>
    <row r="143" spans="1:7" x14ac:dyDescent="0.3">
      <c r="A143" s="10" t="s">
        <v>78</v>
      </c>
      <c r="B143" s="22" t="s">
        <v>85</v>
      </c>
      <c r="C143" s="23">
        <v>41548</v>
      </c>
      <c r="D143" s="24">
        <v>10</v>
      </c>
      <c r="E143" s="24" t="s">
        <v>73</v>
      </c>
      <c r="F143" s="24">
        <v>2013</v>
      </c>
      <c r="G143" s="25">
        <v>1190</v>
      </c>
    </row>
    <row r="144" spans="1:7" x14ac:dyDescent="0.3">
      <c r="A144" s="10" t="s">
        <v>78</v>
      </c>
      <c r="B144" s="22" t="s">
        <v>85</v>
      </c>
      <c r="C144" s="23">
        <v>41579</v>
      </c>
      <c r="D144" s="24">
        <v>11</v>
      </c>
      <c r="E144" s="24" t="s">
        <v>73</v>
      </c>
      <c r="F144" s="24">
        <v>2013</v>
      </c>
      <c r="G144" s="25">
        <v>1030</v>
      </c>
    </row>
    <row r="145" spans="1:7" x14ac:dyDescent="0.3">
      <c r="A145" s="10" t="s">
        <v>78</v>
      </c>
      <c r="B145" s="22" t="s">
        <v>85</v>
      </c>
      <c r="C145" s="23">
        <v>41609</v>
      </c>
      <c r="D145" s="24">
        <v>12</v>
      </c>
      <c r="E145" s="24" t="s">
        <v>73</v>
      </c>
      <c r="F145" s="24">
        <v>2013</v>
      </c>
      <c r="G145" s="25">
        <v>1370</v>
      </c>
    </row>
    <row r="146" spans="1:7" x14ac:dyDescent="0.3">
      <c r="A146" s="10" t="s">
        <v>78</v>
      </c>
      <c r="B146" s="22" t="s">
        <v>86</v>
      </c>
      <c r="C146" s="23">
        <v>41275</v>
      </c>
      <c r="D146" s="24">
        <v>1</v>
      </c>
      <c r="E146" s="24" t="s">
        <v>70</v>
      </c>
      <c r="F146" s="24">
        <v>2013</v>
      </c>
      <c r="G146" s="25">
        <v>2900</v>
      </c>
    </row>
    <row r="147" spans="1:7" x14ac:dyDescent="0.3">
      <c r="A147" s="10" t="s">
        <v>78</v>
      </c>
      <c r="B147" s="22" t="s">
        <v>86</v>
      </c>
      <c r="C147" s="23">
        <v>41306</v>
      </c>
      <c r="D147" s="24">
        <v>2</v>
      </c>
      <c r="E147" s="24" t="s">
        <v>70</v>
      </c>
      <c r="F147" s="24">
        <v>2013</v>
      </c>
      <c r="G147" s="25">
        <v>2560</v>
      </c>
    </row>
    <row r="148" spans="1:7" x14ac:dyDescent="0.3">
      <c r="A148" s="10" t="s">
        <v>78</v>
      </c>
      <c r="B148" s="22" t="s">
        <v>86</v>
      </c>
      <c r="C148" s="23">
        <v>41334</v>
      </c>
      <c r="D148" s="24">
        <v>3</v>
      </c>
      <c r="E148" s="24" t="s">
        <v>70</v>
      </c>
      <c r="F148" s="24">
        <v>2013</v>
      </c>
      <c r="G148" s="25">
        <v>3150</v>
      </c>
    </row>
    <row r="149" spans="1:7" x14ac:dyDescent="0.3">
      <c r="A149" s="10" t="s">
        <v>78</v>
      </c>
      <c r="B149" s="22" t="s">
        <v>86</v>
      </c>
      <c r="C149" s="23">
        <v>41365</v>
      </c>
      <c r="D149" s="24">
        <v>4</v>
      </c>
      <c r="E149" s="24" t="s">
        <v>71</v>
      </c>
      <c r="F149" s="24">
        <v>2013</v>
      </c>
      <c r="G149" s="25">
        <v>2840</v>
      </c>
    </row>
    <row r="150" spans="1:7" x14ac:dyDescent="0.3">
      <c r="A150" s="10" t="s">
        <v>78</v>
      </c>
      <c r="B150" s="22" t="s">
        <v>86</v>
      </c>
      <c r="C150" s="23">
        <v>41395</v>
      </c>
      <c r="D150" s="24">
        <v>5</v>
      </c>
      <c r="E150" s="24" t="s">
        <v>71</v>
      </c>
      <c r="F150" s="24">
        <v>2013</v>
      </c>
      <c r="G150" s="25">
        <v>3290</v>
      </c>
    </row>
    <row r="151" spans="1:7" x14ac:dyDescent="0.3">
      <c r="A151" s="10" t="s">
        <v>78</v>
      </c>
      <c r="B151" s="22" t="s">
        <v>86</v>
      </c>
      <c r="C151" s="23">
        <v>41426</v>
      </c>
      <c r="D151" s="24">
        <v>6</v>
      </c>
      <c r="E151" s="24" t="s">
        <v>71</v>
      </c>
      <c r="F151" s="24">
        <v>2013</v>
      </c>
      <c r="G151" s="25">
        <v>3870</v>
      </c>
    </row>
    <row r="152" spans="1:7" x14ac:dyDescent="0.3">
      <c r="A152" s="10" t="s">
        <v>78</v>
      </c>
      <c r="B152" s="22" t="s">
        <v>86</v>
      </c>
      <c r="C152" s="23">
        <v>41456</v>
      </c>
      <c r="D152" s="24">
        <v>7</v>
      </c>
      <c r="E152" s="24" t="s">
        <v>72</v>
      </c>
      <c r="F152" s="24">
        <v>2013</v>
      </c>
      <c r="G152" s="25">
        <v>4650</v>
      </c>
    </row>
    <row r="153" spans="1:7" x14ac:dyDescent="0.3">
      <c r="A153" s="10" t="s">
        <v>78</v>
      </c>
      <c r="B153" s="22" t="s">
        <v>86</v>
      </c>
      <c r="C153" s="23">
        <v>41487</v>
      </c>
      <c r="D153" s="24">
        <v>8</v>
      </c>
      <c r="E153" s="24" t="s">
        <v>72</v>
      </c>
      <c r="F153" s="24">
        <v>2013</v>
      </c>
      <c r="G153" s="25">
        <v>4450</v>
      </c>
    </row>
    <row r="154" spans="1:7" x14ac:dyDescent="0.3">
      <c r="A154" s="10" t="s">
        <v>78</v>
      </c>
      <c r="B154" s="22" t="s">
        <v>86</v>
      </c>
      <c r="C154" s="23">
        <v>41518</v>
      </c>
      <c r="D154" s="24">
        <v>9</v>
      </c>
      <c r="E154" s="24" t="s">
        <v>72</v>
      </c>
      <c r="F154" s="24">
        <v>2013</v>
      </c>
      <c r="G154" s="25">
        <v>3490</v>
      </c>
    </row>
    <row r="155" spans="1:7" x14ac:dyDescent="0.3">
      <c r="A155" s="10" t="s">
        <v>78</v>
      </c>
      <c r="B155" s="22" t="s">
        <v>86</v>
      </c>
      <c r="C155" s="23">
        <v>41548</v>
      </c>
      <c r="D155" s="24">
        <v>10</v>
      </c>
      <c r="E155" s="24" t="s">
        <v>73</v>
      </c>
      <c r="F155" s="24">
        <v>2013</v>
      </c>
      <c r="G155" s="25">
        <v>2860</v>
      </c>
    </row>
    <row r="156" spans="1:7" x14ac:dyDescent="0.3">
      <c r="A156" s="10" t="s">
        <v>78</v>
      </c>
      <c r="B156" s="22" t="s">
        <v>86</v>
      </c>
      <c r="C156" s="23">
        <v>41579</v>
      </c>
      <c r="D156" s="24">
        <v>11</v>
      </c>
      <c r="E156" s="24" t="s">
        <v>73</v>
      </c>
      <c r="F156" s="24">
        <v>2013</v>
      </c>
      <c r="G156" s="25">
        <v>2490</v>
      </c>
    </row>
    <row r="157" spans="1:7" x14ac:dyDescent="0.3">
      <c r="A157" s="10" t="s">
        <v>78</v>
      </c>
      <c r="B157" s="22" t="s">
        <v>86</v>
      </c>
      <c r="C157" s="23">
        <v>41609</v>
      </c>
      <c r="D157" s="24">
        <v>12</v>
      </c>
      <c r="E157" s="24" t="s">
        <v>73</v>
      </c>
      <c r="F157" s="24">
        <v>2013</v>
      </c>
      <c r="G157" s="25">
        <v>2040</v>
      </c>
    </row>
    <row r="158" spans="1:7" x14ac:dyDescent="0.3">
      <c r="A158" s="10" t="s">
        <v>78</v>
      </c>
      <c r="B158" s="22" t="s">
        <v>87</v>
      </c>
      <c r="C158" s="23">
        <v>41275</v>
      </c>
      <c r="D158" s="24">
        <v>1</v>
      </c>
      <c r="E158" s="24" t="s">
        <v>70</v>
      </c>
      <c r="F158" s="24">
        <v>2013</v>
      </c>
      <c r="G158" s="25">
        <v>1850</v>
      </c>
    </row>
    <row r="159" spans="1:7" x14ac:dyDescent="0.3">
      <c r="A159" s="10" t="s">
        <v>78</v>
      </c>
      <c r="B159" s="22" t="s">
        <v>87</v>
      </c>
      <c r="C159" s="23">
        <v>41306</v>
      </c>
      <c r="D159" s="24">
        <v>2</v>
      </c>
      <c r="E159" s="24" t="s">
        <v>70</v>
      </c>
      <c r="F159" s="24">
        <v>2013</v>
      </c>
      <c r="G159" s="25">
        <v>1900</v>
      </c>
    </row>
    <row r="160" spans="1:7" x14ac:dyDescent="0.3">
      <c r="A160" s="10" t="s">
        <v>78</v>
      </c>
      <c r="B160" s="22" t="s">
        <v>87</v>
      </c>
      <c r="C160" s="23">
        <v>41334</v>
      </c>
      <c r="D160" s="24">
        <v>3</v>
      </c>
      <c r="E160" s="24" t="s">
        <v>70</v>
      </c>
      <c r="F160" s="24">
        <v>2013</v>
      </c>
      <c r="G160" s="25">
        <v>2440</v>
      </c>
    </row>
    <row r="161" spans="1:7" x14ac:dyDescent="0.3">
      <c r="A161" s="10" t="s">
        <v>78</v>
      </c>
      <c r="B161" s="22" t="s">
        <v>87</v>
      </c>
      <c r="C161" s="23">
        <v>41365</v>
      </c>
      <c r="D161" s="24">
        <v>4</v>
      </c>
      <c r="E161" s="24" t="s">
        <v>71</v>
      </c>
      <c r="F161" s="24">
        <v>2013</v>
      </c>
      <c r="G161" s="25">
        <v>3110</v>
      </c>
    </row>
    <row r="162" spans="1:7" x14ac:dyDescent="0.3">
      <c r="A162" s="10" t="s">
        <v>78</v>
      </c>
      <c r="B162" s="22" t="s">
        <v>87</v>
      </c>
      <c r="C162" s="23">
        <v>41395</v>
      </c>
      <c r="D162" s="24">
        <v>5</v>
      </c>
      <c r="E162" s="24" t="s">
        <v>71</v>
      </c>
      <c r="F162" s="24">
        <v>2013</v>
      </c>
      <c r="G162" s="25">
        <v>3760</v>
      </c>
    </row>
    <row r="163" spans="1:7" x14ac:dyDescent="0.3">
      <c r="A163" s="10" t="s">
        <v>78</v>
      </c>
      <c r="B163" s="22" t="s">
        <v>87</v>
      </c>
      <c r="C163" s="23">
        <v>41426</v>
      </c>
      <c r="D163" s="24">
        <v>6</v>
      </c>
      <c r="E163" s="24" t="s">
        <v>71</v>
      </c>
      <c r="F163" s="24">
        <v>2013</v>
      </c>
      <c r="G163" s="25">
        <v>4280</v>
      </c>
    </row>
    <row r="164" spans="1:7" x14ac:dyDescent="0.3">
      <c r="A164" s="10" t="s">
        <v>78</v>
      </c>
      <c r="B164" s="22" t="s">
        <v>87</v>
      </c>
      <c r="C164" s="23">
        <v>41456</v>
      </c>
      <c r="D164" s="24">
        <v>7</v>
      </c>
      <c r="E164" s="24" t="s">
        <v>72</v>
      </c>
      <c r="F164" s="24">
        <v>2013</v>
      </c>
      <c r="G164" s="25">
        <v>3520</v>
      </c>
    </row>
    <row r="165" spans="1:7" x14ac:dyDescent="0.3">
      <c r="A165" s="10" t="s">
        <v>78</v>
      </c>
      <c r="B165" s="22" t="s">
        <v>87</v>
      </c>
      <c r="C165" s="23">
        <v>41487</v>
      </c>
      <c r="D165" s="24">
        <v>8</v>
      </c>
      <c r="E165" s="24" t="s">
        <v>72</v>
      </c>
      <c r="F165" s="24">
        <v>2013</v>
      </c>
      <c r="G165" s="25">
        <v>4660</v>
      </c>
    </row>
    <row r="166" spans="1:7" x14ac:dyDescent="0.3">
      <c r="A166" s="10" t="s">
        <v>78</v>
      </c>
      <c r="B166" s="22" t="s">
        <v>87</v>
      </c>
      <c r="C166" s="23">
        <v>41518</v>
      </c>
      <c r="D166" s="24">
        <v>9</v>
      </c>
      <c r="E166" s="24" t="s">
        <v>72</v>
      </c>
      <c r="F166" s="24">
        <v>2013</v>
      </c>
      <c r="G166" s="25">
        <v>6060</v>
      </c>
    </row>
    <row r="167" spans="1:7" x14ac:dyDescent="0.3">
      <c r="A167" s="10" t="s">
        <v>78</v>
      </c>
      <c r="B167" s="22" t="s">
        <v>87</v>
      </c>
      <c r="C167" s="23">
        <v>41548</v>
      </c>
      <c r="D167" s="24">
        <v>10</v>
      </c>
      <c r="E167" s="24" t="s">
        <v>73</v>
      </c>
      <c r="F167" s="24">
        <v>2013</v>
      </c>
      <c r="G167" s="25">
        <v>4980</v>
      </c>
    </row>
    <row r="168" spans="1:7" x14ac:dyDescent="0.3">
      <c r="A168" s="10" t="s">
        <v>78</v>
      </c>
      <c r="B168" s="22" t="s">
        <v>87</v>
      </c>
      <c r="C168" s="23">
        <v>41579</v>
      </c>
      <c r="D168" s="24">
        <v>11</v>
      </c>
      <c r="E168" s="24" t="s">
        <v>73</v>
      </c>
      <c r="F168" s="24">
        <v>2013</v>
      </c>
      <c r="G168" s="25">
        <v>4450</v>
      </c>
    </row>
    <row r="169" spans="1:7" x14ac:dyDescent="0.3">
      <c r="A169" s="10" t="s">
        <v>78</v>
      </c>
      <c r="B169" s="22" t="s">
        <v>87</v>
      </c>
      <c r="C169" s="23">
        <v>41609</v>
      </c>
      <c r="D169" s="24">
        <v>12</v>
      </c>
      <c r="E169" s="24" t="s">
        <v>73</v>
      </c>
      <c r="F169" s="24">
        <v>2013</v>
      </c>
      <c r="G169" s="25">
        <v>5240</v>
      </c>
    </row>
    <row r="170" spans="1:7" x14ac:dyDescent="0.3">
      <c r="A170" s="10" t="s">
        <v>78</v>
      </c>
      <c r="B170" s="22" t="s">
        <v>88</v>
      </c>
      <c r="C170" s="23">
        <v>41275</v>
      </c>
      <c r="D170" s="24">
        <v>1</v>
      </c>
      <c r="E170" s="24" t="s">
        <v>70</v>
      </c>
      <c r="F170" s="24">
        <v>2013</v>
      </c>
      <c r="G170" s="25">
        <v>2250</v>
      </c>
    </row>
    <row r="171" spans="1:7" x14ac:dyDescent="0.3">
      <c r="A171" s="10" t="s">
        <v>78</v>
      </c>
      <c r="B171" s="22" t="s">
        <v>88</v>
      </c>
      <c r="C171" s="23">
        <v>41306</v>
      </c>
      <c r="D171" s="24">
        <v>2</v>
      </c>
      <c r="E171" s="24" t="s">
        <v>70</v>
      </c>
      <c r="F171" s="24">
        <v>2013</v>
      </c>
      <c r="G171" s="25">
        <v>2760</v>
      </c>
    </row>
    <row r="172" spans="1:7" x14ac:dyDescent="0.3">
      <c r="A172" s="10" t="s">
        <v>78</v>
      </c>
      <c r="B172" s="22" t="s">
        <v>88</v>
      </c>
      <c r="C172" s="23">
        <v>41334</v>
      </c>
      <c r="D172" s="24">
        <v>3</v>
      </c>
      <c r="E172" s="24" t="s">
        <v>70</v>
      </c>
      <c r="F172" s="24">
        <v>2013</v>
      </c>
      <c r="G172" s="25">
        <v>3720</v>
      </c>
    </row>
    <row r="173" spans="1:7" x14ac:dyDescent="0.3">
      <c r="A173" s="10" t="s">
        <v>78</v>
      </c>
      <c r="B173" s="22" t="s">
        <v>88</v>
      </c>
      <c r="C173" s="23">
        <v>41365</v>
      </c>
      <c r="D173" s="24">
        <v>4</v>
      </c>
      <c r="E173" s="24" t="s">
        <v>71</v>
      </c>
      <c r="F173" s="24">
        <v>2013</v>
      </c>
      <c r="G173" s="25">
        <v>2630</v>
      </c>
    </row>
    <row r="174" spans="1:7" x14ac:dyDescent="0.3">
      <c r="A174" s="10" t="s">
        <v>78</v>
      </c>
      <c r="B174" s="22" t="s">
        <v>88</v>
      </c>
      <c r="C174" s="23">
        <v>41395</v>
      </c>
      <c r="D174" s="24">
        <v>5</v>
      </c>
      <c r="E174" s="24" t="s">
        <v>71</v>
      </c>
      <c r="F174" s="24">
        <v>2013</v>
      </c>
      <c r="G174" s="25">
        <v>1990</v>
      </c>
    </row>
    <row r="175" spans="1:7" x14ac:dyDescent="0.3">
      <c r="A175" s="10" t="s">
        <v>78</v>
      </c>
      <c r="B175" s="22" t="s">
        <v>88</v>
      </c>
      <c r="C175" s="23">
        <v>41426</v>
      </c>
      <c r="D175" s="24">
        <v>6</v>
      </c>
      <c r="E175" s="24" t="s">
        <v>71</v>
      </c>
      <c r="F175" s="24">
        <v>2013</v>
      </c>
      <c r="G175" s="25">
        <v>2490</v>
      </c>
    </row>
    <row r="176" spans="1:7" x14ac:dyDescent="0.3">
      <c r="A176" s="10" t="s">
        <v>78</v>
      </c>
      <c r="B176" s="22" t="s">
        <v>88</v>
      </c>
      <c r="C176" s="23">
        <v>41456</v>
      </c>
      <c r="D176" s="24">
        <v>7</v>
      </c>
      <c r="E176" s="24" t="s">
        <v>72</v>
      </c>
      <c r="F176" s="24">
        <v>2013</v>
      </c>
      <c r="G176" s="25">
        <v>2630</v>
      </c>
    </row>
    <row r="177" spans="1:7" x14ac:dyDescent="0.3">
      <c r="A177" s="10" t="s">
        <v>78</v>
      </c>
      <c r="B177" s="22" t="s">
        <v>88</v>
      </c>
      <c r="C177" s="23">
        <v>41487</v>
      </c>
      <c r="D177" s="24">
        <v>8</v>
      </c>
      <c r="E177" s="24" t="s">
        <v>72</v>
      </c>
      <c r="F177" s="24">
        <v>2013</v>
      </c>
      <c r="G177" s="25">
        <v>3600</v>
      </c>
    </row>
    <row r="178" spans="1:7" x14ac:dyDescent="0.3">
      <c r="A178" s="10" t="s">
        <v>78</v>
      </c>
      <c r="B178" s="22" t="s">
        <v>88</v>
      </c>
      <c r="C178" s="23">
        <v>41518</v>
      </c>
      <c r="D178" s="24">
        <v>9</v>
      </c>
      <c r="E178" s="24" t="s">
        <v>72</v>
      </c>
      <c r="F178" s="24">
        <v>2013</v>
      </c>
      <c r="G178" s="25">
        <v>2850</v>
      </c>
    </row>
    <row r="179" spans="1:7" x14ac:dyDescent="0.3">
      <c r="A179" s="10" t="s">
        <v>78</v>
      </c>
      <c r="B179" s="22" t="s">
        <v>88</v>
      </c>
      <c r="C179" s="23">
        <v>41548</v>
      </c>
      <c r="D179" s="24">
        <v>10</v>
      </c>
      <c r="E179" s="24" t="s">
        <v>73</v>
      </c>
      <c r="F179" s="24">
        <v>2013</v>
      </c>
      <c r="G179" s="25">
        <v>3280</v>
      </c>
    </row>
    <row r="180" spans="1:7" x14ac:dyDescent="0.3">
      <c r="A180" s="10" t="s">
        <v>78</v>
      </c>
      <c r="B180" s="22" t="s">
        <v>88</v>
      </c>
      <c r="C180" s="23">
        <v>41579</v>
      </c>
      <c r="D180" s="24">
        <v>11</v>
      </c>
      <c r="E180" s="24" t="s">
        <v>73</v>
      </c>
      <c r="F180" s="24">
        <v>2013</v>
      </c>
      <c r="G180" s="25">
        <v>3040</v>
      </c>
    </row>
    <row r="181" spans="1:7" x14ac:dyDescent="0.3">
      <c r="A181" s="10" t="s">
        <v>78</v>
      </c>
      <c r="B181" s="22" t="s">
        <v>88</v>
      </c>
      <c r="C181" s="23">
        <v>41609</v>
      </c>
      <c r="D181" s="24">
        <v>12</v>
      </c>
      <c r="E181" s="24" t="s">
        <v>73</v>
      </c>
      <c r="F181" s="24">
        <v>2013</v>
      </c>
      <c r="G181" s="25">
        <v>3360</v>
      </c>
    </row>
    <row r="182" spans="1:7" x14ac:dyDescent="0.3">
      <c r="A182" s="10" t="s">
        <v>78</v>
      </c>
      <c r="B182" s="22" t="s">
        <v>89</v>
      </c>
      <c r="C182" s="23">
        <v>41275</v>
      </c>
      <c r="D182" s="24">
        <v>1</v>
      </c>
      <c r="E182" s="24" t="s">
        <v>70</v>
      </c>
      <c r="F182" s="24">
        <v>2013</v>
      </c>
      <c r="G182" s="25">
        <v>490</v>
      </c>
    </row>
    <row r="183" spans="1:7" x14ac:dyDescent="0.3">
      <c r="A183" s="10" t="s">
        <v>78</v>
      </c>
      <c r="B183" s="22" t="s">
        <v>89</v>
      </c>
      <c r="C183" s="23">
        <v>41306</v>
      </c>
      <c r="D183" s="24">
        <v>2</v>
      </c>
      <c r="E183" s="24" t="s">
        <v>70</v>
      </c>
      <c r="F183" s="24">
        <v>2013</v>
      </c>
      <c r="G183" s="25">
        <v>490</v>
      </c>
    </row>
    <row r="184" spans="1:7" x14ac:dyDescent="0.3">
      <c r="A184" s="10" t="s">
        <v>78</v>
      </c>
      <c r="B184" s="22" t="s">
        <v>89</v>
      </c>
      <c r="C184" s="23">
        <v>41334</v>
      </c>
      <c r="D184" s="24">
        <v>3</v>
      </c>
      <c r="E184" s="24" t="s">
        <v>70</v>
      </c>
      <c r="F184" s="24">
        <v>2013</v>
      </c>
      <c r="G184" s="25">
        <v>520</v>
      </c>
    </row>
    <row r="185" spans="1:7" x14ac:dyDescent="0.3">
      <c r="A185" s="10" t="s">
        <v>78</v>
      </c>
      <c r="B185" s="22" t="s">
        <v>89</v>
      </c>
      <c r="C185" s="23">
        <v>41365</v>
      </c>
      <c r="D185" s="24">
        <v>4</v>
      </c>
      <c r="E185" s="24" t="s">
        <v>71</v>
      </c>
      <c r="F185" s="24">
        <v>2013</v>
      </c>
      <c r="G185" s="25">
        <v>690</v>
      </c>
    </row>
    <row r="186" spans="1:7" x14ac:dyDescent="0.3">
      <c r="A186" s="10" t="s">
        <v>78</v>
      </c>
      <c r="B186" s="22" t="s">
        <v>89</v>
      </c>
      <c r="C186" s="23">
        <v>41395</v>
      </c>
      <c r="D186" s="24">
        <v>5</v>
      </c>
      <c r="E186" s="24" t="s">
        <v>71</v>
      </c>
      <c r="F186" s="24">
        <v>2013</v>
      </c>
      <c r="G186" s="25">
        <v>490</v>
      </c>
    </row>
    <row r="187" spans="1:7" x14ac:dyDescent="0.3">
      <c r="A187" s="10" t="s">
        <v>78</v>
      </c>
      <c r="B187" s="22" t="s">
        <v>89</v>
      </c>
      <c r="C187" s="23">
        <v>41426</v>
      </c>
      <c r="D187" s="24">
        <v>6</v>
      </c>
      <c r="E187" s="24" t="s">
        <v>71</v>
      </c>
      <c r="F187" s="24">
        <v>2013</v>
      </c>
      <c r="G187" s="25">
        <v>480</v>
      </c>
    </row>
    <row r="188" spans="1:7" x14ac:dyDescent="0.3">
      <c r="A188" s="10" t="s">
        <v>78</v>
      </c>
      <c r="B188" s="22" t="s">
        <v>89</v>
      </c>
      <c r="C188" s="23">
        <v>41456</v>
      </c>
      <c r="D188" s="24">
        <v>7</v>
      </c>
      <c r="E188" s="24" t="s">
        <v>72</v>
      </c>
      <c r="F188" s="24">
        <v>2013</v>
      </c>
      <c r="G188" s="25">
        <v>640</v>
      </c>
    </row>
    <row r="189" spans="1:7" x14ac:dyDescent="0.3">
      <c r="A189" s="10" t="s">
        <v>78</v>
      </c>
      <c r="B189" s="22" t="s">
        <v>89</v>
      </c>
      <c r="C189" s="23">
        <v>41487</v>
      </c>
      <c r="D189" s="24">
        <v>8</v>
      </c>
      <c r="E189" s="24" t="s">
        <v>72</v>
      </c>
      <c r="F189" s="24">
        <v>2013</v>
      </c>
      <c r="G189" s="25">
        <v>840</v>
      </c>
    </row>
    <row r="190" spans="1:7" x14ac:dyDescent="0.3">
      <c r="A190" s="10" t="s">
        <v>78</v>
      </c>
      <c r="B190" s="22" t="s">
        <v>89</v>
      </c>
      <c r="C190" s="23">
        <v>41518</v>
      </c>
      <c r="D190" s="24">
        <v>9</v>
      </c>
      <c r="E190" s="24" t="s">
        <v>72</v>
      </c>
      <c r="F190" s="24">
        <v>2013</v>
      </c>
      <c r="G190" s="25">
        <v>890</v>
      </c>
    </row>
    <row r="191" spans="1:7" x14ac:dyDescent="0.3">
      <c r="A191" s="10" t="s">
        <v>78</v>
      </c>
      <c r="B191" s="22" t="s">
        <v>89</v>
      </c>
      <c r="C191" s="23">
        <v>41548</v>
      </c>
      <c r="D191" s="24">
        <v>10</v>
      </c>
      <c r="E191" s="24" t="s">
        <v>73</v>
      </c>
      <c r="F191" s="24">
        <v>2013</v>
      </c>
      <c r="G191" s="25">
        <v>810</v>
      </c>
    </row>
    <row r="192" spans="1:7" x14ac:dyDescent="0.3">
      <c r="A192" s="10" t="s">
        <v>78</v>
      </c>
      <c r="B192" s="22" t="s">
        <v>89</v>
      </c>
      <c r="C192" s="23">
        <v>41579</v>
      </c>
      <c r="D192" s="24">
        <v>11</v>
      </c>
      <c r="E192" s="24" t="s">
        <v>73</v>
      </c>
      <c r="F192" s="24">
        <v>2013</v>
      </c>
      <c r="G192" s="25">
        <v>770</v>
      </c>
    </row>
    <row r="193" spans="1:7" x14ac:dyDescent="0.3">
      <c r="A193" s="10" t="s">
        <v>78</v>
      </c>
      <c r="B193" s="22" t="s">
        <v>89</v>
      </c>
      <c r="C193" s="23">
        <v>41609</v>
      </c>
      <c r="D193" s="24">
        <v>12</v>
      </c>
      <c r="E193" s="24" t="s">
        <v>73</v>
      </c>
      <c r="F193" s="24">
        <v>2013</v>
      </c>
      <c r="G193" s="25">
        <v>930</v>
      </c>
    </row>
    <row r="194" spans="1:7" x14ac:dyDescent="0.3">
      <c r="A194" s="10" t="s">
        <v>78</v>
      </c>
      <c r="B194" s="22" t="s">
        <v>90</v>
      </c>
      <c r="C194" s="23">
        <v>41275</v>
      </c>
      <c r="D194" s="24">
        <v>1</v>
      </c>
      <c r="E194" s="24" t="s">
        <v>70</v>
      </c>
      <c r="F194" s="24">
        <v>2013</v>
      </c>
      <c r="G194" s="25">
        <v>760</v>
      </c>
    </row>
    <row r="195" spans="1:7" x14ac:dyDescent="0.3">
      <c r="A195" s="10" t="s">
        <v>78</v>
      </c>
      <c r="B195" s="22" t="s">
        <v>90</v>
      </c>
      <c r="C195" s="23">
        <v>41306</v>
      </c>
      <c r="D195" s="24">
        <v>2</v>
      </c>
      <c r="E195" s="24" t="s">
        <v>70</v>
      </c>
      <c r="F195" s="24">
        <v>2013</v>
      </c>
      <c r="G195" s="25">
        <v>990</v>
      </c>
    </row>
    <row r="196" spans="1:7" x14ac:dyDescent="0.3">
      <c r="A196" s="10" t="s">
        <v>78</v>
      </c>
      <c r="B196" s="22" t="s">
        <v>90</v>
      </c>
      <c r="C196" s="23">
        <v>41334</v>
      </c>
      <c r="D196" s="24">
        <v>3</v>
      </c>
      <c r="E196" s="24" t="s">
        <v>70</v>
      </c>
      <c r="F196" s="24">
        <v>2013</v>
      </c>
      <c r="G196" s="25">
        <v>720</v>
      </c>
    </row>
    <row r="197" spans="1:7" x14ac:dyDescent="0.3">
      <c r="A197" s="10" t="s">
        <v>78</v>
      </c>
      <c r="B197" s="22" t="s">
        <v>90</v>
      </c>
      <c r="C197" s="23">
        <v>41365</v>
      </c>
      <c r="D197" s="24">
        <v>4</v>
      </c>
      <c r="E197" s="24" t="s">
        <v>71</v>
      </c>
      <c r="F197" s="24">
        <v>2013</v>
      </c>
      <c r="G197" s="25">
        <v>550</v>
      </c>
    </row>
    <row r="198" spans="1:7" x14ac:dyDescent="0.3">
      <c r="A198" s="10" t="s">
        <v>78</v>
      </c>
      <c r="B198" s="22" t="s">
        <v>90</v>
      </c>
      <c r="C198" s="23">
        <v>41395</v>
      </c>
      <c r="D198" s="24">
        <v>5</v>
      </c>
      <c r="E198" s="24" t="s">
        <v>71</v>
      </c>
      <c r="F198" s="24">
        <v>2013</v>
      </c>
      <c r="G198" s="25">
        <v>660</v>
      </c>
    </row>
    <row r="199" spans="1:7" x14ac:dyDescent="0.3">
      <c r="A199" s="10" t="s">
        <v>78</v>
      </c>
      <c r="B199" s="22" t="s">
        <v>90</v>
      </c>
      <c r="C199" s="23">
        <v>41426</v>
      </c>
      <c r="D199" s="24">
        <v>6</v>
      </c>
      <c r="E199" s="24" t="s">
        <v>71</v>
      </c>
      <c r="F199" s="24">
        <v>2013</v>
      </c>
      <c r="G199" s="25">
        <v>730</v>
      </c>
    </row>
    <row r="200" spans="1:7" x14ac:dyDescent="0.3">
      <c r="A200" s="10" t="s">
        <v>78</v>
      </c>
      <c r="B200" s="22" t="s">
        <v>90</v>
      </c>
      <c r="C200" s="23">
        <v>41456</v>
      </c>
      <c r="D200" s="24">
        <v>7</v>
      </c>
      <c r="E200" s="24" t="s">
        <v>72</v>
      </c>
      <c r="F200" s="24">
        <v>2013</v>
      </c>
      <c r="G200" s="25">
        <v>670</v>
      </c>
    </row>
    <row r="201" spans="1:7" x14ac:dyDescent="0.3">
      <c r="A201" s="10" t="s">
        <v>78</v>
      </c>
      <c r="B201" s="22" t="s">
        <v>90</v>
      </c>
      <c r="C201" s="23">
        <v>41487</v>
      </c>
      <c r="D201" s="24">
        <v>8</v>
      </c>
      <c r="E201" s="24" t="s">
        <v>72</v>
      </c>
      <c r="F201" s="24">
        <v>2013</v>
      </c>
      <c r="G201" s="25">
        <v>580</v>
      </c>
    </row>
    <row r="202" spans="1:7" x14ac:dyDescent="0.3">
      <c r="A202" s="10" t="s">
        <v>78</v>
      </c>
      <c r="B202" s="22" t="s">
        <v>90</v>
      </c>
      <c r="C202" s="23">
        <v>41518</v>
      </c>
      <c r="D202" s="24">
        <v>9</v>
      </c>
      <c r="E202" s="24" t="s">
        <v>72</v>
      </c>
      <c r="F202" s="24">
        <v>2013</v>
      </c>
      <c r="G202" s="25">
        <v>730</v>
      </c>
    </row>
    <row r="203" spans="1:7" x14ac:dyDescent="0.3">
      <c r="A203" s="10" t="s">
        <v>78</v>
      </c>
      <c r="B203" s="22" t="s">
        <v>90</v>
      </c>
      <c r="C203" s="23">
        <v>41548</v>
      </c>
      <c r="D203" s="24">
        <v>10</v>
      </c>
      <c r="E203" s="24" t="s">
        <v>73</v>
      </c>
      <c r="F203" s="24">
        <v>2013</v>
      </c>
      <c r="G203" s="25">
        <v>1000</v>
      </c>
    </row>
    <row r="204" spans="1:7" x14ac:dyDescent="0.3">
      <c r="A204" s="10" t="s">
        <v>78</v>
      </c>
      <c r="B204" s="22" t="s">
        <v>90</v>
      </c>
      <c r="C204" s="23">
        <v>41579</v>
      </c>
      <c r="D204" s="24">
        <v>11</v>
      </c>
      <c r="E204" s="24" t="s">
        <v>73</v>
      </c>
      <c r="F204" s="24">
        <v>2013</v>
      </c>
      <c r="G204" s="25">
        <v>990</v>
      </c>
    </row>
    <row r="205" spans="1:7" x14ac:dyDescent="0.3">
      <c r="A205" s="10" t="s">
        <v>78</v>
      </c>
      <c r="B205" s="22" t="s">
        <v>90</v>
      </c>
      <c r="C205" s="23">
        <v>41609</v>
      </c>
      <c r="D205" s="24">
        <v>12</v>
      </c>
      <c r="E205" s="24" t="s">
        <v>73</v>
      </c>
      <c r="F205" s="24">
        <v>2013</v>
      </c>
      <c r="G205" s="25">
        <v>1360</v>
      </c>
    </row>
    <row r="206" spans="1:7" x14ac:dyDescent="0.3">
      <c r="A206" s="10" t="s">
        <v>91</v>
      </c>
      <c r="B206" s="22" t="s">
        <v>92</v>
      </c>
      <c r="C206" s="23">
        <v>41275</v>
      </c>
      <c r="D206" s="24">
        <v>1</v>
      </c>
      <c r="E206" s="24" t="s">
        <v>70</v>
      </c>
      <c r="F206" s="24">
        <v>2013</v>
      </c>
      <c r="G206" s="25">
        <v>890</v>
      </c>
    </row>
    <row r="207" spans="1:7" x14ac:dyDescent="0.3">
      <c r="A207" s="10" t="s">
        <v>91</v>
      </c>
      <c r="B207" s="22" t="s">
        <v>92</v>
      </c>
      <c r="C207" s="23">
        <v>41306</v>
      </c>
      <c r="D207" s="24">
        <v>2</v>
      </c>
      <c r="E207" s="24" t="s">
        <v>70</v>
      </c>
      <c r="F207" s="24">
        <v>2013</v>
      </c>
      <c r="G207" s="25">
        <v>730</v>
      </c>
    </row>
    <row r="208" spans="1:7" x14ac:dyDescent="0.3">
      <c r="A208" s="10" t="s">
        <v>91</v>
      </c>
      <c r="B208" s="22" t="s">
        <v>92</v>
      </c>
      <c r="C208" s="23">
        <v>41334</v>
      </c>
      <c r="D208" s="24">
        <v>3</v>
      </c>
      <c r="E208" s="24" t="s">
        <v>70</v>
      </c>
      <c r="F208" s="24">
        <v>2013</v>
      </c>
      <c r="G208" s="25">
        <v>830</v>
      </c>
    </row>
    <row r="209" spans="1:7" x14ac:dyDescent="0.3">
      <c r="A209" s="10" t="s">
        <v>91</v>
      </c>
      <c r="B209" s="22" t="s">
        <v>92</v>
      </c>
      <c r="C209" s="23">
        <v>41365</v>
      </c>
      <c r="D209" s="24">
        <v>4</v>
      </c>
      <c r="E209" s="24" t="s">
        <v>71</v>
      </c>
      <c r="F209" s="24">
        <v>2013</v>
      </c>
      <c r="G209" s="25">
        <v>1060</v>
      </c>
    </row>
    <row r="210" spans="1:7" x14ac:dyDescent="0.3">
      <c r="A210" s="10" t="s">
        <v>91</v>
      </c>
      <c r="B210" s="22" t="s">
        <v>92</v>
      </c>
      <c r="C210" s="23">
        <v>41395</v>
      </c>
      <c r="D210" s="24">
        <v>5</v>
      </c>
      <c r="E210" s="24" t="s">
        <v>71</v>
      </c>
      <c r="F210" s="24">
        <v>2013</v>
      </c>
      <c r="G210" s="25">
        <v>1060</v>
      </c>
    </row>
    <row r="211" spans="1:7" x14ac:dyDescent="0.3">
      <c r="A211" s="10" t="s">
        <v>91</v>
      </c>
      <c r="B211" s="22" t="s">
        <v>92</v>
      </c>
      <c r="C211" s="23">
        <v>41426</v>
      </c>
      <c r="D211" s="24">
        <v>6</v>
      </c>
      <c r="E211" s="24" t="s">
        <v>71</v>
      </c>
      <c r="F211" s="24">
        <v>2013</v>
      </c>
      <c r="G211" s="25">
        <v>1340</v>
      </c>
    </row>
    <row r="212" spans="1:7" x14ac:dyDescent="0.3">
      <c r="A212" s="10" t="s">
        <v>91</v>
      </c>
      <c r="B212" s="22" t="s">
        <v>92</v>
      </c>
      <c r="C212" s="23">
        <v>41456</v>
      </c>
      <c r="D212" s="24">
        <v>7</v>
      </c>
      <c r="E212" s="24" t="s">
        <v>72</v>
      </c>
      <c r="F212" s="24">
        <v>2013</v>
      </c>
      <c r="G212" s="25">
        <v>1020</v>
      </c>
    </row>
    <row r="213" spans="1:7" x14ac:dyDescent="0.3">
      <c r="A213" s="10" t="s">
        <v>91</v>
      </c>
      <c r="B213" s="22" t="s">
        <v>92</v>
      </c>
      <c r="C213" s="23">
        <v>41487</v>
      </c>
      <c r="D213" s="24">
        <v>8</v>
      </c>
      <c r="E213" s="24" t="s">
        <v>72</v>
      </c>
      <c r="F213" s="24">
        <v>2013</v>
      </c>
      <c r="G213" s="25">
        <v>1320</v>
      </c>
    </row>
    <row r="214" spans="1:7" x14ac:dyDescent="0.3">
      <c r="A214" s="10" t="s">
        <v>91</v>
      </c>
      <c r="B214" s="22" t="s">
        <v>92</v>
      </c>
      <c r="C214" s="23">
        <v>41518</v>
      </c>
      <c r="D214" s="24">
        <v>9</v>
      </c>
      <c r="E214" s="24" t="s">
        <v>72</v>
      </c>
      <c r="F214" s="24">
        <v>2013</v>
      </c>
      <c r="G214" s="25">
        <v>1130</v>
      </c>
    </row>
    <row r="215" spans="1:7" x14ac:dyDescent="0.3">
      <c r="A215" s="10" t="s">
        <v>91</v>
      </c>
      <c r="B215" s="22" t="s">
        <v>92</v>
      </c>
      <c r="C215" s="23">
        <v>41548</v>
      </c>
      <c r="D215" s="24">
        <v>10</v>
      </c>
      <c r="E215" s="24" t="s">
        <v>73</v>
      </c>
      <c r="F215" s="24">
        <v>2013</v>
      </c>
      <c r="G215" s="25">
        <v>1430</v>
      </c>
    </row>
    <row r="216" spans="1:7" x14ac:dyDescent="0.3">
      <c r="A216" s="10" t="s">
        <v>91</v>
      </c>
      <c r="B216" s="22" t="s">
        <v>92</v>
      </c>
      <c r="C216" s="23">
        <v>41579</v>
      </c>
      <c r="D216" s="24">
        <v>11</v>
      </c>
      <c r="E216" s="24" t="s">
        <v>73</v>
      </c>
      <c r="F216" s="24">
        <v>2013</v>
      </c>
      <c r="G216" s="25">
        <v>1680</v>
      </c>
    </row>
    <row r="217" spans="1:7" x14ac:dyDescent="0.3">
      <c r="A217" s="10" t="s">
        <v>91</v>
      </c>
      <c r="B217" s="22" t="s">
        <v>92</v>
      </c>
      <c r="C217" s="23">
        <v>41609</v>
      </c>
      <c r="D217" s="24">
        <v>12</v>
      </c>
      <c r="E217" s="24" t="s">
        <v>73</v>
      </c>
      <c r="F217" s="24">
        <v>2013</v>
      </c>
      <c r="G217" s="25">
        <v>2190</v>
      </c>
    </row>
    <row r="218" spans="1:7" x14ac:dyDescent="0.3">
      <c r="A218" s="10" t="s">
        <v>91</v>
      </c>
      <c r="B218" s="22" t="s">
        <v>93</v>
      </c>
      <c r="C218" s="23">
        <v>41275</v>
      </c>
      <c r="D218" s="24">
        <v>1</v>
      </c>
      <c r="E218" s="24" t="s">
        <v>70</v>
      </c>
      <c r="F218" s="24">
        <v>2013</v>
      </c>
      <c r="G218" s="25">
        <v>1500</v>
      </c>
    </row>
    <row r="219" spans="1:7" x14ac:dyDescent="0.3">
      <c r="A219" s="10" t="s">
        <v>91</v>
      </c>
      <c r="B219" s="22" t="s">
        <v>93</v>
      </c>
      <c r="C219" s="23">
        <v>41306</v>
      </c>
      <c r="D219" s="24">
        <v>2</v>
      </c>
      <c r="E219" s="24" t="s">
        <v>70</v>
      </c>
      <c r="F219" s="24">
        <v>2013</v>
      </c>
      <c r="G219" s="25">
        <v>1110</v>
      </c>
    </row>
    <row r="220" spans="1:7" x14ac:dyDescent="0.3">
      <c r="A220" s="10" t="s">
        <v>91</v>
      </c>
      <c r="B220" s="22" t="s">
        <v>93</v>
      </c>
      <c r="C220" s="23">
        <v>41334</v>
      </c>
      <c r="D220" s="24">
        <v>3</v>
      </c>
      <c r="E220" s="24" t="s">
        <v>70</v>
      </c>
      <c r="F220" s="24">
        <v>2013</v>
      </c>
      <c r="G220" s="25">
        <v>1530</v>
      </c>
    </row>
    <row r="221" spans="1:7" x14ac:dyDescent="0.3">
      <c r="A221" s="10" t="s">
        <v>91</v>
      </c>
      <c r="B221" s="22" t="s">
        <v>93</v>
      </c>
      <c r="C221" s="23">
        <v>41365</v>
      </c>
      <c r="D221" s="24">
        <v>4</v>
      </c>
      <c r="E221" s="24" t="s">
        <v>71</v>
      </c>
      <c r="F221" s="24">
        <v>2013</v>
      </c>
      <c r="G221" s="25">
        <v>1090</v>
      </c>
    </row>
    <row r="222" spans="1:7" x14ac:dyDescent="0.3">
      <c r="A222" s="10" t="s">
        <v>91</v>
      </c>
      <c r="B222" s="22" t="s">
        <v>93</v>
      </c>
      <c r="C222" s="23">
        <v>41395</v>
      </c>
      <c r="D222" s="24">
        <v>5</v>
      </c>
      <c r="E222" s="24" t="s">
        <v>71</v>
      </c>
      <c r="F222" s="24">
        <v>2013</v>
      </c>
      <c r="G222" s="25">
        <v>1030</v>
      </c>
    </row>
    <row r="223" spans="1:7" x14ac:dyDescent="0.3">
      <c r="A223" s="10" t="s">
        <v>91</v>
      </c>
      <c r="B223" s="22" t="s">
        <v>93</v>
      </c>
      <c r="C223" s="23">
        <v>41426</v>
      </c>
      <c r="D223" s="24">
        <v>6</v>
      </c>
      <c r="E223" s="24" t="s">
        <v>71</v>
      </c>
      <c r="F223" s="24">
        <v>2013</v>
      </c>
      <c r="G223" s="25">
        <v>1010</v>
      </c>
    </row>
    <row r="224" spans="1:7" x14ac:dyDescent="0.3">
      <c r="A224" s="10" t="s">
        <v>91</v>
      </c>
      <c r="B224" s="22" t="s">
        <v>93</v>
      </c>
      <c r="C224" s="23">
        <v>41456</v>
      </c>
      <c r="D224" s="24">
        <v>7</v>
      </c>
      <c r="E224" s="24" t="s">
        <v>72</v>
      </c>
      <c r="F224" s="24">
        <v>2013</v>
      </c>
      <c r="G224" s="25">
        <v>910</v>
      </c>
    </row>
    <row r="225" spans="1:7" x14ac:dyDescent="0.3">
      <c r="A225" s="10" t="s">
        <v>91</v>
      </c>
      <c r="B225" s="22" t="s">
        <v>93</v>
      </c>
      <c r="C225" s="23">
        <v>41487</v>
      </c>
      <c r="D225" s="24">
        <v>8</v>
      </c>
      <c r="E225" s="24" t="s">
        <v>72</v>
      </c>
      <c r="F225" s="24">
        <v>2013</v>
      </c>
      <c r="G225" s="25">
        <v>920</v>
      </c>
    </row>
    <row r="226" spans="1:7" x14ac:dyDescent="0.3">
      <c r="A226" s="10" t="s">
        <v>91</v>
      </c>
      <c r="B226" s="22" t="s">
        <v>93</v>
      </c>
      <c r="C226" s="23">
        <v>41518</v>
      </c>
      <c r="D226" s="24">
        <v>9</v>
      </c>
      <c r="E226" s="24" t="s">
        <v>72</v>
      </c>
      <c r="F226" s="24">
        <v>2013</v>
      </c>
      <c r="G226" s="25">
        <v>810</v>
      </c>
    </row>
    <row r="227" spans="1:7" x14ac:dyDescent="0.3">
      <c r="A227" s="10" t="s">
        <v>91</v>
      </c>
      <c r="B227" s="22" t="s">
        <v>93</v>
      </c>
      <c r="C227" s="23">
        <v>41548</v>
      </c>
      <c r="D227" s="24">
        <v>10</v>
      </c>
      <c r="E227" s="24" t="s">
        <v>73</v>
      </c>
      <c r="F227" s="24">
        <v>2013</v>
      </c>
      <c r="G227" s="25">
        <v>1080</v>
      </c>
    </row>
    <row r="228" spans="1:7" x14ac:dyDescent="0.3">
      <c r="A228" s="10" t="s">
        <v>91</v>
      </c>
      <c r="B228" s="22" t="s">
        <v>93</v>
      </c>
      <c r="C228" s="23">
        <v>41579</v>
      </c>
      <c r="D228" s="24">
        <v>11</v>
      </c>
      <c r="E228" s="24" t="s">
        <v>73</v>
      </c>
      <c r="F228" s="24">
        <v>2013</v>
      </c>
      <c r="G228" s="25">
        <v>1130</v>
      </c>
    </row>
    <row r="229" spans="1:7" x14ac:dyDescent="0.3">
      <c r="A229" s="10" t="s">
        <v>91</v>
      </c>
      <c r="B229" s="22" t="s">
        <v>93</v>
      </c>
      <c r="C229" s="23">
        <v>41609</v>
      </c>
      <c r="D229" s="24">
        <v>12</v>
      </c>
      <c r="E229" s="24" t="s">
        <v>73</v>
      </c>
      <c r="F229" s="24">
        <v>2013</v>
      </c>
      <c r="G229" s="25">
        <v>980</v>
      </c>
    </row>
    <row r="230" spans="1:7" x14ac:dyDescent="0.3">
      <c r="A230" s="10" t="s">
        <v>91</v>
      </c>
      <c r="B230" s="22" t="s">
        <v>94</v>
      </c>
      <c r="C230" s="23">
        <v>41275</v>
      </c>
      <c r="D230" s="24">
        <v>1</v>
      </c>
      <c r="E230" s="24" t="s">
        <v>70</v>
      </c>
      <c r="F230" s="24">
        <v>2013</v>
      </c>
      <c r="G230" s="25">
        <v>980</v>
      </c>
    </row>
    <row r="231" spans="1:7" x14ac:dyDescent="0.3">
      <c r="A231" s="10" t="s">
        <v>91</v>
      </c>
      <c r="B231" s="22" t="s">
        <v>94</v>
      </c>
      <c r="C231" s="23">
        <v>41306</v>
      </c>
      <c r="D231" s="24">
        <v>2</v>
      </c>
      <c r="E231" s="24" t="s">
        <v>70</v>
      </c>
      <c r="F231" s="24">
        <v>2013</v>
      </c>
      <c r="G231" s="25">
        <v>930</v>
      </c>
    </row>
    <row r="232" spans="1:7" x14ac:dyDescent="0.3">
      <c r="A232" s="10" t="s">
        <v>91</v>
      </c>
      <c r="B232" s="22" t="s">
        <v>94</v>
      </c>
      <c r="C232" s="23">
        <v>41334</v>
      </c>
      <c r="D232" s="24">
        <v>3</v>
      </c>
      <c r="E232" s="24" t="s">
        <v>70</v>
      </c>
      <c r="F232" s="24">
        <v>2013</v>
      </c>
      <c r="G232" s="25">
        <v>970</v>
      </c>
    </row>
    <row r="233" spans="1:7" x14ac:dyDescent="0.3">
      <c r="A233" s="10" t="s">
        <v>91</v>
      </c>
      <c r="B233" s="22" t="s">
        <v>94</v>
      </c>
      <c r="C233" s="23">
        <v>41365</v>
      </c>
      <c r="D233" s="24">
        <v>4</v>
      </c>
      <c r="E233" s="24" t="s">
        <v>71</v>
      </c>
      <c r="F233" s="24">
        <v>2013</v>
      </c>
      <c r="G233" s="25">
        <v>1020</v>
      </c>
    </row>
    <row r="234" spans="1:7" x14ac:dyDescent="0.3">
      <c r="A234" s="10" t="s">
        <v>91</v>
      </c>
      <c r="B234" s="22" t="s">
        <v>94</v>
      </c>
      <c r="C234" s="23">
        <v>41395</v>
      </c>
      <c r="D234" s="24">
        <v>5</v>
      </c>
      <c r="E234" s="24" t="s">
        <v>71</v>
      </c>
      <c r="F234" s="24">
        <v>2013</v>
      </c>
      <c r="G234" s="25">
        <v>960</v>
      </c>
    </row>
    <row r="235" spans="1:7" x14ac:dyDescent="0.3">
      <c r="A235" s="10" t="s">
        <v>91</v>
      </c>
      <c r="B235" s="22" t="s">
        <v>94</v>
      </c>
      <c r="C235" s="23">
        <v>41426</v>
      </c>
      <c r="D235" s="24">
        <v>6</v>
      </c>
      <c r="E235" s="24" t="s">
        <v>71</v>
      </c>
      <c r="F235" s="24">
        <v>2013</v>
      </c>
      <c r="G235" s="25">
        <v>750</v>
      </c>
    </row>
    <row r="236" spans="1:7" x14ac:dyDescent="0.3">
      <c r="A236" s="10" t="s">
        <v>91</v>
      </c>
      <c r="B236" s="22" t="s">
        <v>94</v>
      </c>
      <c r="C236" s="23">
        <v>41456</v>
      </c>
      <c r="D236" s="24">
        <v>7</v>
      </c>
      <c r="E236" s="24" t="s">
        <v>72</v>
      </c>
      <c r="F236" s="24">
        <v>2013</v>
      </c>
      <c r="G236" s="25">
        <v>570</v>
      </c>
    </row>
    <row r="237" spans="1:7" x14ac:dyDescent="0.3">
      <c r="A237" s="10" t="s">
        <v>91</v>
      </c>
      <c r="B237" s="22" t="s">
        <v>94</v>
      </c>
      <c r="C237" s="23">
        <v>41487</v>
      </c>
      <c r="D237" s="24">
        <v>8</v>
      </c>
      <c r="E237" s="24" t="s">
        <v>72</v>
      </c>
      <c r="F237" s="24">
        <v>2013</v>
      </c>
      <c r="G237" s="25">
        <v>740</v>
      </c>
    </row>
    <row r="238" spans="1:7" x14ac:dyDescent="0.3">
      <c r="A238" s="10" t="s">
        <v>91</v>
      </c>
      <c r="B238" s="22" t="s">
        <v>94</v>
      </c>
      <c r="C238" s="23">
        <v>41518</v>
      </c>
      <c r="D238" s="24">
        <v>9</v>
      </c>
      <c r="E238" s="24" t="s">
        <v>72</v>
      </c>
      <c r="F238" s="24">
        <v>2013</v>
      </c>
      <c r="G238" s="25">
        <v>740</v>
      </c>
    </row>
    <row r="239" spans="1:7" x14ac:dyDescent="0.3">
      <c r="A239" s="10" t="s">
        <v>91</v>
      </c>
      <c r="B239" s="22" t="s">
        <v>94</v>
      </c>
      <c r="C239" s="23">
        <v>41548</v>
      </c>
      <c r="D239" s="24">
        <v>10</v>
      </c>
      <c r="E239" s="24" t="s">
        <v>73</v>
      </c>
      <c r="F239" s="24">
        <v>2013</v>
      </c>
      <c r="G239" s="25">
        <v>630</v>
      </c>
    </row>
    <row r="240" spans="1:7" x14ac:dyDescent="0.3">
      <c r="A240" s="10" t="s">
        <v>91</v>
      </c>
      <c r="B240" s="22" t="s">
        <v>94</v>
      </c>
      <c r="C240" s="23">
        <v>41579</v>
      </c>
      <c r="D240" s="24">
        <v>11</v>
      </c>
      <c r="E240" s="24" t="s">
        <v>73</v>
      </c>
      <c r="F240" s="24">
        <v>2013</v>
      </c>
      <c r="G240" s="25">
        <v>550</v>
      </c>
    </row>
    <row r="241" spans="1:7" x14ac:dyDescent="0.3">
      <c r="A241" s="10" t="s">
        <v>91</v>
      </c>
      <c r="B241" s="22" t="s">
        <v>94</v>
      </c>
      <c r="C241" s="23">
        <v>41609</v>
      </c>
      <c r="D241" s="24">
        <v>12</v>
      </c>
      <c r="E241" s="24" t="s">
        <v>73</v>
      </c>
      <c r="F241" s="24">
        <v>2013</v>
      </c>
      <c r="G241" s="25">
        <v>470</v>
      </c>
    </row>
    <row r="242" spans="1:7" x14ac:dyDescent="0.3">
      <c r="A242" s="10" t="s">
        <v>91</v>
      </c>
      <c r="B242" s="22" t="s">
        <v>95</v>
      </c>
      <c r="C242" s="23">
        <v>41275</v>
      </c>
      <c r="D242" s="24">
        <v>1</v>
      </c>
      <c r="E242" s="24" t="s">
        <v>70</v>
      </c>
      <c r="F242" s="24">
        <v>2013</v>
      </c>
      <c r="G242" s="25">
        <v>560</v>
      </c>
    </row>
    <row r="243" spans="1:7" x14ac:dyDescent="0.3">
      <c r="A243" s="10" t="s">
        <v>91</v>
      </c>
      <c r="B243" s="22" t="s">
        <v>95</v>
      </c>
      <c r="C243" s="23">
        <v>41306</v>
      </c>
      <c r="D243" s="24">
        <v>2</v>
      </c>
      <c r="E243" s="24" t="s">
        <v>70</v>
      </c>
      <c r="F243" s="24">
        <v>2013</v>
      </c>
      <c r="G243" s="25">
        <v>470</v>
      </c>
    </row>
    <row r="244" spans="1:7" x14ac:dyDescent="0.3">
      <c r="A244" s="10" t="s">
        <v>91</v>
      </c>
      <c r="B244" s="22" t="s">
        <v>95</v>
      </c>
      <c r="C244" s="23">
        <v>41334</v>
      </c>
      <c r="D244" s="24">
        <v>3</v>
      </c>
      <c r="E244" s="24" t="s">
        <v>70</v>
      </c>
      <c r="F244" s="24">
        <v>2013</v>
      </c>
      <c r="G244" s="25">
        <v>390</v>
      </c>
    </row>
    <row r="245" spans="1:7" x14ac:dyDescent="0.3">
      <c r="A245" s="10" t="s">
        <v>91</v>
      </c>
      <c r="B245" s="22" t="s">
        <v>95</v>
      </c>
      <c r="C245" s="23">
        <v>41365</v>
      </c>
      <c r="D245" s="24">
        <v>4</v>
      </c>
      <c r="E245" s="24" t="s">
        <v>71</v>
      </c>
      <c r="F245" s="24">
        <v>2013</v>
      </c>
      <c r="G245" s="25">
        <v>490</v>
      </c>
    </row>
    <row r="246" spans="1:7" x14ac:dyDescent="0.3">
      <c r="A246" s="10" t="s">
        <v>91</v>
      </c>
      <c r="B246" s="22" t="s">
        <v>95</v>
      </c>
      <c r="C246" s="23">
        <v>41395</v>
      </c>
      <c r="D246" s="24">
        <v>5</v>
      </c>
      <c r="E246" s="24" t="s">
        <v>71</v>
      </c>
      <c r="F246" s="24">
        <v>2013</v>
      </c>
      <c r="G246" s="25">
        <v>350</v>
      </c>
    </row>
    <row r="247" spans="1:7" x14ac:dyDescent="0.3">
      <c r="A247" s="10" t="s">
        <v>91</v>
      </c>
      <c r="B247" s="22" t="s">
        <v>95</v>
      </c>
      <c r="C247" s="23">
        <v>41426</v>
      </c>
      <c r="D247" s="24">
        <v>6</v>
      </c>
      <c r="E247" s="24" t="s">
        <v>71</v>
      </c>
      <c r="F247" s="24">
        <v>2013</v>
      </c>
      <c r="G247" s="25">
        <v>290</v>
      </c>
    </row>
    <row r="248" spans="1:7" x14ac:dyDescent="0.3">
      <c r="A248" s="10" t="s">
        <v>91</v>
      </c>
      <c r="B248" s="22" t="s">
        <v>95</v>
      </c>
      <c r="C248" s="23">
        <v>41456</v>
      </c>
      <c r="D248" s="24">
        <v>7</v>
      </c>
      <c r="E248" s="24" t="s">
        <v>72</v>
      </c>
      <c r="F248" s="24">
        <v>2013</v>
      </c>
      <c r="G248" s="25">
        <v>280</v>
      </c>
    </row>
    <row r="249" spans="1:7" x14ac:dyDescent="0.3">
      <c r="A249" s="10" t="s">
        <v>91</v>
      </c>
      <c r="B249" s="22" t="s">
        <v>95</v>
      </c>
      <c r="C249" s="23">
        <v>41487</v>
      </c>
      <c r="D249" s="24">
        <v>8</v>
      </c>
      <c r="E249" s="24" t="s">
        <v>72</v>
      </c>
      <c r="F249" s="24">
        <v>2013</v>
      </c>
      <c r="G249" s="25">
        <v>210</v>
      </c>
    </row>
    <row r="250" spans="1:7" x14ac:dyDescent="0.3">
      <c r="A250" s="10" t="s">
        <v>91</v>
      </c>
      <c r="B250" s="22" t="s">
        <v>95</v>
      </c>
      <c r="C250" s="23">
        <v>41518</v>
      </c>
      <c r="D250" s="24">
        <v>9</v>
      </c>
      <c r="E250" s="24" t="s">
        <v>72</v>
      </c>
      <c r="F250" s="24">
        <v>2013</v>
      </c>
      <c r="G250" s="25">
        <v>210</v>
      </c>
    </row>
    <row r="251" spans="1:7" x14ac:dyDescent="0.3">
      <c r="A251" s="10" t="s">
        <v>91</v>
      </c>
      <c r="B251" s="22" t="s">
        <v>95</v>
      </c>
      <c r="C251" s="23">
        <v>41548</v>
      </c>
      <c r="D251" s="24">
        <v>10</v>
      </c>
      <c r="E251" s="24" t="s">
        <v>73</v>
      </c>
      <c r="F251" s="24">
        <v>2013</v>
      </c>
      <c r="G251" s="25">
        <v>190</v>
      </c>
    </row>
    <row r="252" spans="1:7" x14ac:dyDescent="0.3">
      <c r="A252" s="10" t="s">
        <v>91</v>
      </c>
      <c r="B252" s="22" t="s">
        <v>95</v>
      </c>
      <c r="C252" s="23">
        <v>41579</v>
      </c>
      <c r="D252" s="24">
        <v>11</v>
      </c>
      <c r="E252" s="24" t="s">
        <v>73</v>
      </c>
      <c r="F252" s="24">
        <v>2013</v>
      </c>
      <c r="G252" s="25">
        <v>150</v>
      </c>
    </row>
    <row r="253" spans="1:7" x14ac:dyDescent="0.3">
      <c r="A253" s="10" t="s">
        <v>91</v>
      </c>
      <c r="B253" s="22" t="s">
        <v>95</v>
      </c>
      <c r="C253" s="23">
        <v>41609</v>
      </c>
      <c r="D253" s="24">
        <v>12</v>
      </c>
      <c r="E253" s="24" t="s">
        <v>73</v>
      </c>
      <c r="F253" s="24">
        <v>2013</v>
      </c>
      <c r="G253" s="25">
        <v>160</v>
      </c>
    </row>
    <row r="254" spans="1:7" x14ac:dyDescent="0.3">
      <c r="A254" s="10" t="s">
        <v>91</v>
      </c>
      <c r="B254" s="22" t="s">
        <v>96</v>
      </c>
      <c r="C254" s="23">
        <v>41275</v>
      </c>
      <c r="D254" s="24">
        <v>1</v>
      </c>
      <c r="E254" s="24" t="s">
        <v>70</v>
      </c>
      <c r="F254" s="24">
        <v>2013</v>
      </c>
      <c r="G254" s="25">
        <v>240</v>
      </c>
    </row>
    <row r="255" spans="1:7" x14ac:dyDescent="0.3">
      <c r="A255" s="10" t="s">
        <v>91</v>
      </c>
      <c r="B255" s="22" t="s">
        <v>96</v>
      </c>
      <c r="C255" s="23">
        <v>41306</v>
      </c>
      <c r="D255" s="24">
        <v>2</v>
      </c>
      <c r="E255" s="24" t="s">
        <v>70</v>
      </c>
      <c r="F255" s="24">
        <v>2013</v>
      </c>
      <c r="G255" s="25">
        <v>320</v>
      </c>
    </row>
    <row r="256" spans="1:7" x14ac:dyDescent="0.3">
      <c r="A256" s="10" t="s">
        <v>91</v>
      </c>
      <c r="B256" s="22" t="s">
        <v>96</v>
      </c>
      <c r="C256" s="23">
        <v>41334</v>
      </c>
      <c r="D256" s="24">
        <v>3</v>
      </c>
      <c r="E256" s="24" t="s">
        <v>70</v>
      </c>
      <c r="F256" s="24">
        <v>2013</v>
      </c>
      <c r="G256" s="25">
        <v>260</v>
      </c>
    </row>
    <row r="257" spans="1:7" x14ac:dyDescent="0.3">
      <c r="A257" s="10" t="s">
        <v>91</v>
      </c>
      <c r="B257" s="22" t="s">
        <v>96</v>
      </c>
      <c r="C257" s="23">
        <v>41365</v>
      </c>
      <c r="D257" s="24">
        <v>4</v>
      </c>
      <c r="E257" s="24" t="s">
        <v>71</v>
      </c>
      <c r="F257" s="24">
        <v>2013</v>
      </c>
      <c r="G257" s="25">
        <v>250</v>
      </c>
    </row>
    <row r="258" spans="1:7" x14ac:dyDescent="0.3">
      <c r="A258" s="10" t="s">
        <v>91</v>
      </c>
      <c r="B258" s="22" t="s">
        <v>96</v>
      </c>
      <c r="C258" s="23">
        <v>41395</v>
      </c>
      <c r="D258" s="24">
        <v>5</v>
      </c>
      <c r="E258" s="24" t="s">
        <v>71</v>
      </c>
      <c r="F258" s="24">
        <v>2013</v>
      </c>
      <c r="G258" s="25">
        <v>220</v>
      </c>
    </row>
    <row r="259" spans="1:7" x14ac:dyDescent="0.3">
      <c r="A259" s="10" t="s">
        <v>91</v>
      </c>
      <c r="B259" s="22" t="s">
        <v>96</v>
      </c>
      <c r="C259" s="23">
        <v>41426</v>
      </c>
      <c r="D259" s="24">
        <v>6</v>
      </c>
      <c r="E259" s="24" t="s">
        <v>71</v>
      </c>
      <c r="F259" s="24">
        <v>2013</v>
      </c>
      <c r="G259" s="25">
        <v>200</v>
      </c>
    </row>
    <row r="260" spans="1:7" x14ac:dyDescent="0.3">
      <c r="A260" s="10" t="s">
        <v>91</v>
      </c>
      <c r="B260" s="22" t="s">
        <v>96</v>
      </c>
      <c r="C260" s="23">
        <v>41456</v>
      </c>
      <c r="D260" s="24">
        <v>7</v>
      </c>
      <c r="E260" s="24" t="s">
        <v>72</v>
      </c>
      <c r="F260" s="24">
        <v>2013</v>
      </c>
      <c r="G260" s="25">
        <v>160</v>
      </c>
    </row>
    <row r="261" spans="1:7" x14ac:dyDescent="0.3">
      <c r="A261" s="10" t="s">
        <v>91</v>
      </c>
      <c r="B261" s="22" t="s">
        <v>96</v>
      </c>
      <c r="C261" s="23">
        <v>41487</v>
      </c>
      <c r="D261" s="24">
        <v>8</v>
      </c>
      <c r="E261" s="24" t="s">
        <v>72</v>
      </c>
      <c r="F261" s="24">
        <v>2013</v>
      </c>
      <c r="G261" s="25">
        <v>210</v>
      </c>
    </row>
    <row r="262" spans="1:7" x14ac:dyDescent="0.3">
      <c r="A262" s="10" t="s">
        <v>91</v>
      </c>
      <c r="B262" s="22" t="s">
        <v>96</v>
      </c>
      <c r="C262" s="23">
        <v>41518</v>
      </c>
      <c r="D262" s="24">
        <v>9</v>
      </c>
      <c r="E262" s="24" t="s">
        <v>72</v>
      </c>
      <c r="F262" s="24">
        <v>2013</v>
      </c>
      <c r="G262" s="25">
        <v>160</v>
      </c>
    </row>
    <row r="263" spans="1:7" x14ac:dyDescent="0.3">
      <c r="A263" s="10" t="s">
        <v>91</v>
      </c>
      <c r="B263" s="22" t="s">
        <v>96</v>
      </c>
      <c r="C263" s="23">
        <v>41548</v>
      </c>
      <c r="D263" s="24">
        <v>10</v>
      </c>
      <c r="E263" s="24" t="s">
        <v>73</v>
      </c>
      <c r="F263" s="24">
        <v>2013</v>
      </c>
      <c r="G263" s="25">
        <v>140</v>
      </c>
    </row>
    <row r="264" spans="1:7" x14ac:dyDescent="0.3">
      <c r="A264" s="10" t="s">
        <v>91</v>
      </c>
      <c r="B264" s="22" t="s">
        <v>96</v>
      </c>
      <c r="C264" s="23">
        <v>41579</v>
      </c>
      <c r="D264" s="24">
        <v>11</v>
      </c>
      <c r="E264" s="24" t="s">
        <v>73</v>
      </c>
      <c r="F264" s="24">
        <v>2013</v>
      </c>
      <c r="G264" s="25">
        <v>110</v>
      </c>
    </row>
    <row r="265" spans="1:7" x14ac:dyDescent="0.3">
      <c r="A265" s="10" t="s">
        <v>91</v>
      </c>
      <c r="B265" s="22" t="s">
        <v>96</v>
      </c>
      <c r="C265" s="23">
        <v>41609</v>
      </c>
      <c r="D265" s="24">
        <v>12</v>
      </c>
      <c r="E265" s="24" t="s">
        <v>73</v>
      </c>
      <c r="F265" s="24">
        <v>2013</v>
      </c>
      <c r="G265" s="25">
        <v>130</v>
      </c>
    </row>
    <row r="266" spans="1:7" x14ac:dyDescent="0.3">
      <c r="A266" s="10" t="s">
        <v>91</v>
      </c>
      <c r="B266" s="22" t="s">
        <v>97</v>
      </c>
      <c r="C266" s="23">
        <v>41275</v>
      </c>
      <c r="D266" s="24">
        <v>1</v>
      </c>
      <c r="E266" s="24" t="s">
        <v>70</v>
      </c>
      <c r="F266" s="24">
        <v>2013</v>
      </c>
      <c r="G266" s="25">
        <v>2450</v>
      </c>
    </row>
    <row r="267" spans="1:7" x14ac:dyDescent="0.3">
      <c r="A267" s="10" t="s">
        <v>91</v>
      </c>
      <c r="B267" s="22" t="s">
        <v>97</v>
      </c>
      <c r="C267" s="23">
        <v>41306</v>
      </c>
      <c r="D267" s="24">
        <v>2</v>
      </c>
      <c r="E267" s="24" t="s">
        <v>70</v>
      </c>
      <c r="F267" s="24">
        <v>2013</v>
      </c>
      <c r="G267" s="25">
        <v>2610</v>
      </c>
    </row>
    <row r="268" spans="1:7" x14ac:dyDescent="0.3">
      <c r="A268" s="10" t="s">
        <v>91</v>
      </c>
      <c r="B268" s="22" t="s">
        <v>97</v>
      </c>
      <c r="C268" s="23">
        <v>41334</v>
      </c>
      <c r="D268" s="24">
        <v>3</v>
      </c>
      <c r="E268" s="24" t="s">
        <v>70</v>
      </c>
      <c r="F268" s="24">
        <v>2013</v>
      </c>
      <c r="G268" s="25">
        <v>2560</v>
      </c>
    </row>
    <row r="269" spans="1:7" x14ac:dyDescent="0.3">
      <c r="A269" s="10" t="s">
        <v>91</v>
      </c>
      <c r="B269" s="22" t="s">
        <v>97</v>
      </c>
      <c r="C269" s="23">
        <v>41365</v>
      </c>
      <c r="D269" s="24">
        <v>4</v>
      </c>
      <c r="E269" s="24" t="s">
        <v>71</v>
      </c>
      <c r="F269" s="24">
        <v>2013</v>
      </c>
      <c r="G269" s="25">
        <v>2690</v>
      </c>
    </row>
    <row r="270" spans="1:7" x14ac:dyDescent="0.3">
      <c r="A270" s="10" t="s">
        <v>91</v>
      </c>
      <c r="B270" s="22" t="s">
        <v>97</v>
      </c>
      <c r="C270" s="23">
        <v>41395</v>
      </c>
      <c r="D270" s="24">
        <v>5</v>
      </c>
      <c r="E270" s="24" t="s">
        <v>71</v>
      </c>
      <c r="F270" s="24">
        <v>2013</v>
      </c>
      <c r="G270" s="25">
        <v>2350</v>
      </c>
    </row>
    <row r="271" spans="1:7" x14ac:dyDescent="0.3">
      <c r="A271" s="10" t="s">
        <v>91</v>
      </c>
      <c r="B271" s="22" t="s">
        <v>97</v>
      </c>
      <c r="C271" s="23">
        <v>41426</v>
      </c>
      <c r="D271" s="24">
        <v>6</v>
      </c>
      <c r="E271" s="24" t="s">
        <v>71</v>
      </c>
      <c r="F271" s="24">
        <v>2013</v>
      </c>
      <c r="G271" s="25">
        <v>1660</v>
      </c>
    </row>
    <row r="272" spans="1:7" x14ac:dyDescent="0.3">
      <c r="A272" s="10" t="s">
        <v>91</v>
      </c>
      <c r="B272" s="22" t="s">
        <v>97</v>
      </c>
      <c r="C272" s="23">
        <v>41456</v>
      </c>
      <c r="D272" s="24">
        <v>7</v>
      </c>
      <c r="E272" s="24" t="s">
        <v>72</v>
      </c>
      <c r="F272" s="24">
        <v>2013</v>
      </c>
      <c r="G272" s="25">
        <v>1670</v>
      </c>
    </row>
    <row r="273" spans="1:7" x14ac:dyDescent="0.3">
      <c r="A273" s="10" t="s">
        <v>91</v>
      </c>
      <c r="B273" s="22" t="s">
        <v>97</v>
      </c>
      <c r="C273" s="23">
        <v>41487</v>
      </c>
      <c r="D273" s="24">
        <v>8</v>
      </c>
      <c r="E273" s="24" t="s">
        <v>72</v>
      </c>
      <c r="F273" s="24">
        <v>2013</v>
      </c>
      <c r="G273" s="25">
        <v>2120</v>
      </c>
    </row>
    <row r="274" spans="1:7" x14ac:dyDescent="0.3">
      <c r="A274" s="10" t="s">
        <v>91</v>
      </c>
      <c r="B274" s="22" t="s">
        <v>97</v>
      </c>
      <c r="C274" s="23">
        <v>41518</v>
      </c>
      <c r="D274" s="24">
        <v>9</v>
      </c>
      <c r="E274" s="24" t="s">
        <v>72</v>
      </c>
      <c r="F274" s="24">
        <v>2013</v>
      </c>
      <c r="G274" s="25">
        <v>2380</v>
      </c>
    </row>
    <row r="275" spans="1:7" x14ac:dyDescent="0.3">
      <c r="A275" s="10" t="s">
        <v>91</v>
      </c>
      <c r="B275" s="22" t="s">
        <v>97</v>
      </c>
      <c r="C275" s="23">
        <v>41548</v>
      </c>
      <c r="D275" s="24">
        <v>10</v>
      </c>
      <c r="E275" s="24" t="s">
        <v>73</v>
      </c>
      <c r="F275" s="24">
        <v>2013</v>
      </c>
      <c r="G275" s="25">
        <v>2770</v>
      </c>
    </row>
    <row r="276" spans="1:7" x14ac:dyDescent="0.3">
      <c r="A276" s="10" t="s">
        <v>91</v>
      </c>
      <c r="B276" s="22" t="s">
        <v>97</v>
      </c>
      <c r="C276" s="23">
        <v>41579</v>
      </c>
      <c r="D276" s="24">
        <v>11</v>
      </c>
      <c r="E276" s="24" t="s">
        <v>73</v>
      </c>
      <c r="F276" s="24">
        <v>2013</v>
      </c>
      <c r="G276" s="25">
        <v>2490</v>
      </c>
    </row>
    <row r="277" spans="1:7" x14ac:dyDescent="0.3">
      <c r="A277" s="10" t="s">
        <v>91</v>
      </c>
      <c r="B277" s="22" t="s">
        <v>97</v>
      </c>
      <c r="C277" s="23">
        <v>41609</v>
      </c>
      <c r="D277" s="24">
        <v>12</v>
      </c>
      <c r="E277" s="24" t="s">
        <v>73</v>
      </c>
      <c r="F277" s="24">
        <v>2013</v>
      </c>
      <c r="G277" s="25">
        <v>3300</v>
      </c>
    </row>
    <row r="278" spans="1:7" x14ac:dyDescent="0.3">
      <c r="A278" s="10" t="s">
        <v>91</v>
      </c>
      <c r="B278" s="22" t="s">
        <v>98</v>
      </c>
      <c r="C278" s="23">
        <v>41275</v>
      </c>
      <c r="D278" s="24">
        <v>1</v>
      </c>
      <c r="E278" s="24" t="s">
        <v>70</v>
      </c>
      <c r="F278" s="24">
        <v>2013</v>
      </c>
      <c r="G278" s="25">
        <v>800</v>
      </c>
    </row>
    <row r="279" spans="1:7" x14ac:dyDescent="0.3">
      <c r="A279" s="10" t="s">
        <v>91</v>
      </c>
      <c r="B279" s="22" t="s">
        <v>98</v>
      </c>
      <c r="C279" s="23">
        <v>41306</v>
      </c>
      <c r="D279" s="24">
        <v>2</v>
      </c>
      <c r="E279" s="24" t="s">
        <v>70</v>
      </c>
      <c r="F279" s="24">
        <v>2013</v>
      </c>
      <c r="G279" s="25">
        <v>970</v>
      </c>
    </row>
    <row r="280" spans="1:7" x14ac:dyDescent="0.3">
      <c r="A280" s="10" t="s">
        <v>91</v>
      </c>
      <c r="B280" s="22" t="s">
        <v>98</v>
      </c>
      <c r="C280" s="23">
        <v>41334</v>
      </c>
      <c r="D280" s="24">
        <v>3</v>
      </c>
      <c r="E280" s="24" t="s">
        <v>70</v>
      </c>
      <c r="F280" s="24">
        <v>2013</v>
      </c>
      <c r="G280" s="25">
        <v>820</v>
      </c>
    </row>
    <row r="281" spans="1:7" x14ac:dyDescent="0.3">
      <c r="A281" s="10" t="s">
        <v>91</v>
      </c>
      <c r="B281" s="22" t="s">
        <v>98</v>
      </c>
      <c r="C281" s="23">
        <v>41365</v>
      </c>
      <c r="D281" s="24">
        <v>4</v>
      </c>
      <c r="E281" s="24" t="s">
        <v>71</v>
      </c>
      <c r="F281" s="24">
        <v>2013</v>
      </c>
      <c r="G281" s="25">
        <v>940</v>
      </c>
    </row>
    <row r="282" spans="1:7" x14ac:dyDescent="0.3">
      <c r="A282" s="10" t="s">
        <v>91</v>
      </c>
      <c r="B282" s="22" t="s">
        <v>98</v>
      </c>
      <c r="C282" s="23">
        <v>41395</v>
      </c>
      <c r="D282" s="24">
        <v>5</v>
      </c>
      <c r="E282" s="24" t="s">
        <v>71</v>
      </c>
      <c r="F282" s="24">
        <v>2013</v>
      </c>
      <c r="G282" s="25">
        <v>1250</v>
      </c>
    </row>
    <row r="283" spans="1:7" x14ac:dyDescent="0.3">
      <c r="A283" s="10" t="s">
        <v>91</v>
      </c>
      <c r="B283" s="22" t="s">
        <v>98</v>
      </c>
      <c r="C283" s="23">
        <v>41426</v>
      </c>
      <c r="D283" s="24">
        <v>6</v>
      </c>
      <c r="E283" s="24" t="s">
        <v>71</v>
      </c>
      <c r="F283" s="24">
        <v>2013</v>
      </c>
      <c r="G283" s="25">
        <v>1690</v>
      </c>
    </row>
    <row r="284" spans="1:7" x14ac:dyDescent="0.3">
      <c r="A284" s="10" t="s">
        <v>91</v>
      </c>
      <c r="B284" s="22" t="s">
        <v>98</v>
      </c>
      <c r="C284" s="23">
        <v>41456</v>
      </c>
      <c r="D284" s="24">
        <v>7</v>
      </c>
      <c r="E284" s="24" t="s">
        <v>72</v>
      </c>
      <c r="F284" s="24">
        <v>2013</v>
      </c>
      <c r="G284" s="25">
        <v>1330</v>
      </c>
    </row>
    <row r="285" spans="1:7" x14ac:dyDescent="0.3">
      <c r="A285" s="10" t="s">
        <v>91</v>
      </c>
      <c r="B285" s="22" t="s">
        <v>98</v>
      </c>
      <c r="C285" s="23">
        <v>41487</v>
      </c>
      <c r="D285" s="24">
        <v>8</v>
      </c>
      <c r="E285" s="24" t="s">
        <v>72</v>
      </c>
      <c r="F285" s="24">
        <v>2013</v>
      </c>
      <c r="G285" s="25">
        <v>1760</v>
      </c>
    </row>
    <row r="286" spans="1:7" x14ac:dyDescent="0.3">
      <c r="A286" s="10" t="s">
        <v>91</v>
      </c>
      <c r="B286" s="22" t="s">
        <v>98</v>
      </c>
      <c r="C286" s="23">
        <v>41518</v>
      </c>
      <c r="D286" s="24">
        <v>9</v>
      </c>
      <c r="E286" s="24" t="s">
        <v>72</v>
      </c>
      <c r="F286" s="24">
        <v>2013</v>
      </c>
      <c r="G286" s="25">
        <v>1400</v>
      </c>
    </row>
    <row r="287" spans="1:7" x14ac:dyDescent="0.3">
      <c r="A287" s="10" t="s">
        <v>91</v>
      </c>
      <c r="B287" s="22" t="s">
        <v>98</v>
      </c>
      <c r="C287" s="23">
        <v>41548</v>
      </c>
      <c r="D287" s="24">
        <v>10</v>
      </c>
      <c r="E287" s="24" t="s">
        <v>73</v>
      </c>
      <c r="F287" s="24">
        <v>2013</v>
      </c>
      <c r="G287" s="25">
        <v>1590</v>
      </c>
    </row>
    <row r="288" spans="1:7" x14ac:dyDescent="0.3">
      <c r="A288" s="10" t="s">
        <v>91</v>
      </c>
      <c r="B288" s="22" t="s">
        <v>98</v>
      </c>
      <c r="C288" s="23">
        <v>41579</v>
      </c>
      <c r="D288" s="24">
        <v>11</v>
      </c>
      <c r="E288" s="24" t="s">
        <v>73</v>
      </c>
      <c r="F288" s="24">
        <v>2013</v>
      </c>
      <c r="G288" s="25">
        <v>2190</v>
      </c>
    </row>
    <row r="289" spans="1:7" x14ac:dyDescent="0.3">
      <c r="A289" s="10" t="s">
        <v>91</v>
      </c>
      <c r="B289" s="22" t="s">
        <v>98</v>
      </c>
      <c r="C289" s="23">
        <v>41609</v>
      </c>
      <c r="D289" s="24">
        <v>12</v>
      </c>
      <c r="E289" s="24" t="s">
        <v>73</v>
      </c>
      <c r="F289" s="24">
        <v>2013</v>
      </c>
      <c r="G289" s="25">
        <v>2850</v>
      </c>
    </row>
    <row r="290" spans="1:7" x14ac:dyDescent="0.3">
      <c r="A290" s="10" t="s">
        <v>91</v>
      </c>
      <c r="B290" s="22" t="s">
        <v>99</v>
      </c>
      <c r="C290" s="23">
        <v>41275</v>
      </c>
      <c r="D290" s="24">
        <v>1</v>
      </c>
      <c r="E290" s="24" t="s">
        <v>70</v>
      </c>
      <c r="F290" s="24">
        <v>2013</v>
      </c>
      <c r="G290" s="25">
        <v>600</v>
      </c>
    </row>
    <row r="291" spans="1:7" x14ac:dyDescent="0.3">
      <c r="A291" s="10" t="s">
        <v>91</v>
      </c>
      <c r="B291" s="22" t="s">
        <v>99</v>
      </c>
      <c r="C291" s="23">
        <v>41306</v>
      </c>
      <c r="D291" s="24">
        <v>2</v>
      </c>
      <c r="E291" s="24" t="s">
        <v>70</v>
      </c>
      <c r="F291" s="24">
        <v>2013</v>
      </c>
      <c r="G291" s="25">
        <v>710</v>
      </c>
    </row>
    <row r="292" spans="1:7" x14ac:dyDescent="0.3">
      <c r="A292" s="10" t="s">
        <v>91</v>
      </c>
      <c r="B292" s="22" t="s">
        <v>99</v>
      </c>
      <c r="C292" s="23">
        <v>41334</v>
      </c>
      <c r="D292" s="24">
        <v>3</v>
      </c>
      <c r="E292" s="24" t="s">
        <v>70</v>
      </c>
      <c r="F292" s="24">
        <v>2013</v>
      </c>
      <c r="G292" s="25">
        <v>530</v>
      </c>
    </row>
    <row r="293" spans="1:7" x14ac:dyDescent="0.3">
      <c r="A293" s="10" t="s">
        <v>91</v>
      </c>
      <c r="B293" s="22" t="s">
        <v>99</v>
      </c>
      <c r="C293" s="23">
        <v>41365</v>
      </c>
      <c r="D293" s="24">
        <v>4</v>
      </c>
      <c r="E293" s="24" t="s">
        <v>71</v>
      </c>
      <c r="F293" s="24">
        <v>2013</v>
      </c>
      <c r="G293" s="25">
        <v>400</v>
      </c>
    </row>
    <row r="294" spans="1:7" x14ac:dyDescent="0.3">
      <c r="A294" s="10" t="s">
        <v>91</v>
      </c>
      <c r="B294" s="22" t="s">
        <v>99</v>
      </c>
      <c r="C294" s="23">
        <v>41395</v>
      </c>
      <c r="D294" s="24">
        <v>5</v>
      </c>
      <c r="E294" s="24" t="s">
        <v>71</v>
      </c>
      <c r="F294" s="24">
        <v>2013</v>
      </c>
      <c r="G294" s="25">
        <v>310</v>
      </c>
    </row>
    <row r="295" spans="1:7" x14ac:dyDescent="0.3">
      <c r="A295" s="10" t="s">
        <v>91</v>
      </c>
      <c r="B295" s="22" t="s">
        <v>99</v>
      </c>
      <c r="C295" s="23">
        <v>41426</v>
      </c>
      <c r="D295" s="24">
        <v>6</v>
      </c>
      <c r="E295" s="24" t="s">
        <v>71</v>
      </c>
      <c r="F295" s="24">
        <v>2013</v>
      </c>
      <c r="G295" s="25">
        <v>390</v>
      </c>
    </row>
    <row r="296" spans="1:7" x14ac:dyDescent="0.3">
      <c r="A296" s="10" t="s">
        <v>91</v>
      </c>
      <c r="B296" s="22" t="s">
        <v>99</v>
      </c>
      <c r="C296" s="23">
        <v>41456</v>
      </c>
      <c r="D296" s="24">
        <v>7</v>
      </c>
      <c r="E296" s="24" t="s">
        <v>72</v>
      </c>
      <c r="F296" s="24">
        <v>2013</v>
      </c>
      <c r="G296" s="25">
        <v>420</v>
      </c>
    </row>
    <row r="297" spans="1:7" x14ac:dyDescent="0.3">
      <c r="A297" s="10" t="s">
        <v>91</v>
      </c>
      <c r="B297" s="22" t="s">
        <v>99</v>
      </c>
      <c r="C297" s="23">
        <v>41487</v>
      </c>
      <c r="D297" s="24">
        <v>8</v>
      </c>
      <c r="E297" s="24" t="s">
        <v>72</v>
      </c>
      <c r="F297" s="24">
        <v>2013</v>
      </c>
      <c r="G297" s="25">
        <v>430</v>
      </c>
    </row>
    <row r="298" spans="1:7" x14ac:dyDescent="0.3">
      <c r="A298" s="10" t="s">
        <v>91</v>
      </c>
      <c r="B298" s="22" t="s">
        <v>99</v>
      </c>
      <c r="C298" s="23">
        <v>41518</v>
      </c>
      <c r="D298" s="24">
        <v>9</v>
      </c>
      <c r="E298" s="24" t="s">
        <v>72</v>
      </c>
      <c r="F298" s="24">
        <v>2013</v>
      </c>
      <c r="G298" s="25">
        <v>590</v>
      </c>
    </row>
    <row r="299" spans="1:7" x14ac:dyDescent="0.3">
      <c r="A299" s="10" t="s">
        <v>91</v>
      </c>
      <c r="B299" s="22" t="s">
        <v>99</v>
      </c>
      <c r="C299" s="23">
        <v>41548</v>
      </c>
      <c r="D299" s="24">
        <v>10</v>
      </c>
      <c r="E299" s="24" t="s">
        <v>73</v>
      </c>
      <c r="F299" s="24">
        <v>2013</v>
      </c>
      <c r="G299" s="25">
        <v>640</v>
      </c>
    </row>
    <row r="300" spans="1:7" x14ac:dyDescent="0.3">
      <c r="A300" s="10" t="s">
        <v>91</v>
      </c>
      <c r="B300" s="22" t="s">
        <v>99</v>
      </c>
      <c r="C300" s="23">
        <v>41579</v>
      </c>
      <c r="D300" s="24">
        <v>11</v>
      </c>
      <c r="E300" s="24" t="s">
        <v>73</v>
      </c>
      <c r="F300" s="24">
        <v>2013</v>
      </c>
      <c r="G300" s="25">
        <v>590</v>
      </c>
    </row>
    <row r="301" spans="1:7" x14ac:dyDescent="0.3">
      <c r="A301" s="10" t="s">
        <v>91</v>
      </c>
      <c r="B301" s="22" t="s">
        <v>99</v>
      </c>
      <c r="C301" s="23">
        <v>41609</v>
      </c>
      <c r="D301" s="24">
        <v>12</v>
      </c>
      <c r="E301" s="24" t="s">
        <v>73</v>
      </c>
      <c r="F301" s="24">
        <v>2013</v>
      </c>
      <c r="G301" s="25">
        <v>760</v>
      </c>
    </row>
    <row r="302" spans="1:7" x14ac:dyDescent="0.3">
      <c r="A302" s="10" t="s">
        <v>91</v>
      </c>
      <c r="B302" s="22" t="s">
        <v>100</v>
      </c>
      <c r="C302" s="23">
        <v>41275</v>
      </c>
      <c r="D302" s="24">
        <v>1</v>
      </c>
      <c r="E302" s="24" t="s">
        <v>70</v>
      </c>
      <c r="F302" s="24">
        <v>2013</v>
      </c>
      <c r="G302" s="25">
        <v>1980</v>
      </c>
    </row>
    <row r="303" spans="1:7" x14ac:dyDescent="0.3">
      <c r="A303" s="10" t="s">
        <v>91</v>
      </c>
      <c r="B303" s="22" t="s">
        <v>100</v>
      </c>
      <c r="C303" s="23">
        <v>41306</v>
      </c>
      <c r="D303" s="24">
        <v>2</v>
      </c>
      <c r="E303" s="24" t="s">
        <v>70</v>
      </c>
      <c r="F303" s="24">
        <v>2013</v>
      </c>
      <c r="G303" s="25">
        <v>1720</v>
      </c>
    </row>
    <row r="304" spans="1:7" x14ac:dyDescent="0.3">
      <c r="A304" s="10" t="s">
        <v>91</v>
      </c>
      <c r="B304" s="22" t="s">
        <v>100</v>
      </c>
      <c r="C304" s="23">
        <v>41334</v>
      </c>
      <c r="D304" s="24">
        <v>3</v>
      </c>
      <c r="E304" s="24" t="s">
        <v>70</v>
      </c>
      <c r="F304" s="24">
        <v>2013</v>
      </c>
      <c r="G304" s="25">
        <v>2160</v>
      </c>
    </row>
    <row r="305" spans="1:7" x14ac:dyDescent="0.3">
      <c r="A305" s="10" t="s">
        <v>91</v>
      </c>
      <c r="B305" s="22" t="s">
        <v>100</v>
      </c>
      <c r="C305" s="23">
        <v>41365</v>
      </c>
      <c r="D305" s="24">
        <v>4</v>
      </c>
      <c r="E305" s="24" t="s">
        <v>71</v>
      </c>
      <c r="F305" s="24">
        <v>2013</v>
      </c>
      <c r="G305" s="25">
        <v>2400</v>
      </c>
    </row>
    <row r="306" spans="1:7" x14ac:dyDescent="0.3">
      <c r="A306" s="10" t="s">
        <v>91</v>
      </c>
      <c r="B306" s="22" t="s">
        <v>100</v>
      </c>
      <c r="C306" s="23">
        <v>41395</v>
      </c>
      <c r="D306" s="24">
        <v>5</v>
      </c>
      <c r="E306" s="24" t="s">
        <v>71</v>
      </c>
      <c r="F306" s="24">
        <v>2013</v>
      </c>
      <c r="G306" s="25">
        <v>2480</v>
      </c>
    </row>
    <row r="307" spans="1:7" x14ac:dyDescent="0.3">
      <c r="A307" s="10" t="s">
        <v>91</v>
      </c>
      <c r="B307" s="22" t="s">
        <v>100</v>
      </c>
      <c r="C307" s="23">
        <v>41426</v>
      </c>
      <c r="D307" s="24">
        <v>6</v>
      </c>
      <c r="E307" s="24" t="s">
        <v>71</v>
      </c>
      <c r="F307" s="24">
        <v>2013</v>
      </c>
      <c r="G307" s="25">
        <v>2540</v>
      </c>
    </row>
    <row r="308" spans="1:7" x14ac:dyDescent="0.3">
      <c r="A308" s="10" t="s">
        <v>91</v>
      </c>
      <c r="B308" s="22" t="s">
        <v>100</v>
      </c>
      <c r="C308" s="23">
        <v>41456</v>
      </c>
      <c r="D308" s="24">
        <v>7</v>
      </c>
      <c r="E308" s="24" t="s">
        <v>72</v>
      </c>
      <c r="F308" s="24">
        <v>2013</v>
      </c>
      <c r="G308" s="25">
        <v>2620</v>
      </c>
    </row>
    <row r="309" spans="1:7" x14ac:dyDescent="0.3">
      <c r="A309" s="10" t="s">
        <v>91</v>
      </c>
      <c r="B309" s="22" t="s">
        <v>100</v>
      </c>
      <c r="C309" s="23">
        <v>41487</v>
      </c>
      <c r="D309" s="24">
        <v>8</v>
      </c>
      <c r="E309" s="24" t="s">
        <v>72</v>
      </c>
      <c r="F309" s="24">
        <v>2013</v>
      </c>
      <c r="G309" s="25">
        <v>2820</v>
      </c>
    </row>
    <row r="310" spans="1:7" x14ac:dyDescent="0.3">
      <c r="A310" s="10" t="s">
        <v>91</v>
      </c>
      <c r="B310" s="22" t="s">
        <v>100</v>
      </c>
      <c r="C310" s="23">
        <v>41518</v>
      </c>
      <c r="D310" s="24">
        <v>9</v>
      </c>
      <c r="E310" s="24" t="s">
        <v>72</v>
      </c>
      <c r="F310" s="24">
        <v>2013</v>
      </c>
      <c r="G310" s="25">
        <v>2630</v>
      </c>
    </row>
    <row r="311" spans="1:7" x14ac:dyDescent="0.3">
      <c r="A311" s="10" t="s">
        <v>91</v>
      </c>
      <c r="B311" s="22" t="s">
        <v>100</v>
      </c>
      <c r="C311" s="23">
        <v>41548</v>
      </c>
      <c r="D311" s="24">
        <v>10</v>
      </c>
      <c r="E311" s="24" t="s">
        <v>73</v>
      </c>
      <c r="F311" s="24">
        <v>2013</v>
      </c>
      <c r="G311" s="25">
        <v>2860</v>
      </c>
    </row>
    <row r="312" spans="1:7" x14ac:dyDescent="0.3">
      <c r="A312" s="10" t="s">
        <v>91</v>
      </c>
      <c r="B312" s="22" t="s">
        <v>100</v>
      </c>
      <c r="C312" s="23">
        <v>41579</v>
      </c>
      <c r="D312" s="24">
        <v>11</v>
      </c>
      <c r="E312" s="24" t="s">
        <v>73</v>
      </c>
      <c r="F312" s="24">
        <v>2013</v>
      </c>
      <c r="G312" s="25">
        <v>2270</v>
      </c>
    </row>
    <row r="313" spans="1:7" x14ac:dyDescent="0.3">
      <c r="A313" s="10" t="s">
        <v>91</v>
      </c>
      <c r="B313" s="22" t="s">
        <v>100</v>
      </c>
      <c r="C313" s="23">
        <v>41609</v>
      </c>
      <c r="D313" s="24">
        <v>12</v>
      </c>
      <c r="E313" s="24" t="s">
        <v>73</v>
      </c>
      <c r="F313" s="24">
        <v>2013</v>
      </c>
      <c r="G313" s="25">
        <v>2040</v>
      </c>
    </row>
    <row r="314" spans="1:7" x14ac:dyDescent="0.3">
      <c r="A314" s="10" t="s">
        <v>101</v>
      </c>
      <c r="B314" s="22" t="s">
        <v>102</v>
      </c>
      <c r="C314" s="23">
        <v>41275</v>
      </c>
      <c r="D314" s="24">
        <v>1</v>
      </c>
      <c r="E314" s="24" t="s">
        <v>70</v>
      </c>
      <c r="F314" s="24">
        <v>2013</v>
      </c>
      <c r="G314" s="25">
        <v>650</v>
      </c>
    </row>
    <row r="315" spans="1:7" x14ac:dyDescent="0.3">
      <c r="A315" s="10" t="s">
        <v>101</v>
      </c>
      <c r="B315" s="22" t="s">
        <v>102</v>
      </c>
      <c r="C315" s="23">
        <v>41306</v>
      </c>
      <c r="D315" s="24">
        <v>2</v>
      </c>
      <c r="E315" s="24" t="s">
        <v>70</v>
      </c>
      <c r="F315" s="24">
        <v>2013</v>
      </c>
      <c r="G315" s="25">
        <v>770</v>
      </c>
    </row>
    <row r="316" spans="1:7" x14ac:dyDescent="0.3">
      <c r="A316" s="10" t="s">
        <v>101</v>
      </c>
      <c r="B316" s="22" t="s">
        <v>102</v>
      </c>
      <c r="C316" s="23">
        <v>41334</v>
      </c>
      <c r="D316" s="24">
        <v>3</v>
      </c>
      <c r="E316" s="24" t="s">
        <v>70</v>
      </c>
      <c r="F316" s="24">
        <v>2013</v>
      </c>
      <c r="G316" s="25">
        <v>1010</v>
      </c>
    </row>
    <row r="317" spans="1:7" x14ac:dyDescent="0.3">
      <c r="A317" s="10" t="s">
        <v>101</v>
      </c>
      <c r="B317" s="22" t="s">
        <v>102</v>
      </c>
      <c r="C317" s="23">
        <v>41365</v>
      </c>
      <c r="D317" s="24">
        <v>4</v>
      </c>
      <c r="E317" s="24" t="s">
        <v>71</v>
      </c>
      <c r="F317" s="24">
        <v>2013</v>
      </c>
      <c r="G317" s="25">
        <v>1230</v>
      </c>
    </row>
    <row r="318" spans="1:7" x14ac:dyDescent="0.3">
      <c r="A318" s="10" t="s">
        <v>101</v>
      </c>
      <c r="B318" s="22" t="s">
        <v>102</v>
      </c>
      <c r="C318" s="23">
        <v>41395</v>
      </c>
      <c r="D318" s="24">
        <v>5</v>
      </c>
      <c r="E318" s="24" t="s">
        <v>71</v>
      </c>
      <c r="F318" s="24">
        <v>2013</v>
      </c>
      <c r="G318" s="25">
        <v>1230</v>
      </c>
    </row>
    <row r="319" spans="1:7" x14ac:dyDescent="0.3">
      <c r="A319" s="10" t="s">
        <v>101</v>
      </c>
      <c r="B319" s="22" t="s">
        <v>102</v>
      </c>
      <c r="C319" s="23">
        <v>41426</v>
      </c>
      <c r="D319" s="24">
        <v>6</v>
      </c>
      <c r="E319" s="24" t="s">
        <v>71</v>
      </c>
      <c r="F319" s="24">
        <v>2013</v>
      </c>
      <c r="G319" s="25">
        <v>950</v>
      </c>
    </row>
    <row r="320" spans="1:7" x14ac:dyDescent="0.3">
      <c r="A320" s="10" t="s">
        <v>101</v>
      </c>
      <c r="B320" s="22" t="s">
        <v>102</v>
      </c>
      <c r="C320" s="23">
        <v>41456</v>
      </c>
      <c r="D320" s="24">
        <v>7</v>
      </c>
      <c r="E320" s="24" t="s">
        <v>72</v>
      </c>
      <c r="F320" s="24">
        <v>2013</v>
      </c>
      <c r="G320" s="25">
        <v>840</v>
      </c>
    </row>
    <row r="321" spans="1:7" x14ac:dyDescent="0.3">
      <c r="A321" s="10" t="s">
        <v>101</v>
      </c>
      <c r="B321" s="22" t="s">
        <v>102</v>
      </c>
      <c r="C321" s="23">
        <v>41487</v>
      </c>
      <c r="D321" s="24">
        <v>8</v>
      </c>
      <c r="E321" s="24" t="s">
        <v>72</v>
      </c>
      <c r="F321" s="24">
        <v>2013</v>
      </c>
      <c r="G321" s="25">
        <v>620</v>
      </c>
    </row>
    <row r="322" spans="1:7" x14ac:dyDescent="0.3">
      <c r="A322" s="10" t="s">
        <v>101</v>
      </c>
      <c r="B322" s="22" t="s">
        <v>102</v>
      </c>
      <c r="C322" s="23">
        <v>41518</v>
      </c>
      <c r="D322" s="24">
        <v>9</v>
      </c>
      <c r="E322" s="24" t="s">
        <v>72</v>
      </c>
      <c r="F322" s="24">
        <v>2013</v>
      </c>
      <c r="G322" s="25">
        <v>720</v>
      </c>
    </row>
    <row r="323" spans="1:7" x14ac:dyDescent="0.3">
      <c r="A323" s="10" t="s">
        <v>101</v>
      </c>
      <c r="B323" s="22" t="s">
        <v>102</v>
      </c>
      <c r="C323" s="23">
        <v>41548</v>
      </c>
      <c r="D323" s="24">
        <v>10</v>
      </c>
      <c r="E323" s="24" t="s">
        <v>73</v>
      </c>
      <c r="F323" s="24">
        <v>2013</v>
      </c>
      <c r="G323" s="25">
        <v>720</v>
      </c>
    </row>
    <row r="324" spans="1:7" x14ac:dyDescent="0.3">
      <c r="A324" s="10" t="s">
        <v>101</v>
      </c>
      <c r="B324" s="22" t="s">
        <v>102</v>
      </c>
      <c r="C324" s="23">
        <v>41579</v>
      </c>
      <c r="D324" s="24">
        <v>11</v>
      </c>
      <c r="E324" s="24" t="s">
        <v>73</v>
      </c>
      <c r="F324" s="24">
        <v>2013</v>
      </c>
      <c r="G324" s="25">
        <v>860</v>
      </c>
    </row>
    <row r="325" spans="1:7" x14ac:dyDescent="0.3">
      <c r="A325" s="10" t="s">
        <v>101</v>
      </c>
      <c r="B325" s="22" t="s">
        <v>102</v>
      </c>
      <c r="C325" s="23">
        <v>41609</v>
      </c>
      <c r="D325" s="24">
        <v>12</v>
      </c>
      <c r="E325" s="24" t="s">
        <v>73</v>
      </c>
      <c r="F325" s="24">
        <v>2013</v>
      </c>
      <c r="G325" s="25">
        <v>660</v>
      </c>
    </row>
    <row r="326" spans="1:7" x14ac:dyDescent="0.3">
      <c r="A326" s="10" t="s">
        <v>101</v>
      </c>
      <c r="B326" s="22" t="s">
        <v>103</v>
      </c>
      <c r="C326" s="23">
        <v>41275</v>
      </c>
      <c r="D326" s="24">
        <v>1</v>
      </c>
      <c r="E326" s="24" t="s">
        <v>70</v>
      </c>
      <c r="F326" s="24">
        <v>2013</v>
      </c>
      <c r="G326" s="25">
        <v>320</v>
      </c>
    </row>
    <row r="327" spans="1:7" x14ac:dyDescent="0.3">
      <c r="A327" s="10" t="s">
        <v>101</v>
      </c>
      <c r="B327" s="22" t="s">
        <v>103</v>
      </c>
      <c r="C327" s="23">
        <v>41306</v>
      </c>
      <c r="D327" s="24">
        <v>2</v>
      </c>
      <c r="E327" s="24" t="s">
        <v>70</v>
      </c>
      <c r="F327" s="24">
        <v>2013</v>
      </c>
      <c r="G327" s="25">
        <v>290</v>
      </c>
    </row>
    <row r="328" spans="1:7" x14ac:dyDescent="0.3">
      <c r="A328" s="10" t="s">
        <v>101</v>
      </c>
      <c r="B328" s="22" t="s">
        <v>103</v>
      </c>
      <c r="C328" s="23">
        <v>41334</v>
      </c>
      <c r="D328" s="24">
        <v>3</v>
      </c>
      <c r="E328" s="24" t="s">
        <v>70</v>
      </c>
      <c r="F328" s="24">
        <v>2013</v>
      </c>
      <c r="G328" s="25">
        <v>240</v>
      </c>
    </row>
    <row r="329" spans="1:7" x14ac:dyDescent="0.3">
      <c r="A329" s="10" t="s">
        <v>101</v>
      </c>
      <c r="B329" s="22" t="s">
        <v>103</v>
      </c>
      <c r="C329" s="23">
        <v>41365</v>
      </c>
      <c r="D329" s="24">
        <v>4</v>
      </c>
      <c r="E329" s="24" t="s">
        <v>71</v>
      </c>
      <c r="F329" s="24">
        <v>2013</v>
      </c>
      <c r="G329" s="25">
        <v>280</v>
      </c>
    </row>
    <row r="330" spans="1:7" x14ac:dyDescent="0.3">
      <c r="A330" s="10" t="s">
        <v>101</v>
      </c>
      <c r="B330" s="22" t="s">
        <v>103</v>
      </c>
      <c r="C330" s="23">
        <v>41395</v>
      </c>
      <c r="D330" s="24">
        <v>5</v>
      </c>
      <c r="E330" s="24" t="s">
        <v>71</v>
      </c>
      <c r="F330" s="24">
        <v>2013</v>
      </c>
      <c r="G330" s="25">
        <v>320</v>
      </c>
    </row>
    <row r="331" spans="1:7" x14ac:dyDescent="0.3">
      <c r="A331" s="10" t="s">
        <v>101</v>
      </c>
      <c r="B331" s="22" t="s">
        <v>103</v>
      </c>
      <c r="C331" s="23">
        <v>41426</v>
      </c>
      <c r="D331" s="24">
        <v>6</v>
      </c>
      <c r="E331" s="24" t="s">
        <v>71</v>
      </c>
      <c r="F331" s="24">
        <v>2013</v>
      </c>
      <c r="G331" s="25">
        <v>360</v>
      </c>
    </row>
    <row r="332" spans="1:7" x14ac:dyDescent="0.3">
      <c r="A332" s="10" t="s">
        <v>101</v>
      </c>
      <c r="B332" s="22" t="s">
        <v>103</v>
      </c>
      <c r="C332" s="23">
        <v>41456</v>
      </c>
      <c r="D332" s="24">
        <v>7</v>
      </c>
      <c r="E332" s="24" t="s">
        <v>72</v>
      </c>
      <c r="F332" s="24">
        <v>2013</v>
      </c>
      <c r="G332" s="25">
        <v>350</v>
      </c>
    </row>
    <row r="333" spans="1:7" x14ac:dyDescent="0.3">
      <c r="A333" s="10" t="s">
        <v>101</v>
      </c>
      <c r="B333" s="22" t="s">
        <v>103</v>
      </c>
      <c r="C333" s="23">
        <v>41487</v>
      </c>
      <c r="D333" s="24">
        <v>8</v>
      </c>
      <c r="E333" s="24" t="s">
        <v>72</v>
      </c>
      <c r="F333" s="24">
        <v>2013</v>
      </c>
      <c r="G333" s="25">
        <v>450</v>
      </c>
    </row>
    <row r="334" spans="1:7" x14ac:dyDescent="0.3">
      <c r="A334" s="10" t="s">
        <v>101</v>
      </c>
      <c r="B334" s="22" t="s">
        <v>103</v>
      </c>
      <c r="C334" s="23">
        <v>41518</v>
      </c>
      <c r="D334" s="24">
        <v>9</v>
      </c>
      <c r="E334" s="24" t="s">
        <v>72</v>
      </c>
      <c r="F334" s="24">
        <v>2013</v>
      </c>
      <c r="G334" s="25">
        <v>600</v>
      </c>
    </row>
    <row r="335" spans="1:7" x14ac:dyDescent="0.3">
      <c r="A335" s="10" t="s">
        <v>101</v>
      </c>
      <c r="B335" s="22" t="s">
        <v>103</v>
      </c>
      <c r="C335" s="23">
        <v>41548</v>
      </c>
      <c r="D335" s="24">
        <v>10</v>
      </c>
      <c r="E335" s="24" t="s">
        <v>73</v>
      </c>
      <c r="F335" s="24">
        <v>2013</v>
      </c>
      <c r="G335" s="25">
        <v>720</v>
      </c>
    </row>
    <row r="336" spans="1:7" x14ac:dyDescent="0.3">
      <c r="A336" s="10" t="s">
        <v>101</v>
      </c>
      <c r="B336" s="22" t="s">
        <v>103</v>
      </c>
      <c r="C336" s="23">
        <v>41579</v>
      </c>
      <c r="D336" s="24">
        <v>11</v>
      </c>
      <c r="E336" s="24" t="s">
        <v>73</v>
      </c>
      <c r="F336" s="24">
        <v>2013</v>
      </c>
      <c r="G336" s="25">
        <v>780</v>
      </c>
    </row>
    <row r="337" spans="1:7" x14ac:dyDescent="0.3">
      <c r="A337" s="10" t="s">
        <v>101</v>
      </c>
      <c r="B337" s="22" t="s">
        <v>103</v>
      </c>
      <c r="C337" s="23">
        <v>41609</v>
      </c>
      <c r="D337" s="24">
        <v>12</v>
      </c>
      <c r="E337" s="24" t="s">
        <v>73</v>
      </c>
      <c r="F337" s="24">
        <v>2013</v>
      </c>
      <c r="G337" s="25">
        <v>960</v>
      </c>
    </row>
    <row r="338" spans="1:7" x14ac:dyDescent="0.3">
      <c r="A338" s="10" t="s">
        <v>101</v>
      </c>
      <c r="B338" s="22" t="s">
        <v>104</v>
      </c>
      <c r="C338" s="23">
        <v>41275</v>
      </c>
      <c r="D338" s="24">
        <v>1</v>
      </c>
      <c r="E338" s="24" t="s">
        <v>70</v>
      </c>
      <c r="F338" s="24">
        <v>2013</v>
      </c>
      <c r="G338" s="25">
        <v>190</v>
      </c>
    </row>
    <row r="339" spans="1:7" x14ac:dyDescent="0.3">
      <c r="A339" s="10" t="s">
        <v>101</v>
      </c>
      <c r="B339" s="22" t="s">
        <v>104</v>
      </c>
      <c r="C339" s="23">
        <v>41306</v>
      </c>
      <c r="D339" s="24">
        <v>2</v>
      </c>
      <c r="E339" s="24" t="s">
        <v>70</v>
      </c>
      <c r="F339" s="24">
        <v>2013</v>
      </c>
      <c r="G339" s="25">
        <v>250</v>
      </c>
    </row>
    <row r="340" spans="1:7" x14ac:dyDescent="0.3">
      <c r="A340" s="10" t="s">
        <v>101</v>
      </c>
      <c r="B340" s="22" t="s">
        <v>104</v>
      </c>
      <c r="C340" s="23">
        <v>41334</v>
      </c>
      <c r="D340" s="24">
        <v>3</v>
      </c>
      <c r="E340" s="24" t="s">
        <v>70</v>
      </c>
      <c r="F340" s="24">
        <v>2013</v>
      </c>
      <c r="G340" s="25">
        <v>310</v>
      </c>
    </row>
    <row r="341" spans="1:7" x14ac:dyDescent="0.3">
      <c r="A341" s="10" t="s">
        <v>101</v>
      </c>
      <c r="B341" s="22" t="s">
        <v>104</v>
      </c>
      <c r="C341" s="23">
        <v>41365</v>
      </c>
      <c r="D341" s="24">
        <v>4</v>
      </c>
      <c r="E341" s="24" t="s">
        <v>71</v>
      </c>
      <c r="F341" s="24">
        <v>2013</v>
      </c>
      <c r="G341" s="25">
        <v>290</v>
      </c>
    </row>
    <row r="342" spans="1:7" x14ac:dyDescent="0.3">
      <c r="A342" s="10" t="s">
        <v>101</v>
      </c>
      <c r="B342" s="22" t="s">
        <v>104</v>
      </c>
      <c r="C342" s="23">
        <v>41395</v>
      </c>
      <c r="D342" s="24">
        <v>5</v>
      </c>
      <c r="E342" s="24" t="s">
        <v>71</v>
      </c>
      <c r="F342" s="24">
        <v>2013</v>
      </c>
      <c r="G342" s="25">
        <v>400</v>
      </c>
    </row>
    <row r="343" spans="1:7" x14ac:dyDescent="0.3">
      <c r="A343" s="10" t="s">
        <v>101</v>
      </c>
      <c r="B343" s="22" t="s">
        <v>104</v>
      </c>
      <c r="C343" s="23">
        <v>41426</v>
      </c>
      <c r="D343" s="24">
        <v>6</v>
      </c>
      <c r="E343" s="24" t="s">
        <v>71</v>
      </c>
      <c r="F343" s="24">
        <v>2013</v>
      </c>
      <c r="G343" s="25">
        <v>490</v>
      </c>
    </row>
    <row r="344" spans="1:7" x14ac:dyDescent="0.3">
      <c r="A344" s="10" t="s">
        <v>101</v>
      </c>
      <c r="B344" s="22" t="s">
        <v>104</v>
      </c>
      <c r="C344" s="23">
        <v>41456</v>
      </c>
      <c r="D344" s="24">
        <v>7</v>
      </c>
      <c r="E344" s="24" t="s">
        <v>72</v>
      </c>
      <c r="F344" s="24">
        <v>2013</v>
      </c>
      <c r="G344" s="25">
        <v>530</v>
      </c>
    </row>
    <row r="345" spans="1:7" x14ac:dyDescent="0.3">
      <c r="A345" s="10" t="s">
        <v>101</v>
      </c>
      <c r="B345" s="22" t="s">
        <v>104</v>
      </c>
      <c r="C345" s="23">
        <v>41487</v>
      </c>
      <c r="D345" s="24">
        <v>8</v>
      </c>
      <c r="E345" s="24" t="s">
        <v>72</v>
      </c>
      <c r="F345" s="24">
        <v>2013</v>
      </c>
      <c r="G345" s="25">
        <v>420</v>
      </c>
    </row>
    <row r="346" spans="1:7" x14ac:dyDescent="0.3">
      <c r="A346" s="10" t="s">
        <v>101</v>
      </c>
      <c r="B346" s="22" t="s">
        <v>104</v>
      </c>
      <c r="C346" s="23">
        <v>41518</v>
      </c>
      <c r="D346" s="24">
        <v>9</v>
      </c>
      <c r="E346" s="24" t="s">
        <v>72</v>
      </c>
      <c r="F346" s="24">
        <v>2013</v>
      </c>
      <c r="G346" s="25">
        <v>300</v>
      </c>
    </row>
    <row r="347" spans="1:7" x14ac:dyDescent="0.3">
      <c r="A347" s="10" t="s">
        <v>101</v>
      </c>
      <c r="B347" s="22" t="s">
        <v>104</v>
      </c>
      <c r="C347" s="23">
        <v>41548</v>
      </c>
      <c r="D347" s="24">
        <v>10</v>
      </c>
      <c r="E347" s="24" t="s">
        <v>73</v>
      </c>
      <c r="F347" s="24">
        <v>2013</v>
      </c>
      <c r="G347" s="25">
        <v>220</v>
      </c>
    </row>
    <row r="348" spans="1:7" x14ac:dyDescent="0.3">
      <c r="A348" s="10" t="s">
        <v>101</v>
      </c>
      <c r="B348" s="22" t="s">
        <v>104</v>
      </c>
      <c r="C348" s="23">
        <v>41579</v>
      </c>
      <c r="D348" s="24">
        <v>11</v>
      </c>
      <c r="E348" s="24" t="s">
        <v>73</v>
      </c>
      <c r="F348" s="24">
        <v>2013</v>
      </c>
      <c r="G348" s="25">
        <v>230</v>
      </c>
    </row>
    <row r="349" spans="1:7" x14ac:dyDescent="0.3">
      <c r="A349" s="10" t="s">
        <v>101</v>
      </c>
      <c r="B349" s="22" t="s">
        <v>104</v>
      </c>
      <c r="C349" s="23">
        <v>41609</v>
      </c>
      <c r="D349" s="24">
        <v>12</v>
      </c>
      <c r="E349" s="24" t="s">
        <v>73</v>
      </c>
      <c r="F349" s="24">
        <v>2013</v>
      </c>
      <c r="G349" s="25">
        <v>260</v>
      </c>
    </row>
    <row r="350" spans="1:7" x14ac:dyDescent="0.3">
      <c r="A350" s="10" t="s">
        <v>101</v>
      </c>
      <c r="B350" s="22" t="s">
        <v>105</v>
      </c>
      <c r="C350" s="23">
        <v>41275</v>
      </c>
      <c r="D350" s="24">
        <v>1</v>
      </c>
      <c r="E350" s="24" t="s">
        <v>70</v>
      </c>
      <c r="F350" s="24">
        <v>2013</v>
      </c>
      <c r="G350" s="25">
        <v>300</v>
      </c>
    </row>
    <row r="351" spans="1:7" x14ac:dyDescent="0.3">
      <c r="A351" s="10" t="s">
        <v>101</v>
      </c>
      <c r="B351" s="22" t="s">
        <v>105</v>
      </c>
      <c r="C351" s="23">
        <v>41306</v>
      </c>
      <c r="D351" s="24">
        <v>2</v>
      </c>
      <c r="E351" s="24" t="s">
        <v>70</v>
      </c>
      <c r="F351" s="24">
        <v>2013</v>
      </c>
      <c r="G351" s="25">
        <v>400</v>
      </c>
    </row>
    <row r="352" spans="1:7" x14ac:dyDescent="0.3">
      <c r="A352" s="10" t="s">
        <v>101</v>
      </c>
      <c r="B352" s="22" t="s">
        <v>105</v>
      </c>
      <c r="C352" s="23">
        <v>41334</v>
      </c>
      <c r="D352" s="24">
        <v>3</v>
      </c>
      <c r="E352" s="24" t="s">
        <v>70</v>
      </c>
      <c r="F352" s="24">
        <v>2013</v>
      </c>
      <c r="G352" s="25">
        <v>460</v>
      </c>
    </row>
    <row r="353" spans="1:7" x14ac:dyDescent="0.3">
      <c r="A353" s="10" t="s">
        <v>101</v>
      </c>
      <c r="B353" s="22" t="s">
        <v>105</v>
      </c>
      <c r="C353" s="23">
        <v>41365</v>
      </c>
      <c r="D353" s="24">
        <v>4</v>
      </c>
      <c r="E353" s="24" t="s">
        <v>71</v>
      </c>
      <c r="F353" s="24">
        <v>2013</v>
      </c>
      <c r="G353" s="25">
        <v>480</v>
      </c>
    </row>
    <row r="354" spans="1:7" x14ac:dyDescent="0.3">
      <c r="A354" s="10" t="s">
        <v>101</v>
      </c>
      <c r="B354" s="22" t="s">
        <v>105</v>
      </c>
      <c r="C354" s="23">
        <v>41395</v>
      </c>
      <c r="D354" s="24">
        <v>5</v>
      </c>
      <c r="E354" s="24" t="s">
        <v>71</v>
      </c>
      <c r="F354" s="24">
        <v>2013</v>
      </c>
      <c r="G354" s="25">
        <v>580</v>
      </c>
    </row>
    <row r="355" spans="1:7" x14ac:dyDescent="0.3">
      <c r="A355" s="10" t="s">
        <v>101</v>
      </c>
      <c r="B355" s="22" t="s">
        <v>105</v>
      </c>
      <c r="C355" s="23">
        <v>41426</v>
      </c>
      <c r="D355" s="24">
        <v>6</v>
      </c>
      <c r="E355" s="24" t="s">
        <v>71</v>
      </c>
      <c r="F355" s="24">
        <v>2013</v>
      </c>
      <c r="G355" s="25">
        <v>800</v>
      </c>
    </row>
    <row r="356" spans="1:7" x14ac:dyDescent="0.3">
      <c r="A356" s="10" t="s">
        <v>101</v>
      </c>
      <c r="B356" s="22" t="s">
        <v>105</v>
      </c>
      <c r="C356" s="23">
        <v>41456</v>
      </c>
      <c r="D356" s="24">
        <v>7</v>
      </c>
      <c r="E356" s="24" t="s">
        <v>72</v>
      </c>
      <c r="F356" s="24">
        <v>2013</v>
      </c>
      <c r="G356" s="25">
        <v>860</v>
      </c>
    </row>
    <row r="357" spans="1:7" x14ac:dyDescent="0.3">
      <c r="A357" s="10" t="s">
        <v>101</v>
      </c>
      <c r="B357" s="22" t="s">
        <v>105</v>
      </c>
      <c r="C357" s="23">
        <v>41487</v>
      </c>
      <c r="D357" s="24">
        <v>8</v>
      </c>
      <c r="E357" s="24" t="s">
        <v>72</v>
      </c>
      <c r="F357" s="24">
        <v>2013</v>
      </c>
      <c r="G357" s="25">
        <v>770</v>
      </c>
    </row>
    <row r="358" spans="1:7" x14ac:dyDescent="0.3">
      <c r="A358" s="10" t="s">
        <v>101</v>
      </c>
      <c r="B358" s="22" t="s">
        <v>105</v>
      </c>
      <c r="C358" s="23">
        <v>41518</v>
      </c>
      <c r="D358" s="24">
        <v>9</v>
      </c>
      <c r="E358" s="24" t="s">
        <v>72</v>
      </c>
      <c r="F358" s="24">
        <v>2013</v>
      </c>
      <c r="G358" s="25">
        <v>830</v>
      </c>
    </row>
    <row r="359" spans="1:7" x14ac:dyDescent="0.3">
      <c r="A359" s="10" t="s">
        <v>101</v>
      </c>
      <c r="B359" s="22" t="s">
        <v>105</v>
      </c>
      <c r="C359" s="23">
        <v>41548</v>
      </c>
      <c r="D359" s="24">
        <v>10</v>
      </c>
      <c r="E359" s="24" t="s">
        <v>73</v>
      </c>
      <c r="F359" s="24">
        <v>2013</v>
      </c>
      <c r="G359" s="25">
        <v>960</v>
      </c>
    </row>
    <row r="360" spans="1:7" x14ac:dyDescent="0.3">
      <c r="A360" s="10" t="s">
        <v>101</v>
      </c>
      <c r="B360" s="22" t="s">
        <v>105</v>
      </c>
      <c r="C360" s="23">
        <v>41579</v>
      </c>
      <c r="D360" s="24">
        <v>11</v>
      </c>
      <c r="E360" s="24" t="s">
        <v>73</v>
      </c>
      <c r="F360" s="24">
        <v>2013</v>
      </c>
      <c r="G360" s="25">
        <v>910</v>
      </c>
    </row>
    <row r="361" spans="1:7" x14ac:dyDescent="0.3">
      <c r="A361" s="10" t="s">
        <v>101</v>
      </c>
      <c r="B361" s="22" t="s">
        <v>105</v>
      </c>
      <c r="C361" s="23">
        <v>41609</v>
      </c>
      <c r="D361" s="24">
        <v>12</v>
      </c>
      <c r="E361" s="24" t="s">
        <v>73</v>
      </c>
      <c r="F361" s="24">
        <v>2013</v>
      </c>
      <c r="G361" s="25">
        <v>670</v>
      </c>
    </row>
    <row r="362" spans="1:7" x14ac:dyDescent="0.3">
      <c r="A362" s="10" t="s">
        <v>101</v>
      </c>
      <c r="B362" s="22" t="s">
        <v>106</v>
      </c>
      <c r="C362" s="23">
        <v>41275</v>
      </c>
      <c r="D362" s="24">
        <v>1</v>
      </c>
      <c r="E362" s="24" t="s">
        <v>70</v>
      </c>
      <c r="F362" s="24">
        <v>2013</v>
      </c>
      <c r="G362" s="25">
        <v>150</v>
      </c>
    </row>
    <row r="363" spans="1:7" x14ac:dyDescent="0.3">
      <c r="A363" s="10" t="s">
        <v>101</v>
      </c>
      <c r="B363" s="22" t="s">
        <v>106</v>
      </c>
      <c r="C363" s="23">
        <v>41306</v>
      </c>
      <c r="D363" s="24">
        <v>2</v>
      </c>
      <c r="E363" s="24" t="s">
        <v>70</v>
      </c>
      <c r="F363" s="24">
        <v>2013</v>
      </c>
      <c r="G363" s="25">
        <v>190</v>
      </c>
    </row>
    <row r="364" spans="1:7" x14ac:dyDescent="0.3">
      <c r="A364" s="10" t="s">
        <v>101</v>
      </c>
      <c r="B364" s="22" t="s">
        <v>106</v>
      </c>
      <c r="C364" s="23">
        <v>41334</v>
      </c>
      <c r="D364" s="24">
        <v>3</v>
      </c>
      <c r="E364" s="24" t="s">
        <v>70</v>
      </c>
      <c r="F364" s="24">
        <v>2013</v>
      </c>
      <c r="G364" s="25">
        <v>170</v>
      </c>
    </row>
    <row r="365" spans="1:7" x14ac:dyDescent="0.3">
      <c r="A365" s="10" t="s">
        <v>101</v>
      </c>
      <c r="B365" s="22" t="s">
        <v>106</v>
      </c>
      <c r="C365" s="23">
        <v>41365</v>
      </c>
      <c r="D365" s="24">
        <v>4</v>
      </c>
      <c r="E365" s="24" t="s">
        <v>71</v>
      </c>
      <c r="F365" s="24">
        <v>2013</v>
      </c>
      <c r="G365" s="25">
        <v>230</v>
      </c>
    </row>
    <row r="366" spans="1:7" x14ac:dyDescent="0.3">
      <c r="A366" s="10" t="s">
        <v>101</v>
      </c>
      <c r="B366" s="22" t="s">
        <v>106</v>
      </c>
      <c r="C366" s="23">
        <v>41395</v>
      </c>
      <c r="D366" s="24">
        <v>5</v>
      </c>
      <c r="E366" s="24" t="s">
        <v>71</v>
      </c>
      <c r="F366" s="24">
        <v>2013</v>
      </c>
      <c r="G366" s="25">
        <v>220</v>
      </c>
    </row>
    <row r="367" spans="1:7" x14ac:dyDescent="0.3">
      <c r="A367" s="10" t="s">
        <v>101</v>
      </c>
      <c r="B367" s="22" t="s">
        <v>106</v>
      </c>
      <c r="C367" s="23">
        <v>41426</v>
      </c>
      <c r="D367" s="24">
        <v>6</v>
      </c>
      <c r="E367" s="24" t="s">
        <v>71</v>
      </c>
      <c r="F367" s="24">
        <v>2013</v>
      </c>
      <c r="G367" s="25">
        <v>280</v>
      </c>
    </row>
    <row r="368" spans="1:7" x14ac:dyDescent="0.3">
      <c r="A368" s="10" t="s">
        <v>101</v>
      </c>
      <c r="B368" s="22" t="s">
        <v>106</v>
      </c>
      <c r="C368" s="23">
        <v>41456</v>
      </c>
      <c r="D368" s="24">
        <v>7</v>
      </c>
      <c r="E368" s="24" t="s">
        <v>72</v>
      </c>
      <c r="F368" s="24">
        <v>2013</v>
      </c>
      <c r="G368" s="25">
        <v>250</v>
      </c>
    </row>
    <row r="369" spans="1:7" x14ac:dyDescent="0.3">
      <c r="A369" s="10" t="s">
        <v>101</v>
      </c>
      <c r="B369" s="22" t="s">
        <v>106</v>
      </c>
      <c r="C369" s="23">
        <v>41487</v>
      </c>
      <c r="D369" s="24">
        <v>8</v>
      </c>
      <c r="E369" s="24" t="s">
        <v>72</v>
      </c>
      <c r="F369" s="24">
        <v>2013</v>
      </c>
      <c r="G369" s="25">
        <v>250</v>
      </c>
    </row>
    <row r="370" spans="1:7" x14ac:dyDescent="0.3">
      <c r="A370" s="10" t="s">
        <v>101</v>
      </c>
      <c r="B370" s="22" t="s">
        <v>106</v>
      </c>
      <c r="C370" s="23">
        <v>41518</v>
      </c>
      <c r="D370" s="24">
        <v>9</v>
      </c>
      <c r="E370" s="24" t="s">
        <v>72</v>
      </c>
      <c r="F370" s="24">
        <v>2013</v>
      </c>
      <c r="G370" s="25">
        <v>270</v>
      </c>
    </row>
    <row r="371" spans="1:7" x14ac:dyDescent="0.3">
      <c r="A371" s="10" t="s">
        <v>101</v>
      </c>
      <c r="B371" s="22" t="s">
        <v>106</v>
      </c>
      <c r="C371" s="23">
        <v>41548</v>
      </c>
      <c r="D371" s="24">
        <v>10</v>
      </c>
      <c r="E371" s="24" t="s">
        <v>73</v>
      </c>
      <c r="F371" s="24">
        <v>2013</v>
      </c>
      <c r="G371" s="25">
        <v>350</v>
      </c>
    </row>
    <row r="372" spans="1:7" x14ac:dyDescent="0.3">
      <c r="A372" s="10" t="s">
        <v>101</v>
      </c>
      <c r="B372" s="22" t="s">
        <v>106</v>
      </c>
      <c r="C372" s="23">
        <v>41579</v>
      </c>
      <c r="D372" s="24">
        <v>11</v>
      </c>
      <c r="E372" s="24" t="s">
        <v>73</v>
      </c>
      <c r="F372" s="24">
        <v>2013</v>
      </c>
      <c r="G372" s="25">
        <v>250</v>
      </c>
    </row>
    <row r="373" spans="1:7" x14ac:dyDescent="0.3">
      <c r="A373" s="10" t="s">
        <v>101</v>
      </c>
      <c r="B373" s="22" t="s">
        <v>106</v>
      </c>
      <c r="C373" s="23">
        <v>41609</v>
      </c>
      <c r="D373" s="24">
        <v>12</v>
      </c>
      <c r="E373" s="24" t="s">
        <v>73</v>
      </c>
      <c r="F373" s="24">
        <v>2013</v>
      </c>
      <c r="G373" s="25">
        <v>250</v>
      </c>
    </row>
    <row r="374" spans="1:7" x14ac:dyDescent="0.3">
      <c r="A374" s="10" t="s">
        <v>101</v>
      </c>
      <c r="B374" s="22" t="s">
        <v>107</v>
      </c>
      <c r="C374" s="23">
        <v>41275</v>
      </c>
      <c r="D374" s="24">
        <v>1</v>
      </c>
      <c r="E374" s="24" t="s">
        <v>70</v>
      </c>
      <c r="F374" s="24">
        <v>2013</v>
      </c>
      <c r="G374" s="25">
        <v>200</v>
      </c>
    </row>
    <row r="375" spans="1:7" x14ac:dyDescent="0.3">
      <c r="A375" s="10" t="s">
        <v>101</v>
      </c>
      <c r="B375" s="22" t="s">
        <v>107</v>
      </c>
      <c r="C375" s="23">
        <v>41306</v>
      </c>
      <c r="D375" s="24">
        <v>2</v>
      </c>
      <c r="E375" s="24" t="s">
        <v>70</v>
      </c>
      <c r="F375" s="24">
        <v>2013</v>
      </c>
      <c r="G375" s="25">
        <v>240</v>
      </c>
    </row>
    <row r="376" spans="1:7" x14ac:dyDescent="0.3">
      <c r="A376" s="10" t="s">
        <v>101</v>
      </c>
      <c r="B376" s="22" t="s">
        <v>107</v>
      </c>
      <c r="C376" s="23">
        <v>41334</v>
      </c>
      <c r="D376" s="24">
        <v>3</v>
      </c>
      <c r="E376" s="24" t="s">
        <v>70</v>
      </c>
      <c r="F376" s="24">
        <v>2013</v>
      </c>
      <c r="G376" s="25">
        <v>220</v>
      </c>
    </row>
    <row r="377" spans="1:7" x14ac:dyDescent="0.3">
      <c r="A377" s="10" t="s">
        <v>101</v>
      </c>
      <c r="B377" s="22" t="s">
        <v>107</v>
      </c>
      <c r="C377" s="23">
        <v>41365</v>
      </c>
      <c r="D377" s="24">
        <v>4</v>
      </c>
      <c r="E377" s="24" t="s">
        <v>71</v>
      </c>
      <c r="F377" s="24">
        <v>2013</v>
      </c>
      <c r="G377" s="25">
        <v>180</v>
      </c>
    </row>
    <row r="378" spans="1:7" x14ac:dyDescent="0.3">
      <c r="A378" s="10" t="s">
        <v>101</v>
      </c>
      <c r="B378" s="22" t="s">
        <v>107</v>
      </c>
      <c r="C378" s="23">
        <v>41395</v>
      </c>
      <c r="D378" s="24">
        <v>5</v>
      </c>
      <c r="E378" s="24" t="s">
        <v>71</v>
      </c>
      <c r="F378" s="24">
        <v>2013</v>
      </c>
      <c r="G378" s="25">
        <v>180</v>
      </c>
    </row>
    <row r="379" spans="1:7" x14ac:dyDescent="0.3">
      <c r="A379" s="10" t="s">
        <v>101</v>
      </c>
      <c r="B379" s="22" t="s">
        <v>107</v>
      </c>
      <c r="C379" s="23">
        <v>41426</v>
      </c>
      <c r="D379" s="24">
        <v>6</v>
      </c>
      <c r="E379" s="24" t="s">
        <v>71</v>
      </c>
      <c r="F379" s="24">
        <v>2013</v>
      </c>
      <c r="G379" s="25">
        <v>230</v>
      </c>
    </row>
    <row r="380" spans="1:7" x14ac:dyDescent="0.3">
      <c r="A380" s="10" t="s">
        <v>101</v>
      </c>
      <c r="B380" s="22" t="s">
        <v>107</v>
      </c>
      <c r="C380" s="23">
        <v>41456</v>
      </c>
      <c r="D380" s="24">
        <v>7</v>
      </c>
      <c r="E380" s="24" t="s">
        <v>72</v>
      </c>
      <c r="F380" s="24">
        <v>2013</v>
      </c>
      <c r="G380" s="25">
        <v>260</v>
      </c>
    </row>
    <row r="381" spans="1:7" x14ac:dyDescent="0.3">
      <c r="A381" s="10" t="s">
        <v>101</v>
      </c>
      <c r="B381" s="22" t="s">
        <v>107</v>
      </c>
      <c r="C381" s="23">
        <v>41487</v>
      </c>
      <c r="D381" s="24">
        <v>8</v>
      </c>
      <c r="E381" s="24" t="s">
        <v>72</v>
      </c>
      <c r="F381" s="24">
        <v>2013</v>
      </c>
      <c r="G381" s="25">
        <v>240</v>
      </c>
    </row>
    <row r="382" spans="1:7" x14ac:dyDescent="0.3">
      <c r="A382" s="10" t="s">
        <v>101</v>
      </c>
      <c r="B382" s="22" t="s">
        <v>107</v>
      </c>
      <c r="C382" s="23">
        <v>41518</v>
      </c>
      <c r="D382" s="24">
        <v>9</v>
      </c>
      <c r="E382" s="24" t="s">
        <v>72</v>
      </c>
      <c r="F382" s="24">
        <v>2013</v>
      </c>
      <c r="G382" s="25">
        <v>300</v>
      </c>
    </row>
    <row r="383" spans="1:7" x14ac:dyDescent="0.3">
      <c r="A383" s="10" t="s">
        <v>101</v>
      </c>
      <c r="B383" s="22" t="s">
        <v>107</v>
      </c>
      <c r="C383" s="23">
        <v>41548</v>
      </c>
      <c r="D383" s="24">
        <v>10</v>
      </c>
      <c r="E383" s="24" t="s">
        <v>73</v>
      </c>
      <c r="F383" s="24">
        <v>2013</v>
      </c>
      <c r="G383" s="25">
        <v>260</v>
      </c>
    </row>
    <row r="384" spans="1:7" x14ac:dyDescent="0.3">
      <c r="A384" s="10" t="s">
        <v>101</v>
      </c>
      <c r="B384" s="22" t="s">
        <v>107</v>
      </c>
      <c r="C384" s="23">
        <v>41579</v>
      </c>
      <c r="D384" s="24">
        <v>11</v>
      </c>
      <c r="E384" s="24" t="s">
        <v>73</v>
      </c>
      <c r="F384" s="24">
        <v>2013</v>
      </c>
      <c r="G384" s="25">
        <v>290</v>
      </c>
    </row>
    <row r="385" spans="1:7" x14ac:dyDescent="0.3">
      <c r="A385" s="10" t="s">
        <v>101</v>
      </c>
      <c r="B385" s="22" t="s">
        <v>107</v>
      </c>
      <c r="C385" s="23">
        <v>41609</v>
      </c>
      <c r="D385" s="24">
        <v>12</v>
      </c>
      <c r="E385" s="24" t="s">
        <v>73</v>
      </c>
      <c r="F385" s="24">
        <v>2013</v>
      </c>
      <c r="G385" s="25">
        <v>310</v>
      </c>
    </row>
    <row r="386" spans="1:7" x14ac:dyDescent="0.3">
      <c r="A386" s="10" t="s">
        <v>101</v>
      </c>
      <c r="B386" s="22" t="s">
        <v>108</v>
      </c>
      <c r="C386" s="23">
        <v>41275</v>
      </c>
      <c r="D386" s="24">
        <v>1</v>
      </c>
      <c r="E386" s="24" t="s">
        <v>70</v>
      </c>
      <c r="F386" s="24">
        <v>2013</v>
      </c>
      <c r="G386" s="25">
        <v>450</v>
      </c>
    </row>
    <row r="387" spans="1:7" x14ac:dyDescent="0.3">
      <c r="A387" s="10" t="s">
        <v>101</v>
      </c>
      <c r="B387" s="22" t="s">
        <v>108</v>
      </c>
      <c r="C387" s="23">
        <v>41306</v>
      </c>
      <c r="D387" s="24">
        <v>2</v>
      </c>
      <c r="E387" s="24" t="s">
        <v>70</v>
      </c>
      <c r="F387" s="24">
        <v>2013</v>
      </c>
      <c r="G387" s="25">
        <v>380</v>
      </c>
    </row>
    <row r="388" spans="1:7" x14ac:dyDescent="0.3">
      <c r="A388" s="10" t="s">
        <v>101</v>
      </c>
      <c r="B388" s="22" t="s">
        <v>108</v>
      </c>
      <c r="C388" s="23">
        <v>41334</v>
      </c>
      <c r="D388" s="24">
        <v>3</v>
      </c>
      <c r="E388" s="24" t="s">
        <v>70</v>
      </c>
      <c r="F388" s="24">
        <v>2013</v>
      </c>
      <c r="G388" s="25">
        <v>360</v>
      </c>
    </row>
    <row r="389" spans="1:7" x14ac:dyDescent="0.3">
      <c r="A389" s="10" t="s">
        <v>101</v>
      </c>
      <c r="B389" s="22" t="s">
        <v>108</v>
      </c>
      <c r="C389" s="23">
        <v>41365</v>
      </c>
      <c r="D389" s="24">
        <v>4</v>
      </c>
      <c r="E389" s="24" t="s">
        <v>71</v>
      </c>
      <c r="F389" s="24">
        <v>2013</v>
      </c>
      <c r="G389" s="25">
        <v>450</v>
      </c>
    </row>
    <row r="390" spans="1:7" x14ac:dyDescent="0.3">
      <c r="A390" s="10" t="s">
        <v>101</v>
      </c>
      <c r="B390" s="22" t="s">
        <v>108</v>
      </c>
      <c r="C390" s="23">
        <v>41395</v>
      </c>
      <c r="D390" s="24">
        <v>5</v>
      </c>
      <c r="E390" s="24" t="s">
        <v>71</v>
      </c>
      <c r="F390" s="24">
        <v>2013</v>
      </c>
      <c r="G390" s="25">
        <v>390</v>
      </c>
    </row>
    <row r="391" spans="1:7" x14ac:dyDescent="0.3">
      <c r="A391" s="10" t="s">
        <v>101</v>
      </c>
      <c r="B391" s="22" t="s">
        <v>108</v>
      </c>
      <c r="C391" s="23">
        <v>41426</v>
      </c>
      <c r="D391" s="24">
        <v>6</v>
      </c>
      <c r="E391" s="24" t="s">
        <v>71</v>
      </c>
      <c r="F391" s="24">
        <v>2013</v>
      </c>
      <c r="G391" s="25">
        <v>400</v>
      </c>
    </row>
    <row r="392" spans="1:7" x14ac:dyDescent="0.3">
      <c r="A392" s="10" t="s">
        <v>101</v>
      </c>
      <c r="B392" s="22" t="s">
        <v>108</v>
      </c>
      <c r="C392" s="23">
        <v>41456</v>
      </c>
      <c r="D392" s="24">
        <v>7</v>
      </c>
      <c r="E392" s="24" t="s">
        <v>72</v>
      </c>
      <c r="F392" s="24">
        <v>2013</v>
      </c>
      <c r="G392" s="25">
        <v>410</v>
      </c>
    </row>
    <row r="393" spans="1:7" x14ac:dyDescent="0.3">
      <c r="A393" s="10" t="s">
        <v>101</v>
      </c>
      <c r="B393" s="22" t="s">
        <v>108</v>
      </c>
      <c r="C393" s="23">
        <v>41487</v>
      </c>
      <c r="D393" s="24">
        <v>8</v>
      </c>
      <c r="E393" s="24" t="s">
        <v>72</v>
      </c>
      <c r="F393" s="24">
        <v>2013</v>
      </c>
      <c r="G393" s="25">
        <v>550</v>
      </c>
    </row>
    <row r="394" spans="1:7" x14ac:dyDescent="0.3">
      <c r="A394" s="10" t="s">
        <v>101</v>
      </c>
      <c r="B394" s="22" t="s">
        <v>108</v>
      </c>
      <c r="C394" s="23">
        <v>41518</v>
      </c>
      <c r="D394" s="24">
        <v>9</v>
      </c>
      <c r="E394" s="24" t="s">
        <v>72</v>
      </c>
      <c r="F394" s="24">
        <v>2013</v>
      </c>
      <c r="G394" s="25">
        <v>690</v>
      </c>
    </row>
    <row r="395" spans="1:7" x14ac:dyDescent="0.3">
      <c r="A395" s="10" t="s">
        <v>101</v>
      </c>
      <c r="B395" s="22" t="s">
        <v>108</v>
      </c>
      <c r="C395" s="23">
        <v>41548</v>
      </c>
      <c r="D395" s="24">
        <v>10</v>
      </c>
      <c r="E395" s="24" t="s">
        <v>73</v>
      </c>
      <c r="F395" s="24">
        <v>2013</v>
      </c>
      <c r="G395" s="25">
        <v>780</v>
      </c>
    </row>
    <row r="396" spans="1:7" x14ac:dyDescent="0.3">
      <c r="A396" s="10" t="s">
        <v>101</v>
      </c>
      <c r="B396" s="22" t="s">
        <v>108</v>
      </c>
      <c r="C396" s="23">
        <v>41579</v>
      </c>
      <c r="D396" s="24">
        <v>11</v>
      </c>
      <c r="E396" s="24" t="s">
        <v>73</v>
      </c>
      <c r="F396" s="24">
        <v>2013</v>
      </c>
      <c r="G396" s="25">
        <v>1050</v>
      </c>
    </row>
    <row r="397" spans="1:7" x14ac:dyDescent="0.3">
      <c r="A397" s="10" t="s">
        <v>101</v>
      </c>
      <c r="B397" s="22" t="s">
        <v>108</v>
      </c>
      <c r="C397" s="23">
        <v>41609</v>
      </c>
      <c r="D397" s="24">
        <v>12</v>
      </c>
      <c r="E397" s="24" t="s">
        <v>73</v>
      </c>
      <c r="F397" s="24">
        <v>2013</v>
      </c>
      <c r="G397" s="25">
        <v>930</v>
      </c>
    </row>
    <row r="398" spans="1:7" x14ac:dyDescent="0.3">
      <c r="A398" s="10" t="s">
        <v>101</v>
      </c>
      <c r="B398" s="22" t="s">
        <v>109</v>
      </c>
      <c r="C398" s="23">
        <v>41275</v>
      </c>
      <c r="D398" s="24">
        <v>1</v>
      </c>
      <c r="E398" s="24" t="s">
        <v>70</v>
      </c>
      <c r="F398" s="24">
        <v>2013</v>
      </c>
      <c r="G398" s="25">
        <v>235</v>
      </c>
    </row>
    <row r="399" spans="1:7" x14ac:dyDescent="0.3">
      <c r="A399" s="10" t="s">
        <v>101</v>
      </c>
      <c r="B399" s="22" t="s">
        <v>109</v>
      </c>
      <c r="C399" s="23">
        <v>41306</v>
      </c>
      <c r="D399" s="24">
        <v>2</v>
      </c>
      <c r="E399" s="24" t="s">
        <v>70</v>
      </c>
      <c r="F399" s="24">
        <v>2013</v>
      </c>
      <c r="G399" s="25">
        <v>190</v>
      </c>
    </row>
    <row r="400" spans="1:7" x14ac:dyDescent="0.3">
      <c r="A400" s="10" t="s">
        <v>101</v>
      </c>
      <c r="B400" s="22" t="s">
        <v>109</v>
      </c>
      <c r="C400" s="23">
        <v>41334</v>
      </c>
      <c r="D400" s="24">
        <v>3</v>
      </c>
      <c r="E400" s="24" t="s">
        <v>70</v>
      </c>
      <c r="F400" s="24">
        <v>2013</v>
      </c>
      <c r="G400" s="25">
        <v>220</v>
      </c>
    </row>
    <row r="401" spans="1:7" x14ac:dyDescent="0.3">
      <c r="A401" s="10" t="s">
        <v>101</v>
      </c>
      <c r="B401" s="22" t="s">
        <v>109</v>
      </c>
      <c r="C401" s="23">
        <v>41365</v>
      </c>
      <c r="D401" s="24">
        <v>4</v>
      </c>
      <c r="E401" s="24" t="s">
        <v>71</v>
      </c>
      <c r="F401" s="24">
        <v>2013</v>
      </c>
      <c r="G401" s="25">
        <v>180</v>
      </c>
    </row>
    <row r="402" spans="1:7" x14ac:dyDescent="0.3">
      <c r="A402" s="10" t="s">
        <v>101</v>
      </c>
      <c r="B402" s="22" t="s">
        <v>109</v>
      </c>
      <c r="C402" s="23">
        <v>41395</v>
      </c>
      <c r="D402" s="24">
        <v>5</v>
      </c>
      <c r="E402" s="24" t="s">
        <v>71</v>
      </c>
      <c r="F402" s="24">
        <v>2013</v>
      </c>
      <c r="G402" s="25">
        <v>170</v>
      </c>
    </row>
    <row r="403" spans="1:7" x14ac:dyDescent="0.3">
      <c r="A403" s="10" t="s">
        <v>101</v>
      </c>
      <c r="B403" s="22" t="s">
        <v>109</v>
      </c>
      <c r="C403" s="23">
        <v>41426</v>
      </c>
      <c r="D403" s="24">
        <v>6</v>
      </c>
      <c r="E403" s="24" t="s">
        <v>71</v>
      </c>
      <c r="F403" s="24">
        <v>2013</v>
      </c>
      <c r="G403" s="25">
        <v>220</v>
      </c>
    </row>
    <row r="404" spans="1:7" x14ac:dyDescent="0.3">
      <c r="A404" s="10" t="s">
        <v>101</v>
      </c>
      <c r="B404" s="22" t="s">
        <v>109</v>
      </c>
      <c r="C404" s="23">
        <v>41456</v>
      </c>
      <c r="D404" s="24">
        <v>7</v>
      </c>
      <c r="E404" s="24" t="s">
        <v>72</v>
      </c>
      <c r="F404" s="24">
        <v>2013</v>
      </c>
      <c r="G404" s="25">
        <v>230</v>
      </c>
    </row>
    <row r="405" spans="1:7" x14ac:dyDescent="0.3">
      <c r="A405" s="10" t="s">
        <v>101</v>
      </c>
      <c r="B405" s="22" t="s">
        <v>109</v>
      </c>
      <c r="C405" s="23">
        <v>41487</v>
      </c>
      <c r="D405" s="24">
        <v>8</v>
      </c>
      <c r="E405" s="24" t="s">
        <v>72</v>
      </c>
      <c r="F405" s="24">
        <v>2013</v>
      </c>
      <c r="G405" s="25">
        <v>220</v>
      </c>
    </row>
    <row r="406" spans="1:7" x14ac:dyDescent="0.3">
      <c r="A406" s="10" t="s">
        <v>101</v>
      </c>
      <c r="B406" s="22" t="s">
        <v>109</v>
      </c>
      <c r="C406" s="23">
        <v>41518</v>
      </c>
      <c r="D406" s="24">
        <v>9</v>
      </c>
      <c r="E406" s="24" t="s">
        <v>72</v>
      </c>
      <c r="F406" s="24">
        <v>2013</v>
      </c>
      <c r="G406" s="25">
        <v>180</v>
      </c>
    </row>
    <row r="407" spans="1:7" x14ac:dyDescent="0.3">
      <c r="A407" s="10" t="s">
        <v>101</v>
      </c>
      <c r="B407" s="22" t="s">
        <v>109</v>
      </c>
      <c r="C407" s="23">
        <v>41548</v>
      </c>
      <c r="D407" s="24">
        <v>10</v>
      </c>
      <c r="E407" s="24" t="s">
        <v>73</v>
      </c>
      <c r="F407" s="24">
        <v>2013</v>
      </c>
      <c r="G407" s="25">
        <v>240</v>
      </c>
    </row>
    <row r="408" spans="1:7" x14ac:dyDescent="0.3">
      <c r="A408" s="10" t="s">
        <v>101</v>
      </c>
      <c r="B408" s="22" t="s">
        <v>109</v>
      </c>
      <c r="C408" s="23">
        <v>41579</v>
      </c>
      <c r="D408" s="24">
        <v>11</v>
      </c>
      <c r="E408" s="24" t="s">
        <v>73</v>
      </c>
      <c r="F408" s="24">
        <v>2013</v>
      </c>
      <c r="G408" s="25">
        <v>220</v>
      </c>
    </row>
    <row r="409" spans="1:7" x14ac:dyDescent="0.3">
      <c r="A409" s="10" t="s">
        <v>101</v>
      </c>
      <c r="B409" s="22" t="s">
        <v>109</v>
      </c>
      <c r="C409" s="23">
        <v>41609</v>
      </c>
      <c r="D409" s="24">
        <v>12</v>
      </c>
      <c r="E409" s="24" t="s">
        <v>73</v>
      </c>
      <c r="F409" s="24">
        <v>2013</v>
      </c>
      <c r="G409" s="25">
        <v>260</v>
      </c>
    </row>
    <row r="410" spans="1:7" x14ac:dyDescent="0.3">
      <c r="A410" s="10" t="s">
        <v>110</v>
      </c>
      <c r="B410" s="22" t="s">
        <v>111</v>
      </c>
      <c r="C410" s="23">
        <v>41275</v>
      </c>
      <c r="D410" s="24">
        <v>1</v>
      </c>
      <c r="E410" s="24" t="s">
        <v>70</v>
      </c>
      <c r="F410" s="24">
        <v>2013</v>
      </c>
      <c r="G410" s="25">
        <v>500</v>
      </c>
    </row>
    <row r="411" spans="1:7" x14ac:dyDescent="0.3">
      <c r="A411" s="10" t="s">
        <v>110</v>
      </c>
      <c r="B411" s="22" t="s">
        <v>111</v>
      </c>
      <c r="C411" s="23">
        <v>41306</v>
      </c>
      <c r="D411" s="24">
        <v>2</v>
      </c>
      <c r="E411" s="24" t="s">
        <v>70</v>
      </c>
      <c r="F411" s="24">
        <v>2013</v>
      </c>
      <c r="G411" s="25">
        <v>500</v>
      </c>
    </row>
    <row r="412" spans="1:7" x14ac:dyDescent="0.3">
      <c r="A412" s="10" t="s">
        <v>110</v>
      </c>
      <c r="B412" s="22" t="s">
        <v>111</v>
      </c>
      <c r="C412" s="23">
        <v>41334</v>
      </c>
      <c r="D412" s="24">
        <v>3</v>
      </c>
      <c r="E412" s="24" t="s">
        <v>70</v>
      </c>
      <c r="F412" s="24">
        <v>2013</v>
      </c>
      <c r="G412" s="25">
        <v>430</v>
      </c>
    </row>
    <row r="413" spans="1:7" x14ac:dyDescent="0.3">
      <c r="A413" s="10" t="s">
        <v>110</v>
      </c>
      <c r="B413" s="22" t="s">
        <v>111</v>
      </c>
      <c r="C413" s="23">
        <v>41365</v>
      </c>
      <c r="D413" s="24">
        <v>4</v>
      </c>
      <c r="E413" s="24" t="s">
        <v>71</v>
      </c>
      <c r="F413" s="24">
        <v>2013</v>
      </c>
      <c r="G413" s="25">
        <v>510</v>
      </c>
    </row>
    <row r="414" spans="1:7" x14ac:dyDescent="0.3">
      <c r="A414" s="10" t="s">
        <v>110</v>
      </c>
      <c r="B414" s="22" t="s">
        <v>111</v>
      </c>
      <c r="C414" s="23">
        <v>41395</v>
      </c>
      <c r="D414" s="24">
        <v>5</v>
      </c>
      <c r="E414" s="24" t="s">
        <v>71</v>
      </c>
      <c r="F414" s="24">
        <v>2013</v>
      </c>
      <c r="G414" s="25">
        <v>670</v>
      </c>
    </row>
    <row r="415" spans="1:7" x14ac:dyDescent="0.3">
      <c r="A415" s="10" t="s">
        <v>110</v>
      </c>
      <c r="B415" s="22" t="s">
        <v>111</v>
      </c>
      <c r="C415" s="23">
        <v>41426</v>
      </c>
      <c r="D415" s="24">
        <v>6</v>
      </c>
      <c r="E415" s="24" t="s">
        <v>71</v>
      </c>
      <c r="F415" s="24">
        <v>2013</v>
      </c>
      <c r="G415" s="25">
        <v>920</v>
      </c>
    </row>
    <row r="416" spans="1:7" x14ac:dyDescent="0.3">
      <c r="A416" s="10" t="s">
        <v>110</v>
      </c>
      <c r="B416" s="22" t="s">
        <v>111</v>
      </c>
      <c r="C416" s="23">
        <v>41456</v>
      </c>
      <c r="D416" s="24">
        <v>7</v>
      </c>
      <c r="E416" s="24" t="s">
        <v>72</v>
      </c>
      <c r="F416" s="24">
        <v>2013</v>
      </c>
      <c r="G416" s="25">
        <v>1230</v>
      </c>
    </row>
    <row r="417" spans="1:7" x14ac:dyDescent="0.3">
      <c r="A417" s="10" t="s">
        <v>110</v>
      </c>
      <c r="B417" s="22" t="s">
        <v>111</v>
      </c>
      <c r="C417" s="23">
        <v>41487</v>
      </c>
      <c r="D417" s="24">
        <v>8</v>
      </c>
      <c r="E417" s="24" t="s">
        <v>72</v>
      </c>
      <c r="F417" s="24">
        <v>2013</v>
      </c>
      <c r="G417" s="25">
        <v>1630</v>
      </c>
    </row>
    <row r="418" spans="1:7" x14ac:dyDescent="0.3">
      <c r="A418" s="10" t="s">
        <v>110</v>
      </c>
      <c r="B418" s="22" t="s">
        <v>111</v>
      </c>
      <c r="C418" s="23">
        <v>41518</v>
      </c>
      <c r="D418" s="24">
        <v>9</v>
      </c>
      <c r="E418" s="24" t="s">
        <v>72</v>
      </c>
      <c r="F418" s="24">
        <v>2013</v>
      </c>
      <c r="G418" s="25">
        <v>1560</v>
      </c>
    </row>
    <row r="419" spans="1:7" x14ac:dyDescent="0.3">
      <c r="A419" s="10" t="s">
        <v>110</v>
      </c>
      <c r="B419" s="22" t="s">
        <v>111</v>
      </c>
      <c r="C419" s="23">
        <v>41548</v>
      </c>
      <c r="D419" s="24">
        <v>10</v>
      </c>
      <c r="E419" s="24" t="s">
        <v>73</v>
      </c>
      <c r="F419" s="24">
        <v>2013</v>
      </c>
      <c r="G419" s="25">
        <v>1690</v>
      </c>
    </row>
    <row r="420" spans="1:7" x14ac:dyDescent="0.3">
      <c r="A420" s="10" t="s">
        <v>110</v>
      </c>
      <c r="B420" s="22" t="s">
        <v>111</v>
      </c>
      <c r="C420" s="23">
        <v>41579</v>
      </c>
      <c r="D420" s="24">
        <v>11</v>
      </c>
      <c r="E420" s="24" t="s">
        <v>73</v>
      </c>
      <c r="F420" s="24">
        <v>2013</v>
      </c>
      <c r="G420" s="25">
        <v>1730</v>
      </c>
    </row>
    <row r="421" spans="1:7" x14ac:dyDescent="0.3">
      <c r="A421" s="10" t="s">
        <v>110</v>
      </c>
      <c r="B421" s="22" t="s">
        <v>111</v>
      </c>
      <c r="C421" s="23">
        <v>41609</v>
      </c>
      <c r="D421" s="24">
        <v>12</v>
      </c>
      <c r="E421" s="24" t="s">
        <v>73</v>
      </c>
      <c r="F421" s="24">
        <v>2013</v>
      </c>
      <c r="G421" s="25">
        <v>2300</v>
      </c>
    </row>
    <row r="422" spans="1:7" x14ac:dyDescent="0.3">
      <c r="A422" s="10" t="s">
        <v>110</v>
      </c>
      <c r="B422" s="22" t="s">
        <v>112</v>
      </c>
      <c r="C422" s="23">
        <v>41275</v>
      </c>
      <c r="D422" s="24">
        <v>1</v>
      </c>
      <c r="E422" s="24" t="s">
        <v>70</v>
      </c>
      <c r="F422" s="24">
        <v>2013</v>
      </c>
      <c r="G422" s="25">
        <v>750</v>
      </c>
    </row>
    <row r="423" spans="1:7" x14ac:dyDescent="0.3">
      <c r="A423" s="10" t="s">
        <v>110</v>
      </c>
      <c r="B423" s="22" t="s">
        <v>112</v>
      </c>
      <c r="C423" s="23">
        <v>41306</v>
      </c>
      <c r="D423" s="24">
        <v>2</v>
      </c>
      <c r="E423" s="24" t="s">
        <v>70</v>
      </c>
      <c r="F423" s="24">
        <v>2013</v>
      </c>
      <c r="G423" s="25">
        <v>660</v>
      </c>
    </row>
    <row r="424" spans="1:7" x14ac:dyDescent="0.3">
      <c r="A424" s="10" t="s">
        <v>110</v>
      </c>
      <c r="B424" s="22" t="s">
        <v>112</v>
      </c>
      <c r="C424" s="23">
        <v>41334</v>
      </c>
      <c r="D424" s="24">
        <v>3</v>
      </c>
      <c r="E424" s="24" t="s">
        <v>70</v>
      </c>
      <c r="F424" s="24">
        <v>2013</v>
      </c>
      <c r="G424" s="25">
        <v>840</v>
      </c>
    </row>
    <row r="425" spans="1:7" x14ac:dyDescent="0.3">
      <c r="A425" s="10" t="s">
        <v>110</v>
      </c>
      <c r="B425" s="22" t="s">
        <v>112</v>
      </c>
      <c r="C425" s="23">
        <v>41365</v>
      </c>
      <c r="D425" s="24">
        <v>4</v>
      </c>
      <c r="E425" s="24" t="s">
        <v>71</v>
      </c>
      <c r="F425" s="24">
        <v>2013</v>
      </c>
      <c r="G425" s="25">
        <v>670</v>
      </c>
    </row>
    <row r="426" spans="1:7" x14ac:dyDescent="0.3">
      <c r="A426" s="10" t="s">
        <v>110</v>
      </c>
      <c r="B426" s="22" t="s">
        <v>112</v>
      </c>
      <c r="C426" s="23">
        <v>41395</v>
      </c>
      <c r="D426" s="24">
        <v>5</v>
      </c>
      <c r="E426" s="24" t="s">
        <v>71</v>
      </c>
      <c r="F426" s="24">
        <v>2013</v>
      </c>
      <c r="G426" s="25">
        <v>900</v>
      </c>
    </row>
    <row r="427" spans="1:7" x14ac:dyDescent="0.3">
      <c r="A427" s="10" t="s">
        <v>110</v>
      </c>
      <c r="B427" s="22" t="s">
        <v>112</v>
      </c>
      <c r="C427" s="23">
        <v>41426</v>
      </c>
      <c r="D427" s="24">
        <v>6</v>
      </c>
      <c r="E427" s="24" t="s">
        <v>71</v>
      </c>
      <c r="F427" s="24">
        <v>2013</v>
      </c>
      <c r="G427" s="25">
        <v>870</v>
      </c>
    </row>
    <row r="428" spans="1:7" x14ac:dyDescent="0.3">
      <c r="A428" s="10" t="s">
        <v>110</v>
      </c>
      <c r="B428" s="22" t="s">
        <v>112</v>
      </c>
      <c r="C428" s="23">
        <v>41456</v>
      </c>
      <c r="D428" s="24">
        <v>7</v>
      </c>
      <c r="E428" s="24" t="s">
        <v>72</v>
      </c>
      <c r="F428" s="24">
        <v>2013</v>
      </c>
      <c r="G428" s="25">
        <v>840</v>
      </c>
    </row>
    <row r="429" spans="1:7" x14ac:dyDescent="0.3">
      <c r="A429" s="10" t="s">
        <v>110</v>
      </c>
      <c r="B429" s="22" t="s">
        <v>112</v>
      </c>
      <c r="C429" s="23">
        <v>41487</v>
      </c>
      <c r="D429" s="24">
        <v>8</v>
      </c>
      <c r="E429" s="24" t="s">
        <v>72</v>
      </c>
      <c r="F429" s="24">
        <v>2013</v>
      </c>
      <c r="G429" s="25">
        <v>800</v>
      </c>
    </row>
    <row r="430" spans="1:7" x14ac:dyDescent="0.3">
      <c r="A430" s="10" t="s">
        <v>110</v>
      </c>
      <c r="B430" s="22" t="s">
        <v>112</v>
      </c>
      <c r="C430" s="23">
        <v>41518</v>
      </c>
      <c r="D430" s="24">
        <v>9</v>
      </c>
      <c r="E430" s="24" t="s">
        <v>72</v>
      </c>
      <c r="F430" s="24">
        <v>2013</v>
      </c>
      <c r="G430" s="25">
        <v>880</v>
      </c>
    </row>
    <row r="431" spans="1:7" x14ac:dyDescent="0.3">
      <c r="A431" s="10" t="s">
        <v>110</v>
      </c>
      <c r="B431" s="22" t="s">
        <v>112</v>
      </c>
      <c r="C431" s="23">
        <v>41548</v>
      </c>
      <c r="D431" s="24">
        <v>10</v>
      </c>
      <c r="E431" s="24" t="s">
        <v>73</v>
      </c>
      <c r="F431" s="24">
        <v>2013</v>
      </c>
      <c r="G431" s="25">
        <v>1140</v>
      </c>
    </row>
    <row r="432" spans="1:7" x14ac:dyDescent="0.3">
      <c r="A432" s="10" t="s">
        <v>110</v>
      </c>
      <c r="B432" s="22" t="s">
        <v>112</v>
      </c>
      <c r="C432" s="23">
        <v>41579</v>
      </c>
      <c r="D432" s="24">
        <v>11</v>
      </c>
      <c r="E432" s="24" t="s">
        <v>73</v>
      </c>
      <c r="F432" s="24">
        <v>2013</v>
      </c>
      <c r="G432" s="25">
        <v>1190</v>
      </c>
    </row>
    <row r="433" spans="1:7" x14ac:dyDescent="0.3">
      <c r="A433" s="10" t="s">
        <v>110</v>
      </c>
      <c r="B433" s="22" t="s">
        <v>112</v>
      </c>
      <c r="C433" s="23">
        <v>41609</v>
      </c>
      <c r="D433" s="24">
        <v>12</v>
      </c>
      <c r="E433" s="24" t="s">
        <v>73</v>
      </c>
      <c r="F433" s="24">
        <v>2013</v>
      </c>
      <c r="G433" s="25">
        <v>1050</v>
      </c>
    </row>
    <row r="434" spans="1:7" x14ac:dyDescent="0.3">
      <c r="A434" s="10" t="s">
        <v>110</v>
      </c>
      <c r="B434" s="22" t="s">
        <v>113</v>
      </c>
      <c r="C434" s="23">
        <v>41275</v>
      </c>
      <c r="D434" s="24">
        <v>1</v>
      </c>
      <c r="E434" s="24" t="s">
        <v>70</v>
      </c>
      <c r="F434" s="24">
        <v>2013</v>
      </c>
      <c r="G434" s="25">
        <v>600</v>
      </c>
    </row>
    <row r="435" spans="1:7" x14ac:dyDescent="0.3">
      <c r="A435" s="10" t="s">
        <v>110</v>
      </c>
      <c r="B435" s="22" t="s">
        <v>113</v>
      </c>
      <c r="C435" s="23">
        <v>41306</v>
      </c>
      <c r="D435" s="24">
        <v>2</v>
      </c>
      <c r="E435" s="24" t="s">
        <v>70</v>
      </c>
      <c r="F435" s="24">
        <v>2013</v>
      </c>
      <c r="G435" s="25">
        <v>680</v>
      </c>
    </row>
    <row r="436" spans="1:7" x14ac:dyDescent="0.3">
      <c r="A436" s="10" t="s">
        <v>110</v>
      </c>
      <c r="B436" s="22" t="s">
        <v>113</v>
      </c>
      <c r="C436" s="23">
        <v>41334</v>
      </c>
      <c r="D436" s="24">
        <v>3</v>
      </c>
      <c r="E436" s="24" t="s">
        <v>70</v>
      </c>
      <c r="F436" s="24">
        <v>2013</v>
      </c>
      <c r="G436" s="25">
        <v>780</v>
      </c>
    </row>
    <row r="437" spans="1:7" x14ac:dyDescent="0.3">
      <c r="A437" s="10" t="s">
        <v>110</v>
      </c>
      <c r="B437" s="22" t="s">
        <v>113</v>
      </c>
      <c r="C437" s="23">
        <v>41365</v>
      </c>
      <c r="D437" s="24">
        <v>4</v>
      </c>
      <c r="E437" s="24" t="s">
        <v>71</v>
      </c>
      <c r="F437" s="24">
        <v>2013</v>
      </c>
      <c r="G437" s="25">
        <v>830</v>
      </c>
    </row>
    <row r="438" spans="1:7" x14ac:dyDescent="0.3">
      <c r="A438" s="10" t="s">
        <v>110</v>
      </c>
      <c r="B438" s="22" t="s">
        <v>113</v>
      </c>
      <c r="C438" s="23">
        <v>41395</v>
      </c>
      <c r="D438" s="24">
        <v>5</v>
      </c>
      <c r="E438" s="24" t="s">
        <v>71</v>
      </c>
      <c r="F438" s="24">
        <v>2013</v>
      </c>
      <c r="G438" s="25">
        <v>660</v>
      </c>
    </row>
    <row r="439" spans="1:7" x14ac:dyDescent="0.3">
      <c r="A439" s="10" t="s">
        <v>110</v>
      </c>
      <c r="B439" s="22" t="s">
        <v>113</v>
      </c>
      <c r="C439" s="23">
        <v>41426</v>
      </c>
      <c r="D439" s="24">
        <v>6</v>
      </c>
      <c r="E439" s="24" t="s">
        <v>71</v>
      </c>
      <c r="F439" s="24">
        <v>2013</v>
      </c>
      <c r="G439" s="25">
        <v>470</v>
      </c>
    </row>
    <row r="440" spans="1:7" x14ac:dyDescent="0.3">
      <c r="A440" s="10" t="s">
        <v>110</v>
      </c>
      <c r="B440" s="22" t="s">
        <v>113</v>
      </c>
      <c r="C440" s="23">
        <v>41456</v>
      </c>
      <c r="D440" s="24">
        <v>7</v>
      </c>
      <c r="E440" s="24" t="s">
        <v>72</v>
      </c>
      <c r="F440" s="24">
        <v>2013</v>
      </c>
      <c r="G440" s="25">
        <v>530</v>
      </c>
    </row>
    <row r="441" spans="1:7" x14ac:dyDescent="0.3">
      <c r="A441" s="10" t="s">
        <v>110</v>
      </c>
      <c r="B441" s="22" t="s">
        <v>113</v>
      </c>
      <c r="C441" s="23">
        <v>41487</v>
      </c>
      <c r="D441" s="24">
        <v>8</v>
      </c>
      <c r="E441" s="24" t="s">
        <v>72</v>
      </c>
      <c r="F441" s="24">
        <v>2013</v>
      </c>
      <c r="G441" s="25">
        <v>710</v>
      </c>
    </row>
    <row r="442" spans="1:7" x14ac:dyDescent="0.3">
      <c r="A442" s="10" t="s">
        <v>110</v>
      </c>
      <c r="B442" s="22" t="s">
        <v>113</v>
      </c>
      <c r="C442" s="23">
        <v>41518</v>
      </c>
      <c r="D442" s="24">
        <v>9</v>
      </c>
      <c r="E442" s="24" t="s">
        <v>72</v>
      </c>
      <c r="F442" s="24">
        <v>2013</v>
      </c>
      <c r="G442" s="25">
        <v>910</v>
      </c>
    </row>
    <row r="443" spans="1:7" x14ac:dyDescent="0.3">
      <c r="A443" s="10" t="s">
        <v>110</v>
      </c>
      <c r="B443" s="22" t="s">
        <v>113</v>
      </c>
      <c r="C443" s="23">
        <v>41548</v>
      </c>
      <c r="D443" s="24">
        <v>10</v>
      </c>
      <c r="E443" s="24" t="s">
        <v>73</v>
      </c>
      <c r="F443" s="24">
        <v>2013</v>
      </c>
      <c r="G443" s="25">
        <v>620</v>
      </c>
    </row>
    <row r="444" spans="1:7" x14ac:dyDescent="0.3">
      <c r="A444" s="10" t="s">
        <v>110</v>
      </c>
      <c r="B444" s="22" t="s">
        <v>113</v>
      </c>
      <c r="C444" s="23">
        <v>41579</v>
      </c>
      <c r="D444" s="24">
        <v>11</v>
      </c>
      <c r="E444" s="24" t="s">
        <v>73</v>
      </c>
      <c r="F444" s="24">
        <v>2013</v>
      </c>
      <c r="G444" s="25">
        <v>870</v>
      </c>
    </row>
    <row r="445" spans="1:7" x14ac:dyDescent="0.3">
      <c r="A445" s="10" t="s">
        <v>110</v>
      </c>
      <c r="B445" s="22" t="s">
        <v>113</v>
      </c>
      <c r="C445" s="23">
        <v>41609</v>
      </c>
      <c r="D445" s="24">
        <v>12</v>
      </c>
      <c r="E445" s="24" t="s">
        <v>73</v>
      </c>
      <c r="F445" s="24">
        <v>2013</v>
      </c>
      <c r="G445" s="25">
        <v>770</v>
      </c>
    </row>
    <row r="446" spans="1:7" x14ac:dyDescent="0.3">
      <c r="A446" s="10" t="s">
        <v>110</v>
      </c>
      <c r="B446" s="22" t="s">
        <v>114</v>
      </c>
      <c r="C446" s="23">
        <v>41275</v>
      </c>
      <c r="D446" s="24">
        <v>1</v>
      </c>
      <c r="E446" s="24" t="s">
        <v>70</v>
      </c>
      <c r="F446" s="24">
        <v>2013</v>
      </c>
      <c r="G446" s="25">
        <v>2500</v>
      </c>
    </row>
    <row r="447" spans="1:7" x14ac:dyDescent="0.3">
      <c r="A447" s="10" t="s">
        <v>110</v>
      </c>
      <c r="B447" s="22" t="s">
        <v>114</v>
      </c>
      <c r="C447" s="23">
        <v>41306</v>
      </c>
      <c r="D447" s="24">
        <v>2</v>
      </c>
      <c r="E447" s="24" t="s">
        <v>70</v>
      </c>
      <c r="F447" s="24">
        <v>2013</v>
      </c>
      <c r="G447" s="25">
        <v>2710</v>
      </c>
    </row>
    <row r="448" spans="1:7" x14ac:dyDescent="0.3">
      <c r="A448" s="10" t="s">
        <v>110</v>
      </c>
      <c r="B448" s="22" t="s">
        <v>114</v>
      </c>
      <c r="C448" s="23">
        <v>41334</v>
      </c>
      <c r="D448" s="24">
        <v>3</v>
      </c>
      <c r="E448" s="24" t="s">
        <v>70</v>
      </c>
      <c r="F448" s="24">
        <v>2013</v>
      </c>
      <c r="G448" s="25">
        <v>3180</v>
      </c>
    </row>
    <row r="449" spans="1:7" x14ac:dyDescent="0.3">
      <c r="A449" s="10" t="s">
        <v>110</v>
      </c>
      <c r="B449" s="22" t="s">
        <v>114</v>
      </c>
      <c r="C449" s="23">
        <v>41365</v>
      </c>
      <c r="D449" s="24">
        <v>4</v>
      </c>
      <c r="E449" s="24" t="s">
        <v>71</v>
      </c>
      <c r="F449" s="24">
        <v>2013</v>
      </c>
      <c r="G449" s="25">
        <v>2790</v>
      </c>
    </row>
    <row r="450" spans="1:7" x14ac:dyDescent="0.3">
      <c r="A450" s="10" t="s">
        <v>110</v>
      </c>
      <c r="B450" s="22" t="s">
        <v>114</v>
      </c>
      <c r="C450" s="23">
        <v>41395</v>
      </c>
      <c r="D450" s="24">
        <v>5</v>
      </c>
      <c r="E450" s="24" t="s">
        <v>71</v>
      </c>
      <c r="F450" s="24">
        <v>2013</v>
      </c>
      <c r="G450" s="25">
        <v>2480</v>
      </c>
    </row>
    <row r="451" spans="1:7" x14ac:dyDescent="0.3">
      <c r="A451" s="10" t="s">
        <v>110</v>
      </c>
      <c r="B451" s="22" t="s">
        <v>114</v>
      </c>
      <c r="C451" s="23">
        <v>41426</v>
      </c>
      <c r="D451" s="24">
        <v>6</v>
      </c>
      <c r="E451" s="24" t="s">
        <v>71</v>
      </c>
      <c r="F451" s="24">
        <v>2013</v>
      </c>
      <c r="G451" s="25">
        <v>2190</v>
      </c>
    </row>
    <row r="452" spans="1:7" x14ac:dyDescent="0.3">
      <c r="A452" s="10" t="s">
        <v>110</v>
      </c>
      <c r="B452" s="22" t="s">
        <v>114</v>
      </c>
      <c r="C452" s="23">
        <v>41456</v>
      </c>
      <c r="D452" s="24">
        <v>7</v>
      </c>
      <c r="E452" s="24" t="s">
        <v>72</v>
      </c>
      <c r="F452" s="24">
        <v>2013</v>
      </c>
      <c r="G452" s="25">
        <v>2940</v>
      </c>
    </row>
    <row r="453" spans="1:7" x14ac:dyDescent="0.3">
      <c r="A453" s="10" t="s">
        <v>110</v>
      </c>
      <c r="B453" s="22" t="s">
        <v>114</v>
      </c>
      <c r="C453" s="23">
        <v>41487</v>
      </c>
      <c r="D453" s="24">
        <v>8</v>
      </c>
      <c r="E453" s="24" t="s">
        <v>72</v>
      </c>
      <c r="F453" s="24">
        <v>2013</v>
      </c>
      <c r="G453" s="25">
        <v>3570</v>
      </c>
    </row>
    <row r="454" spans="1:7" x14ac:dyDescent="0.3">
      <c r="A454" s="10" t="s">
        <v>110</v>
      </c>
      <c r="B454" s="22" t="s">
        <v>114</v>
      </c>
      <c r="C454" s="23">
        <v>41518</v>
      </c>
      <c r="D454" s="24">
        <v>9</v>
      </c>
      <c r="E454" s="24" t="s">
        <v>72</v>
      </c>
      <c r="F454" s="24">
        <v>2013</v>
      </c>
      <c r="G454" s="25">
        <v>3060</v>
      </c>
    </row>
    <row r="455" spans="1:7" x14ac:dyDescent="0.3">
      <c r="A455" s="10" t="s">
        <v>110</v>
      </c>
      <c r="B455" s="22" t="s">
        <v>114</v>
      </c>
      <c r="C455" s="23">
        <v>41548</v>
      </c>
      <c r="D455" s="24">
        <v>10</v>
      </c>
      <c r="E455" s="24" t="s">
        <v>73</v>
      </c>
      <c r="F455" s="24">
        <v>2013</v>
      </c>
      <c r="G455" s="25">
        <v>3800</v>
      </c>
    </row>
    <row r="456" spans="1:7" x14ac:dyDescent="0.3">
      <c r="A456" s="10" t="s">
        <v>110</v>
      </c>
      <c r="B456" s="22" t="s">
        <v>114</v>
      </c>
      <c r="C456" s="23">
        <v>41579</v>
      </c>
      <c r="D456" s="24">
        <v>11</v>
      </c>
      <c r="E456" s="24" t="s">
        <v>73</v>
      </c>
      <c r="F456" s="24">
        <v>2013</v>
      </c>
      <c r="G456" s="25">
        <v>3560</v>
      </c>
    </row>
    <row r="457" spans="1:7" x14ac:dyDescent="0.3">
      <c r="A457" s="10" t="s">
        <v>110</v>
      </c>
      <c r="B457" s="22" t="s">
        <v>114</v>
      </c>
      <c r="C457" s="23">
        <v>41609</v>
      </c>
      <c r="D457" s="24">
        <v>12</v>
      </c>
      <c r="E457" s="24" t="s">
        <v>73</v>
      </c>
      <c r="F457" s="24">
        <v>2013</v>
      </c>
      <c r="G457" s="25">
        <v>2790</v>
      </c>
    </row>
    <row r="458" spans="1:7" x14ac:dyDescent="0.3">
      <c r="A458" s="10" t="s">
        <v>110</v>
      </c>
      <c r="B458" s="22" t="s">
        <v>115</v>
      </c>
      <c r="C458" s="23">
        <v>41275</v>
      </c>
      <c r="D458" s="24">
        <v>1</v>
      </c>
      <c r="E458" s="24" t="s">
        <v>70</v>
      </c>
      <c r="F458" s="24">
        <v>2013</v>
      </c>
      <c r="G458" s="25">
        <v>520</v>
      </c>
    </row>
    <row r="459" spans="1:7" x14ac:dyDescent="0.3">
      <c r="A459" s="10" t="s">
        <v>110</v>
      </c>
      <c r="B459" s="22" t="s">
        <v>115</v>
      </c>
      <c r="C459" s="23">
        <v>41306</v>
      </c>
      <c r="D459" s="24">
        <v>2</v>
      </c>
      <c r="E459" s="24" t="s">
        <v>70</v>
      </c>
      <c r="F459" s="24">
        <v>2013</v>
      </c>
      <c r="G459" s="25">
        <v>510</v>
      </c>
    </row>
    <row r="460" spans="1:7" x14ac:dyDescent="0.3">
      <c r="A460" s="10" t="s">
        <v>110</v>
      </c>
      <c r="B460" s="22" t="s">
        <v>115</v>
      </c>
      <c r="C460" s="23">
        <v>41334</v>
      </c>
      <c r="D460" s="24">
        <v>3</v>
      </c>
      <c r="E460" s="24" t="s">
        <v>70</v>
      </c>
      <c r="F460" s="24">
        <v>2013</v>
      </c>
      <c r="G460" s="25">
        <v>640</v>
      </c>
    </row>
    <row r="461" spans="1:7" x14ac:dyDescent="0.3">
      <c r="A461" s="10" t="s">
        <v>110</v>
      </c>
      <c r="B461" s="22" t="s">
        <v>115</v>
      </c>
      <c r="C461" s="23">
        <v>41365</v>
      </c>
      <c r="D461" s="24">
        <v>4</v>
      </c>
      <c r="E461" s="24" t="s">
        <v>71</v>
      </c>
      <c r="F461" s="24">
        <v>2013</v>
      </c>
      <c r="G461" s="25">
        <v>850</v>
      </c>
    </row>
    <row r="462" spans="1:7" x14ac:dyDescent="0.3">
      <c r="A462" s="10" t="s">
        <v>110</v>
      </c>
      <c r="B462" s="22" t="s">
        <v>115</v>
      </c>
      <c r="C462" s="23">
        <v>41395</v>
      </c>
      <c r="D462" s="24">
        <v>5</v>
      </c>
      <c r="E462" s="24" t="s">
        <v>71</v>
      </c>
      <c r="F462" s="24">
        <v>2013</v>
      </c>
      <c r="G462" s="25">
        <v>620</v>
      </c>
    </row>
    <row r="463" spans="1:7" x14ac:dyDescent="0.3">
      <c r="A463" s="10" t="s">
        <v>110</v>
      </c>
      <c r="B463" s="22" t="s">
        <v>115</v>
      </c>
      <c r="C463" s="23">
        <v>41426</v>
      </c>
      <c r="D463" s="24">
        <v>6</v>
      </c>
      <c r="E463" s="24" t="s">
        <v>71</v>
      </c>
      <c r="F463" s="24">
        <v>2013</v>
      </c>
      <c r="G463" s="25">
        <v>790</v>
      </c>
    </row>
    <row r="464" spans="1:7" x14ac:dyDescent="0.3">
      <c r="A464" s="10" t="s">
        <v>110</v>
      </c>
      <c r="B464" s="22" t="s">
        <v>115</v>
      </c>
      <c r="C464" s="23">
        <v>41456</v>
      </c>
      <c r="D464" s="24">
        <v>7</v>
      </c>
      <c r="E464" s="24" t="s">
        <v>72</v>
      </c>
      <c r="F464" s="24">
        <v>2013</v>
      </c>
      <c r="G464" s="25">
        <v>750</v>
      </c>
    </row>
    <row r="465" spans="1:7" x14ac:dyDescent="0.3">
      <c r="A465" s="10" t="s">
        <v>110</v>
      </c>
      <c r="B465" s="22" t="s">
        <v>115</v>
      </c>
      <c r="C465" s="23">
        <v>41487</v>
      </c>
      <c r="D465" s="24">
        <v>8</v>
      </c>
      <c r="E465" s="24" t="s">
        <v>72</v>
      </c>
      <c r="F465" s="24">
        <v>2013</v>
      </c>
      <c r="G465" s="25">
        <v>1010</v>
      </c>
    </row>
    <row r="466" spans="1:7" x14ac:dyDescent="0.3">
      <c r="A466" s="10" t="s">
        <v>110</v>
      </c>
      <c r="B466" s="22" t="s">
        <v>115</v>
      </c>
      <c r="C466" s="23">
        <v>41518</v>
      </c>
      <c r="D466" s="24">
        <v>9</v>
      </c>
      <c r="E466" s="24" t="s">
        <v>72</v>
      </c>
      <c r="F466" s="24">
        <v>2013</v>
      </c>
      <c r="G466" s="25">
        <v>1280</v>
      </c>
    </row>
    <row r="467" spans="1:7" x14ac:dyDescent="0.3">
      <c r="A467" s="10" t="s">
        <v>110</v>
      </c>
      <c r="B467" s="22" t="s">
        <v>115</v>
      </c>
      <c r="C467" s="23">
        <v>41548</v>
      </c>
      <c r="D467" s="24">
        <v>10</v>
      </c>
      <c r="E467" s="24" t="s">
        <v>73</v>
      </c>
      <c r="F467" s="24">
        <v>2013</v>
      </c>
      <c r="G467" s="25">
        <v>1270</v>
      </c>
    </row>
    <row r="468" spans="1:7" x14ac:dyDescent="0.3">
      <c r="A468" s="10" t="s">
        <v>110</v>
      </c>
      <c r="B468" s="22" t="s">
        <v>115</v>
      </c>
      <c r="C468" s="23">
        <v>41579</v>
      </c>
      <c r="D468" s="24">
        <v>11</v>
      </c>
      <c r="E468" s="24" t="s">
        <v>73</v>
      </c>
      <c r="F468" s="24">
        <v>2013</v>
      </c>
      <c r="G468" s="25">
        <v>970</v>
      </c>
    </row>
    <row r="469" spans="1:7" x14ac:dyDescent="0.3">
      <c r="A469" s="10" t="s">
        <v>110</v>
      </c>
      <c r="B469" s="22" t="s">
        <v>115</v>
      </c>
      <c r="C469" s="23">
        <v>41609</v>
      </c>
      <c r="D469" s="24">
        <v>12</v>
      </c>
      <c r="E469" s="24" t="s">
        <v>73</v>
      </c>
      <c r="F469" s="24">
        <v>2013</v>
      </c>
      <c r="G469" s="25">
        <v>1040</v>
      </c>
    </row>
    <row r="470" spans="1:7" x14ac:dyDescent="0.3">
      <c r="A470" s="10" t="s">
        <v>110</v>
      </c>
      <c r="B470" s="22" t="s">
        <v>116</v>
      </c>
      <c r="C470" s="23">
        <v>41275</v>
      </c>
      <c r="D470" s="24">
        <v>1</v>
      </c>
      <c r="E470" s="24" t="s">
        <v>70</v>
      </c>
      <c r="F470" s="24">
        <v>2013</v>
      </c>
      <c r="G470" s="25">
        <v>150</v>
      </c>
    </row>
    <row r="471" spans="1:7" x14ac:dyDescent="0.3">
      <c r="A471" s="10" t="s">
        <v>110</v>
      </c>
      <c r="B471" s="22" t="s">
        <v>116</v>
      </c>
      <c r="C471" s="23">
        <v>41306</v>
      </c>
      <c r="D471" s="24">
        <v>2</v>
      </c>
      <c r="E471" s="24" t="s">
        <v>70</v>
      </c>
      <c r="F471" s="24">
        <v>2013</v>
      </c>
      <c r="G471" s="25">
        <v>150</v>
      </c>
    </row>
    <row r="472" spans="1:7" x14ac:dyDescent="0.3">
      <c r="A472" s="10" t="s">
        <v>110</v>
      </c>
      <c r="B472" s="22" t="s">
        <v>116</v>
      </c>
      <c r="C472" s="23">
        <v>41334</v>
      </c>
      <c r="D472" s="24">
        <v>3</v>
      </c>
      <c r="E472" s="24" t="s">
        <v>70</v>
      </c>
      <c r="F472" s="24">
        <v>2013</v>
      </c>
      <c r="G472" s="25">
        <v>200</v>
      </c>
    </row>
    <row r="473" spans="1:7" x14ac:dyDescent="0.3">
      <c r="A473" s="10" t="s">
        <v>110</v>
      </c>
      <c r="B473" s="22" t="s">
        <v>116</v>
      </c>
      <c r="C473" s="23">
        <v>41365</v>
      </c>
      <c r="D473" s="24">
        <v>4</v>
      </c>
      <c r="E473" s="24" t="s">
        <v>71</v>
      </c>
      <c r="F473" s="24">
        <v>2013</v>
      </c>
      <c r="G473" s="25">
        <v>270</v>
      </c>
    </row>
    <row r="474" spans="1:7" x14ac:dyDescent="0.3">
      <c r="A474" s="10" t="s">
        <v>110</v>
      </c>
      <c r="B474" s="22" t="s">
        <v>116</v>
      </c>
      <c r="C474" s="23">
        <v>41395</v>
      </c>
      <c r="D474" s="24">
        <v>5</v>
      </c>
      <c r="E474" s="24" t="s">
        <v>71</v>
      </c>
      <c r="F474" s="24">
        <v>2013</v>
      </c>
      <c r="G474" s="25">
        <v>300</v>
      </c>
    </row>
    <row r="475" spans="1:7" x14ac:dyDescent="0.3">
      <c r="A475" s="10" t="s">
        <v>110</v>
      </c>
      <c r="B475" s="22" t="s">
        <v>116</v>
      </c>
      <c r="C475" s="23">
        <v>41426</v>
      </c>
      <c r="D475" s="24">
        <v>6</v>
      </c>
      <c r="E475" s="24" t="s">
        <v>71</v>
      </c>
      <c r="F475" s="24">
        <v>2013</v>
      </c>
      <c r="G475" s="25">
        <v>280</v>
      </c>
    </row>
    <row r="476" spans="1:7" x14ac:dyDescent="0.3">
      <c r="A476" s="10" t="s">
        <v>110</v>
      </c>
      <c r="B476" s="22" t="s">
        <v>116</v>
      </c>
      <c r="C476" s="23">
        <v>41456</v>
      </c>
      <c r="D476" s="24">
        <v>7</v>
      </c>
      <c r="E476" s="24" t="s">
        <v>72</v>
      </c>
      <c r="F476" s="24">
        <v>2013</v>
      </c>
      <c r="G476" s="25">
        <v>360</v>
      </c>
    </row>
    <row r="477" spans="1:7" x14ac:dyDescent="0.3">
      <c r="A477" s="10" t="s">
        <v>110</v>
      </c>
      <c r="B477" s="22" t="s">
        <v>116</v>
      </c>
      <c r="C477" s="23">
        <v>41487</v>
      </c>
      <c r="D477" s="24">
        <v>8</v>
      </c>
      <c r="E477" s="24" t="s">
        <v>72</v>
      </c>
      <c r="F477" s="24">
        <v>2013</v>
      </c>
      <c r="G477" s="25">
        <v>280</v>
      </c>
    </row>
    <row r="478" spans="1:7" x14ac:dyDescent="0.3">
      <c r="A478" s="10" t="s">
        <v>110</v>
      </c>
      <c r="B478" s="22" t="s">
        <v>116</v>
      </c>
      <c r="C478" s="23">
        <v>41518</v>
      </c>
      <c r="D478" s="24">
        <v>9</v>
      </c>
      <c r="E478" s="24" t="s">
        <v>72</v>
      </c>
      <c r="F478" s="24">
        <v>2013</v>
      </c>
      <c r="G478" s="25">
        <v>260</v>
      </c>
    </row>
    <row r="479" spans="1:7" x14ac:dyDescent="0.3">
      <c r="A479" s="10" t="s">
        <v>110</v>
      </c>
      <c r="B479" s="22" t="s">
        <v>116</v>
      </c>
      <c r="C479" s="23">
        <v>41548</v>
      </c>
      <c r="D479" s="24">
        <v>10</v>
      </c>
      <c r="E479" s="24" t="s">
        <v>73</v>
      </c>
      <c r="F479" s="24">
        <v>2013</v>
      </c>
      <c r="G479" s="25">
        <v>250</v>
      </c>
    </row>
    <row r="480" spans="1:7" x14ac:dyDescent="0.3">
      <c r="A480" s="10" t="s">
        <v>110</v>
      </c>
      <c r="B480" s="22" t="s">
        <v>116</v>
      </c>
      <c r="C480" s="23">
        <v>41579</v>
      </c>
      <c r="D480" s="24">
        <v>11</v>
      </c>
      <c r="E480" s="24" t="s">
        <v>73</v>
      </c>
      <c r="F480" s="24">
        <v>2013</v>
      </c>
      <c r="G480" s="25">
        <v>190</v>
      </c>
    </row>
    <row r="481" spans="1:7" x14ac:dyDescent="0.3">
      <c r="A481" s="10" t="s">
        <v>110</v>
      </c>
      <c r="B481" s="22" t="s">
        <v>116</v>
      </c>
      <c r="C481" s="23">
        <v>41609</v>
      </c>
      <c r="D481" s="24">
        <v>12</v>
      </c>
      <c r="E481" s="24" t="s">
        <v>73</v>
      </c>
      <c r="F481" s="24">
        <v>2013</v>
      </c>
      <c r="G481" s="25">
        <v>240</v>
      </c>
    </row>
    <row r="482" spans="1:7" x14ac:dyDescent="0.3">
      <c r="A482" s="10" t="s">
        <v>110</v>
      </c>
      <c r="B482" s="22" t="s">
        <v>117</v>
      </c>
      <c r="C482" s="23">
        <v>41275</v>
      </c>
      <c r="D482" s="24">
        <v>1</v>
      </c>
      <c r="E482" s="24" t="s">
        <v>70</v>
      </c>
      <c r="F482" s="24">
        <v>2013</v>
      </c>
      <c r="G482" s="25">
        <v>100</v>
      </c>
    </row>
    <row r="483" spans="1:7" x14ac:dyDescent="0.3">
      <c r="A483" s="10" t="s">
        <v>110</v>
      </c>
      <c r="B483" s="22" t="s">
        <v>117</v>
      </c>
      <c r="C483" s="23">
        <v>41306</v>
      </c>
      <c r="D483" s="24">
        <v>2</v>
      </c>
      <c r="E483" s="24" t="s">
        <v>70</v>
      </c>
      <c r="F483" s="24">
        <v>2013</v>
      </c>
      <c r="G483" s="25">
        <v>80</v>
      </c>
    </row>
    <row r="484" spans="1:7" x14ac:dyDescent="0.3">
      <c r="A484" s="10" t="s">
        <v>110</v>
      </c>
      <c r="B484" s="22" t="s">
        <v>117</v>
      </c>
      <c r="C484" s="23">
        <v>41334</v>
      </c>
      <c r="D484" s="24">
        <v>3</v>
      </c>
      <c r="E484" s="24" t="s">
        <v>70</v>
      </c>
      <c r="F484" s="24">
        <v>2013</v>
      </c>
      <c r="G484" s="25">
        <v>60</v>
      </c>
    </row>
    <row r="485" spans="1:7" x14ac:dyDescent="0.3">
      <c r="A485" s="10" t="s">
        <v>110</v>
      </c>
      <c r="B485" s="22" t="s">
        <v>117</v>
      </c>
      <c r="C485" s="23">
        <v>41365</v>
      </c>
      <c r="D485" s="24">
        <v>4</v>
      </c>
      <c r="E485" s="24" t="s">
        <v>71</v>
      </c>
      <c r="F485" s="24">
        <v>2013</v>
      </c>
      <c r="G485" s="25">
        <v>60</v>
      </c>
    </row>
    <row r="486" spans="1:7" x14ac:dyDescent="0.3">
      <c r="A486" s="10" t="s">
        <v>110</v>
      </c>
      <c r="B486" s="22" t="s">
        <v>117</v>
      </c>
      <c r="C486" s="23">
        <v>41395</v>
      </c>
      <c r="D486" s="24">
        <v>5</v>
      </c>
      <c r="E486" s="24" t="s">
        <v>71</v>
      </c>
      <c r="F486" s="24">
        <v>2013</v>
      </c>
      <c r="G486" s="25">
        <v>80</v>
      </c>
    </row>
    <row r="487" spans="1:7" x14ac:dyDescent="0.3">
      <c r="A487" s="10" t="s">
        <v>110</v>
      </c>
      <c r="B487" s="22" t="s">
        <v>117</v>
      </c>
      <c r="C487" s="23">
        <v>41426</v>
      </c>
      <c r="D487" s="24">
        <v>6</v>
      </c>
      <c r="E487" s="24" t="s">
        <v>71</v>
      </c>
      <c r="F487" s="24">
        <v>2013</v>
      </c>
      <c r="G487" s="25">
        <v>90</v>
      </c>
    </row>
    <row r="488" spans="1:7" x14ac:dyDescent="0.3">
      <c r="A488" s="10" t="s">
        <v>110</v>
      </c>
      <c r="B488" s="22" t="s">
        <v>117</v>
      </c>
      <c r="C488" s="23">
        <v>41456</v>
      </c>
      <c r="D488" s="24">
        <v>7</v>
      </c>
      <c r="E488" s="24" t="s">
        <v>72</v>
      </c>
      <c r="F488" s="24">
        <v>2013</v>
      </c>
      <c r="G488" s="25">
        <v>80</v>
      </c>
    </row>
    <row r="489" spans="1:7" x14ac:dyDescent="0.3">
      <c r="A489" s="10" t="s">
        <v>110</v>
      </c>
      <c r="B489" s="22" t="s">
        <v>117</v>
      </c>
      <c r="C489" s="23">
        <v>41487</v>
      </c>
      <c r="D489" s="24">
        <v>8</v>
      </c>
      <c r="E489" s="24" t="s">
        <v>72</v>
      </c>
      <c r="F489" s="24">
        <v>2013</v>
      </c>
      <c r="G489" s="25">
        <v>60</v>
      </c>
    </row>
    <row r="490" spans="1:7" x14ac:dyDescent="0.3">
      <c r="A490" s="10" t="s">
        <v>110</v>
      </c>
      <c r="B490" s="22" t="s">
        <v>117</v>
      </c>
      <c r="C490" s="23">
        <v>41518</v>
      </c>
      <c r="D490" s="24">
        <v>9</v>
      </c>
      <c r="E490" s="24" t="s">
        <v>72</v>
      </c>
      <c r="F490" s="24">
        <v>2013</v>
      </c>
      <c r="G490" s="25">
        <v>80</v>
      </c>
    </row>
    <row r="491" spans="1:7" x14ac:dyDescent="0.3">
      <c r="A491" s="10" t="s">
        <v>110</v>
      </c>
      <c r="B491" s="22" t="s">
        <v>117</v>
      </c>
      <c r="C491" s="23">
        <v>41548</v>
      </c>
      <c r="D491" s="24">
        <v>10</v>
      </c>
      <c r="E491" s="24" t="s">
        <v>73</v>
      </c>
      <c r="F491" s="24">
        <v>2013</v>
      </c>
      <c r="G491" s="25">
        <v>70</v>
      </c>
    </row>
    <row r="492" spans="1:7" x14ac:dyDescent="0.3">
      <c r="A492" s="10" t="s">
        <v>110</v>
      </c>
      <c r="B492" s="22" t="s">
        <v>117</v>
      </c>
      <c r="C492" s="23">
        <v>41579</v>
      </c>
      <c r="D492" s="24">
        <v>11</v>
      </c>
      <c r="E492" s="24" t="s">
        <v>73</v>
      </c>
      <c r="F492" s="24">
        <v>2013</v>
      </c>
      <c r="G492" s="25">
        <v>90</v>
      </c>
    </row>
    <row r="493" spans="1:7" x14ac:dyDescent="0.3">
      <c r="A493" s="10" t="s">
        <v>110</v>
      </c>
      <c r="B493" s="22" t="s">
        <v>117</v>
      </c>
      <c r="C493" s="23">
        <v>41609</v>
      </c>
      <c r="D493" s="24">
        <v>12</v>
      </c>
      <c r="E493" s="24" t="s">
        <v>73</v>
      </c>
      <c r="F493" s="24">
        <v>2013</v>
      </c>
      <c r="G493" s="25">
        <v>80</v>
      </c>
    </row>
    <row r="494" spans="1:7" x14ac:dyDescent="0.3">
      <c r="A494" s="10" t="s">
        <v>110</v>
      </c>
      <c r="B494" s="22" t="s">
        <v>118</v>
      </c>
      <c r="C494" s="23">
        <v>41275</v>
      </c>
      <c r="D494" s="24">
        <v>1</v>
      </c>
      <c r="E494" s="24" t="s">
        <v>70</v>
      </c>
      <c r="F494" s="24">
        <v>2013</v>
      </c>
      <c r="G494" s="25">
        <v>50</v>
      </c>
    </row>
    <row r="495" spans="1:7" x14ac:dyDescent="0.3">
      <c r="A495" s="10" t="s">
        <v>110</v>
      </c>
      <c r="B495" s="22" t="s">
        <v>118</v>
      </c>
      <c r="C495" s="23">
        <v>41306</v>
      </c>
      <c r="D495" s="24">
        <v>2</v>
      </c>
      <c r="E495" s="24" t="s">
        <v>70</v>
      </c>
      <c r="F495" s="24">
        <v>2013</v>
      </c>
      <c r="G495" s="25">
        <v>50</v>
      </c>
    </row>
    <row r="496" spans="1:7" x14ac:dyDescent="0.3">
      <c r="A496" s="10" t="s">
        <v>110</v>
      </c>
      <c r="B496" s="22" t="s">
        <v>118</v>
      </c>
      <c r="C496" s="23">
        <v>41334</v>
      </c>
      <c r="D496" s="24">
        <v>3</v>
      </c>
      <c r="E496" s="24" t="s">
        <v>70</v>
      </c>
      <c r="F496" s="24">
        <v>2013</v>
      </c>
      <c r="G496" s="25">
        <v>50</v>
      </c>
    </row>
    <row r="497" spans="1:7" x14ac:dyDescent="0.3">
      <c r="A497" s="10" t="s">
        <v>110</v>
      </c>
      <c r="B497" s="22" t="s">
        <v>118</v>
      </c>
      <c r="C497" s="23">
        <v>41365</v>
      </c>
      <c r="D497" s="24">
        <v>4</v>
      </c>
      <c r="E497" s="24" t="s">
        <v>71</v>
      </c>
      <c r="F497" s="24">
        <v>2013</v>
      </c>
      <c r="G497" s="25">
        <v>50</v>
      </c>
    </row>
    <row r="498" spans="1:7" x14ac:dyDescent="0.3">
      <c r="A498" s="10" t="s">
        <v>110</v>
      </c>
      <c r="B498" s="22" t="s">
        <v>118</v>
      </c>
      <c r="C498" s="23">
        <v>41395</v>
      </c>
      <c r="D498" s="24">
        <v>5</v>
      </c>
      <c r="E498" s="24" t="s">
        <v>71</v>
      </c>
      <c r="F498" s="24">
        <v>2013</v>
      </c>
      <c r="G498" s="25">
        <v>40</v>
      </c>
    </row>
    <row r="499" spans="1:7" x14ac:dyDescent="0.3">
      <c r="A499" s="10" t="s">
        <v>110</v>
      </c>
      <c r="B499" s="22" t="s">
        <v>118</v>
      </c>
      <c r="C499" s="23">
        <v>41426</v>
      </c>
      <c r="D499" s="24">
        <v>6</v>
      </c>
      <c r="E499" s="24" t="s">
        <v>71</v>
      </c>
      <c r="F499" s="24">
        <v>2013</v>
      </c>
      <c r="G499" s="25">
        <v>30</v>
      </c>
    </row>
    <row r="500" spans="1:7" x14ac:dyDescent="0.3">
      <c r="A500" s="10" t="s">
        <v>110</v>
      </c>
      <c r="B500" s="22" t="s">
        <v>118</v>
      </c>
      <c r="C500" s="23">
        <v>41456</v>
      </c>
      <c r="D500" s="24">
        <v>7</v>
      </c>
      <c r="E500" s="24" t="s">
        <v>72</v>
      </c>
      <c r="F500" s="24">
        <v>2013</v>
      </c>
      <c r="G500" s="25">
        <v>30</v>
      </c>
    </row>
    <row r="501" spans="1:7" x14ac:dyDescent="0.3">
      <c r="A501" s="10" t="s">
        <v>110</v>
      </c>
      <c r="B501" s="22" t="s">
        <v>118</v>
      </c>
      <c r="C501" s="23">
        <v>41487</v>
      </c>
      <c r="D501" s="24">
        <v>8</v>
      </c>
      <c r="E501" s="24" t="s">
        <v>72</v>
      </c>
      <c r="F501" s="24">
        <v>2013</v>
      </c>
      <c r="G501" s="25">
        <v>40</v>
      </c>
    </row>
    <row r="502" spans="1:7" x14ac:dyDescent="0.3">
      <c r="A502" s="10" t="s">
        <v>110</v>
      </c>
      <c r="B502" s="22" t="s">
        <v>118</v>
      </c>
      <c r="C502" s="23">
        <v>41518</v>
      </c>
      <c r="D502" s="24">
        <v>9</v>
      </c>
      <c r="E502" s="24" t="s">
        <v>72</v>
      </c>
      <c r="F502" s="24">
        <v>2013</v>
      </c>
      <c r="G502" s="25">
        <v>50</v>
      </c>
    </row>
    <row r="503" spans="1:7" x14ac:dyDescent="0.3">
      <c r="A503" s="10" t="s">
        <v>110</v>
      </c>
      <c r="B503" s="22" t="s">
        <v>118</v>
      </c>
      <c r="C503" s="23">
        <v>41548</v>
      </c>
      <c r="D503" s="24">
        <v>10</v>
      </c>
      <c r="E503" s="24" t="s">
        <v>73</v>
      </c>
      <c r="F503" s="24">
        <v>2013</v>
      </c>
      <c r="G503" s="25">
        <v>40</v>
      </c>
    </row>
    <row r="504" spans="1:7" x14ac:dyDescent="0.3">
      <c r="A504" s="10" t="s">
        <v>110</v>
      </c>
      <c r="B504" s="22" t="s">
        <v>118</v>
      </c>
      <c r="C504" s="23">
        <v>41579</v>
      </c>
      <c r="D504" s="24">
        <v>11</v>
      </c>
      <c r="E504" s="24" t="s">
        <v>73</v>
      </c>
      <c r="F504" s="24">
        <v>2013</v>
      </c>
      <c r="G504" s="25">
        <v>40</v>
      </c>
    </row>
    <row r="505" spans="1:7" x14ac:dyDescent="0.3">
      <c r="A505" s="10" t="s">
        <v>110</v>
      </c>
      <c r="B505" s="22" t="s">
        <v>118</v>
      </c>
      <c r="C505" s="23">
        <v>41609</v>
      </c>
      <c r="D505" s="24">
        <v>12</v>
      </c>
      <c r="E505" s="24" t="s">
        <v>73</v>
      </c>
      <c r="F505" s="24">
        <v>2013</v>
      </c>
      <c r="G505" s="25">
        <v>40</v>
      </c>
    </row>
    <row r="506" spans="1:7" x14ac:dyDescent="0.3">
      <c r="A506" s="10" t="s">
        <v>110</v>
      </c>
      <c r="B506" s="22" t="s">
        <v>119</v>
      </c>
      <c r="C506" s="23">
        <v>41275</v>
      </c>
      <c r="D506" s="24">
        <v>1</v>
      </c>
      <c r="E506" s="24" t="s">
        <v>70</v>
      </c>
      <c r="F506" s="24">
        <v>2013</v>
      </c>
      <c r="G506" s="25">
        <v>80</v>
      </c>
    </row>
    <row r="507" spans="1:7" x14ac:dyDescent="0.3">
      <c r="A507" s="10" t="s">
        <v>110</v>
      </c>
      <c r="B507" s="22" t="s">
        <v>119</v>
      </c>
      <c r="C507" s="23">
        <v>41306</v>
      </c>
      <c r="D507" s="24">
        <v>2</v>
      </c>
      <c r="E507" s="24" t="s">
        <v>70</v>
      </c>
      <c r="F507" s="24">
        <v>2013</v>
      </c>
      <c r="G507" s="25">
        <v>100</v>
      </c>
    </row>
    <row r="508" spans="1:7" x14ac:dyDescent="0.3">
      <c r="A508" s="10" t="s">
        <v>110</v>
      </c>
      <c r="B508" s="22" t="s">
        <v>119</v>
      </c>
      <c r="C508" s="23">
        <v>41334</v>
      </c>
      <c r="D508" s="24">
        <v>3</v>
      </c>
      <c r="E508" s="24" t="s">
        <v>70</v>
      </c>
      <c r="F508" s="24">
        <v>2013</v>
      </c>
      <c r="G508" s="25">
        <v>80</v>
      </c>
    </row>
    <row r="509" spans="1:7" x14ac:dyDescent="0.3">
      <c r="A509" s="10" t="s">
        <v>110</v>
      </c>
      <c r="B509" s="22" t="s">
        <v>119</v>
      </c>
      <c r="C509" s="23">
        <v>41365</v>
      </c>
      <c r="D509" s="24">
        <v>4</v>
      </c>
      <c r="E509" s="24" t="s">
        <v>71</v>
      </c>
      <c r="F509" s="24">
        <v>2013</v>
      </c>
      <c r="G509" s="25">
        <v>110</v>
      </c>
    </row>
    <row r="510" spans="1:7" x14ac:dyDescent="0.3">
      <c r="A510" s="10" t="s">
        <v>110</v>
      </c>
      <c r="B510" s="22" t="s">
        <v>119</v>
      </c>
      <c r="C510" s="23">
        <v>41395</v>
      </c>
      <c r="D510" s="24">
        <v>5</v>
      </c>
      <c r="E510" s="24" t="s">
        <v>71</v>
      </c>
      <c r="F510" s="24">
        <v>2013</v>
      </c>
      <c r="G510" s="25">
        <v>80</v>
      </c>
    </row>
    <row r="511" spans="1:7" x14ac:dyDescent="0.3">
      <c r="A511" s="10" t="s">
        <v>110</v>
      </c>
      <c r="B511" s="22" t="s">
        <v>119</v>
      </c>
      <c r="C511" s="23">
        <v>41426</v>
      </c>
      <c r="D511" s="24">
        <v>6</v>
      </c>
      <c r="E511" s="24" t="s">
        <v>71</v>
      </c>
      <c r="F511" s="24">
        <v>2013</v>
      </c>
      <c r="G511" s="25">
        <v>110</v>
      </c>
    </row>
    <row r="512" spans="1:7" x14ac:dyDescent="0.3">
      <c r="A512" s="10" t="s">
        <v>110</v>
      </c>
      <c r="B512" s="22" t="s">
        <v>119</v>
      </c>
      <c r="C512" s="23">
        <v>41456</v>
      </c>
      <c r="D512" s="24">
        <v>7</v>
      </c>
      <c r="E512" s="24" t="s">
        <v>72</v>
      </c>
      <c r="F512" s="24">
        <v>2013</v>
      </c>
      <c r="G512" s="25">
        <v>90</v>
      </c>
    </row>
    <row r="513" spans="1:7" x14ac:dyDescent="0.3">
      <c r="A513" s="10" t="s">
        <v>110</v>
      </c>
      <c r="B513" s="22" t="s">
        <v>119</v>
      </c>
      <c r="C513" s="23">
        <v>41487</v>
      </c>
      <c r="D513" s="24">
        <v>8</v>
      </c>
      <c r="E513" s="24" t="s">
        <v>72</v>
      </c>
      <c r="F513" s="24">
        <v>2013</v>
      </c>
      <c r="G513" s="25">
        <v>100</v>
      </c>
    </row>
    <row r="514" spans="1:7" x14ac:dyDescent="0.3">
      <c r="A514" s="10" t="s">
        <v>110</v>
      </c>
      <c r="B514" s="22" t="s">
        <v>119</v>
      </c>
      <c r="C514" s="23">
        <v>41518</v>
      </c>
      <c r="D514" s="24">
        <v>9</v>
      </c>
      <c r="E514" s="24" t="s">
        <v>72</v>
      </c>
      <c r="F514" s="24">
        <v>2013</v>
      </c>
      <c r="G514" s="25">
        <v>100</v>
      </c>
    </row>
    <row r="515" spans="1:7" x14ac:dyDescent="0.3">
      <c r="A515" s="10" t="s">
        <v>110</v>
      </c>
      <c r="B515" s="22" t="s">
        <v>119</v>
      </c>
      <c r="C515" s="23">
        <v>41548</v>
      </c>
      <c r="D515" s="24">
        <v>10</v>
      </c>
      <c r="E515" s="24" t="s">
        <v>73</v>
      </c>
      <c r="F515" s="24">
        <v>2013</v>
      </c>
      <c r="G515" s="25">
        <v>130</v>
      </c>
    </row>
    <row r="516" spans="1:7" x14ac:dyDescent="0.3">
      <c r="A516" s="10" t="s">
        <v>110</v>
      </c>
      <c r="B516" s="22" t="s">
        <v>119</v>
      </c>
      <c r="C516" s="23">
        <v>41579</v>
      </c>
      <c r="D516" s="24">
        <v>11</v>
      </c>
      <c r="E516" s="24" t="s">
        <v>73</v>
      </c>
      <c r="F516" s="24">
        <v>2013</v>
      </c>
      <c r="G516" s="25">
        <v>100</v>
      </c>
    </row>
    <row r="517" spans="1:7" x14ac:dyDescent="0.3">
      <c r="A517" s="10" t="s">
        <v>110</v>
      </c>
      <c r="B517" s="22" t="s">
        <v>119</v>
      </c>
      <c r="C517" s="23">
        <v>41609</v>
      </c>
      <c r="D517" s="24">
        <v>12</v>
      </c>
      <c r="E517" s="24" t="s">
        <v>73</v>
      </c>
      <c r="F517" s="24">
        <v>2013</v>
      </c>
      <c r="G517" s="25">
        <v>160</v>
      </c>
    </row>
    <row r="518" spans="1:7" x14ac:dyDescent="0.3">
      <c r="A518" s="10" t="s">
        <v>110</v>
      </c>
      <c r="B518" s="22" t="s">
        <v>120</v>
      </c>
      <c r="C518" s="23">
        <v>41275</v>
      </c>
      <c r="D518" s="24">
        <v>1</v>
      </c>
      <c r="E518" s="24" t="s">
        <v>70</v>
      </c>
      <c r="F518" s="24">
        <v>2013</v>
      </c>
      <c r="G518" s="25">
        <v>160</v>
      </c>
    </row>
    <row r="519" spans="1:7" x14ac:dyDescent="0.3">
      <c r="A519" s="10" t="s">
        <v>110</v>
      </c>
      <c r="B519" s="22" t="s">
        <v>120</v>
      </c>
      <c r="C519" s="23">
        <v>41306</v>
      </c>
      <c r="D519" s="24">
        <v>2</v>
      </c>
      <c r="E519" s="24" t="s">
        <v>70</v>
      </c>
      <c r="F519" s="24">
        <v>2013</v>
      </c>
      <c r="G519" s="25">
        <v>130</v>
      </c>
    </row>
    <row r="520" spans="1:7" x14ac:dyDescent="0.3">
      <c r="A520" s="10" t="s">
        <v>110</v>
      </c>
      <c r="B520" s="22" t="s">
        <v>120</v>
      </c>
      <c r="C520" s="23">
        <v>41334</v>
      </c>
      <c r="D520" s="24">
        <v>3</v>
      </c>
      <c r="E520" s="24" t="s">
        <v>70</v>
      </c>
      <c r="F520" s="24">
        <v>2013</v>
      </c>
      <c r="G520" s="25">
        <v>160</v>
      </c>
    </row>
    <row r="521" spans="1:7" x14ac:dyDescent="0.3">
      <c r="A521" s="10" t="s">
        <v>110</v>
      </c>
      <c r="B521" s="22" t="s">
        <v>120</v>
      </c>
      <c r="C521" s="23">
        <v>41365</v>
      </c>
      <c r="D521" s="24">
        <v>4</v>
      </c>
      <c r="E521" s="24" t="s">
        <v>71</v>
      </c>
      <c r="F521" s="24">
        <v>2013</v>
      </c>
      <c r="G521" s="25">
        <v>210</v>
      </c>
    </row>
    <row r="522" spans="1:7" x14ac:dyDescent="0.3">
      <c r="A522" s="10" t="s">
        <v>110</v>
      </c>
      <c r="B522" s="22" t="s">
        <v>120</v>
      </c>
      <c r="C522" s="23">
        <v>41395</v>
      </c>
      <c r="D522" s="24">
        <v>5</v>
      </c>
      <c r="E522" s="24" t="s">
        <v>71</v>
      </c>
      <c r="F522" s="24">
        <v>2013</v>
      </c>
      <c r="G522" s="25">
        <v>280</v>
      </c>
    </row>
    <row r="523" spans="1:7" x14ac:dyDescent="0.3">
      <c r="A523" s="10" t="s">
        <v>110</v>
      </c>
      <c r="B523" s="22" t="s">
        <v>120</v>
      </c>
      <c r="C523" s="23">
        <v>41426</v>
      </c>
      <c r="D523" s="24">
        <v>6</v>
      </c>
      <c r="E523" s="24" t="s">
        <v>71</v>
      </c>
      <c r="F523" s="24">
        <v>2013</v>
      </c>
      <c r="G523" s="25">
        <v>200</v>
      </c>
    </row>
    <row r="524" spans="1:7" x14ac:dyDescent="0.3">
      <c r="A524" s="10" t="s">
        <v>110</v>
      </c>
      <c r="B524" s="22" t="s">
        <v>120</v>
      </c>
      <c r="C524" s="23">
        <v>41456</v>
      </c>
      <c r="D524" s="24">
        <v>7</v>
      </c>
      <c r="E524" s="24" t="s">
        <v>72</v>
      </c>
      <c r="F524" s="24">
        <v>2013</v>
      </c>
      <c r="G524" s="25">
        <v>230</v>
      </c>
    </row>
    <row r="525" spans="1:7" x14ac:dyDescent="0.3">
      <c r="A525" s="10" t="s">
        <v>110</v>
      </c>
      <c r="B525" s="22" t="s">
        <v>120</v>
      </c>
      <c r="C525" s="23">
        <v>41487</v>
      </c>
      <c r="D525" s="24">
        <v>8</v>
      </c>
      <c r="E525" s="24" t="s">
        <v>72</v>
      </c>
      <c r="F525" s="24">
        <v>2013</v>
      </c>
      <c r="G525" s="25">
        <v>220</v>
      </c>
    </row>
    <row r="526" spans="1:7" x14ac:dyDescent="0.3">
      <c r="A526" s="10" t="s">
        <v>110</v>
      </c>
      <c r="B526" s="22" t="s">
        <v>120</v>
      </c>
      <c r="C526" s="23">
        <v>41518</v>
      </c>
      <c r="D526" s="24">
        <v>9</v>
      </c>
      <c r="E526" s="24" t="s">
        <v>72</v>
      </c>
      <c r="F526" s="24">
        <v>2013</v>
      </c>
      <c r="G526" s="25">
        <v>180</v>
      </c>
    </row>
    <row r="527" spans="1:7" x14ac:dyDescent="0.3">
      <c r="A527" s="10" t="s">
        <v>110</v>
      </c>
      <c r="B527" s="22" t="s">
        <v>120</v>
      </c>
      <c r="C527" s="23">
        <v>41548</v>
      </c>
      <c r="D527" s="24">
        <v>10</v>
      </c>
      <c r="E527" s="24" t="s">
        <v>73</v>
      </c>
      <c r="F527" s="24">
        <v>2013</v>
      </c>
      <c r="G527" s="25">
        <v>150</v>
      </c>
    </row>
    <row r="528" spans="1:7" x14ac:dyDescent="0.3">
      <c r="A528" s="10" t="s">
        <v>110</v>
      </c>
      <c r="B528" s="22" t="s">
        <v>120</v>
      </c>
      <c r="C528" s="23">
        <v>41579</v>
      </c>
      <c r="D528" s="24">
        <v>11</v>
      </c>
      <c r="E528" s="24" t="s">
        <v>73</v>
      </c>
      <c r="F528" s="24">
        <v>2013</v>
      </c>
      <c r="G528" s="25">
        <v>150</v>
      </c>
    </row>
    <row r="529" spans="1:7" x14ac:dyDescent="0.3">
      <c r="A529" s="10" t="s">
        <v>110</v>
      </c>
      <c r="B529" s="22" t="s">
        <v>120</v>
      </c>
      <c r="C529" s="23">
        <v>41609</v>
      </c>
      <c r="D529" s="24">
        <v>12</v>
      </c>
      <c r="E529" s="24" t="s">
        <v>73</v>
      </c>
      <c r="F529" s="24">
        <v>2013</v>
      </c>
      <c r="G529" s="25">
        <v>150</v>
      </c>
    </row>
    <row r="530" spans="1:7" x14ac:dyDescent="0.3">
      <c r="A530" s="10" t="s">
        <v>110</v>
      </c>
      <c r="B530" s="22" t="s">
        <v>121</v>
      </c>
      <c r="C530" s="23">
        <v>41275</v>
      </c>
      <c r="D530" s="24">
        <v>1</v>
      </c>
      <c r="E530" s="24" t="s">
        <v>70</v>
      </c>
      <c r="F530" s="24">
        <v>2013</v>
      </c>
      <c r="G530" s="25">
        <v>680</v>
      </c>
    </row>
    <row r="531" spans="1:7" x14ac:dyDescent="0.3">
      <c r="A531" s="10" t="s">
        <v>110</v>
      </c>
      <c r="B531" s="22" t="s">
        <v>121</v>
      </c>
      <c r="C531" s="23">
        <v>41306</v>
      </c>
      <c r="D531" s="24">
        <v>2</v>
      </c>
      <c r="E531" s="24" t="s">
        <v>70</v>
      </c>
      <c r="F531" s="24">
        <v>2013</v>
      </c>
      <c r="G531" s="25">
        <v>780</v>
      </c>
    </row>
    <row r="532" spans="1:7" x14ac:dyDescent="0.3">
      <c r="A532" s="10" t="s">
        <v>110</v>
      </c>
      <c r="B532" s="22" t="s">
        <v>121</v>
      </c>
      <c r="C532" s="23">
        <v>41334</v>
      </c>
      <c r="D532" s="24">
        <v>3</v>
      </c>
      <c r="E532" s="24" t="s">
        <v>70</v>
      </c>
      <c r="F532" s="24">
        <v>2013</v>
      </c>
      <c r="G532" s="25">
        <v>550</v>
      </c>
    </row>
    <row r="533" spans="1:7" x14ac:dyDescent="0.3">
      <c r="A533" s="10" t="s">
        <v>110</v>
      </c>
      <c r="B533" s="22" t="s">
        <v>121</v>
      </c>
      <c r="C533" s="23">
        <v>41365</v>
      </c>
      <c r="D533" s="24">
        <v>4</v>
      </c>
      <c r="E533" s="24" t="s">
        <v>71</v>
      </c>
      <c r="F533" s="24">
        <v>2013</v>
      </c>
      <c r="G533" s="25">
        <v>440</v>
      </c>
    </row>
    <row r="534" spans="1:7" x14ac:dyDescent="0.3">
      <c r="A534" s="10" t="s">
        <v>110</v>
      </c>
      <c r="B534" s="22" t="s">
        <v>121</v>
      </c>
      <c r="C534" s="23">
        <v>41395</v>
      </c>
      <c r="D534" s="24">
        <v>5</v>
      </c>
      <c r="E534" s="24" t="s">
        <v>71</v>
      </c>
      <c r="F534" s="24">
        <v>2013</v>
      </c>
      <c r="G534" s="25">
        <v>500</v>
      </c>
    </row>
    <row r="535" spans="1:7" x14ac:dyDescent="0.3">
      <c r="A535" s="10" t="s">
        <v>110</v>
      </c>
      <c r="B535" s="22" t="s">
        <v>121</v>
      </c>
      <c r="C535" s="23">
        <v>41426</v>
      </c>
      <c r="D535" s="24">
        <v>6</v>
      </c>
      <c r="E535" s="24" t="s">
        <v>71</v>
      </c>
      <c r="F535" s="24">
        <v>2013</v>
      </c>
      <c r="G535" s="25">
        <v>610</v>
      </c>
    </row>
    <row r="536" spans="1:7" x14ac:dyDescent="0.3">
      <c r="A536" s="10" t="s">
        <v>110</v>
      </c>
      <c r="B536" s="22" t="s">
        <v>121</v>
      </c>
      <c r="C536" s="23">
        <v>41456</v>
      </c>
      <c r="D536" s="24">
        <v>7</v>
      </c>
      <c r="E536" s="24" t="s">
        <v>72</v>
      </c>
      <c r="F536" s="24">
        <v>2013</v>
      </c>
      <c r="G536" s="25">
        <v>620</v>
      </c>
    </row>
    <row r="537" spans="1:7" x14ac:dyDescent="0.3">
      <c r="A537" s="10" t="s">
        <v>110</v>
      </c>
      <c r="B537" s="22" t="s">
        <v>121</v>
      </c>
      <c r="C537" s="23">
        <v>41487</v>
      </c>
      <c r="D537" s="24">
        <v>8</v>
      </c>
      <c r="E537" s="24" t="s">
        <v>72</v>
      </c>
      <c r="F537" s="24">
        <v>2013</v>
      </c>
      <c r="G537" s="25">
        <v>820</v>
      </c>
    </row>
    <row r="538" spans="1:7" x14ac:dyDescent="0.3">
      <c r="A538" s="10" t="s">
        <v>110</v>
      </c>
      <c r="B538" s="22" t="s">
        <v>121</v>
      </c>
      <c r="C538" s="23">
        <v>41518</v>
      </c>
      <c r="D538" s="24">
        <v>9</v>
      </c>
      <c r="E538" s="24" t="s">
        <v>72</v>
      </c>
      <c r="F538" s="24">
        <v>2013</v>
      </c>
      <c r="G538" s="25">
        <v>990</v>
      </c>
    </row>
    <row r="539" spans="1:7" x14ac:dyDescent="0.3">
      <c r="A539" s="10" t="s">
        <v>110</v>
      </c>
      <c r="B539" s="22" t="s">
        <v>121</v>
      </c>
      <c r="C539" s="23">
        <v>41548</v>
      </c>
      <c r="D539" s="24">
        <v>10</v>
      </c>
      <c r="E539" s="24" t="s">
        <v>73</v>
      </c>
      <c r="F539" s="24">
        <v>2013</v>
      </c>
      <c r="G539" s="25">
        <v>1090</v>
      </c>
    </row>
    <row r="540" spans="1:7" x14ac:dyDescent="0.3">
      <c r="A540" s="10" t="s">
        <v>110</v>
      </c>
      <c r="B540" s="22" t="s">
        <v>121</v>
      </c>
      <c r="C540" s="23">
        <v>41579</v>
      </c>
      <c r="D540" s="24">
        <v>11</v>
      </c>
      <c r="E540" s="24" t="s">
        <v>73</v>
      </c>
      <c r="F540" s="24">
        <v>2013</v>
      </c>
      <c r="G540" s="25">
        <v>930</v>
      </c>
    </row>
    <row r="541" spans="1:7" x14ac:dyDescent="0.3">
      <c r="A541" s="10" t="s">
        <v>110</v>
      </c>
      <c r="B541" s="22" t="s">
        <v>121</v>
      </c>
      <c r="C541" s="23">
        <v>41609</v>
      </c>
      <c r="D541" s="24">
        <v>12</v>
      </c>
      <c r="E541" s="24" t="s">
        <v>73</v>
      </c>
      <c r="F541" s="24">
        <v>2013</v>
      </c>
      <c r="G541" s="25">
        <v>1410</v>
      </c>
    </row>
    <row r="542" spans="1:7" x14ac:dyDescent="0.3">
      <c r="A542" s="10" t="s">
        <v>110</v>
      </c>
      <c r="B542" s="22" t="s">
        <v>122</v>
      </c>
      <c r="C542" s="23">
        <v>41275</v>
      </c>
      <c r="D542" s="24">
        <v>1</v>
      </c>
      <c r="E542" s="24" t="s">
        <v>70</v>
      </c>
      <c r="F542" s="24">
        <v>2013</v>
      </c>
      <c r="G542" s="25">
        <v>740</v>
      </c>
    </row>
    <row r="543" spans="1:7" x14ac:dyDescent="0.3">
      <c r="A543" s="10" t="s">
        <v>110</v>
      </c>
      <c r="B543" s="22" t="s">
        <v>122</v>
      </c>
      <c r="C543" s="23">
        <v>41306</v>
      </c>
      <c r="D543" s="24">
        <v>2</v>
      </c>
      <c r="E543" s="24" t="s">
        <v>70</v>
      </c>
      <c r="F543" s="24">
        <v>2013</v>
      </c>
      <c r="G543" s="25">
        <v>1010</v>
      </c>
    </row>
    <row r="544" spans="1:7" x14ac:dyDescent="0.3">
      <c r="A544" s="10" t="s">
        <v>110</v>
      </c>
      <c r="B544" s="22" t="s">
        <v>122</v>
      </c>
      <c r="C544" s="23">
        <v>41334</v>
      </c>
      <c r="D544" s="24">
        <v>3</v>
      </c>
      <c r="E544" s="24" t="s">
        <v>70</v>
      </c>
      <c r="F544" s="24">
        <v>2013</v>
      </c>
      <c r="G544" s="25">
        <v>760</v>
      </c>
    </row>
    <row r="545" spans="1:7" x14ac:dyDescent="0.3">
      <c r="A545" s="10" t="s">
        <v>110</v>
      </c>
      <c r="B545" s="22" t="s">
        <v>122</v>
      </c>
      <c r="C545" s="23">
        <v>41365</v>
      </c>
      <c r="D545" s="24">
        <v>4</v>
      </c>
      <c r="E545" s="24" t="s">
        <v>71</v>
      </c>
      <c r="F545" s="24">
        <v>2013</v>
      </c>
      <c r="G545" s="25">
        <v>1030</v>
      </c>
    </row>
    <row r="546" spans="1:7" x14ac:dyDescent="0.3">
      <c r="A546" s="10" t="s">
        <v>110</v>
      </c>
      <c r="B546" s="22" t="s">
        <v>122</v>
      </c>
      <c r="C546" s="23">
        <v>41395</v>
      </c>
      <c r="D546" s="24">
        <v>5</v>
      </c>
      <c r="E546" s="24" t="s">
        <v>71</v>
      </c>
      <c r="F546" s="24">
        <v>2013</v>
      </c>
      <c r="G546" s="25">
        <v>980</v>
      </c>
    </row>
    <row r="547" spans="1:7" x14ac:dyDescent="0.3">
      <c r="A547" s="10" t="s">
        <v>110</v>
      </c>
      <c r="B547" s="22" t="s">
        <v>122</v>
      </c>
      <c r="C547" s="23">
        <v>41426</v>
      </c>
      <c r="D547" s="24">
        <v>6</v>
      </c>
      <c r="E547" s="24" t="s">
        <v>71</v>
      </c>
      <c r="F547" s="24">
        <v>2013</v>
      </c>
      <c r="G547" s="25">
        <v>850</v>
      </c>
    </row>
    <row r="548" spans="1:7" x14ac:dyDescent="0.3">
      <c r="A548" s="10" t="s">
        <v>110</v>
      </c>
      <c r="B548" s="22" t="s">
        <v>122</v>
      </c>
      <c r="C548" s="23">
        <v>41456</v>
      </c>
      <c r="D548" s="24">
        <v>7</v>
      </c>
      <c r="E548" s="24" t="s">
        <v>72</v>
      </c>
      <c r="F548" s="24">
        <v>2013</v>
      </c>
      <c r="G548" s="25">
        <v>830</v>
      </c>
    </row>
    <row r="549" spans="1:7" x14ac:dyDescent="0.3">
      <c r="A549" s="10" t="s">
        <v>110</v>
      </c>
      <c r="B549" s="22" t="s">
        <v>122</v>
      </c>
      <c r="C549" s="23">
        <v>41487</v>
      </c>
      <c r="D549" s="24">
        <v>8</v>
      </c>
      <c r="E549" s="24" t="s">
        <v>72</v>
      </c>
      <c r="F549" s="24">
        <v>2013</v>
      </c>
      <c r="G549" s="25">
        <v>810</v>
      </c>
    </row>
    <row r="550" spans="1:7" x14ac:dyDescent="0.3">
      <c r="A550" s="10" t="s">
        <v>110</v>
      </c>
      <c r="B550" s="22" t="s">
        <v>122</v>
      </c>
      <c r="C550" s="23">
        <v>41518</v>
      </c>
      <c r="D550" s="24">
        <v>9</v>
      </c>
      <c r="E550" s="24" t="s">
        <v>72</v>
      </c>
      <c r="F550" s="24">
        <v>2013</v>
      </c>
      <c r="G550" s="25">
        <v>1070</v>
      </c>
    </row>
    <row r="551" spans="1:7" x14ac:dyDescent="0.3">
      <c r="A551" s="10" t="s">
        <v>110</v>
      </c>
      <c r="B551" s="22" t="s">
        <v>122</v>
      </c>
      <c r="C551" s="23">
        <v>41548</v>
      </c>
      <c r="D551" s="24">
        <v>10</v>
      </c>
      <c r="E551" s="24" t="s">
        <v>73</v>
      </c>
      <c r="F551" s="24">
        <v>2013</v>
      </c>
      <c r="G551" s="25">
        <v>1380</v>
      </c>
    </row>
    <row r="552" spans="1:7" x14ac:dyDescent="0.3">
      <c r="A552" s="10" t="s">
        <v>110</v>
      </c>
      <c r="B552" s="22" t="s">
        <v>122</v>
      </c>
      <c r="C552" s="23">
        <v>41579</v>
      </c>
      <c r="D552" s="24">
        <v>11</v>
      </c>
      <c r="E552" s="24" t="s">
        <v>73</v>
      </c>
      <c r="F552" s="24">
        <v>2013</v>
      </c>
      <c r="G552" s="25">
        <v>1050</v>
      </c>
    </row>
    <row r="553" spans="1:7" x14ac:dyDescent="0.3">
      <c r="A553" s="10" t="s">
        <v>110</v>
      </c>
      <c r="B553" s="22" t="s">
        <v>122</v>
      </c>
      <c r="C553" s="23">
        <v>41609</v>
      </c>
      <c r="D553" s="24">
        <v>12</v>
      </c>
      <c r="E553" s="24" t="s">
        <v>73</v>
      </c>
      <c r="F553" s="24">
        <v>2013</v>
      </c>
      <c r="G553" s="25">
        <v>1870</v>
      </c>
    </row>
    <row r="554" spans="1:7" x14ac:dyDescent="0.3">
      <c r="A554" s="10" t="s">
        <v>123</v>
      </c>
      <c r="B554" s="22" t="s">
        <v>124</v>
      </c>
      <c r="C554" s="23">
        <v>41275</v>
      </c>
      <c r="D554" s="24">
        <v>1</v>
      </c>
      <c r="E554" s="24" t="s">
        <v>70</v>
      </c>
      <c r="F554" s="24">
        <v>2013</v>
      </c>
      <c r="G554" s="25">
        <v>420</v>
      </c>
    </row>
    <row r="555" spans="1:7" x14ac:dyDescent="0.3">
      <c r="A555" s="10" t="s">
        <v>123</v>
      </c>
      <c r="B555" s="22" t="s">
        <v>124</v>
      </c>
      <c r="C555" s="23">
        <v>41306</v>
      </c>
      <c r="D555" s="24">
        <v>2</v>
      </c>
      <c r="E555" s="24" t="s">
        <v>70</v>
      </c>
      <c r="F555" s="24">
        <v>2013</v>
      </c>
      <c r="G555" s="25">
        <v>420</v>
      </c>
    </row>
    <row r="556" spans="1:7" x14ac:dyDescent="0.3">
      <c r="A556" s="10" t="s">
        <v>123</v>
      </c>
      <c r="B556" s="22" t="s">
        <v>124</v>
      </c>
      <c r="C556" s="23">
        <v>41334</v>
      </c>
      <c r="D556" s="24">
        <v>3</v>
      </c>
      <c r="E556" s="24" t="s">
        <v>70</v>
      </c>
      <c r="F556" s="24">
        <v>2013</v>
      </c>
      <c r="G556" s="25">
        <v>490</v>
      </c>
    </row>
    <row r="557" spans="1:7" x14ac:dyDescent="0.3">
      <c r="A557" s="10" t="s">
        <v>123</v>
      </c>
      <c r="B557" s="22" t="s">
        <v>124</v>
      </c>
      <c r="C557" s="23">
        <v>41365</v>
      </c>
      <c r="D557" s="24">
        <v>4</v>
      </c>
      <c r="E557" s="24" t="s">
        <v>71</v>
      </c>
      <c r="F557" s="24">
        <v>2013</v>
      </c>
      <c r="G557" s="25">
        <v>650</v>
      </c>
    </row>
    <row r="558" spans="1:7" x14ac:dyDescent="0.3">
      <c r="A558" s="10" t="s">
        <v>123</v>
      </c>
      <c r="B558" s="22" t="s">
        <v>124</v>
      </c>
      <c r="C558" s="23">
        <v>41395</v>
      </c>
      <c r="D558" s="24">
        <v>5</v>
      </c>
      <c r="E558" s="24" t="s">
        <v>71</v>
      </c>
      <c r="F558" s="24">
        <v>2013</v>
      </c>
      <c r="G558" s="25">
        <v>470</v>
      </c>
    </row>
    <row r="559" spans="1:7" x14ac:dyDescent="0.3">
      <c r="A559" s="10" t="s">
        <v>123</v>
      </c>
      <c r="B559" s="22" t="s">
        <v>124</v>
      </c>
      <c r="C559" s="23">
        <v>41426</v>
      </c>
      <c r="D559" s="24">
        <v>6</v>
      </c>
      <c r="E559" s="24" t="s">
        <v>71</v>
      </c>
      <c r="F559" s="24">
        <v>2013</v>
      </c>
      <c r="G559" s="25">
        <v>500</v>
      </c>
    </row>
    <row r="560" spans="1:7" x14ac:dyDescent="0.3">
      <c r="A560" s="10" t="s">
        <v>123</v>
      </c>
      <c r="B560" s="22" t="s">
        <v>124</v>
      </c>
      <c r="C560" s="23">
        <v>41456</v>
      </c>
      <c r="D560" s="24">
        <v>7</v>
      </c>
      <c r="E560" s="24" t="s">
        <v>72</v>
      </c>
      <c r="F560" s="24">
        <v>2013</v>
      </c>
      <c r="G560" s="25">
        <v>470</v>
      </c>
    </row>
    <row r="561" spans="1:7" x14ac:dyDescent="0.3">
      <c r="A561" s="10" t="s">
        <v>123</v>
      </c>
      <c r="B561" s="22" t="s">
        <v>124</v>
      </c>
      <c r="C561" s="23">
        <v>41487</v>
      </c>
      <c r="D561" s="24">
        <v>8</v>
      </c>
      <c r="E561" s="24" t="s">
        <v>72</v>
      </c>
      <c r="F561" s="24">
        <v>2013</v>
      </c>
      <c r="G561" s="25">
        <v>620</v>
      </c>
    </row>
    <row r="562" spans="1:7" x14ac:dyDescent="0.3">
      <c r="A562" s="10" t="s">
        <v>123</v>
      </c>
      <c r="B562" s="22" t="s">
        <v>124</v>
      </c>
      <c r="C562" s="23">
        <v>41518</v>
      </c>
      <c r="D562" s="24">
        <v>9</v>
      </c>
      <c r="E562" s="24" t="s">
        <v>72</v>
      </c>
      <c r="F562" s="24">
        <v>2013</v>
      </c>
      <c r="G562" s="25">
        <v>770</v>
      </c>
    </row>
    <row r="563" spans="1:7" x14ac:dyDescent="0.3">
      <c r="A563" s="10" t="s">
        <v>123</v>
      </c>
      <c r="B563" s="22" t="s">
        <v>124</v>
      </c>
      <c r="C563" s="23">
        <v>41548</v>
      </c>
      <c r="D563" s="24">
        <v>10</v>
      </c>
      <c r="E563" s="24" t="s">
        <v>73</v>
      </c>
      <c r="F563" s="24">
        <v>2013</v>
      </c>
      <c r="G563" s="25">
        <v>1010</v>
      </c>
    </row>
    <row r="564" spans="1:7" x14ac:dyDescent="0.3">
      <c r="A564" s="10" t="s">
        <v>123</v>
      </c>
      <c r="B564" s="22" t="s">
        <v>124</v>
      </c>
      <c r="C564" s="23">
        <v>41579</v>
      </c>
      <c r="D564" s="24">
        <v>11</v>
      </c>
      <c r="E564" s="24" t="s">
        <v>73</v>
      </c>
      <c r="F564" s="24">
        <v>2013</v>
      </c>
      <c r="G564" s="25">
        <v>710</v>
      </c>
    </row>
    <row r="565" spans="1:7" x14ac:dyDescent="0.3">
      <c r="A565" s="10" t="s">
        <v>123</v>
      </c>
      <c r="B565" s="22" t="s">
        <v>124</v>
      </c>
      <c r="C565" s="23">
        <v>41609</v>
      </c>
      <c r="D565" s="24">
        <v>12</v>
      </c>
      <c r="E565" s="24" t="s">
        <v>73</v>
      </c>
      <c r="F565" s="24">
        <v>2013</v>
      </c>
      <c r="G565" s="25">
        <v>970</v>
      </c>
    </row>
    <row r="566" spans="1:7" x14ac:dyDescent="0.3">
      <c r="A566" s="10" t="s">
        <v>123</v>
      </c>
      <c r="B566" s="22" t="s">
        <v>125</v>
      </c>
      <c r="C566" s="23">
        <v>41275</v>
      </c>
      <c r="D566" s="24">
        <v>1</v>
      </c>
      <c r="E566" s="24" t="s">
        <v>70</v>
      </c>
      <c r="F566" s="24">
        <v>2013</v>
      </c>
      <c r="G566" s="25">
        <v>560</v>
      </c>
    </row>
    <row r="567" spans="1:7" x14ac:dyDescent="0.3">
      <c r="A567" s="10" t="s">
        <v>123</v>
      </c>
      <c r="B567" s="22" t="s">
        <v>125</v>
      </c>
      <c r="C567" s="23">
        <v>41306</v>
      </c>
      <c r="D567" s="24">
        <v>2</v>
      </c>
      <c r="E567" s="24" t="s">
        <v>70</v>
      </c>
      <c r="F567" s="24">
        <v>2013</v>
      </c>
      <c r="G567" s="25">
        <v>470</v>
      </c>
    </row>
    <row r="568" spans="1:7" x14ac:dyDescent="0.3">
      <c r="A568" s="10" t="s">
        <v>123</v>
      </c>
      <c r="B568" s="22" t="s">
        <v>125</v>
      </c>
      <c r="C568" s="23">
        <v>41334</v>
      </c>
      <c r="D568" s="24">
        <v>3</v>
      </c>
      <c r="E568" s="24" t="s">
        <v>70</v>
      </c>
      <c r="F568" s="24">
        <v>2013</v>
      </c>
      <c r="G568" s="25">
        <v>480</v>
      </c>
    </row>
    <row r="569" spans="1:7" x14ac:dyDescent="0.3">
      <c r="A569" s="10" t="s">
        <v>123</v>
      </c>
      <c r="B569" s="22" t="s">
        <v>125</v>
      </c>
      <c r="C569" s="23">
        <v>41365</v>
      </c>
      <c r="D569" s="24">
        <v>4</v>
      </c>
      <c r="E569" s="24" t="s">
        <v>71</v>
      </c>
      <c r="F569" s="24">
        <v>2013</v>
      </c>
      <c r="G569" s="25">
        <v>530</v>
      </c>
    </row>
    <row r="570" spans="1:7" x14ac:dyDescent="0.3">
      <c r="A570" s="10" t="s">
        <v>123</v>
      </c>
      <c r="B570" s="22" t="s">
        <v>125</v>
      </c>
      <c r="C570" s="23">
        <v>41395</v>
      </c>
      <c r="D570" s="24">
        <v>5</v>
      </c>
      <c r="E570" s="24" t="s">
        <v>71</v>
      </c>
      <c r="F570" s="24">
        <v>2013</v>
      </c>
      <c r="G570" s="25">
        <v>560</v>
      </c>
    </row>
    <row r="571" spans="1:7" x14ac:dyDescent="0.3">
      <c r="A571" s="10" t="s">
        <v>123</v>
      </c>
      <c r="B571" s="22" t="s">
        <v>125</v>
      </c>
      <c r="C571" s="23">
        <v>41426</v>
      </c>
      <c r="D571" s="24">
        <v>6</v>
      </c>
      <c r="E571" s="24" t="s">
        <v>71</v>
      </c>
      <c r="F571" s="24">
        <v>2013</v>
      </c>
      <c r="G571" s="25">
        <v>740</v>
      </c>
    </row>
    <row r="572" spans="1:7" x14ac:dyDescent="0.3">
      <c r="A572" s="10" t="s">
        <v>123</v>
      </c>
      <c r="B572" s="22" t="s">
        <v>125</v>
      </c>
      <c r="C572" s="23">
        <v>41456</v>
      </c>
      <c r="D572" s="24">
        <v>7</v>
      </c>
      <c r="E572" s="24" t="s">
        <v>72</v>
      </c>
      <c r="F572" s="24">
        <v>2013</v>
      </c>
      <c r="G572" s="25">
        <v>850</v>
      </c>
    </row>
    <row r="573" spans="1:7" x14ac:dyDescent="0.3">
      <c r="A573" s="10" t="s">
        <v>123</v>
      </c>
      <c r="B573" s="22" t="s">
        <v>125</v>
      </c>
      <c r="C573" s="23">
        <v>41487</v>
      </c>
      <c r="D573" s="24">
        <v>8</v>
      </c>
      <c r="E573" s="24" t="s">
        <v>72</v>
      </c>
      <c r="F573" s="24">
        <v>2013</v>
      </c>
      <c r="G573" s="25">
        <v>1010</v>
      </c>
    </row>
    <row r="574" spans="1:7" x14ac:dyDescent="0.3">
      <c r="A574" s="10" t="s">
        <v>123</v>
      </c>
      <c r="B574" s="22" t="s">
        <v>125</v>
      </c>
      <c r="C574" s="23">
        <v>41518</v>
      </c>
      <c r="D574" s="24">
        <v>9</v>
      </c>
      <c r="E574" s="24" t="s">
        <v>72</v>
      </c>
      <c r="F574" s="24">
        <v>2013</v>
      </c>
      <c r="G574" s="25">
        <v>1160</v>
      </c>
    </row>
    <row r="575" spans="1:7" x14ac:dyDescent="0.3">
      <c r="A575" s="10" t="s">
        <v>123</v>
      </c>
      <c r="B575" s="22" t="s">
        <v>125</v>
      </c>
      <c r="C575" s="23">
        <v>41548</v>
      </c>
      <c r="D575" s="24">
        <v>10</v>
      </c>
      <c r="E575" s="24" t="s">
        <v>73</v>
      </c>
      <c r="F575" s="24">
        <v>2013</v>
      </c>
      <c r="G575" s="25">
        <v>900</v>
      </c>
    </row>
    <row r="576" spans="1:7" x14ac:dyDescent="0.3">
      <c r="A576" s="10" t="s">
        <v>123</v>
      </c>
      <c r="B576" s="22" t="s">
        <v>125</v>
      </c>
      <c r="C576" s="23">
        <v>41579</v>
      </c>
      <c r="D576" s="24">
        <v>11</v>
      </c>
      <c r="E576" s="24" t="s">
        <v>73</v>
      </c>
      <c r="F576" s="24">
        <v>2013</v>
      </c>
      <c r="G576" s="25">
        <v>1100</v>
      </c>
    </row>
    <row r="577" spans="1:7" x14ac:dyDescent="0.3">
      <c r="A577" s="10" t="s">
        <v>123</v>
      </c>
      <c r="B577" s="22" t="s">
        <v>125</v>
      </c>
      <c r="C577" s="23">
        <v>41609</v>
      </c>
      <c r="D577" s="24">
        <v>12</v>
      </c>
      <c r="E577" s="24" t="s">
        <v>73</v>
      </c>
      <c r="F577" s="24">
        <v>2013</v>
      </c>
      <c r="G577" s="25">
        <v>790</v>
      </c>
    </row>
    <row r="578" spans="1:7" x14ac:dyDescent="0.3">
      <c r="A578" s="10" t="s">
        <v>123</v>
      </c>
      <c r="B578" s="22" t="s">
        <v>126</v>
      </c>
      <c r="C578" s="23">
        <v>41275</v>
      </c>
      <c r="D578" s="24">
        <v>1</v>
      </c>
      <c r="E578" s="24" t="s">
        <v>70</v>
      </c>
      <c r="F578" s="24">
        <v>2013</v>
      </c>
      <c r="G578" s="25">
        <v>290</v>
      </c>
    </row>
    <row r="579" spans="1:7" x14ac:dyDescent="0.3">
      <c r="A579" s="10" t="s">
        <v>123</v>
      </c>
      <c r="B579" s="22" t="s">
        <v>126</v>
      </c>
      <c r="C579" s="23">
        <v>41306</v>
      </c>
      <c r="D579" s="24">
        <v>2</v>
      </c>
      <c r="E579" s="24" t="s">
        <v>70</v>
      </c>
      <c r="F579" s="24">
        <v>2013</v>
      </c>
      <c r="G579" s="25">
        <v>210</v>
      </c>
    </row>
    <row r="580" spans="1:7" x14ac:dyDescent="0.3">
      <c r="A580" s="10" t="s">
        <v>123</v>
      </c>
      <c r="B580" s="22" t="s">
        <v>126</v>
      </c>
      <c r="C580" s="23">
        <v>41334</v>
      </c>
      <c r="D580" s="24">
        <v>3</v>
      </c>
      <c r="E580" s="24" t="s">
        <v>70</v>
      </c>
      <c r="F580" s="24">
        <v>2013</v>
      </c>
      <c r="G580" s="25">
        <v>190</v>
      </c>
    </row>
    <row r="581" spans="1:7" x14ac:dyDescent="0.3">
      <c r="A581" s="10" t="s">
        <v>123</v>
      </c>
      <c r="B581" s="22" t="s">
        <v>126</v>
      </c>
      <c r="C581" s="23">
        <v>41365</v>
      </c>
      <c r="D581" s="24">
        <v>4</v>
      </c>
      <c r="E581" s="24" t="s">
        <v>71</v>
      </c>
      <c r="F581" s="24">
        <v>2013</v>
      </c>
      <c r="G581" s="25">
        <v>170</v>
      </c>
    </row>
    <row r="582" spans="1:7" x14ac:dyDescent="0.3">
      <c r="A582" s="10" t="s">
        <v>123</v>
      </c>
      <c r="B582" s="22" t="s">
        <v>126</v>
      </c>
      <c r="C582" s="23">
        <v>41395</v>
      </c>
      <c r="D582" s="24">
        <v>5</v>
      </c>
      <c r="E582" s="24" t="s">
        <v>71</v>
      </c>
      <c r="F582" s="24">
        <v>2013</v>
      </c>
      <c r="G582" s="25">
        <v>190</v>
      </c>
    </row>
    <row r="583" spans="1:7" x14ac:dyDescent="0.3">
      <c r="A583" s="10" t="s">
        <v>123</v>
      </c>
      <c r="B583" s="22" t="s">
        <v>126</v>
      </c>
      <c r="C583" s="23">
        <v>41426</v>
      </c>
      <c r="D583" s="24">
        <v>6</v>
      </c>
      <c r="E583" s="24" t="s">
        <v>71</v>
      </c>
      <c r="F583" s="24">
        <v>2013</v>
      </c>
      <c r="G583" s="25">
        <v>150</v>
      </c>
    </row>
    <row r="584" spans="1:7" x14ac:dyDescent="0.3">
      <c r="A584" s="10" t="s">
        <v>123</v>
      </c>
      <c r="B584" s="22" t="s">
        <v>126</v>
      </c>
      <c r="C584" s="23">
        <v>41456</v>
      </c>
      <c r="D584" s="24">
        <v>7</v>
      </c>
      <c r="E584" s="24" t="s">
        <v>72</v>
      </c>
      <c r="F584" s="24">
        <v>2013</v>
      </c>
      <c r="G584" s="25">
        <v>120</v>
      </c>
    </row>
    <row r="585" spans="1:7" x14ac:dyDescent="0.3">
      <c r="A585" s="10" t="s">
        <v>123</v>
      </c>
      <c r="B585" s="22" t="s">
        <v>126</v>
      </c>
      <c r="C585" s="23">
        <v>41487</v>
      </c>
      <c r="D585" s="24">
        <v>8</v>
      </c>
      <c r="E585" s="24" t="s">
        <v>72</v>
      </c>
      <c r="F585" s="24">
        <v>2013</v>
      </c>
      <c r="G585" s="25">
        <v>160</v>
      </c>
    </row>
    <row r="586" spans="1:7" x14ac:dyDescent="0.3">
      <c r="A586" s="10" t="s">
        <v>123</v>
      </c>
      <c r="B586" s="22" t="s">
        <v>126</v>
      </c>
      <c r="C586" s="23">
        <v>41518</v>
      </c>
      <c r="D586" s="24">
        <v>9</v>
      </c>
      <c r="E586" s="24" t="s">
        <v>72</v>
      </c>
      <c r="F586" s="24">
        <v>2013</v>
      </c>
      <c r="G586" s="25">
        <v>150</v>
      </c>
    </row>
    <row r="587" spans="1:7" x14ac:dyDescent="0.3">
      <c r="A587" s="10" t="s">
        <v>123</v>
      </c>
      <c r="B587" s="22" t="s">
        <v>126</v>
      </c>
      <c r="C587" s="23">
        <v>41548</v>
      </c>
      <c r="D587" s="24">
        <v>10</v>
      </c>
      <c r="E587" s="24" t="s">
        <v>73</v>
      </c>
      <c r="F587" s="24">
        <v>2013</v>
      </c>
      <c r="G587" s="25">
        <v>190</v>
      </c>
    </row>
    <row r="588" spans="1:7" x14ac:dyDescent="0.3">
      <c r="A588" s="10" t="s">
        <v>123</v>
      </c>
      <c r="B588" s="22" t="s">
        <v>126</v>
      </c>
      <c r="C588" s="23">
        <v>41579</v>
      </c>
      <c r="D588" s="24">
        <v>11</v>
      </c>
      <c r="E588" s="24" t="s">
        <v>73</v>
      </c>
      <c r="F588" s="24">
        <v>2013</v>
      </c>
      <c r="G588" s="25">
        <v>250</v>
      </c>
    </row>
    <row r="589" spans="1:7" x14ac:dyDescent="0.3">
      <c r="A589" s="10" t="s">
        <v>123</v>
      </c>
      <c r="B589" s="22" t="s">
        <v>126</v>
      </c>
      <c r="C589" s="23">
        <v>41609</v>
      </c>
      <c r="D589" s="24">
        <v>12</v>
      </c>
      <c r="E589" s="24" t="s">
        <v>73</v>
      </c>
      <c r="F589" s="24">
        <v>2013</v>
      </c>
      <c r="G589" s="25">
        <v>320</v>
      </c>
    </row>
    <row r="590" spans="1:7" x14ac:dyDescent="0.3">
      <c r="A590" s="10" t="s">
        <v>123</v>
      </c>
      <c r="B590" s="22" t="s">
        <v>127</v>
      </c>
      <c r="C590" s="23">
        <v>41275</v>
      </c>
      <c r="D590" s="24">
        <v>1</v>
      </c>
      <c r="E590" s="24" t="s">
        <v>70</v>
      </c>
      <c r="F590" s="24">
        <v>2013</v>
      </c>
      <c r="G590" s="25">
        <v>820</v>
      </c>
    </row>
    <row r="591" spans="1:7" x14ac:dyDescent="0.3">
      <c r="A591" s="10" t="s">
        <v>123</v>
      </c>
      <c r="B591" s="22" t="s">
        <v>127</v>
      </c>
      <c r="C591" s="23">
        <v>41306</v>
      </c>
      <c r="D591" s="24">
        <v>2</v>
      </c>
      <c r="E591" s="24" t="s">
        <v>70</v>
      </c>
      <c r="F591" s="24">
        <v>2013</v>
      </c>
      <c r="G591" s="25">
        <v>650</v>
      </c>
    </row>
    <row r="592" spans="1:7" x14ac:dyDescent="0.3">
      <c r="A592" s="10" t="s">
        <v>123</v>
      </c>
      <c r="B592" s="22" t="s">
        <v>127</v>
      </c>
      <c r="C592" s="23">
        <v>41334</v>
      </c>
      <c r="D592" s="24">
        <v>3</v>
      </c>
      <c r="E592" s="24" t="s">
        <v>70</v>
      </c>
      <c r="F592" s="24">
        <v>2013</v>
      </c>
      <c r="G592" s="25">
        <v>730</v>
      </c>
    </row>
    <row r="593" spans="1:7" x14ac:dyDescent="0.3">
      <c r="A593" s="10" t="s">
        <v>123</v>
      </c>
      <c r="B593" s="22" t="s">
        <v>127</v>
      </c>
      <c r="C593" s="23">
        <v>41365</v>
      </c>
      <c r="D593" s="24">
        <v>4</v>
      </c>
      <c r="E593" s="24" t="s">
        <v>71</v>
      </c>
      <c r="F593" s="24">
        <v>2013</v>
      </c>
      <c r="G593" s="25">
        <v>880</v>
      </c>
    </row>
    <row r="594" spans="1:7" x14ac:dyDescent="0.3">
      <c r="A594" s="10" t="s">
        <v>123</v>
      </c>
      <c r="B594" s="22" t="s">
        <v>127</v>
      </c>
      <c r="C594" s="23">
        <v>41395</v>
      </c>
      <c r="D594" s="24">
        <v>5</v>
      </c>
      <c r="E594" s="24" t="s">
        <v>71</v>
      </c>
      <c r="F594" s="24">
        <v>2013</v>
      </c>
      <c r="G594" s="25">
        <v>770</v>
      </c>
    </row>
    <row r="595" spans="1:7" x14ac:dyDescent="0.3">
      <c r="A595" s="10" t="s">
        <v>123</v>
      </c>
      <c r="B595" s="22" t="s">
        <v>127</v>
      </c>
      <c r="C595" s="23">
        <v>41426</v>
      </c>
      <c r="D595" s="24">
        <v>6</v>
      </c>
      <c r="E595" s="24" t="s">
        <v>71</v>
      </c>
      <c r="F595" s="24">
        <v>2013</v>
      </c>
      <c r="G595" s="25">
        <v>1060</v>
      </c>
    </row>
    <row r="596" spans="1:7" x14ac:dyDescent="0.3">
      <c r="A596" s="10" t="s">
        <v>123</v>
      </c>
      <c r="B596" s="22" t="s">
        <v>127</v>
      </c>
      <c r="C596" s="23">
        <v>41456</v>
      </c>
      <c r="D596" s="24">
        <v>7</v>
      </c>
      <c r="E596" s="24" t="s">
        <v>72</v>
      </c>
      <c r="F596" s="24">
        <v>2013</v>
      </c>
      <c r="G596" s="25">
        <v>1230</v>
      </c>
    </row>
    <row r="597" spans="1:7" x14ac:dyDescent="0.3">
      <c r="A597" s="10" t="s">
        <v>123</v>
      </c>
      <c r="B597" s="22" t="s">
        <v>127</v>
      </c>
      <c r="C597" s="23">
        <v>41487</v>
      </c>
      <c r="D597" s="24">
        <v>8</v>
      </c>
      <c r="E597" s="24" t="s">
        <v>72</v>
      </c>
      <c r="F597" s="24">
        <v>2013</v>
      </c>
      <c r="G597" s="25">
        <v>1570</v>
      </c>
    </row>
    <row r="598" spans="1:7" x14ac:dyDescent="0.3">
      <c r="A598" s="10" t="s">
        <v>123</v>
      </c>
      <c r="B598" s="22" t="s">
        <v>127</v>
      </c>
      <c r="C598" s="23">
        <v>41518</v>
      </c>
      <c r="D598" s="24">
        <v>9</v>
      </c>
      <c r="E598" s="24" t="s">
        <v>72</v>
      </c>
      <c r="F598" s="24">
        <v>2013</v>
      </c>
      <c r="G598" s="25">
        <v>1420</v>
      </c>
    </row>
    <row r="599" spans="1:7" x14ac:dyDescent="0.3">
      <c r="A599" s="10" t="s">
        <v>123</v>
      </c>
      <c r="B599" s="22" t="s">
        <v>127</v>
      </c>
      <c r="C599" s="23">
        <v>41548</v>
      </c>
      <c r="D599" s="24">
        <v>10</v>
      </c>
      <c r="E599" s="24" t="s">
        <v>73</v>
      </c>
      <c r="F599" s="24">
        <v>2013</v>
      </c>
      <c r="G599" s="25">
        <v>1120</v>
      </c>
    </row>
    <row r="600" spans="1:7" x14ac:dyDescent="0.3">
      <c r="A600" s="10" t="s">
        <v>123</v>
      </c>
      <c r="B600" s="22" t="s">
        <v>127</v>
      </c>
      <c r="C600" s="23">
        <v>41579</v>
      </c>
      <c r="D600" s="24">
        <v>11</v>
      </c>
      <c r="E600" s="24" t="s">
        <v>73</v>
      </c>
      <c r="F600" s="24">
        <v>2013</v>
      </c>
      <c r="G600" s="25">
        <v>990</v>
      </c>
    </row>
    <row r="601" spans="1:7" x14ac:dyDescent="0.3">
      <c r="A601" s="10" t="s">
        <v>123</v>
      </c>
      <c r="B601" s="22" t="s">
        <v>127</v>
      </c>
      <c r="C601" s="23">
        <v>41609</v>
      </c>
      <c r="D601" s="24">
        <v>12</v>
      </c>
      <c r="E601" s="24" t="s">
        <v>73</v>
      </c>
      <c r="F601" s="24">
        <v>2013</v>
      </c>
      <c r="G601" s="25">
        <v>1010</v>
      </c>
    </row>
    <row r="602" spans="1:7" x14ac:dyDescent="0.3">
      <c r="A602" s="10" t="s">
        <v>123</v>
      </c>
      <c r="B602" s="22" t="s">
        <v>128</v>
      </c>
      <c r="C602" s="23">
        <v>41275</v>
      </c>
      <c r="D602" s="24">
        <v>1</v>
      </c>
      <c r="E602" s="24" t="s">
        <v>70</v>
      </c>
      <c r="F602" s="24">
        <v>2013</v>
      </c>
      <c r="G602" s="25">
        <v>105</v>
      </c>
    </row>
    <row r="603" spans="1:7" x14ac:dyDescent="0.3">
      <c r="A603" s="10" t="s">
        <v>123</v>
      </c>
      <c r="B603" s="22" t="s">
        <v>128</v>
      </c>
      <c r="C603" s="23">
        <v>41306</v>
      </c>
      <c r="D603" s="24">
        <v>2</v>
      </c>
      <c r="E603" s="24" t="s">
        <v>70</v>
      </c>
      <c r="F603" s="24">
        <v>2013</v>
      </c>
      <c r="G603" s="25">
        <v>110</v>
      </c>
    </row>
    <row r="604" spans="1:7" x14ac:dyDescent="0.3">
      <c r="A604" s="10" t="s">
        <v>123</v>
      </c>
      <c r="B604" s="22" t="s">
        <v>128</v>
      </c>
      <c r="C604" s="23">
        <v>41334</v>
      </c>
      <c r="D604" s="24">
        <v>3</v>
      </c>
      <c r="E604" s="24" t="s">
        <v>70</v>
      </c>
      <c r="F604" s="24">
        <v>2013</v>
      </c>
      <c r="G604" s="25">
        <v>90</v>
      </c>
    </row>
    <row r="605" spans="1:7" x14ac:dyDescent="0.3">
      <c r="A605" s="10" t="s">
        <v>123</v>
      </c>
      <c r="B605" s="22" t="s">
        <v>128</v>
      </c>
      <c r="C605" s="23">
        <v>41365</v>
      </c>
      <c r="D605" s="24">
        <v>4</v>
      </c>
      <c r="E605" s="24" t="s">
        <v>71</v>
      </c>
      <c r="F605" s="24">
        <v>2013</v>
      </c>
      <c r="G605" s="25">
        <v>90</v>
      </c>
    </row>
    <row r="606" spans="1:7" x14ac:dyDescent="0.3">
      <c r="A606" s="10" t="s">
        <v>123</v>
      </c>
      <c r="B606" s="22" t="s">
        <v>128</v>
      </c>
      <c r="C606" s="23">
        <v>41395</v>
      </c>
      <c r="D606" s="24">
        <v>5</v>
      </c>
      <c r="E606" s="24" t="s">
        <v>71</v>
      </c>
      <c r="F606" s="24">
        <v>2013</v>
      </c>
      <c r="G606" s="25">
        <v>70</v>
      </c>
    </row>
    <row r="607" spans="1:7" x14ac:dyDescent="0.3">
      <c r="A607" s="10" t="s">
        <v>123</v>
      </c>
      <c r="B607" s="22" t="s">
        <v>128</v>
      </c>
      <c r="C607" s="23">
        <v>41426</v>
      </c>
      <c r="D607" s="24">
        <v>6</v>
      </c>
      <c r="E607" s="24" t="s">
        <v>71</v>
      </c>
      <c r="F607" s="24">
        <v>2013</v>
      </c>
      <c r="G607" s="25">
        <v>60</v>
      </c>
    </row>
    <row r="608" spans="1:7" x14ac:dyDescent="0.3">
      <c r="A608" s="10" t="s">
        <v>123</v>
      </c>
      <c r="B608" s="22" t="s">
        <v>128</v>
      </c>
      <c r="C608" s="23">
        <v>41456</v>
      </c>
      <c r="D608" s="24">
        <v>7</v>
      </c>
      <c r="E608" s="24" t="s">
        <v>72</v>
      </c>
      <c r="F608" s="24">
        <v>2013</v>
      </c>
      <c r="G608" s="25">
        <v>80</v>
      </c>
    </row>
    <row r="609" spans="1:7" x14ac:dyDescent="0.3">
      <c r="A609" s="10" t="s">
        <v>123</v>
      </c>
      <c r="B609" s="22" t="s">
        <v>128</v>
      </c>
      <c r="C609" s="23">
        <v>41487</v>
      </c>
      <c r="D609" s="24">
        <v>8</v>
      </c>
      <c r="E609" s="24" t="s">
        <v>72</v>
      </c>
      <c r="F609" s="24">
        <v>2013</v>
      </c>
      <c r="G609" s="25">
        <v>80</v>
      </c>
    </row>
    <row r="610" spans="1:7" x14ac:dyDescent="0.3">
      <c r="A610" s="10" t="s">
        <v>123</v>
      </c>
      <c r="B610" s="22" t="s">
        <v>128</v>
      </c>
      <c r="C610" s="23">
        <v>41518</v>
      </c>
      <c r="D610" s="24">
        <v>9</v>
      </c>
      <c r="E610" s="24" t="s">
        <v>72</v>
      </c>
      <c r="F610" s="24">
        <v>2013</v>
      </c>
      <c r="G610" s="25">
        <v>60</v>
      </c>
    </row>
    <row r="611" spans="1:7" x14ac:dyDescent="0.3">
      <c r="A611" s="10" t="s">
        <v>123</v>
      </c>
      <c r="B611" s="22" t="s">
        <v>128</v>
      </c>
      <c r="C611" s="23">
        <v>41548</v>
      </c>
      <c r="D611" s="24">
        <v>10</v>
      </c>
      <c r="E611" s="24" t="s">
        <v>73</v>
      </c>
      <c r="F611" s="24">
        <v>2013</v>
      </c>
      <c r="G611" s="25">
        <v>70</v>
      </c>
    </row>
    <row r="612" spans="1:7" x14ac:dyDescent="0.3">
      <c r="A612" s="10" t="s">
        <v>123</v>
      </c>
      <c r="B612" s="22" t="s">
        <v>128</v>
      </c>
      <c r="C612" s="23">
        <v>41579</v>
      </c>
      <c r="D612" s="24">
        <v>11</v>
      </c>
      <c r="E612" s="24" t="s">
        <v>73</v>
      </c>
      <c r="F612" s="24">
        <v>2013</v>
      </c>
      <c r="G612" s="25">
        <v>80</v>
      </c>
    </row>
    <row r="613" spans="1:7" x14ac:dyDescent="0.3">
      <c r="A613" s="10" t="s">
        <v>123</v>
      </c>
      <c r="B613" s="22" t="s">
        <v>128</v>
      </c>
      <c r="C613" s="23">
        <v>41609</v>
      </c>
      <c r="D613" s="24">
        <v>12</v>
      </c>
      <c r="E613" s="24" t="s">
        <v>73</v>
      </c>
      <c r="F613" s="24">
        <v>2013</v>
      </c>
      <c r="G613" s="25">
        <v>70</v>
      </c>
    </row>
    <row r="614" spans="1:7" x14ac:dyDescent="0.3">
      <c r="A614" s="10" t="s">
        <v>123</v>
      </c>
      <c r="B614" s="22" t="s">
        <v>129</v>
      </c>
      <c r="C614" s="23">
        <v>41275</v>
      </c>
      <c r="D614" s="24">
        <v>1</v>
      </c>
      <c r="E614" s="24" t="s">
        <v>70</v>
      </c>
      <c r="F614" s="24">
        <v>2013</v>
      </c>
      <c r="G614" s="25">
        <v>345</v>
      </c>
    </row>
    <row r="615" spans="1:7" x14ac:dyDescent="0.3">
      <c r="A615" s="10" t="s">
        <v>123</v>
      </c>
      <c r="B615" s="22" t="s">
        <v>129</v>
      </c>
      <c r="C615" s="23">
        <v>41306</v>
      </c>
      <c r="D615" s="24">
        <v>2</v>
      </c>
      <c r="E615" s="24" t="s">
        <v>70</v>
      </c>
      <c r="F615" s="24">
        <v>2013</v>
      </c>
      <c r="G615" s="25">
        <v>250</v>
      </c>
    </row>
    <row r="616" spans="1:7" x14ac:dyDescent="0.3">
      <c r="A616" s="10" t="s">
        <v>123</v>
      </c>
      <c r="B616" s="22" t="s">
        <v>129</v>
      </c>
      <c r="C616" s="23">
        <v>41334</v>
      </c>
      <c r="D616" s="24">
        <v>3</v>
      </c>
      <c r="E616" s="24" t="s">
        <v>70</v>
      </c>
      <c r="F616" s="24">
        <v>2013</v>
      </c>
      <c r="G616" s="25">
        <v>210</v>
      </c>
    </row>
    <row r="617" spans="1:7" x14ac:dyDescent="0.3">
      <c r="A617" s="10" t="s">
        <v>123</v>
      </c>
      <c r="B617" s="22" t="s">
        <v>129</v>
      </c>
      <c r="C617" s="23">
        <v>41365</v>
      </c>
      <c r="D617" s="24">
        <v>4</v>
      </c>
      <c r="E617" s="24" t="s">
        <v>71</v>
      </c>
      <c r="F617" s="24">
        <v>2013</v>
      </c>
      <c r="G617" s="25">
        <v>190</v>
      </c>
    </row>
    <row r="618" spans="1:7" x14ac:dyDescent="0.3">
      <c r="A618" s="10" t="s">
        <v>123</v>
      </c>
      <c r="B618" s="22" t="s">
        <v>129</v>
      </c>
      <c r="C618" s="23">
        <v>41395</v>
      </c>
      <c r="D618" s="24">
        <v>5</v>
      </c>
      <c r="E618" s="24" t="s">
        <v>71</v>
      </c>
      <c r="F618" s="24">
        <v>2013</v>
      </c>
      <c r="G618" s="25">
        <v>170</v>
      </c>
    </row>
    <row r="619" spans="1:7" x14ac:dyDescent="0.3">
      <c r="A619" s="10" t="s">
        <v>123</v>
      </c>
      <c r="B619" s="22" t="s">
        <v>129</v>
      </c>
      <c r="C619" s="23">
        <v>41426</v>
      </c>
      <c r="D619" s="24">
        <v>6</v>
      </c>
      <c r="E619" s="24" t="s">
        <v>71</v>
      </c>
      <c r="F619" s="24">
        <v>2013</v>
      </c>
      <c r="G619" s="25">
        <v>170</v>
      </c>
    </row>
    <row r="620" spans="1:7" x14ac:dyDescent="0.3">
      <c r="A620" s="10" t="s">
        <v>123</v>
      </c>
      <c r="B620" s="22" t="s">
        <v>129</v>
      </c>
      <c r="C620" s="23">
        <v>41456</v>
      </c>
      <c r="D620" s="24">
        <v>7</v>
      </c>
      <c r="E620" s="24" t="s">
        <v>72</v>
      </c>
      <c r="F620" s="24">
        <v>2013</v>
      </c>
      <c r="G620" s="25">
        <v>170</v>
      </c>
    </row>
    <row r="621" spans="1:7" x14ac:dyDescent="0.3">
      <c r="A621" s="10" t="s">
        <v>123</v>
      </c>
      <c r="B621" s="22" t="s">
        <v>129</v>
      </c>
      <c r="C621" s="23">
        <v>41487</v>
      </c>
      <c r="D621" s="24">
        <v>8</v>
      </c>
      <c r="E621" s="24" t="s">
        <v>72</v>
      </c>
      <c r="F621" s="24">
        <v>2013</v>
      </c>
      <c r="G621" s="25">
        <v>230</v>
      </c>
    </row>
    <row r="622" spans="1:7" x14ac:dyDescent="0.3">
      <c r="A622" s="10" t="s">
        <v>123</v>
      </c>
      <c r="B622" s="22" t="s">
        <v>129</v>
      </c>
      <c r="C622" s="23">
        <v>41518</v>
      </c>
      <c r="D622" s="24">
        <v>9</v>
      </c>
      <c r="E622" s="24" t="s">
        <v>72</v>
      </c>
      <c r="F622" s="24">
        <v>2013</v>
      </c>
      <c r="G622" s="25">
        <v>220</v>
      </c>
    </row>
    <row r="623" spans="1:7" x14ac:dyDescent="0.3">
      <c r="A623" s="10" t="s">
        <v>123</v>
      </c>
      <c r="B623" s="22" t="s">
        <v>129</v>
      </c>
      <c r="C623" s="23">
        <v>41548</v>
      </c>
      <c r="D623" s="24">
        <v>10</v>
      </c>
      <c r="E623" s="24" t="s">
        <v>73</v>
      </c>
      <c r="F623" s="24">
        <v>2013</v>
      </c>
      <c r="G623" s="25">
        <v>260</v>
      </c>
    </row>
    <row r="624" spans="1:7" x14ac:dyDescent="0.3">
      <c r="A624" s="10" t="s">
        <v>123</v>
      </c>
      <c r="B624" s="22" t="s">
        <v>129</v>
      </c>
      <c r="C624" s="23">
        <v>41579</v>
      </c>
      <c r="D624" s="24">
        <v>11</v>
      </c>
      <c r="E624" s="24" t="s">
        <v>73</v>
      </c>
      <c r="F624" s="24">
        <v>2013</v>
      </c>
      <c r="G624" s="25">
        <v>270</v>
      </c>
    </row>
    <row r="625" spans="1:7" x14ac:dyDescent="0.3">
      <c r="A625" s="10" t="s">
        <v>123</v>
      </c>
      <c r="B625" s="22" t="s">
        <v>129</v>
      </c>
      <c r="C625" s="23">
        <v>41609</v>
      </c>
      <c r="D625" s="24">
        <v>12</v>
      </c>
      <c r="E625" s="24" t="s">
        <v>73</v>
      </c>
      <c r="F625" s="24">
        <v>2013</v>
      </c>
      <c r="G625" s="25">
        <v>190</v>
      </c>
    </row>
    <row r="626" spans="1:7" x14ac:dyDescent="0.3">
      <c r="A626" s="10" t="s">
        <v>130</v>
      </c>
      <c r="B626" s="22" t="s">
        <v>131</v>
      </c>
      <c r="C626" s="23">
        <v>41275</v>
      </c>
      <c r="D626" s="24">
        <v>1</v>
      </c>
      <c r="E626" s="24" t="s">
        <v>70</v>
      </c>
      <c r="F626" s="24">
        <v>2013</v>
      </c>
      <c r="G626" s="25">
        <v>290</v>
      </c>
    </row>
    <row r="627" spans="1:7" x14ac:dyDescent="0.3">
      <c r="A627" s="10" t="s">
        <v>130</v>
      </c>
      <c r="B627" s="22" t="s">
        <v>131</v>
      </c>
      <c r="C627" s="23">
        <v>41306</v>
      </c>
      <c r="D627" s="24">
        <v>2</v>
      </c>
      <c r="E627" s="24" t="s">
        <v>70</v>
      </c>
      <c r="F627" s="24">
        <v>2013</v>
      </c>
      <c r="G627" s="25">
        <v>310</v>
      </c>
    </row>
    <row r="628" spans="1:7" x14ac:dyDescent="0.3">
      <c r="A628" s="10" t="s">
        <v>130</v>
      </c>
      <c r="B628" s="22" t="s">
        <v>131</v>
      </c>
      <c r="C628" s="23">
        <v>41334</v>
      </c>
      <c r="D628" s="24">
        <v>3</v>
      </c>
      <c r="E628" s="24" t="s">
        <v>70</v>
      </c>
      <c r="F628" s="24">
        <v>2013</v>
      </c>
      <c r="G628" s="25">
        <v>300</v>
      </c>
    </row>
    <row r="629" spans="1:7" x14ac:dyDescent="0.3">
      <c r="A629" s="10" t="s">
        <v>130</v>
      </c>
      <c r="B629" s="22" t="s">
        <v>131</v>
      </c>
      <c r="C629" s="23">
        <v>41365</v>
      </c>
      <c r="D629" s="24">
        <v>4</v>
      </c>
      <c r="E629" s="24" t="s">
        <v>71</v>
      </c>
      <c r="F629" s="24">
        <v>2013</v>
      </c>
      <c r="G629" s="25">
        <v>320</v>
      </c>
    </row>
    <row r="630" spans="1:7" x14ac:dyDescent="0.3">
      <c r="A630" s="10" t="s">
        <v>130</v>
      </c>
      <c r="B630" s="22" t="s">
        <v>131</v>
      </c>
      <c r="C630" s="23">
        <v>41395</v>
      </c>
      <c r="D630" s="24">
        <v>5</v>
      </c>
      <c r="E630" s="24" t="s">
        <v>71</v>
      </c>
      <c r="F630" s="24">
        <v>2013</v>
      </c>
      <c r="G630" s="25">
        <v>330</v>
      </c>
    </row>
    <row r="631" spans="1:7" x14ac:dyDescent="0.3">
      <c r="A631" s="10" t="s">
        <v>130</v>
      </c>
      <c r="B631" s="22" t="s">
        <v>131</v>
      </c>
      <c r="C631" s="23">
        <v>41426</v>
      </c>
      <c r="D631" s="24">
        <v>6</v>
      </c>
      <c r="E631" s="24" t="s">
        <v>71</v>
      </c>
      <c r="F631" s="24">
        <v>2013</v>
      </c>
      <c r="G631" s="25">
        <v>350</v>
      </c>
    </row>
    <row r="632" spans="1:7" x14ac:dyDescent="0.3">
      <c r="A632" s="10" t="s">
        <v>130</v>
      </c>
      <c r="B632" s="22" t="s">
        <v>131</v>
      </c>
      <c r="C632" s="23">
        <v>41456</v>
      </c>
      <c r="D632" s="24">
        <v>7</v>
      </c>
      <c r="E632" s="24" t="s">
        <v>72</v>
      </c>
      <c r="F632" s="24">
        <v>2013</v>
      </c>
      <c r="G632" s="25">
        <v>480</v>
      </c>
    </row>
    <row r="633" spans="1:7" x14ac:dyDescent="0.3">
      <c r="A633" s="10" t="s">
        <v>130</v>
      </c>
      <c r="B633" s="22" t="s">
        <v>131</v>
      </c>
      <c r="C633" s="23">
        <v>41487</v>
      </c>
      <c r="D633" s="24">
        <v>8</v>
      </c>
      <c r="E633" s="24" t="s">
        <v>72</v>
      </c>
      <c r="F633" s="24">
        <v>2013</v>
      </c>
      <c r="G633" s="25">
        <v>490</v>
      </c>
    </row>
    <row r="634" spans="1:7" x14ac:dyDescent="0.3">
      <c r="A634" s="10" t="s">
        <v>130</v>
      </c>
      <c r="B634" s="22" t="s">
        <v>131</v>
      </c>
      <c r="C634" s="23">
        <v>41518</v>
      </c>
      <c r="D634" s="24">
        <v>9</v>
      </c>
      <c r="E634" s="24" t="s">
        <v>72</v>
      </c>
      <c r="F634" s="24">
        <v>2013</v>
      </c>
      <c r="G634" s="25">
        <v>660</v>
      </c>
    </row>
    <row r="635" spans="1:7" x14ac:dyDescent="0.3">
      <c r="A635" s="10" t="s">
        <v>130</v>
      </c>
      <c r="B635" s="22" t="s">
        <v>131</v>
      </c>
      <c r="C635" s="23">
        <v>41548</v>
      </c>
      <c r="D635" s="24">
        <v>10</v>
      </c>
      <c r="E635" s="24" t="s">
        <v>73</v>
      </c>
      <c r="F635" s="24">
        <v>2013</v>
      </c>
      <c r="G635" s="25">
        <v>770</v>
      </c>
    </row>
    <row r="636" spans="1:7" x14ac:dyDescent="0.3">
      <c r="A636" s="10" t="s">
        <v>130</v>
      </c>
      <c r="B636" s="22" t="s">
        <v>131</v>
      </c>
      <c r="C636" s="23">
        <v>41579</v>
      </c>
      <c r="D636" s="24">
        <v>11</v>
      </c>
      <c r="E636" s="24" t="s">
        <v>73</v>
      </c>
      <c r="F636" s="24">
        <v>2013</v>
      </c>
      <c r="G636" s="25">
        <v>740</v>
      </c>
    </row>
    <row r="637" spans="1:7" x14ac:dyDescent="0.3">
      <c r="A637" s="10" t="s">
        <v>130</v>
      </c>
      <c r="B637" s="22" t="s">
        <v>131</v>
      </c>
      <c r="C637" s="23">
        <v>41609</v>
      </c>
      <c r="D637" s="24">
        <v>12</v>
      </c>
      <c r="E637" s="24" t="s">
        <v>73</v>
      </c>
      <c r="F637" s="24">
        <v>2013</v>
      </c>
      <c r="G637" s="25">
        <v>540</v>
      </c>
    </row>
    <row r="638" spans="1:7" x14ac:dyDescent="0.3">
      <c r="A638" s="10" t="s">
        <v>130</v>
      </c>
      <c r="B638" s="22" t="s">
        <v>132</v>
      </c>
      <c r="C638" s="23">
        <v>41275</v>
      </c>
      <c r="D638" s="24">
        <v>1</v>
      </c>
      <c r="E638" s="24" t="s">
        <v>70</v>
      </c>
      <c r="F638" s="24">
        <v>2013</v>
      </c>
      <c r="G638" s="25">
        <v>365</v>
      </c>
    </row>
    <row r="639" spans="1:7" x14ac:dyDescent="0.3">
      <c r="A639" s="10" t="s">
        <v>130</v>
      </c>
      <c r="B639" s="22" t="s">
        <v>132</v>
      </c>
      <c r="C639" s="23">
        <v>41306</v>
      </c>
      <c r="D639" s="24">
        <v>2</v>
      </c>
      <c r="E639" s="24" t="s">
        <v>70</v>
      </c>
      <c r="F639" s="24">
        <v>2013</v>
      </c>
      <c r="G639" s="25">
        <v>430</v>
      </c>
    </row>
    <row r="640" spans="1:7" x14ac:dyDescent="0.3">
      <c r="A640" s="10" t="s">
        <v>130</v>
      </c>
      <c r="B640" s="22" t="s">
        <v>132</v>
      </c>
      <c r="C640" s="23">
        <v>41334</v>
      </c>
      <c r="D640" s="24">
        <v>3</v>
      </c>
      <c r="E640" s="24" t="s">
        <v>70</v>
      </c>
      <c r="F640" s="24">
        <v>2013</v>
      </c>
      <c r="G640" s="25">
        <v>450</v>
      </c>
    </row>
    <row r="641" spans="1:7" x14ac:dyDescent="0.3">
      <c r="A641" s="10" t="s">
        <v>130</v>
      </c>
      <c r="B641" s="22" t="s">
        <v>132</v>
      </c>
      <c r="C641" s="23">
        <v>41365</v>
      </c>
      <c r="D641" s="24">
        <v>4</v>
      </c>
      <c r="E641" s="24" t="s">
        <v>71</v>
      </c>
      <c r="F641" s="24">
        <v>2013</v>
      </c>
      <c r="G641" s="25">
        <v>620</v>
      </c>
    </row>
    <row r="642" spans="1:7" x14ac:dyDescent="0.3">
      <c r="A642" s="10" t="s">
        <v>130</v>
      </c>
      <c r="B642" s="22" t="s">
        <v>132</v>
      </c>
      <c r="C642" s="23">
        <v>41395</v>
      </c>
      <c r="D642" s="24">
        <v>5</v>
      </c>
      <c r="E642" s="24" t="s">
        <v>71</v>
      </c>
      <c r="F642" s="24">
        <v>2013</v>
      </c>
      <c r="G642" s="25">
        <v>780</v>
      </c>
    </row>
    <row r="643" spans="1:7" x14ac:dyDescent="0.3">
      <c r="A643" s="10" t="s">
        <v>130</v>
      </c>
      <c r="B643" s="22" t="s">
        <v>132</v>
      </c>
      <c r="C643" s="23">
        <v>41426</v>
      </c>
      <c r="D643" s="24">
        <v>6</v>
      </c>
      <c r="E643" s="24" t="s">
        <v>71</v>
      </c>
      <c r="F643" s="24">
        <v>2013</v>
      </c>
      <c r="G643" s="25">
        <v>680</v>
      </c>
    </row>
    <row r="644" spans="1:7" x14ac:dyDescent="0.3">
      <c r="A644" s="10" t="s">
        <v>130</v>
      </c>
      <c r="B644" s="22" t="s">
        <v>132</v>
      </c>
      <c r="C644" s="23">
        <v>41456</v>
      </c>
      <c r="D644" s="24">
        <v>7</v>
      </c>
      <c r="E644" s="24" t="s">
        <v>72</v>
      </c>
      <c r="F644" s="24">
        <v>2013</v>
      </c>
      <c r="G644" s="25">
        <v>660</v>
      </c>
    </row>
    <row r="645" spans="1:7" x14ac:dyDescent="0.3">
      <c r="A645" s="10" t="s">
        <v>130</v>
      </c>
      <c r="B645" s="22" t="s">
        <v>132</v>
      </c>
      <c r="C645" s="23">
        <v>41487</v>
      </c>
      <c r="D645" s="24">
        <v>8</v>
      </c>
      <c r="E645" s="24" t="s">
        <v>72</v>
      </c>
      <c r="F645" s="24">
        <v>2013</v>
      </c>
      <c r="G645" s="25">
        <v>550</v>
      </c>
    </row>
    <row r="646" spans="1:7" x14ac:dyDescent="0.3">
      <c r="A646" s="10" t="s">
        <v>130</v>
      </c>
      <c r="B646" s="22" t="s">
        <v>132</v>
      </c>
      <c r="C646" s="23">
        <v>41518</v>
      </c>
      <c r="D646" s="24">
        <v>9</v>
      </c>
      <c r="E646" s="24" t="s">
        <v>72</v>
      </c>
      <c r="F646" s="24">
        <v>2013</v>
      </c>
      <c r="G646" s="25">
        <v>490</v>
      </c>
    </row>
    <row r="647" spans="1:7" x14ac:dyDescent="0.3">
      <c r="A647" s="10" t="s">
        <v>130</v>
      </c>
      <c r="B647" s="22" t="s">
        <v>132</v>
      </c>
      <c r="C647" s="23">
        <v>41548</v>
      </c>
      <c r="D647" s="24">
        <v>10</v>
      </c>
      <c r="E647" s="24" t="s">
        <v>73</v>
      </c>
      <c r="F647" s="24">
        <v>2013</v>
      </c>
      <c r="G647" s="25">
        <v>370</v>
      </c>
    </row>
    <row r="648" spans="1:7" x14ac:dyDescent="0.3">
      <c r="A648" s="10" t="s">
        <v>130</v>
      </c>
      <c r="B648" s="22" t="s">
        <v>132</v>
      </c>
      <c r="C648" s="23">
        <v>41579</v>
      </c>
      <c r="D648" s="24">
        <v>11</v>
      </c>
      <c r="E648" s="24" t="s">
        <v>73</v>
      </c>
      <c r="F648" s="24">
        <v>2013</v>
      </c>
      <c r="G648" s="25">
        <v>480</v>
      </c>
    </row>
    <row r="649" spans="1:7" x14ac:dyDescent="0.3">
      <c r="A649" s="10" t="s">
        <v>130</v>
      </c>
      <c r="B649" s="22" t="s">
        <v>132</v>
      </c>
      <c r="C649" s="23">
        <v>41609</v>
      </c>
      <c r="D649" s="24">
        <v>12</v>
      </c>
      <c r="E649" s="24" t="s">
        <v>73</v>
      </c>
      <c r="F649" s="24">
        <v>2013</v>
      </c>
      <c r="G649" s="25">
        <v>620</v>
      </c>
    </row>
    <row r="650" spans="1:7" x14ac:dyDescent="0.3">
      <c r="A650" s="10" t="s">
        <v>130</v>
      </c>
      <c r="B650" s="22" t="s">
        <v>133</v>
      </c>
      <c r="C650" s="23">
        <v>41275</v>
      </c>
      <c r="D650" s="24">
        <v>1</v>
      </c>
      <c r="E650" s="24" t="s">
        <v>70</v>
      </c>
      <c r="F650" s="24">
        <v>2013</v>
      </c>
      <c r="G650" s="25">
        <v>1450</v>
      </c>
    </row>
    <row r="651" spans="1:7" x14ac:dyDescent="0.3">
      <c r="A651" s="10" t="s">
        <v>130</v>
      </c>
      <c r="B651" s="22" t="s">
        <v>133</v>
      </c>
      <c r="C651" s="23">
        <v>41306</v>
      </c>
      <c r="D651" s="24">
        <v>2</v>
      </c>
      <c r="E651" s="24" t="s">
        <v>70</v>
      </c>
      <c r="F651" s="24">
        <v>2013</v>
      </c>
      <c r="G651" s="25">
        <v>1890</v>
      </c>
    </row>
    <row r="652" spans="1:7" x14ac:dyDescent="0.3">
      <c r="A652" s="10" t="s">
        <v>130</v>
      </c>
      <c r="B652" s="22" t="s">
        <v>133</v>
      </c>
      <c r="C652" s="23">
        <v>41334</v>
      </c>
      <c r="D652" s="24">
        <v>3</v>
      </c>
      <c r="E652" s="24" t="s">
        <v>70</v>
      </c>
      <c r="F652" s="24">
        <v>2013</v>
      </c>
      <c r="G652" s="25">
        <v>2080</v>
      </c>
    </row>
    <row r="653" spans="1:7" x14ac:dyDescent="0.3">
      <c r="A653" s="10" t="s">
        <v>130</v>
      </c>
      <c r="B653" s="22" t="s">
        <v>133</v>
      </c>
      <c r="C653" s="23">
        <v>41365</v>
      </c>
      <c r="D653" s="24">
        <v>4</v>
      </c>
      <c r="E653" s="24" t="s">
        <v>71</v>
      </c>
      <c r="F653" s="24">
        <v>2013</v>
      </c>
      <c r="G653" s="25">
        <v>2620</v>
      </c>
    </row>
    <row r="654" spans="1:7" x14ac:dyDescent="0.3">
      <c r="A654" s="10" t="s">
        <v>130</v>
      </c>
      <c r="B654" s="22" t="s">
        <v>133</v>
      </c>
      <c r="C654" s="23">
        <v>41395</v>
      </c>
      <c r="D654" s="24">
        <v>5</v>
      </c>
      <c r="E654" s="24" t="s">
        <v>71</v>
      </c>
      <c r="F654" s="24">
        <v>2013</v>
      </c>
      <c r="G654" s="25">
        <v>3070</v>
      </c>
    </row>
    <row r="655" spans="1:7" x14ac:dyDescent="0.3">
      <c r="A655" s="10" t="s">
        <v>130</v>
      </c>
      <c r="B655" s="22" t="s">
        <v>133</v>
      </c>
      <c r="C655" s="23">
        <v>41426</v>
      </c>
      <c r="D655" s="24">
        <v>6</v>
      </c>
      <c r="E655" s="24" t="s">
        <v>71</v>
      </c>
      <c r="F655" s="24">
        <v>2013</v>
      </c>
      <c r="G655" s="25">
        <v>3740</v>
      </c>
    </row>
    <row r="656" spans="1:7" x14ac:dyDescent="0.3">
      <c r="A656" s="10" t="s">
        <v>130</v>
      </c>
      <c r="B656" s="22" t="s">
        <v>133</v>
      </c>
      <c r="C656" s="23">
        <v>41456</v>
      </c>
      <c r="D656" s="24">
        <v>7</v>
      </c>
      <c r="E656" s="24" t="s">
        <v>72</v>
      </c>
      <c r="F656" s="24">
        <v>2013</v>
      </c>
      <c r="G656" s="25">
        <v>3220</v>
      </c>
    </row>
    <row r="657" spans="1:7" x14ac:dyDescent="0.3">
      <c r="A657" s="10" t="s">
        <v>130</v>
      </c>
      <c r="B657" s="22" t="s">
        <v>133</v>
      </c>
      <c r="C657" s="23">
        <v>41487</v>
      </c>
      <c r="D657" s="24">
        <v>8</v>
      </c>
      <c r="E657" s="24" t="s">
        <v>72</v>
      </c>
      <c r="F657" s="24">
        <v>2013</v>
      </c>
      <c r="G657" s="25">
        <v>3670</v>
      </c>
    </row>
    <row r="658" spans="1:7" x14ac:dyDescent="0.3">
      <c r="A658" s="10" t="s">
        <v>130</v>
      </c>
      <c r="B658" s="22" t="s">
        <v>133</v>
      </c>
      <c r="C658" s="23">
        <v>41518</v>
      </c>
      <c r="D658" s="24">
        <v>9</v>
      </c>
      <c r="E658" s="24" t="s">
        <v>72</v>
      </c>
      <c r="F658" s="24">
        <v>2013</v>
      </c>
      <c r="G658" s="25">
        <v>3550</v>
      </c>
    </row>
    <row r="659" spans="1:7" x14ac:dyDescent="0.3">
      <c r="A659" s="10" t="s">
        <v>130</v>
      </c>
      <c r="B659" s="22" t="s">
        <v>133</v>
      </c>
      <c r="C659" s="23">
        <v>41548</v>
      </c>
      <c r="D659" s="24">
        <v>10</v>
      </c>
      <c r="E659" s="24" t="s">
        <v>73</v>
      </c>
      <c r="F659" s="24">
        <v>2013</v>
      </c>
      <c r="G659" s="25">
        <v>3480</v>
      </c>
    </row>
    <row r="660" spans="1:7" x14ac:dyDescent="0.3">
      <c r="A660" s="10" t="s">
        <v>130</v>
      </c>
      <c r="B660" s="22" t="s">
        <v>133</v>
      </c>
      <c r="C660" s="23">
        <v>41579</v>
      </c>
      <c r="D660" s="24">
        <v>11</v>
      </c>
      <c r="E660" s="24" t="s">
        <v>73</v>
      </c>
      <c r="F660" s="24">
        <v>2013</v>
      </c>
      <c r="G660" s="25">
        <v>2690</v>
      </c>
    </row>
    <row r="661" spans="1:7" x14ac:dyDescent="0.3">
      <c r="A661" s="10" t="s">
        <v>130</v>
      </c>
      <c r="B661" s="22" t="s">
        <v>133</v>
      </c>
      <c r="C661" s="23">
        <v>41609</v>
      </c>
      <c r="D661" s="24">
        <v>12</v>
      </c>
      <c r="E661" s="24" t="s">
        <v>73</v>
      </c>
      <c r="F661" s="24">
        <v>2013</v>
      </c>
      <c r="G661" s="25">
        <v>3150</v>
      </c>
    </row>
    <row r="662" spans="1:7" x14ac:dyDescent="0.3">
      <c r="A662" s="10" t="s">
        <v>130</v>
      </c>
      <c r="B662" s="22" t="s">
        <v>134</v>
      </c>
      <c r="C662" s="23">
        <v>41275</v>
      </c>
      <c r="D662" s="24">
        <v>1</v>
      </c>
      <c r="E662" s="24" t="s">
        <v>70</v>
      </c>
      <c r="F662" s="24">
        <v>2013</v>
      </c>
      <c r="G662" s="25">
        <v>875</v>
      </c>
    </row>
    <row r="663" spans="1:7" x14ac:dyDescent="0.3">
      <c r="A663" s="10" t="s">
        <v>130</v>
      </c>
      <c r="B663" s="22" t="s">
        <v>134</v>
      </c>
      <c r="C663" s="23">
        <v>41306</v>
      </c>
      <c r="D663" s="24">
        <v>2</v>
      </c>
      <c r="E663" s="24" t="s">
        <v>70</v>
      </c>
      <c r="F663" s="24">
        <v>2013</v>
      </c>
      <c r="G663" s="25">
        <v>640</v>
      </c>
    </row>
    <row r="664" spans="1:7" x14ac:dyDescent="0.3">
      <c r="A664" s="10" t="s">
        <v>130</v>
      </c>
      <c r="B664" s="22" t="s">
        <v>134</v>
      </c>
      <c r="C664" s="23">
        <v>41334</v>
      </c>
      <c r="D664" s="24">
        <v>3</v>
      </c>
      <c r="E664" s="24" t="s">
        <v>70</v>
      </c>
      <c r="F664" s="24">
        <v>2013</v>
      </c>
      <c r="G664" s="25">
        <v>790</v>
      </c>
    </row>
    <row r="665" spans="1:7" x14ac:dyDescent="0.3">
      <c r="A665" s="10" t="s">
        <v>130</v>
      </c>
      <c r="B665" s="22" t="s">
        <v>134</v>
      </c>
      <c r="C665" s="23">
        <v>41365</v>
      </c>
      <c r="D665" s="24">
        <v>4</v>
      </c>
      <c r="E665" s="24" t="s">
        <v>71</v>
      </c>
      <c r="F665" s="24">
        <v>2013</v>
      </c>
      <c r="G665" s="25">
        <v>890</v>
      </c>
    </row>
    <row r="666" spans="1:7" x14ac:dyDescent="0.3">
      <c r="A666" s="10" t="s">
        <v>130</v>
      </c>
      <c r="B666" s="22" t="s">
        <v>134</v>
      </c>
      <c r="C666" s="23">
        <v>41395</v>
      </c>
      <c r="D666" s="24">
        <v>5</v>
      </c>
      <c r="E666" s="24" t="s">
        <v>71</v>
      </c>
      <c r="F666" s="24">
        <v>2013</v>
      </c>
      <c r="G666" s="25">
        <v>1100</v>
      </c>
    </row>
    <row r="667" spans="1:7" x14ac:dyDescent="0.3">
      <c r="A667" s="10" t="s">
        <v>130</v>
      </c>
      <c r="B667" s="22" t="s">
        <v>134</v>
      </c>
      <c r="C667" s="23">
        <v>41426</v>
      </c>
      <c r="D667" s="24">
        <v>6</v>
      </c>
      <c r="E667" s="24" t="s">
        <v>71</v>
      </c>
      <c r="F667" s="24">
        <v>2013</v>
      </c>
      <c r="G667" s="25">
        <v>1010</v>
      </c>
    </row>
    <row r="668" spans="1:7" x14ac:dyDescent="0.3">
      <c r="A668" s="10" t="s">
        <v>130</v>
      </c>
      <c r="B668" s="22" t="s">
        <v>134</v>
      </c>
      <c r="C668" s="23">
        <v>41456</v>
      </c>
      <c r="D668" s="24">
        <v>7</v>
      </c>
      <c r="E668" s="24" t="s">
        <v>72</v>
      </c>
      <c r="F668" s="24">
        <v>2013</v>
      </c>
      <c r="G668" s="25">
        <v>1210</v>
      </c>
    </row>
    <row r="669" spans="1:7" x14ac:dyDescent="0.3">
      <c r="A669" s="10" t="s">
        <v>130</v>
      </c>
      <c r="B669" s="22" t="s">
        <v>134</v>
      </c>
      <c r="C669" s="23">
        <v>41487</v>
      </c>
      <c r="D669" s="24">
        <v>8</v>
      </c>
      <c r="E669" s="24" t="s">
        <v>72</v>
      </c>
      <c r="F669" s="24">
        <v>2013</v>
      </c>
      <c r="G669" s="25">
        <v>1430</v>
      </c>
    </row>
    <row r="670" spans="1:7" x14ac:dyDescent="0.3">
      <c r="A670" s="10" t="s">
        <v>130</v>
      </c>
      <c r="B670" s="22" t="s">
        <v>134</v>
      </c>
      <c r="C670" s="23">
        <v>41518</v>
      </c>
      <c r="D670" s="24">
        <v>9</v>
      </c>
      <c r="E670" s="24" t="s">
        <v>72</v>
      </c>
      <c r="F670" s="24">
        <v>2013</v>
      </c>
      <c r="G670" s="25">
        <v>1530</v>
      </c>
    </row>
    <row r="671" spans="1:7" x14ac:dyDescent="0.3">
      <c r="A671" s="10" t="s">
        <v>130</v>
      </c>
      <c r="B671" s="22" t="s">
        <v>134</v>
      </c>
      <c r="C671" s="23">
        <v>41548</v>
      </c>
      <c r="D671" s="24">
        <v>10</v>
      </c>
      <c r="E671" s="24" t="s">
        <v>73</v>
      </c>
      <c r="F671" s="24">
        <v>2013</v>
      </c>
      <c r="G671" s="25">
        <v>1330</v>
      </c>
    </row>
    <row r="672" spans="1:7" x14ac:dyDescent="0.3">
      <c r="A672" s="10" t="s">
        <v>130</v>
      </c>
      <c r="B672" s="22" t="s">
        <v>134</v>
      </c>
      <c r="C672" s="23">
        <v>41579</v>
      </c>
      <c r="D672" s="24">
        <v>11</v>
      </c>
      <c r="E672" s="24" t="s">
        <v>73</v>
      </c>
      <c r="F672" s="24">
        <v>2013</v>
      </c>
      <c r="G672" s="25">
        <v>1620</v>
      </c>
    </row>
    <row r="673" spans="1:7" x14ac:dyDescent="0.3">
      <c r="A673" s="10" t="s">
        <v>130</v>
      </c>
      <c r="B673" s="22" t="s">
        <v>134</v>
      </c>
      <c r="C673" s="23">
        <v>41609</v>
      </c>
      <c r="D673" s="24">
        <v>12</v>
      </c>
      <c r="E673" s="24" t="s">
        <v>73</v>
      </c>
      <c r="F673" s="24">
        <v>2013</v>
      </c>
      <c r="G673" s="25">
        <v>1360</v>
      </c>
    </row>
    <row r="674" spans="1:7" x14ac:dyDescent="0.3">
      <c r="A674" s="10" t="s">
        <v>130</v>
      </c>
      <c r="B674" s="22" t="s">
        <v>135</v>
      </c>
      <c r="C674" s="23">
        <v>41275</v>
      </c>
      <c r="D674" s="24">
        <v>1</v>
      </c>
      <c r="E674" s="24" t="s">
        <v>70</v>
      </c>
      <c r="F674" s="24">
        <v>2013</v>
      </c>
      <c r="G674" s="25">
        <v>920</v>
      </c>
    </row>
    <row r="675" spans="1:7" x14ac:dyDescent="0.3">
      <c r="A675" s="10" t="s">
        <v>130</v>
      </c>
      <c r="B675" s="22" t="s">
        <v>135</v>
      </c>
      <c r="C675" s="23">
        <v>41306</v>
      </c>
      <c r="D675" s="24">
        <v>2</v>
      </c>
      <c r="E675" s="24" t="s">
        <v>70</v>
      </c>
      <c r="F675" s="24">
        <v>2013</v>
      </c>
      <c r="G675" s="25">
        <v>660</v>
      </c>
    </row>
    <row r="676" spans="1:7" x14ac:dyDescent="0.3">
      <c r="A676" s="10" t="s">
        <v>130</v>
      </c>
      <c r="B676" s="22" t="s">
        <v>135</v>
      </c>
      <c r="C676" s="23">
        <v>41334</v>
      </c>
      <c r="D676" s="24">
        <v>3</v>
      </c>
      <c r="E676" s="24" t="s">
        <v>70</v>
      </c>
      <c r="F676" s="24">
        <v>2013</v>
      </c>
      <c r="G676" s="25">
        <v>550</v>
      </c>
    </row>
    <row r="677" spans="1:7" x14ac:dyDescent="0.3">
      <c r="A677" s="10" t="s">
        <v>130</v>
      </c>
      <c r="B677" s="22" t="s">
        <v>135</v>
      </c>
      <c r="C677" s="23">
        <v>41365</v>
      </c>
      <c r="D677" s="24">
        <v>4</v>
      </c>
      <c r="E677" s="24" t="s">
        <v>71</v>
      </c>
      <c r="F677" s="24">
        <v>2013</v>
      </c>
      <c r="G677" s="25">
        <v>430</v>
      </c>
    </row>
    <row r="678" spans="1:7" x14ac:dyDescent="0.3">
      <c r="A678" s="10" t="s">
        <v>130</v>
      </c>
      <c r="B678" s="22" t="s">
        <v>135</v>
      </c>
      <c r="C678" s="23">
        <v>41395</v>
      </c>
      <c r="D678" s="24">
        <v>5</v>
      </c>
      <c r="E678" s="24" t="s">
        <v>71</v>
      </c>
      <c r="F678" s="24">
        <v>2013</v>
      </c>
      <c r="G678" s="25">
        <v>320</v>
      </c>
    </row>
    <row r="679" spans="1:7" x14ac:dyDescent="0.3">
      <c r="A679" s="10" t="s">
        <v>130</v>
      </c>
      <c r="B679" s="22" t="s">
        <v>135</v>
      </c>
      <c r="C679" s="23">
        <v>41426</v>
      </c>
      <c r="D679" s="24">
        <v>6</v>
      </c>
      <c r="E679" s="24" t="s">
        <v>71</v>
      </c>
      <c r="F679" s="24">
        <v>2013</v>
      </c>
      <c r="G679" s="25">
        <v>380</v>
      </c>
    </row>
    <row r="680" spans="1:7" x14ac:dyDescent="0.3">
      <c r="A680" s="10" t="s">
        <v>130</v>
      </c>
      <c r="B680" s="22" t="s">
        <v>135</v>
      </c>
      <c r="C680" s="23">
        <v>41456</v>
      </c>
      <c r="D680" s="24">
        <v>7</v>
      </c>
      <c r="E680" s="24" t="s">
        <v>72</v>
      </c>
      <c r="F680" s="24">
        <v>2013</v>
      </c>
      <c r="G680" s="25">
        <v>330</v>
      </c>
    </row>
    <row r="681" spans="1:7" x14ac:dyDescent="0.3">
      <c r="A681" s="10" t="s">
        <v>130</v>
      </c>
      <c r="B681" s="22" t="s">
        <v>135</v>
      </c>
      <c r="C681" s="23">
        <v>41487</v>
      </c>
      <c r="D681" s="24">
        <v>8</v>
      </c>
      <c r="E681" s="24" t="s">
        <v>72</v>
      </c>
      <c r="F681" s="24">
        <v>2013</v>
      </c>
      <c r="G681" s="25">
        <v>450</v>
      </c>
    </row>
    <row r="682" spans="1:7" x14ac:dyDescent="0.3">
      <c r="A682" s="10" t="s">
        <v>130</v>
      </c>
      <c r="B682" s="22" t="s">
        <v>135</v>
      </c>
      <c r="C682" s="23">
        <v>41518</v>
      </c>
      <c r="D682" s="24">
        <v>9</v>
      </c>
      <c r="E682" s="24" t="s">
        <v>72</v>
      </c>
      <c r="F682" s="24">
        <v>2013</v>
      </c>
      <c r="G682" s="25">
        <v>600</v>
      </c>
    </row>
    <row r="683" spans="1:7" x14ac:dyDescent="0.3">
      <c r="A683" s="10" t="s">
        <v>130</v>
      </c>
      <c r="B683" s="22" t="s">
        <v>135</v>
      </c>
      <c r="C683" s="23">
        <v>41548</v>
      </c>
      <c r="D683" s="24">
        <v>10</v>
      </c>
      <c r="E683" s="24" t="s">
        <v>73</v>
      </c>
      <c r="F683" s="24">
        <v>2013</v>
      </c>
      <c r="G683" s="25">
        <v>740</v>
      </c>
    </row>
    <row r="684" spans="1:7" x14ac:dyDescent="0.3">
      <c r="A684" s="10" t="s">
        <v>130</v>
      </c>
      <c r="B684" s="22" t="s">
        <v>135</v>
      </c>
      <c r="C684" s="23">
        <v>41579</v>
      </c>
      <c r="D684" s="24">
        <v>11</v>
      </c>
      <c r="E684" s="24" t="s">
        <v>73</v>
      </c>
      <c r="F684" s="24">
        <v>2013</v>
      </c>
      <c r="G684" s="25">
        <v>570</v>
      </c>
    </row>
    <row r="685" spans="1:7" x14ac:dyDescent="0.3">
      <c r="A685" s="10" t="s">
        <v>130</v>
      </c>
      <c r="B685" s="22" t="s">
        <v>135</v>
      </c>
      <c r="C685" s="23">
        <v>41609</v>
      </c>
      <c r="D685" s="24">
        <v>12</v>
      </c>
      <c r="E685" s="24" t="s">
        <v>73</v>
      </c>
      <c r="F685" s="24">
        <v>2013</v>
      </c>
      <c r="G685" s="25">
        <v>620</v>
      </c>
    </row>
    <row r="686" spans="1:7" x14ac:dyDescent="0.3">
      <c r="A686" s="10" t="s">
        <v>130</v>
      </c>
      <c r="B686" s="22" t="s">
        <v>136</v>
      </c>
      <c r="C686" s="23">
        <v>41275</v>
      </c>
      <c r="D686" s="24">
        <v>1</v>
      </c>
      <c r="E686" s="24" t="s">
        <v>70</v>
      </c>
      <c r="F686" s="24">
        <v>2013</v>
      </c>
      <c r="G686" s="25">
        <v>530</v>
      </c>
    </row>
    <row r="687" spans="1:7" x14ac:dyDescent="0.3">
      <c r="A687" s="10" t="s">
        <v>130</v>
      </c>
      <c r="B687" s="22" t="s">
        <v>136</v>
      </c>
      <c r="C687" s="23">
        <v>41306</v>
      </c>
      <c r="D687" s="24">
        <v>2</v>
      </c>
      <c r="E687" s="24" t="s">
        <v>70</v>
      </c>
      <c r="F687" s="24">
        <v>2013</v>
      </c>
      <c r="G687" s="25">
        <v>660</v>
      </c>
    </row>
    <row r="688" spans="1:7" x14ac:dyDescent="0.3">
      <c r="A688" s="10" t="s">
        <v>130</v>
      </c>
      <c r="B688" s="22" t="s">
        <v>136</v>
      </c>
      <c r="C688" s="23">
        <v>41334</v>
      </c>
      <c r="D688" s="24">
        <v>3</v>
      </c>
      <c r="E688" s="24" t="s">
        <v>70</v>
      </c>
      <c r="F688" s="24">
        <v>2013</v>
      </c>
      <c r="G688" s="25">
        <v>890</v>
      </c>
    </row>
    <row r="689" spans="1:7" x14ac:dyDescent="0.3">
      <c r="A689" s="10" t="s">
        <v>130</v>
      </c>
      <c r="B689" s="22" t="s">
        <v>136</v>
      </c>
      <c r="C689" s="23">
        <v>41365</v>
      </c>
      <c r="D689" s="24">
        <v>4</v>
      </c>
      <c r="E689" s="24" t="s">
        <v>71</v>
      </c>
      <c r="F689" s="24">
        <v>2013</v>
      </c>
      <c r="G689" s="25">
        <v>1060</v>
      </c>
    </row>
    <row r="690" spans="1:7" x14ac:dyDescent="0.3">
      <c r="A690" s="10" t="s">
        <v>130</v>
      </c>
      <c r="B690" s="22" t="s">
        <v>136</v>
      </c>
      <c r="C690" s="23">
        <v>41395</v>
      </c>
      <c r="D690" s="24">
        <v>5</v>
      </c>
      <c r="E690" s="24" t="s">
        <v>71</v>
      </c>
      <c r="F690" s="24">
        <v>2013</v>
      </c>
      <c r="G690" s="25">
        <v>820</v>
      </c>
    </row>
    <row r="691" spans="1:7" x14ac:dyDescent="0.3">
      <c r="A691" s="10" t="s">
        <v>130</v>
      </c>
      <c r="B691" s="22" t="s">
        <v>136</v>
      </c>
      <c r="C691" s="23">
        <v>41426</v>
      </c>
      <c r="D691" s="24">
        <v>6</v>
      </c>
      <c r="E691" s="24" t="s">
        <v>71</v>
      </c>
      <c r="F691" s="24">
        <v>2013</v>
      </c>
      <c r="G691" s="25">
        <v>1020</v>
      </c>
    </row>
    <row r="692" spans="1:7" x14ac:dyDescent="0.3">
      <c r="A692" s="10" t="s">
        <v>130</v>
      </c>
      <c r="B692" s="22" t="s">
        <v>136</v>
      </c>
      <c r="C692" s="23">
        <v>41456</v>
      </c>
      <c r="D692" s="24">
        <v>7</v>
      </c>
      <c r="E692" s="24" t="s">
        <v>72</v>
      </c>
      <c r="F692" s="24">
        <v>2013</v>
      </c>
      <c r="G692" s="25">
        <v>1060</v>
      </c>
    </row>
    <row r="693" spans="1:7" x14ac:dyDescent="0.3">
      <c r="A693" s="10" t="s">
        <v>130</v>
      </c>
      <c r="B693" s="22" t="s">
        <v>136</v>
      </c>
      <c r="C693" s="23">
        <v>41487</v>
      </c>
      <c r="D693" s="24">
        <v>8</v>
      </c>
      <c r="E693" s="24" t="s">
        <v>72</v>
      </c>
      <c r="F693" s="24">
        <v>2013</v>
      </c>
      <c r="G693" s="25">
        <v>1440</v>
      </c>
    </row>
    <row r="694" spans="1:7" x14ac:dyDescent="0.3">
      <c r="A694" s="10" t="s">
        <v>130</v>
      </c>
      <c r="B694" s="22" t="s">
        <v>136</v>
      </c>
      <c r="C694" s="23">
        <v>41518</v>
      </c>
      <c r="D694" s="24">
        <v>9</v>
      </c>
      <c r="E694" s="24" t="s">
        <v>72</v>
      </c>
      <c r="F694" s="24">
        <v>2013</v>
      </c>
      <c r="G694" s="25">
        <v>1270</v>
      </c>
    </row>
    <row r="695" spans="1:7" x14ac:dyDescent="0.3">
      <c r="A695" s="10" t="s">
        <v>130</v>
      </c>
      <c r="B695" s="22" t="s">
        <v>136</v>
      </c>
      <c r="C695" s="23">
        <v>41548</v>
      </c>
      <c r="D695" s="24">
        <v>10</v>
      </c>
      <c r="E695" s="24" t="s">
        <v>73</v>
      </c>
      <c r="F695" s="24">
        <v>2013</v>
      </c>
      <c r="G695" s="25">
        <v>1100</v>
      </c>
    </row>
    <row r="696" spans="1:7" x14ac:dyDescent="0.3">
      <c r="A696" s="10" t="s">
        <v>130</v>
      </c>
      <c r="B696" s="22" t="s">
        <v>136</v>
      </c>
      <c r="C696" s="23">
        <v>41579</v>
      </c>
      <c r="D696" s="24">
        <v>11</v>
      </c>
      <c r="E696" s="24" t="s">
        <v>73</v>
      </c>
      <c r="F696" s="24">
        <v>2013</v>
      </c>
      <c r="G696" s="25">
        <v>870</v>
      </c>
    </row>
    <row r="697" spans="1:7" x14ac:dyDescent="0.3">
      <c r="A697" s="10" t="s">
        <v>130</v>
      </c>
      <c r="B697" s="22" t="s">
        <v>136</v>
      </c>
      <c r="C697" s="23">
        <v>41609</v>
      </c>
      <c r="D697" s="24">
        <v>12</v>
      </c>
      <c r="E697" s="24" t="s">
        <v>73</v>
      </c>
      <c r="F697" s="24">
        <v>2013</v>
      </c>
      <c r="G697" s="25">
        <v>1150</v>
      </c>
    </row>
    <row r="698" spans="1:7" x14ac:dyDescent="0.3">
      <c r="A698" s="10" t="s">
        <v>137</v>
      </c>
      <c r="B698" s="22" t="s">
        <v>138</v>
      </c>
      <c r="C698" s="23">
        <v>41275</v>
      </c>
      <c r="D698" s="24">
        <v>1</v>
      </c>
      <c r="E698" s="24" t="s">
        <v>70</v>
      </c>
      <c r="F698" s="24">
        <v>2013</v>
      </c>
      <c r="G698" s="25">
        <v>590</v>
      </c>
    </row>
    <row r="699" spans="1:7" x14ac:dyDescent="0.3">
      <c r="A699" s="10" t="s">
        <v>137</v>
      </c>
      <c r="B699" s="22" t="s">
        <v>138</v>
      </c>
      <c r="C699" s="23">
        <v>41306</v>
      </c>
      <c r="D699" s="24">
        <v>2</v>
      </c>
      <c r="E699" s="24" t="s">
        <v>70</v>
      </c>
      <c r="F699" s="24">
        <v>2013</v>
      </c>
      <c r="G699" s="25">
        <v>750</v>
      </c>
    </row>
    <row r="700" spans="1:7" x14ac:dyDescent="0.3">
      <c r="A700" s="10" t="s">
        <v>137</v>
      </c>
      <c r="B700" s="22" t="s">
        <v>138</v>
      </c>
      <c r="C700" s="23">
        <v>41334</v>
      </c>
      <c r="D700" s="24">
        <v>3</v>
      </c>
      <c r="E700" s="24" t="s">
        <v>70</v>
      </c>
      <c r="F700" s="24">
        <v>2013</v>
      </c>
      <c r="G700" s="25">
        <v>1010</v>
      </c>
    </row>
    <row r="701" spans="1:7" x14ac:dyDescent="0.3">
      <c r="A701" s="10" t="s">
        <v>137</v>
      </c>
      <c r="B701" s="22" t="s">
        <v>138</v>
      </c>
      <c r="C701" s="23">
        <v>41365</v>
      </c>
      <c r="D701" s="24">
        <v>4</v>
      </c>
      <c r="E701" s="24" t="s">
        <v>71</v>
      </c>
      <c r="F701" s="24">
        <v>2013</v>
      </c>
      <c r="G701" s="25">
        <v>1080</v>
      </c>
    </row>
    <row r="702" spans="1:7" x14ac:dyDescent="0.3">
      <c r="A702" s="10" t="s">
        <v>137</v>
      </c>
      <c r="B702" s="22" t="s">
        <v>138</v>
      </c>
      <c r="C702" s="23">
        <v>41395</v>
      </c>
      <c r="D702" s="24">
        <v>5</v>
      </c>
      <c r="E702" s="24" t="s">
        <v>71</v>
      </c>
      <c r="F702" s="24">
        <v>2013</v>
      </c>
      <c r="G702" s="25">
        <v>1270</v>
      </c>
    </row>
    <row r="703" spans="1:7" x14ac:dyDescent="0.3">
      <c r="A703" s="10" t="s">
        <v>137</v>
      </c>
      <c r="B703" s="22" t="s">
        <v>138</v>
      </c>
      <c r="C703" s="23">
        <v>41426</v>
      </c>
      <c r="D703" s="24">
        <v>6</v>
      </c>
      <c r="E703" s="24" t="s">
        <v>71</v>
      </c>
      <c r="F703" s="24">
        <v>2013</v>
      </c>
      <c r="G703" s="25">
        <v>1400</v>
      </c>
    </row>
    <row r="704" spans="1:7" x14ac:dyDescent="0.3">
      <c r="A704" s="10" t="s">
        <v>137</v>
      </c>
      <c r="B704" s="22" t="s">
        <v>138</v>
      </c>
      <c r="C704" s="23">
        <v>41456</v>
      </c>
      <c r="D704" s="24">
        <v>7</v>
      </c>
      <c r="E704" s="24" t="s">
        <v>72</v>
      </c>
      <c r="F704" s="24">
        <v>2013</v>
      </c>
      <c r="G704" s="25">
        <v>1900</v>
      </c>
    </row>
    <row r="705" spans="1:7" x14ac:dyDescent="0.3">
      <c r="A705" s="10" t="s">
        <v>137</v>
      </c>
      <c r="B705" s="22" t="s">
        <v>138</v>
      </c>
      <c r="C705" s="23">
        <v>41487</v>
      </c>
      <c r="D705" s="24">
        <v>8</v>
      </c>
      <c r="E705" s="24" t="s">
        <v>72</v>
      </c>
      <c r="F705" s="24">
        <v>2013</v>
      </c>
      <c r="G705" s="25">
        <v>2400</v>
      </c>
    </row>
    <row r="706" spans="1:7" x14ac:dyDescent="0.3">
      <c r="A706" s="10" t="s">
        <v>137</v>
      </c>
      <c r="B706" s="22" t="s">
        <v>138</v>
      </c>
      <c r="C706" s="23">
        <v>41518</v>
      </c>
      <c r="D706" s="24">
        <v>9</v>
      </c>
      <c r="E706" s="24" t="s">
        <v>72</v>
      </c>
      <c r="F706" s="24">
        <v>2013</v>
      </c>
      <c r="G706" s="25">
        <v>1850</v>
      </c>
    </row>
    <row r="707" spans="1:7" x14ac:dyDescent="0.3">
      <c r="A707" s="10" t="s">
        <v>137</v>
      </c>
      <c r="B707" s="22" t="s">
        <v>138</v>
      </c>
      <c r="C707" s="23">
        <v>41548</v>
      </c>
      <c r="D707" s="24">
        <v>10</v>
      </c>
      <c r="E707" s="24" t="s">
        <v>73</v>
      </c>
      <c r="F707" s="24">
        <v>2013</v>
      </c>
      <c r="G707" s="25">
        <v>1540</v>
      </c>
    </row>
    <row r="708" spans="1:7" x14ac:dyDescent="0.3">
      <c r="A708" s="10" t="s">
        <v>137</v>
      </c>
      <c r="B708" s="22" t="s">
        <v>138</v>
      </c>
      <c r="C708" s="23">
        <v>41579</v>
      </c>
      <c r="D708" s="24">
        <v>11</v>
      </c>
      <c r="E708" s="24" t="s">
        <v>73</v>
      </c>
      <c r="F708" s="24">
        <v>2013</v>
      </c>
      <c r="G708" s="25">
        <v>1320</v>
      </c>
    </row>
    <row r="709" spans="1:7" x14ac:dyDescent="0.3">
      <c r="A709" s="10" t="s">
        <v>137</v>
      </c>
      <c r="B709" s="22" t="s">
        <v>138</v>
      </c>
      <c r="C709" s="23">
        <v>41609</v>
      </c>
      <c r="D709" s="24">
        <v>12</v>
      </c>
      <c r="E709" s="24" t="s">
        <v>73</v>
      </c>
      <c r="F709" s="24">
        <v>2013</v>
      </c>
      <c r="G709" s="25">
        <v>1010</v>
      </c>
    </row>
    <row r="710" spans="1:7" x14ac:dyDescent="0.3">
      <c r="A710" s="10" t="s">
        <v>137</v>
      </c>
      <c r="B710" s="22" t="s">
        <v>139</v>
      </c>
      <c r="C710" s="23">
        <v>41275</v>
      </c>
      <c r="D710" s="24">
        <v>1</v>
      </c>
      <c r="E710" s="24" t="s">
        <v>70</v>
      </c>
      <c r="F710" s="24">
        <v>2013</v>
      </c>
      <c r="G710" s="25">
        <v>1690</v>
      </c>
    </row>
    <row r="711" spans="1:7" x14ac:dyDescent="0.3">
      <c r="A711" s="10" t="s">
        <v>137</v>
      </c>
      <c r="B711" s="22" t="s">
        <v>139</v>
      </c>
      <c r="C711" s="23">
        <v>41306</v>
      </c>
      <c r="D711" s="24">
        <v>2</v>
      </c>
      <c r="E711" s="24" t="s">
        <v>70</v>
      </c>
      <c r="F711" s="24">
        <v>2013</v>
      </c>
      <c r="G711" s="25">
        <v>1500</v>
      </c>
    </row>
    <row r="712" spans="1:7" x14ac:dyDescent="0.3">
      <c r="A712" s="10" t="s">
        <v>137</v>
      </c>
      <c r="B712" s="22" t="s">
        <v>139</v>
      </c>
      <c r="C712" s="23">
        <v>41334</v>
      </c>
      <c r="D712" s="24">
        <v>3</v>
      </c>
      <c r="E712" s="24" t="s">
        <v>70</v>
      </c>
      <c r="F712" s="24">
        <v>2013</v>
      </c>
      <c r="G712" s="25">
        <v>1680</v>
      </c>
    </row>
    <row r="713" spans="1:7" x14ac:dyDescent="0.3">
      <c r="A713" s="10" t="s">
        <v>137</v>
      </c>
      <c r="B713" s="22" t="s">
        <v>139</v>
      </c>
      <c r="C713" s="23">
        <v>41365</v>
      </c>
      <c r="D713" s="24">
        <v>4</v>
      </c>
      <c r="E713" s="24" t="s">
        <v>71</v>
      </c>
      <c r="F713" s="24">
        <v>2013</v>
      </c>
      <c r="G713" s="25">
        <v>1320</v>
      </c>
    </row>
    <row r="714" spans="1:7" x14ac:dyDescent="0.3">
      <c r="A714" s="10" t="s">
        <v>137</v>
      </c>
      <c r="B714" s="22" t="s">
        <v>139</v>
      </c>
      <c r="C714" s="23">
        <v>41395</v>
      </c>
      <c r="D714" s="24">
        <v>5</v>
      </c>
      <c r="E714" s="24" t="s">
        <v>71</v>
      </c>
      <c r="F714" s="24">
        <v>2013</v>
      </c>
      <c r="G714" s="25">
        <v>1090</v>
      </c>
    </row>
    <row r="715" spans="1:7" x14ac:dyDescent="0.3">
      <c r="A715" s="10" t="s">
        <v>137</v>
      </c>
      <c r="B715" s="22" t="s">
        <v>139</v>
      </c>
      <c r="C715" s="23">
        <v>41426</v>
      </c>
      <c r="D715" s="24">
        <v>6</v>
      </c>
      <c r="E715" s="24" t="s">
        <v>71</v>
      </c>
      <c r="F715" s="24">
        <v>2013</v>
      </c>
      <c r="G715" s="25">
        <v>1000</v>
      </c>
    </row>
    <row r="716" spans="1:7" x14ac:dyDescent="0.3">
      <c r="A716" s="10" t="s">
        <v>137</v>
      </c>
      <c r="B716" s="22" t="s">
        <v>139</v>
      </c>
      <c r="C716" s="23">
        <v>41456</v>
      </c>
      <c r="D716" s="24">
        <v>7</v>
      </c>
      <c r="E716" s="24" t="s">
        <v>72</v>
      </c>
      <c r="F716" s="24">
        <v>2013</v>
      </c>
      <c r="G716" s="25">
        <v>1150</v>
      </c>
    </row>
    <row r="717" spans="1:7" x14ac:dyDescent="0.3">
      <c r="A717" s="10" t="s">
        <v>137</v>
      </c>
      <c r="B717" s="22" t="s">
        <v>139</v>
      </c>
      <c r="C717" s="23">
        <v>41487</v>
      </c>
      <c r="D717" s="24">
        <v>8</v>
      </c>
      <c r="E717" s="24" t="s">
        <v>72</v>
      </c>
      <c r="F717" s="24">
        <v>2013</v>
      </c>
      <c r="G717" s="25">
        <v>960</v>
      </c>
    </row>
    <row r="718" spans="1:7" x14ac:dyDescent="0.3">
      <c r="A718" s="10" t="s">
        <v>137</v>
      </c>
      <c r="B718" s="22" t="s">
        <v>139</v>
      </c>
      <c r="C718" s="23">
        <v>41518</v>
      </c>
      <c r="D718" s="24">
        <v>9</v>
      </c>
      <c r="E718" s="24" t="s">
        <v>72</v>
      </c>
      <c r="F718" s="24">
        <v>2013</v>
      </c>
      <c r="G718" s="25">
        <v>1320</v>
      </c>
    </row>
    <row r="719" spans="1:7" x14ac:dyDescent="0.3">
      <c r="A719" s="10" t="s">
        <v>137</v>
      </c>
      <c r="B719" s="22" t="s">
        <v>139</v>
      </c>
      <c r="C719" s="23">
        <v>41548</v>
      </c>
      <c r="D719" s="24">
        <v>10</v>
      </c>
      <c r="E719" s="24" t="s">
        <v>73</v>
      </c>
      <c r="F719" s="24">
        <v>2013</v>
      </c>
      <c r="G719" s="25">
        <v>1650</v>
      </c>
    </row>
    <row r="720" spans="1:7" x14ac:dyDescent="0.3">
      <c r="A720" s="10" t="s">
        <v>137</v>
      </c>
      <c r="B720" s="22" t="s">
        <v>139</v>
      </c>
      <c r="C720" s="23">
        <v>41579</v>
      </c>
      <c r="D720" s="24">
        <v>11</v>
      </c>
      <c r="E720" s="24" t="s">
        <v>73</v>
      </c>
      <c r="F720" s="24">
        <v>2013</v>
      </c>
      <c r="G720" s="25">
        <v>1640</v>
      </c>
    </row>
    <row r="721" spans="1:7" x14ac:dyDescent="0.3">
      <c r="A721" s="10" t="s">
        <v>137</v>
      </c>
      <c r="B721" s="22" t="s">
        <v>139</v>
      </c>
      <c r="C721" s="23">
        <v>41609</v>
      </c>
      <c r="D721" s="24">
        <v>12</v>
      </c>
      <c r="E721" s="24" t="s">
        <v>73</v>
      </c>
      <c r="F721" s="24">
        <v>2013</v>
      </c>
      <c r="G721" s="25">
        <v>1420</v>
      </c>
    </row>
    <row r="722" spans="1:7" x14ac:dyDescent="0.3">
      <c r="A722" s="10" t="s">
        <v>137</v>
      </c>
      <c r="B722" s="22" t="s">
        <v>140</v>
      </c>
      <c r="C722" s="23">
        <v>41275</v>
      </c>
      <c r="D722" s="24">
        <v>1</v>
      </c>
      <c r="E722" s="24" t="s">
        <v>70</v>
      </c>
      <c r="F722" s="24">
        <v>2013</v>
      </c>
      <c r="G722" s="25">
        <v>1500</v>
      </c>
    </row>
    <row r="723" spans="1:7" x14ac:dyDescent="0.3">
      <c r="A723" s="10" t="s">
        <v>137</v>
      </c>
      <c r="B723" s="22" t="s">
        <v>140</v>
      </c>
      <c r="C723" s="23">
        <v>41306</v>
      </c>
      <c r="D723" s="24">
        <v>2</v>
      </c>
      <c r="E723" s="24" t="s">
        <v>70</v>
      </c>
      <c r="F723" s="24">
        <v>2013</v>
      </c>
      <c r="G723" s="25">
        <v>1500</v>
      </c>
    </row>
    <row r="724" spans="1:7" x14ac:dyDescent="0.3">
      <c r="A724" s="10" t="s">
        <v>137</v>
      </c>
      <c r="B724" s="22" t="s">
        <v>140</v>
      </c>
      <c r="C724" s="23">
        <v>41334</v>
      </c>
      <c r="D724" s="24">
        <v>3</v>
      </c>
      <c r="E724" s="24" t="s">
        <v>70</v>
      </c>
      <c r="F724" s="24">
        <v>2013</v>
      </c>
      <c r="G724" s="25">
        <v>1910</v>
      </c>
    </row>
    <row r="725" spans="1:7" x14ac:dyDescent="0.3">
      <c r="A725" s="10" t="s">
        <v>137</v>
      </c>
      <c r="B725" s="22" t="s">
        <v>140</v>
      </c>
      <c r="C725" s="23">
        <v>41365</v>
      </c>
      <c r="D725" s="24">
        <v>4</v>
      </c>
      <c r="E725" s="24" t="s">
        <v>71</v>
      </c>
      <c r="F725" s="24">
        <v>2013</v>
      </c>
      <c r="G725" s="25">
        <v>2410</v>
      </c>
    </row>
    <row r="726" spans="1:7" x14ac:dyDescent="0.3">
      <c r="A726" s="10" t="s">
        <v>137</v>
      </c>
      <c r="B726" s="22" t="s">
        <v>140</v>
      </c>
      <c r="C726" s="23">
        <v>41395</v>
      </c>
      <c r="D726" s="24">
        <v>5</v>
      </c>
      <c r="E726" s="24" t="s">
        <v>71</v>
      </c>
      <c r="F726" s="24">
        <v>2013</v>
      </c>
      <c r="G726" s="25">
        <v>2550</v>
      </c>
    </row>
    <row r="727" spans="1:7" x14ac:dyDescent="0.3">
      <c r="A727" s="10" t="s">
        <v>137</v>
      </c>
      <c r="B727" s="22" t="s">
        <v>140</v>
      </c>
      <c r="C727" s="23">
        <v>41426</v>
      </c>
      <c r="D727" s="24">
        <v>6</v>
      </c>
      <c r="E727" s="24" t="s">
        <v>71</v>
      </c>
      <c r="F727" s="24">
        <v>2013</v>
      </c>
      <c r="G727" s="25">
        <v>2330</v>
      </c>
    </row>
    <row r="728" spans="1:7" x14ac:dyDescent="0.3">
      <c r="A728" s="10" t="s">
        <v>137</v>
      </c>
      <c r="B728" s="22" t="s">
        <v>140</v>
      </c>
      <c r="C728" s="23">
        <v>41456</v>
      </c>
      <c r="D728" s="24">
        <v>7</v>
      </c>
      <c r="E728" s="24" t="s">
        <v>72</v>
      </c>
      <c r="F728" s="24">
        <v>2013</v>
      </c>
      <c r="G728" s="25">
        <v>2520</v>
      </c>
    </row>
    <row r="729" spans="1:7" x14ac:dyDescent="0.3">
      <c r="A729" s="10" t="s">
        <v>137</v>
      </c>
      <c r="B729" s="22" t="s">
        <v>140</v>
      </c>
      <c r="C729" s="23">
        <v>41487</v>
      </c>
      <c r="D729" s="24">
        <v>8</v>
      </c>
      <c r="E729" s="24" t="s">
        <v>72</v>
      </c>
      <c r="F729" s="24">
        <v>2013</v>
      </c>
      <c r="G729" s="25">
        <v>2690</v>
      </c>
    </row>
    <row r="730" spans="1:7" x14ac:dyDescent="0.3">
      <c r="A730" s="10" t="s">
        <v>137</v>
      </c>
      <c r="B730" s="22" t="s">
        <v>140</v>
      </c>
      <c r="C730" s="23">
        <v>41518</v>
      </c>
      <c r="D730" s="24">
        <v>9</v>
      </c>
      <c r="E730" s="24" t="s">
        <v>72</v>
      </c>
      <c r="F730" s="24">
        <v>2013</v>
      </c>
      <c r="G730" s="25">
        <v>2130</v>
      </c>
    </row>
    <row r="731" spans="1:7" x14ac:dyDescent="0.3">
      <c r="A731" s="10" t="s">
        <v>137</v>
      </c>
      <c r="B731" s="22" t="s">
        <v>140</v>
      </c>
      <c r="C731" s="23">
        <v>41548</v>
      </c>
      <c r="D731" s="24">
        <v>10</v>
      </c>
      <c r="E731" s="24" t="s">
        <v>73</v>
      </c>
      <c r="F731" s="24">
        <v>2013</v>
      </c>
      <c r="G731" s="25">
        <v>1920</v>
      </c>
    </row>
    <row r="732" spans="1:7" x14ac:dyDescent="0.3">
      <c r="A732" s="10" t="s">
        <v>137</v>
      </c>
      <c r="B732" s="22" t="s">
        <v>140</v>
      </c>
      <c r="C732" s="23">
        <v>41579</v>
      </c>
      <c r="D732" s="24">
        <v>11</v>
      </c>
      <c r="E732" s="24" t="s">
        <v>73</v>
      </c>
      <c r="F732" s="24">
        <v>2013</v>
      </c>
      <c r="G732" s="25">
        <v>2250</v>
      </c>
    </row>
    <row r="733" spans="1:7" x14ac:dyDescent="0.3">
      <c r="A733" s="10" t="s">
        <v>137</v>
      </c>
      <c r="B733" s="22" t="s">
        <v>140</v>
      </c>
      <c r="C733" s="23">
        <v>41609</v>
      </c>
      <c r="D733" s="24">
        <v>12</v>
      </c>
      <c r="E733" s="24" t="s">
        <v>73</v>
      </c>
      <c r="F733" s="24">
        <v>2013</v>
      </c>
      <c r="G733" s="25">
        <v>1740</v>
      </c>
    </row>
    <row r="734" spans="1:7" x14ac:dyDescent="0.3">
      <c r="A734" s="10" t="s">
        <v>137</v>
      </c>
      <c r="B734" s="22" t="s">
        <v>141</v>
      </c>
      <c r="C734" s="23">
        <v>41275</v>
      </c>
      <c r="D734" s="24">
        <v>1</v>
      </c>
      <c r="E734" s="24" t="s">
        <v>70</v>
      </c>
      <c r="F734" s="24">
        <v>2013</v>
      </c>
      <c r="G734" s="25">
        <v>190</v>
      </c>
    </row>
    <row r="735" spans="1:7" x14ac:dyDescent="0.3">
      <c r="A735" s="10" t="s">
        <v>137</v>
      </c>
      <c r="B735" s="22" t="s">
        <v>141</v>
      </c>
      <c r="C735" s="23">
        <v>41306</v>
      </c>
      <c r="D735" s="24">
        <v>2</v>
      </c>
      <c r="E735" s="24" t="s">
        <v>70</v>
      </c>
      <c r="F735" s="24">
        <v>2013</v>
      </c>
      <c r="G735" s="25">
        <v>210</v>
      </c>
    </row>
    <row r="736" spans="1:7" x14ac:dyDescent="0.3">
      <c r="A736" s="10" t="s">
        <v>137</v>
      </c>
      <c r="B736" s="22" t="s">
        <v>141</v>
      </c>
      <c r="C736" s="23">
        <v>41334</v>
      </c>
      <c r="D736" s="24">
        <v>3</v>
      </c>
      <c r="E736" s="24" t="s">
        <v>70</v>
      </c>
      <c r="F736" s="24">
        <v>2013</v>
      </c>
      <c r="G736" s="25">
        <v>190</v>
      </c>
    </row>
    <row r="737" spans="1:7" x14ac:dyDescent="0.3">
      <c r="A737" s="10" t="s">
        <v>137</v>
      </c>
      <c r="B737" s="22" t="s">
        <v>141</v>
      </c>
      <c r="C737" s="23">
        <v>41365</v>
      </c>
      <c r="D737" s="24">
        <v>4</v>
      </c>
      <c r="E737" s="24" t="s">
        <v>71</v>
      </c>
      <c r="F737" s="24">
        <v>2013</v>
      </c>
      <c r="G737" s="25">
        <v>150</v>
      </c>
    </row>
    <row r="738" spans="1:7" x14ac:dyDescent="0.3">
      <c r="A738" s="10" t="s">
        <v>137</v>
      </c>
      <c r="B738" s="22" t="s">
        <v>141</v>
      </c>
      <c r="C738" s="23">
        <v>41395</v>
      </c>
      <c r="D738" s="24">
        <v>5</v>
      </c>
      <c r="E738" s="24" t="s">
        <v>71</v>
      </c>
      <c r="F738" s="24">
        <v>2013</v>
      </c>
      <c r="G738" s="25">
        <v>120</v>
      </c>
    </row>
    <row r="739" spans="1:7" x14ac:dyDescent="0.3">
      <c r="A739" s="10" t="s">
        <v>137</v>
      </c>
      <c r="B739" s="22" t="s">
        <v>141</v>
      </c>
      <c r="C739" s="23">
        <v>41426</v>
      </c>
      <c r="D739" s="24">
        <v>6</v>
      </c>
      <c r="E739" s="24" t="s">
        <v>71</v>
      </c>
      <c r="F739" s="24">
        <v>2013</v>
      </c>
      <c r="G739" s="25">
        <v>110</v>
      </c>
    </row>
    <row r="740" spans="1:7" x14ac:dyDescent="0.3">
      <c r="A740" s="10" t="s">
        <v>137</v>
      </c>
      <c r="B740" s="22" t="s">
        <v>141</v>
      </c>
      <c r="C740" s="23">
        <v>41456</v>
      </c>
      <c r="D740" s="24">
        <v>7</v>
      </c>
      <c r="E740" s="24" t="s">
        <v>72</v>
      </c>
      <c r="F740" s="24">
        <v>2013</v>
      </c>
      <c r="G740" s="25">
        <v>90</v>
      </c>
    </row>
    <row r="741" spans="1:7" x14ac:dyDescent="0.3">
      <c r="A741" s="10" t="s">
        <v>137</v>
      </c>
      <c r="B741" s="22" t="s">
        <v>141</v>
      </c>
      <c r="C741" s="23">
        <v>41487</v>
      </c>
      <c r="D741" s="24">
        <v>8</v>
      </c>
      <c r="E741" s="24" t="s">
        <v>72</v>
      </c>
      <c r="F741" s="24">
        <v>2013</v>
      </c>
      <c r="G741" s="25">
        <v>110</v>
      </c>
    </row>
    <row r="742" spans="1:7" x14ac:dyDescent="0.3">
      <c r="A742" s="10" t="s">
        <v>137</v>
      </c>
      <c r="B742" s="22" t="s">
        <v>141</v>
      </c>
      <c r="C742" s="23">
        <v>41518</v>
      </c>
      <c r="D742" s="24">
        <v>9</v>
      </c>
      <c r="E742" s="24" t="s">
        <v>72</v>
      </c>
      <c r="F742" s="24">
        <v>2013</v>
      </c>
      <c r="G742" s="25">
        <v>110</v>
      </c>
    </row>
    <row r="743" spans="1:7" x14ac:dyDescent="0.3">
      <c r="A743" s="10" t="s">
        <v>137</v>
      </c>
      <c r="B743" s="22" t="s">
        <v>141</v>
      </c>
      <c r="C743" s="23">
        <v>41548</v>
      </c>
      <c r="D743" s="24">
        <v>10</v>
      </c>
      <c r="E743" s="24" t="s">
        <v>73</v>
      </c>
      <c r="F743" s="24">
        <v>2013</v>
      </c>
      <c r="G743" s="25">
        <v>90</v>
      </c>
    </row>
    <row r="744" spans="1:7" x14ac:dyDescent="0.3">
      <c r="A744" s="10" t="s">
        <v>137</v>
      </c>
      <c r="B744" s="22" t="s">
        <v>141</v>
      </c>
      <c r="C744" s="23">
        <v>41579</v>
      </c>
      <c r="D744" s="24">
        <v>11</v>
      </c>
      <c r="E744" s="24" t="s">
        <v>73</v>
      </c>
      <c r="F744" s="24">
        <v>2013</v>
      </c>
      <c r="G744" s="25">
        <v>80</v>
      </c>
    </row>
    <row r="745" spans="1:7" x14ac:dyDescent="0.3">
      <c r="A745" s="10" t="s">
        <v>137</v>
      </c>
      <c r="B745" s="22" t="s">
        <v>141</v>
      </c>
      <c r="C745" s="23">
        <v>41609</v>
      </c>
      <c r="D745" s="24">
        <v>12</v>
      </c>
      <c r="E745" s="24" t="s">
        <v>73</v>
      </c>
      <c r="F745" s="24">
        <v>2013</v>
      </c>
      <c r="G745" s="25">
        <v>100</v>
      </c>
    </row>
    <row r="746" spans="1:7" x14ac:dyDescent="0.3">
      <c r="A746" s="10" t="s">
        <v>137</v>
      </c>
      <c r="B746" s="22" t="s">
        <v>142</v>
      </c>
      <c r="C746" s="23">
        <v>41275</v>
      </c>
      <c r="D746" s="24">
        <v>1</v>
      </c>
      <c r="E746" s="24" t="s">
        <v>70</v>
      </c>
      <c r="F746" s="24">
        <v>2013</v>
      </c>
      <c r="G746" s="25">
        <v>970</v>
      </c>
    </row>
    <row r="747" spans="1:7" x14ac:dyDescent="0.3">
      <c r="A747" s="10" t="s">
        <v>137</v>
      </c>
      <c r="B747" s="22" t="s">
        <v>142</v>
      </c>
      <c r="C747" s="23">
        <v>41306</v>
      </c>
      <c r="D747" s="24">
        <v>2</v>
      </c>
      <c r="E747" s="24" t="s">
        <v>70</v>
      </c>
      <c r="F747" s="24">
        <v>2013</v>
      </c>
      <c r="G747" s="25">
        <v>870</v>
      </c>
    </row>
    <row r="748" spans="1:7" x14ac:dyDescent="0.3">
      <c r="A748" s="10" t="s">
        <v>137</v>
      </c>
      <c r="B748" s="22" t="s">
        <v>142</v>
      </c>
      <c r="C748" s="23">
        <v>41334</v>
      </c>
      <c r="D748" s="24">
        <v>3</v>
      </c>
      <c r="E748" s="24" t="s">
        <v>70</v>
      </c>
      <c r="F748" s="24">
        <v>2013</v>
      </c>
      <c r="G748" s="25">
        <v>910</v>
      </c>
    </row>
    <row r="749" spans="1:7" x14ac:dyDescent="0.3">
      <c r="A749" s="10" t="s">
        <v>137</v>
      </c>
      <c r="B749" s="22" t="s">
        <v>142</v>
      </c>
      <c r="C749" s="23">
        <v>41365</v>
      </c>
      <c r="D749" s="24">
        <v>4</v>
      </c>
      <c r="E749" s="24" t="s">
        <v>71</v>
      </c>
      <c r="F749" s="24">
        <v>2013</v>
      </c>
      <c r="G749" s="25">
        <v>960</v>
      </c>
    </row>
    <row r="750" spans="1:7" x14ac:dyDescent="0.3">
      <c r="A750" s="10" t="s">
        <v>137</v>
      </c>
      <c r="B750" s="22" t="s">
        <v>142</v>
      </c>
      <c r="C750" s="23">
        <v>41395</v>
      </c>
      <c r="D750" s="24">
        <v>5</v>
      </c>
      <c r="E750" s="24" t="s">
        <v>71</v>
      </c>
      <c r="F750" s="24">
        <v>2013</v>
      </c>
      <c r="G750" s="25">
        <v>720</v>
      </c>
    </row>
    <row r="751" spans="1:7" x14ac:dyDescent="0.3">
      <c r="A751" s="10" t="s">
        <v>137</v>
      </c>
      <c r="B751" s="22" t="s">
        <v>142</v>
      </c>
      <c r="C751" s="23">
        <v>41426</v>
      </c>
      <c r="D751" s="24">
        <v>6</v>
      </c>
      <c r="E751" s="24" t="s">
        <v>71</v>
      </c>
      <c r="F751" s="24">
        <v>2013</v>
      </c>
      <c r="G751" s="25">
        <v>910</v>
      </c>
    </row>
    <row r="752" spans="1:7" x14ac:dyDescent="0.3">
      <c r="A752" s="10" t="s">
        <v>137</v>
      </c>
      <c r="B752" s="22" t="s">
        <v>142</v>
      </c>
      <c r="C752" s="23">
        <v>41456</v>
      </c>
      <c r="D752" s="24">
        <v>7</v>
      </c>
      <c r="E752" s="24" t="s">
        <v>72</v>
      </c>
      <c r="F752" s="24">
        <v>2013</v>
      </c>
      <c r="G752" s="25">
        <v>1100</v>
      </c>
    </row>
    <row r="753" spans="1:7" x14ac:dyDescent="0.3">
      <c r="A753" s="10" t="s">
        <v>137</v>
      </c>
      <c r="B753" s="22" t="s">
        <v>142</v>
      </c>
      <c r="C753" s="23">
        <v>41487</v>
      </c>
      <c r="D753" s="24">
        <v>8</v>
      </c>
      <c r="E753" s="24" t="s">
        <v>72</v>
      </c>
      <c r="F753" s="24">
        <v>2013</v>
      </c>
      <c r="G753" s="25">
        <v>990</v>
      </c>
    </row>
    <row r="754" spans="1:7" x14ac:dyDescent="0.3">
      <c r="A754" s="10" t="s">
        <v>137</v>
      </c>
      <c r="B754" s="22" t="s">
        <v>142</v>
      </c>
      <c r="C754" s="23">
        <v>41518</v>
      </c>
      <c r="D754" s="24">
        <v>9</v>
      </c>
      <c r="E754" s="24" t="s">
        <v>72</v>
      </c>
      <c r="F754" s="24">
        <v>2013</v>
      </c>
      <c r="G754" s="25">
        <v>1210</v>
      </c>
    </row>
    <row r="755" spans="1:7" x14ac:dyDescent="0.3">
      <c r="A755" s="10" t="s">
        <v>137</v>
      </c>
      <c r="B755" s="22" t="s">
        <v>142</v>
      </c>
      <c r="C755" s="23">
        <v>41548</v>
      </c>
      <c r="D755" s="24">
        <v>10</v>
      </c>
      <c r="E755" s="24" t="s">
        <v>73</v>
      </c>
      <c r="F755" s="24">
        <v>2013</v>
      </c>
      <c r="G755" s="25">
        <v>1590</v>
      </c>
    </row>
    <row r="756" spans="1:7" x14ac:dyDescent="0.3">
      <c r="A756" s="10" t="s">
        <v>137</v>
      </c>
      <c r="B756" s="22" t="s">
        <v>142</v>
      </c>
      <c r="C756" s="23">
        <v>41579</v>
      </c>
      <c r="D756" s="24">
        <v>11</v>
      </c>
      <c r="E756" s="24" t="s">
        <v>73</v>
      </c>
      <c r="F756" s="24">
        <v>2013</v>
      </c>
      <c r="G756" s="25">
        <v>2040</v>
      </c>
    </row>
    <row r="757" spans="1:7" x14ac:dyDescent="0.3">
      <c r="A757" s="10" t="s">
        <v>137</v>
      </c>
      <c r="B757" s="22" t="s">
        <v>142</v>
      </c>
      <c r="C757" s="23">
        <v>41609</v>
      </c>
      <c r="D757" s="24">
        <v>12</v>
      </c>
      <c r="E757" s="24" t="s">
        <v>73</v>
      </c>
      <c r="F757" s="24">
        <v>2013</v>
      </c>
      <c r="G757" s="25">
        <v>1890</v>
      </c>
    </row>
    <row r="758" spans="1:7" x14ac:dyDescent="0.3">
      <c r="A758" s="10" t="s">
        <v>137</v>
      </c>
      <c r="B758" s="22" t="s">
        <v>143</v>
      </c>
      <c r="C758" s="23">
        <v>41275</v>
      </c>
      <c r="D758" s="24">
        <v>1</v>
      </c>
      <c r="E758" s="24" t="s">
        <v>70</v>
      </c>
      <c r="F758" s="24">
        <v>2013</v>
      </c>
      <c r="G758" s="25">
        <v>850</v>
      </c>
    </row>
    <row r="759" spans="1:7" x14ac:dyDescent="0.3">
      <c r="A759" s="10" t="s">
        <v>137</v>
      </c>
      <c r="B759" s="22" t="s">
        <v>143</v>
      </c>
      <c r="C759" s="23">
        <v>41306</v>
      </c>
      <c r="D759" s="24">
        <v>2</v>
      </c>
      <c r="E759" s="24" t="s">
        <v>70</v>
      </c>
      <c r="F759" s="24">
        <v>2013</v>
      </c>
      <c r="G759" s="25">
        <v>950</v>
      </c>
    </row>
    <row r="760" spans="1:7" x14ac:dyDescent="0.3">
      <c r="A760" s="10" t="s">
        <v>137</v>
      </c>
      <c r="B760" s="22" t="s">
        <v>143</v>
      </c>
      <c r="C760" s="23">
        <v>41334</v>
      </c>
      <c r="D760" s="24">
        <v>3</v>
      </c>
      <c r="E760" s="24" t="s">
        <v>70</v>
      </c>
      <c r="F760" s="24">
        <v>2013</v>
      </c>
      <c r="G760" s="25">
        <v>1270</v>
      </c>
    </row>
    <row r="761" spans="1:7" x14ac:dyDescent="0.3">
      <c r="A761" s="10" t="s">
        <v>137</v>
      </c>
      <c r="B761" s="22" t="s">
        <v>143</v>
      </c>
      <c r="C761" s="23">
        <v>41365</v>
      </c>
      <c r="D761" s="24">
        <v>4</v>
      </c>
      <c r="E761" s="24" t="s">
        <v>71</v>
      </c>
      <c r="F761" s="24">
        <v>2013</v>
      </c>
      <c r="G761" s="25">
        <v>1010</v>
      </c>
    </row>
    <row r="762" spans="1:7" x14ac:dyDescent="0.3">
      <c r="A762" s="10" t="s">
        <v>137</v>
      </c>
      <c r="B762" s="22" t="s">
        <v>143</v>
      </c>
      <c r="C762" s="23">
        <v>41395</v>
      </c>
      <c r="D762" s="24">
        <v>5</v>
      </c>
      <c r="E762" s="24" t="s">
        <v>71</v>
      </c>
      <c r="F762" s="24">
        <v>2013</v>
      </c>
      <c r="G762" s="25">
        <v>710</v>
      </c>
    </row>
    <row r="763" spans="1:7" x14ac:dyDescent="0.3">
      <c r="A763" s="10" t="s">
        <v>137</v>
      </c>
      <c r="B763" s="22" t="s">
        <v>143</v>
      </c>
      <c r="C763" s="23">
        <v>41426</v>
      </c>
      <c r="D763" s="24">
        <v>6</v>
      </c>
      <c r="E763" s="24" t="s">
        <v>71</v>
      </c>
      <c r="F763" s="24">
        <v>2013</v>
      </c>
      <c r="G763" s="25">
        <v>530</v>
      </c>
    </row>
    <row r="764" spans="1:7" x14ac:dyDescent="0.3">
      <c r="A764" s="10" t="s">
        <v>137</v>
      </c>
      <c r="B764" s="22" t="s">
        <v>143</v>
      </c>
      <c r="C764" s="23">
        <v>41456</v>
      </c>
      <c r="D764" s="24">
        <v>7</v>
      </c>
      <c r="E764" s="24" t="s">
        <v>72</v>
      </c>
      <c r="F764" s="24">
        <v>2013</v>
      </c>
      <c r="G764" s="25">
        <v>520</v>
      </c>
    </row>
    <row r="765" spans="1:7" x14ac:dyDescent="0.3">
      <c r="A765" s="10" t="s">
        <v>137</v>
      </c>
      <c r="B765" s="22" t="s">
        <v>143</v>
      </c>
      <c r="C765" s="23">
        <v>41487</v>
      </c>
      <c r="D765" s="24">
        <v>8</v>
      </c>
      <c r="E765" s="24" t="s">
        <v>72</v>
      </c>
      <c r="F765" s="24">
        <v>2013</v>
      </c>
      <c r="G765" s="25">
        <v>500</v>
      </c>
    </row>
    <row r="766" spans="1:7" x14ac:dyDescent="0.3">
      <c r="A766" s="10" t="s">
        <v>137</v>
      </c>
      <c r="B766" s="22" t="s">
        <v>143</v>
      </c>
      <c r="C766" s="23">
        <v>41518</v>
      </c>
      <c r="D766" s="24">
        <v>9</v>
      </c>
      <c r="E766" s="24" t="s">
        <v>72</v>
      </c>
      <c r="F766" s="24">
        <v>2013</v>
      </c>
      <c r="G766" s="25">
        <v>440</v>
      </c>
    </row>
    <row r="767" spans="1:7" x14ac:dyDescent="0.3">
      <c r="A767" s="10" t="s">
        <v>137</v>
      </c>
      <c r="B767" s="22" t="s">
        <v>143</v>
      </c>
      <c r="C767" s="23">
        <v>41548</v>
      </c>
      <c r="D767" s="24">
        <v>10</v>
      </c>
      <c r="E767" s="24" t="s">
        <v>73</v>
      </c>
      <c r="F767" s="24">
        <v>2013</v>
      </c>
      <c r="G767" s="25">
        <v>370</v>
      </c>
    </row>
    <row r="768" spans="1:7" x14ac:dyDescent="0.3">
      <c r="A768" s="10" t="s">
        <v>137</v>
      </c>
      <c r="B768" s="22" t="s">
        <v>143</v>
      </c>
      <c r="C768" s="23">
        <v>41579</v>
      </c>
      <c r="D768" s="24">
        <v>11</v>
      </c>
      <c r="E768" s="24" t="s">
        <v>73</v>
      </c>
      <c r="F768" s="24">
        <v>2013</v>
      </c>
      <c r="G768" s="25">
        <v>490</v>
      </c>
    </row>
    <row r="769" spans="1:7" x14ac:dyDescent="0.3">
      <c r="A769" s="10" t="s">
        <v>137</v>
      </c>
      <c r="B769" s="22" t="s">
        <v>143</v>
      </c>
      <c r="C769" s="23">
        <v>41609</v>
      </c>
      <c r="D769" s="24">
        <v>12</v>
      </c>
      <c r="E769" s="24" t="s">
        <v>73</v>
      </c>
      <c r="F769" s="24">
        <v>2013</v>
      </c>
      <c r="G769" s="25">
        <v>650</v>
      </c>
    </row>
    <row r="770" spans="1:7" x14ac:dyDescent="0.3">
      <c r="A770" s="10" t="s">
        <v>137</v>
      </c>
      <c r="B770" s="22" t="s">
        <v>144</v>
      </c>
      <c r="C770" s="23">
        <v>41275</v>
      </c>
      <c r="D770" s="24">
        <v>1</v>
      </c>
      <c r="E770" s="24" t="s">
        <v>70</v>
      </c>
      <c r="F770" s="24">
        <v>2013</v>
      </c>
      <c r="G770" s="25">
        <v>1150</v>
      </c>
    </row>
    <row r="771" spans="1:7" x14ac:dyDescent="0.3">
      <c r="A771" s="10" t="s">
        <v>137</v>
      </c>
      <c r="B771" s="22" t="s">
        <v>144</v>
      </c>
      <c r="C771" s="23">
        <v>41306</v>
      </c>
      <c r="D771" s="24">
        <v>2</v>
      </c>
      <c r="E771" s="24" t="s">
        <v>70</v>
      </c>
      <c r="F771" s="24">
        <v>2013</v>
      </c>
      <c r="G771" s="25">
        <v>1000</v>
      </c>
    </row>
    <row r="772" spans="1:7" x14ac:dyDescent="0.3">
      <c r="A772" s="10" t="s">
        <v>137</v>
      </c>
      <c r="B772" s="22" t="s">
        <v>144</v>
      </c>
      <c r="C772" s="23">
        <v>41334</v>
      </c>
      <c r="D772" s="24">
        <v>3</v>
      </c>
      <c r="E772" s="24" t="s">
        <v>70</v>
      </c>
      <c r="F772" s="24">
        <v>2013</v>
      </c>
      <c r="G772" s="25">
        <v>990</v>
      </c>
    </row>
    <row r="773" spans="1:7" x14ac:dyDescent="0.3">
      <c r="A773" s="10" t="s">
        <v>137</v>
      </c>
      <c r="B773" s="22" t="s">
        <v>144</v>
      </c>
      <c r="C773" s="23">
        <v>41365</v>
      </c>
      <c r="D773" s="24">
        <v>4</v>
      </c>
      <c r="E773" s="24" t="s">
        <v>71</v>
      </c>
      <c r="F773" s="24">
        <v>2013</v>
      </c>
      <c r="G773" s="25">
        <v>1290</v>
      </c>
    </row>
    <row r="774" spans="1:7" x14ac:dyDescent="0.3">
      <c r="A774" s="10" t="s">
        <v>137</v>
      </c>
      <c r="B774" s="22" t="s">
        <v>144</v>
      </c>
      <c r="C774" s="23">
        <v>41395</v>
      </c>
      <c r="D774" s="24">
        <v>5</v>
      </c>
      <c r="E774" s="24" t="s">
        <v>71</v>
      </c>
      <c r="F774" s="24">
        <v>2013</v>
      </c>
      <c r="G774" s="25">
        <v>1180</v>
      </c>
    </row>
    <row r="775" spans="1:7" x14ac:dyDescent="0.3">
      <c r="A775" s="10" t="s">
        <v>137</v>
      </c>
      <c r="B775" s="22" t="s">
        <v>144</v>
      </c>
      <c r="C775" s="23">
        <v>41426</v>
      </c>
      <c r="D775" s="24">
        <v>6</v>
      </c>
      <c r="E775" s="24" t="s">
        <v>71</v>
      </c>
      <c r="F775" s="24">
        <v>2013</v>
      </c>
      <c r="G775" s="25">
        <v>1410</v>
      </c>
    </row>
    <row r="776" spans="1:7" x14ac:dyDescent="0.3">
      <c r="A776" s="10" t="s">
        <v>137</v>
      </c>
      <c r="B776" s="22" t="s">
        <v>144</v>
      </c>
      <c r="C776" s="23">
        <v>41456</v>
      </c>
      <c r="D776" s="24">
        <v>7</v>
      </c>
      <c r="E776" s="24" t="s">
        <v>72</v>
      </c>
      <c r="F776" s="24">
        <v>2013</v>
      </c>
      <c r="G776" s="25">
        <v>1260</v>
      </c>
    </row>
    <row r="777" spans="1:7" x14ac:dyDescent="0.3">
      <c r="A777" s="10" t="s">
        <v>137</v>
      </c>
      <c r="B777" s="22" t="s">
        <v>144</v>
      </c>
      <c r="C777" s="23">
        <v>41487</v>
      </c>
      <c r="D777" s="24">
        <v>8</v>
      </c>
      <c r="E777" s="24" t="s">
        <v>72</v>
      </c>
      <c r="F777" s="24">
        <v>2013</v>
      </c>
      <c r="G777" s="25">
        <v>1400</v>
      </c>
    </row>
    <row r="778" spans="1:7" x14ac:dyDescent="0.3">
      <c r="A778" s="10" t="s">
        <v>137</v>
      </c>
      <c r="B778" s="22" t="s">
        <v>144</v>
      </c>
      <c r="C778" s="23">
        <v>41518</v>
      </c>
      <c r="D778" s="24">
        <v>9</v>
      </c>
      <c r="E778" s="24" t="s">
        <v>72</v>
      </c>
      <c r="F778" s="24">
        <v>2013</v>
      </c>
      <c r="G778" s="25">
        <v>1640</v>
      </c>
    </row>
    <row r="779" spans="1:7" x14ac:dyDescent="0.3">
      <c r="A779" s="10" t="s">
        <v>137</v>
      </c>
      <c r="B779" s="22" t="s">
        <v>144</v>
      </c>
      <c r="C779" s="23">
        <v>41548</v>
      </c>
      <c r="D779" s="24">
        <v>10</v>
      </c>
      <c r="E779" s="24" t="s">
        <v>73</v>
      </c>
      <c r="F779" s="24">
        <v>2013</v>
      </c>
      <c r="G779" s="25">
        <v>1390</v>
      </c>
    </row>
    <row r="780" spans="1:7" x14ac:dyDescent="0.3">
      <c r="A780" s="10" t="s">
        <v>137</v>
      </c>
      <c r="B780" s="22" t="s">
        <v>144</v>
      </c>
      <c r="C780" s="23">
        <v>41579</v>
      </c>
      <c r="D780" s="24">
        <v>11</v>
      </c>
      <c r="E780" s="24" t="s">
        <v>73</v>
      </c>
      <c r="F780" s="24">
        <v>2013</v>
      </c>
      <c r="G780" s="25">
        <v>1200</v>
      </c>
    </row>
    <row r="781" spans="1:7" x14ac:dyDescent="0.3">
      <c r="A781" s="10" t="s">
        <v>137</v>
      </c>
      <c r="B781" s="22" t="s">
        <v>144</v>
      </c>
      <c r="C781" s="23">
        <v>41609</v>
      </c>
      <c r="D781" s="24">
        <v>12</v>
      </c>
      <c r="E781" s="24" t="s">
        <v>73</v>
      </c>
      <c r="F781" s="24">
        <v>2013</v>
      </c>
      <c r="G781" s="25">
        <v>1270</v>
      </c>
    </row>
    <row r="782" spans="1:7" x14ac:dyDescent="0.3">
      <c r="A782" s="10" t="s">
        <v>145</v>
      </c>
      <c r="B782" s="22" t="s">
        <v>146</v>
      </c>
      <c r="C782" s="23">
        <v>41275</v>
      </c>
      <c r="D782" s="24">
        <v>1</v>
      </c>
      <c r="E782" s="24" t="s">
        <v>70</v>
      </c>
      <c r="F782" s="24">
        <v>2013</v>
      </c>
      <c r="G782" s="25">
        <v>3200</v>
      </c>
    </row>
    <row r="783" spans="1:7" x14ac:dyDescent="0.3">
      <c r="A783" s="10" t="s">
        <v>145</v>
      </c>
      <c r="B783" s="22" t="s">
        <v>146</v>
      </c>
      <c r="C783" s="23">
        <v>41306</v>
      </c>
      <c r="D783" s="24">
        <v>2</v>
      </c>
      <c r="E783" s="24" t="s">
        <v>70</v>
      </c>
      <c r="F783" s="24">
        <v>2013</v>
      </c>
      <c r="G783" s="25">
        <v>3140</v>
      </c>
    </row>
    <row r="784" spans="1:7" x14ac:dyDescent="0.3">
      <c r="A784" s="10" t="s">
        <v>145</v>
      </c>
      <c r="B784" s="22" t="s">
        <v>146</v>
      </c>
      <c r="C784" s="23">
        <v>41334</v>
      </c>
      <c r="D784" s="24">
        <v>3</v>
      </c>
      <c r="E784" s="24" t="s">
        <v>70</v>
      </c>
      <c r="F784" s="24">
        <v>2013</v>
      </c>
      <c r="G784" s="25">
        <v>2530</v>
      </c>
    </row>
    <row r="785" spans="1:7" x14ac:dyDescent="0.3">
      <c r="A785" s="10" t="s">
        <v>145</v>
      </c>
      <c r="B785" s="22" t="s">
        <v>146</v>
      </c>
      <c r="C785" s="23">
        <v>41365</v>
      </c>
      <c r="D785" s="24">
        <v>4</v>
      </c>
      <c r="E785" s="24" t="s">
        <v>71</v>
      </c>
      <c r="F785" s="24">
        <v>2013</v>
      </c>
      <c r="G785" s="25">
        <v>1960</v>
      </c>
    </row>
    <row r="786" spans="1:7" x14ac:dyDescent="0.3">
      <c r="A786" s="10" t="s">
        <v>145</v>
      </c>
      <c r="B786" s="22" t="s">
        <v>146</v>
      </c>
      <c r="C786" s="23">
        <v>41395</v>
      </c>
      <c r="D786" s="24">
        <v>5</v>
      </c>
      <c r="E786" s="24" t="s">
        <v>71</v>
      </c>
      <c r="F786" s="24">
        <v>2013</v>
      </c>
      <c r="G786" s="25">
        <v>2230</v>
      </c>
    </row>
    <row r="787" spans="1:7" x14ac:dyDescent="0.3">
      <c r="A787" s="10" t="s">
        <v>145</v>
      </c>
      <c r="B787" s="22" t="s">
        <v>146</v>
      </c>
      <c r="C787" s="23">
        <v>41426</v>
      </c>
      <c r="D787" s="24">
        <v>6</v>
      </c>
      <c r="E787" s="24" t="s">
        <v>71</v>
      </c>
      <c r="F787" s="24">
        <v>2013</v>
      </c>
      <c r="G787" s="25">
        <v>2650</v>
      </c>
    </row>
    <row r="788" spans="1:7" x14ac:dyDescent="0.3">
      <c r="A788" s="10" t="s">
        <v>145</v>
      </c>
      <c r="B788" s="22" t="s">
        <v>146</v>
      </c>
      <c r="C788" s="23">
        <v>41456</v>
      </c>
      <c r="D788" s="24">
        <v>7</v>
      </c>
      <c r="E788" s="24" t="s">
        <v>72</v>
      </c>
      <c r="F788" s="24">
        <v>2013</v>
      </c>
      <c r="G788" s="25">
        <v>3490</v>
      </c>
    </row>
    <row r="789" spans="1:7" x14ac:dyDescent="0.3">
      <c r="A789" s="10" t="s">
        <v>145</v>
      </c>
      <c r="B789" s="22" t="s">
        <v>146</v>
      </c>
      <c r="C789" s="23">
        <v>41487</v>
      </c>
      <c r="D789" s="24">
        <v>8</v>
      </c>
      <c r="E789" s="24" t="s">
        <v>72</v>
      </c>
      <c r="F789" s="24">
        <v>2013</v>
      </c>
      <c r="G789" s="25">
        <v>4590</v>
      </c>
    </row>
    <row r="790" spans="1:7" x14ac:dyDescent="0.3">
      <c r="A790" s="10" t="s">
        <v>145</v>
      </c>
      <c r="B790" s="22" t="s">
        <v>146</v>
      </c>
      <c r="C790" s="23">
        <v>41518</v>
      </c>
      <c r="D790" s="24">
        <v>9</v>
      </c>
      <c r="E790" s="24" t="s">
        <v>72</v>
      </c>
      <c r="F790" s="24">
        <v>2013</v>
      </c>
      <c r="G790" s="25">
        <v>4460</v>
      </c>
    </row>
    <row r="791" spans="1:7" x14ac:dyDescent="0.3">
      <c r="A791" s="10" t="s">
        <v>145</v>
      </c>
      <c r="B791" s="22" t="s">
        <v>146</v>
      </c>
      <c r="C791" s="23">
        <v>41548</v>
      </c>
      <c r="D791" s="24">
        <v>10</v>
      </c>
      <c r="E791" s="24" t="s">
        <v>73</v>
      </c>
      <c r="F791" s="24">
        <v>2013</v>
      </c>
      <c r="G791" s="25">
        <v>4270</v>
      </c>
    </row>
    <row r="792" spans="1:7" x14ac:dyDescent="0.3">
      <c r="A792" s="10" t="s">
        <v>145</v>
      </c>
      <c r="B792" s="22" t="s">
        <v>146</v>
      </c>
      <c r="C792" s="23">
        <v>41579</v>
      </c>
      <c r="D792" s="24">
        <v>11</v>
      </c>
      <c r="E792" s="24" t="s">
        <v>73</v>
      </c>
      <c r="F792" s="24">
        <v>2013</v>
      </c>
      <c r="G792" s="25">
        <v>5310</v>
      </c>
    </row>
    <row r="793" spans="1:7" x14ac:dyDescent="0.3">
      <c r="A793" s="10" t="s">
        <v>145</v>
      </c>
      <c r="B793" s="22" t="s">
        <v>146</v>
      </c>
      <c r="C793" s="23">
        <v>41609</v>
      </c>
      <c r="D793" s="24">
        <v>12</v>
      </c>
      <c r="E793" s="24" t="s">
        <v>73</v>
      </c>
      <c r="F793" s="24">
        <v>2013</v>
      </c>
      <c r="G793" s="25">
        <v>7250</v>
      </c>
    </row>
    <row r="794" spans="1:7" x14ac:dyDescent="0.3">
      <c r="A794" s="10" t="s">
        <v>145</v>
      </c>
      <c r="B794" s="22" t="s">
        <v>147</v>
      </c>
      <c r="C794" s="23">
        <v>41275</v>
      </c>
      <c r="D794" s="24">
        <v>1</v>
      </c>
      <c r="E794" s="24" t="s">
        <v>70</v>
      </c>
      <c r="F794" s="24">
        <v>2013</v>
      </c>
      <c r="G794" s="25">
        <v>500</v>
      </c>
    </row>
    <row r="795" spans="1:7" x14ac:dyDescent="0.3">
      <c r="A795" s="10" t="s">
        <v>145</v>
      </c>
      <c r="B795" s="22" t="s">
        <v>147</v>
      </c>
      <c r="C795" s="23">
        <v>41306</v>
      </c>
      <c r="D795" s="24">
        <v>2</v>
      </c>
      <c r="E795" s="24" t="s">
        <v>70</v>
      </c>
      <c r="F795" s="24">
        <v>2013</v>
      </c>
      <c r="G795" s="25">
        <v>680</v>
      </c>
    </row>
    <row r="796" spans="1:7" x14ac:dyDescent="0.3">
      <c r="A796" s="10" t="s">
        <v>145</v>
      </c>
      <c r="B796" s="22" t="s">
        <v>147</v>
      </c>
      <c r="C796" s="23">
        <v>41334</v>
      </c>
      <c r="D796" s="24">
        <v>3</v>
      </c>
      <c r="E796" s="24" t="s">
        <v>70</v>
      </c>
      <c r="F796" s="24">
        <v>2013</v>
      </c>
      <c r="G796" s="25">
        <v>480</v>
      </c>
    </row>
    <row r="797" spans="1:7" x14ac:dyDescent="0.3">
      <c r="A797" s="10" t="s">
        <v>145</v>
      </c>
      <c r="B797" s="22" t="s">
        <v>147</v>
      </c>
      <c r="C797" s="23">
        <v>41365</v>
      </c>
      <c r="D797" s="24">
        <v>4</v>
      </c>
      <c r="E797" s="24" t="s">
        <v>71</v>
      </c>
      <c r="F797" s="24">
        <v>2013</v>
      </c>
      <c r="G797" s="25">
        <v>500</v>
      </c>
    </row>
    <row r="798" spans="1:7" x14ac:dyDescent="0.3">
      <c r="A798" s="10" t="s">
        <v>145</v>
      </c>
      <c r="B798" s="22" t="s">
        <v>147</v>
      </c>
      <c r="C798" s="23">
        <v>41395</v>
      </c>
      <c r="D798" s="24">
        <v>5</v>
      </c>
      <c r="E798" s="24" t="s">
        <v>71</v>
      </c>
      <c r="F798" s="24">
        <v>2013</v>
      </c>
      <c r="G798" s="25">
        <v>620</v>
      </c>
    </row>
    <row r="799" spans="1:7" x14ac:dyDescent="0.3">
      <c r="A799" s="10" t="s">
        <v>145</v>
      </c>
      <c r="B799" s="22" t="s">
        <v>147</v>
      </c>
      <c r="C799" s="23">
        <v>41426</v>
      </c>
      <c r="D799" s="24">
        <v>6</v>
      </c>
      <c r="E799" s="24" t="s">
        <v>71</v>
      </c>
      <c r="F799" s="24">
        <v>2013</v>
      </c>
      <c r="G799" s="25">
        <v>480</v>
      </c>
    </row>
    <row r="800" spans="1:7" x14ac:dyDescent="0.3">
      <c r="A800" s="10" t="s">
        <v>145</v>
      </c>
      <c r="B800" s="22" t="s">
        <v>147</v>
      </c>
      <c r="C800" s="23">
        <v>41456</v>
      </c>
      <c r="D800" s="24">
        <v>7</v>
      </c>
      <c r="E800" s="24" t="s">
        <v>72</v>
      </c>
      <c r="F800" s="24">
        <v>2013</v>
      </c>
      <c r="G800" s="25">
        <v>540</v>
      </c>
    </row>
    <row r="801" spans="1:7" x14ac:dyDescent="0.3">
      <c r="A801" s="10" t="s">
        <v>145</v>
      </c>
      <c r="B801" s="22" t="s">
        <v>147</v>
      </c>
      <c r="C801" s="23">
        <v>41487</v>
      </c>
      <c r="D801" s="24">
        <v>8</v>
      </c>
      <c r="E801" s="24" t="s">
        <v>72</v>
      </c>
      <c r="F801" s="24">
        <v>2013</v>
      </c>
      <c r="G801" s="25">
        <v>590</v>
      </c>
    </row>
    <row r="802" spans="1:7" x14ac:dyDescent="0.3">
      <c r="A802" s="10" t="s">
        <v>145</v>
      </c>
      <c r="B802" s="22" t="s">
        <v>147</v>
      </c>
      <c r="C802" s="23">
        <v>41518</v>
      </c>
      <c r="D802" s="24">
        <v>9</v>
      </c>
      <c r="E802" s="24" t="s">
        <v>72</v>
      </c>
      <c r="F802" s="24">
        <v>2013</v>
      </c>
      <c r="G802" s="25">
        <v>540</v>
      </c>
    </row>
    <row r="803" spans="1:7" x14ac:dyDescent="0.3">
      <c r="A803" s="10" t="s">
        <v>145</v>
      </c>
      <c r="B803" s="22" t="s">
        <v>147</v>
      </c>
      <c r="C803" s="23">
        <v>41548</v>
      </c>
      <c r="D803" s="24">
        <v>10</v>
      </c>
      <c r="E803" s="24" t="s">
        <v>73</v>
      </c>
      <c r="F803" s="24">
        <v>2013</v>
      </c>
      <c r="G803" s="25">
        <v>620</v>
      </c>
    </row>
    <row r="804" spans="1:7" x14ac:dyDescent="0.3">
      <c r="A804" s="10" t="s">
        <v>145</v>
      </c>
      <c r="B804" s="22" t="s">
        <v>147</v>
      </c>
      <c r="C804" s="23">
        <v>41579</v>
      </c>
      <c r="D804" s="24">
        <v>11</v>
      </c>
      <c r="E804" s="24" t="s">
        <v>73</v>
      </c>
      <c r="F804" s="24">
        <v>2013</v>
      </c>
      <c r="G804" s="25">
        <v>770</v>
      </c>
    </row>
    <row r="805" spans="1:7" x14ac:dyDescent="0.3">
      <c r="A805" s="10" t="s">
        <v>145</v>
      </c>
      <c r="B805" s="22" t="s">
        <v>147</v>
      </c>
      <c r="C805" s="23">
        <v>41609</v>
      </c>
      <c r="D805" s="24">
        <v>12</v>
      </c>
      <c r="E805" s="24" t="s">
        <v>73</v>
      </c>
      <c r="F805" s="24">
        <v>2013</v>
      </c>
      <c r="G805" s="25">
        <v>640</v>
      </c>
    </row>
    <row r="806" spans="1:7" x14ac:dyDescent="0.3">
      <c r="A806" s="10" t="s">
        <v>145</v>
      </c>
      <c r="B806" s="22" t="s">
        <v>148</v>
      </c>
      <c r="C806" s="23">
        <v>41275</v>
      </c>
      <c r="D806" s="24">
        <v>1</v>
      </c>
      <c r="E806" s="24" t="s">
        <v>70</v>
      </c>
      <c r="F806" s="24">
        <v>2013</v>
      </c>
      <c r="G806" s="25">
        <v>2500</v>
      </c>
    </row>
    <row r="807" spans="1:7" x14ac:dyDescent="0.3">
      <c r="A807" s="10" t="s">
        <v>145</v>
      </c>
      <c r="B807" s="22" t="s">
        <v>148</v>
      </c>
      <c r="C807" s="23">
        <v>41306</v>
      </c>
      <c r="D807" s="24">
        <v>2</v>
      </c>
      <c r="E807" s="24" t="s">
        <v>70</v>
      </c>
      <c r="F807" s="24">
        <v>2013</v>
      </c>
      <c r="G807" s="25">
        <v>3160</v>
      </c>
    </row>
    <row r="808" spans="1:7" x14ac:dyDescent="0.3">
      <c r="A808" s="10" t="s">
        <v>145</v>
      </c>
      <c r="B808" s="22" t="s">
        <v>148</v>
      </c>
      <c r="C808" s="23">
        <v>41334</v>
      </c>
      <c r="D808" s="24">
        <v>3</v>
      </c>
      <c r="E808" s="24" t="s">
        <v>70</v>
      </c>
      <c r="F808" s="24">
        <v>2013</v>
      </c>
      <c r="G808" s="25">
        <v>4220</v>
      </c>
    </row>
    <row r="809" spans="1:7" x14ac:dyDescent="0.3">
      <c r="A809" s="10" t="s">
        <v>145</v>
      </c>
      <c r="B809" s="22" t="s">
        <v>148</v>
      </c>
      <c r="C809" s="23">
        <v>41365</v>
      </c>
      <c r="D809" s="24">
        <v>4</v>
      </c>
      <c r="E809" s="24" t="s">
        <v>71</v>
      </c>
      <c r="F809" s="24">
        <v>2013</v>
      </c>
      <c r="G809" s="25">
        <v>4320</v>
      </c>
    </row>
    <row r="810" spans="1:7" x14ac:dyDescent="0.3">
      <c r="A810" s="10" t="s">
        <v>145</v>
      </c>
      <c r="B810" s="22" t="s">
        <v>148</v>
      </c>
      <c r="C810" s="23">
        <v>41395</v>
      </c>
      <c r="D810" s="24">
        <v>5</v>
      </c>
      <c r="E810" s="24" t="s">
        <v>71</v>
      </c>
      <c r="F810" s="24">
        <v>2013</v>
      </c>
      <c r="G810" s="25">
        <v>5330</v>
      </c>
    </row>
    <row r="811" spans="1:7" x14ac:dyDescent="0.3">
      <c r="A811" s="10" t="s">
        <v>145</v>
      </c>
      <c r="B811" s="22" t="s">
        <v>148</v>
      </c>
      <c r="C811" s="23">
        <v>41426</v>
      </c>
      <c r="D811" s="24">
        <v>6</v>
      </c>
      <c r="E811" s="24" t="s">
        <v>71</v>
      </c>
      <c r="F811" s="24">
        <v>2013</v>
      </c>
      <c r="G811" s="25">
        <v>4600</v>
      </c>
    </row>
    <row r="812" spans="1:7" x14ac:dyDescent="0.3">
      <c r="A812" s="10" t="s">
        <v>145</v>
      </c>
      <c r="B812" s="22" t="s">
        <v>148</v>
      </c>
      <c r="C812" s="23">
        <v>41456</v>
      </c>
      <c r="D812" s="24">
        <v>7</v>
      </c>
      <c r="E812" s="24" t="s">
        <v>72</v>
      </c>
      <c r="F812" s="24">
        <v>2013</v>
      </c>
      <c r="G812" s="25">
        <v>6310</v>
      </c>
    </row>
    <row r="813" spans="1:7" x14ac:dyDescent="0.3">
      <c r="A813" s="10" t="s">
        <v>145</v>
      </c>
      <c r="B813" s="22" t="s">
        <v>148</v>
      </c>
      <c r="C813" s="23">
        <v>41487</v>
      </c>
      <c r="D813" s="24">
        <v>8</v>
      </c>
      <c r="E813" s="24" t="s">
        <v>72</v>
      </c>
      <c r="F813" s="24">
        <v>2013</v>
      </c>
      <c r="G813" s="25">
        <v>6660</v>
      </c>
    </row>
    <row r="814" spans="1:7" x14ac:dyDescent="0.3">
      <c r="A814" s="10" t="s">
        <v>145</v>
      </c>
      <c r="B814" s="22" t="s">
        <v>148</v>
      </c>
      <c r="C814" s="23">
        <v>41518</v>
      </c>
      <c r="D814" s="24">
        <v>9</v>
      </c>
      <c r="E814" s="24" t="s">
        <v>72</v>
      </c>
      <c r="F814" s="24">
        <v>2013</v>
      </c>
      <c r="G814" s="25">
        <v>5380</v>
      </c>
    </row>
    <row r="815" spans="1:7" x14ac:dyDescent="0.3">
      <c r="A815" s="10" t="s">
        <v>145</v>
      </c>
      <c r="B815" s="22" t="s">
        <v>148</v>
      </c>
      <c r="C815" s="23">
        <v>41548</v>
      </c>
      <c r="D815" s="24">
        <v>10</v>
      </c>
      <c r="E815" s="24" t="s">
        <v>73</v>
      </c>
      <c r="F815" s="24">
        <v>2013</v>
      </c>
      <c r="G815" s="25">
        <v>5380</v>
      </c>
    </row>
    <row r="816" spans="1:7" x14ac:dyDescent="0.3">
      <c r="A816" s="10" t="s">
        <v>145</v>
      </c>
      <c r="B816" s="22" t="s">
        <v>148</v>
      </c>
      <c r="C816" s="23">
        <v>41579</v>
      </c>
      <c r="D816" s="24">
        <v>11</v>
      </c>
      <c r="E816" s="24" t="s">
        <v>73</v>
      </c>
      <c r="F816" s="24">
        <v>2013</v>
      </c>
      <c r="G816" s="25">
        <v>7100</v>
      </c>
    </row>
    <row r="817" spans="1:7" x14ac:dyDescent="0.3">
      <c r="A817" s="10" t="s">
        <v>145</v>
      </c>
      <c r="B817" s="22" t="s">
        <v>148</v>
      </c>
      <c r="C817" s="23">
        <v>41609</v>
      </c>
      <c r="D817" s="24">
        <v>12</v>
      </c>
      <c r="E817" s="24" t="s">
        <v>73</v>
      </c>
      <c r="F817" s="24">
        <v>2013</v>
      </c>
      <c r="G817" s="25">
        <v>6120</v>
      </c>
    </row>
    <row r="818" spans="1:7" x14ac:dyDescent="0.3">
      <c r="A818" s="10" t="s">
        <v>145</v>
      </c>
      <c r="B818" s="22" t="s">
        <v>149</v>
      </c>
      <c r="C818" s="23">
        <v>41275</v>
      </c>
      <c r="D818" s="24">
        <v>1</v>
      </c>
      <c r="E818" s="24" t="s">
        <v>70</v>
      </c>
      <c r="F818" s="24">
        <v>2013</v>
      </c>
      <c r="G818" s="25">
        <v>290</v>
      </c>
    </row>
    <row r="819" spans="1:7" x14ac:dyDescent="0.3">
      <c r="A819" s="10" t="s">
        <v>145</v>
      </c>
      <c r="B819" s="22" t="s">
        <v>149</v>
      </c>
      <c r="C819" s="23">
        <v>41306</v>
      </c>
      <c r="D819" s="24">
        <v>2</v>
      </c>
      <c r="E819" s="24" t="s">
        <v>70</v>
      </c>
      <c r="F819" s="24">
        <v>2013</v>
      </c>
      <c r="G819" s="25">
        <v>330</v>
      </c>
    </row>
    <row r="820" spans="1:7" x14ac:dyDescent="0.3">
      <c r="A820" s="10" t="s">
        <v>145</v>
      </c>
      <c r="B820" s="22" t="s">
        <v>149</v>
      </c>
      <c r="C820" s="23">
        <v>41334</v>
      </c>
      <c r="D820" s="24">
        <v>3</v>
      </c>
      <c r="E820" s="24" t="s">
        <v>70</v>
      </c>
      <c r="F820" s="24">
        <v>2013</v>
      </c>
      <c r="G820" s="25">
        <v>350</v>
      </c>
    </row>
    <row r="821" spans="1:7" x14ac:dyDescent="0.3">
      <c r="A821" s="10" t="s">
        <v>145</v>
      </c>
      <c r="B821" s="22" t="s">
        <v>149</v>
      </c>
      <c r="C821" s="23">
        <v>41365</v>
      </c>
      <c r="D821" s="24">
        <v>4</v>
      </c>
      <c r="E821" s="24" t="s">
        <v>71</v>
      </c>
      <c r="F821" s="24">
        <v>2013</v>
      </c>
      <c r="G821" s="25">
        <v>450</v>
      </c>
    </row>
    <row r="822" spans="1:7" x14ac:dyDescent="0.3">
      <c r="A822" s="10" t="s">
        <v>145</v>
      </c>
      <c r="B822" s="22" t="s">
        <v>149</v>
      </c>
      <c r="C822" s="23">
        <v>41395</v>
      </c>
      <c r="D822" s="24">
        <v>5</v>
      </c>
      <c r="E822" s="24" t="s">
        <v>71</v>
      </c>
      <c r="F822" s="24">
        <v>2013</v>
      </c>
      <c r="G822" s="25">
        <v>540</v>
      </c>
    </row>
    <row r="823" spans="1:7" x14ac:dyDescent="0.3">
      <c r="A823" s="10" t="s">
        <v>145</v>
      </c>
      <c r="B823" s="22" t="s">
        <v>149</v>
      </c>
      <c r="C823" s="23">
        <v>41426</v>
      </c>
      <c r="D823" s="24">
        <v>6</v>
      </c>
      <c r="E823" s="24" t="s">
        <v>71</v>
      </c>
      <c r="F823" s="24">
        <v>2013</v>
      </c>
      <c r="G823" s="25">
        <v>590</v>
      </c>
    </row>
    <row r="824" spans="1:7" x14ac:dyDescent="0.3">
      <c r="A824" s="10" t="s">
        <v>145</v>
      </c>
      <c r="B824" s="22" t="s">
        <v>149</v>
      </c>
      <c r="C824" s="23">
        <v>41456</v>
      </c>
      <c r="D824" s="24">
        <v>7</v>
      </c>
      <c r="E824" s="24" t="s">
        <v>72</v>
      </c>
      <c r="F824" s="24">
        <v>2013</v>
      </c>
      <c r="G824" s="25">
        <v>560</v>
      </c>
    </row>
    <row r="825" spans="1:7" x14ac:dyDescent="0.3">
      <c r="A825" s="10" t="s">
        <v>145</v>
      </c>
      <c r="B825" s="22" t="s">
        <v>149</v>
      </c>
      <c r="C825" s="23">
        <v>41487</v>
      </c>
      <c r="D825" s="24">
        <v>8</v>
      </c>
      <c r="E825" s="24" t="s">
        <v>72</v>
      </c>
      <c r="F825" s="24">
        <v>2013</v>
      </c>
      <c r="G825" s="25">
        <v>480</v>
      </c>
    </row>
    <row r="826" spans="1:7" x14ac:dyDescent="0.3">
      <c r="A826" s="10" t="s">
        <v>145</v>
      </c>
      <c r="B826" s="22" t="s">
        <v>149</v>
      </c>
      <c r="C826" s="23">
        <v>41518</v>
      </c>
      <c r="D826" s="24">
        <v>9</v>
      </c>
      <c r="E826" s="24" t="s">
        <v>72</v>
      </c>
      <c r="F826" s="24">
        <v>2013</v>
      </c>
      <c r="G826" s="25">
        <v>390</v>
      </c>
    </row>
    <row r="827" spans="1:7" x14ac:dyDescent="0.3">
      <c r="A827" s="10" t="s">
        <v>145</v>
      </c>
      <c r="B827" s="22" t="s">
        <v>149</v>
      </c>
      <c r="C827" s="23">
        <v>41548</v>
      </c>
      <c r="D827" s="24">
        <v>10</v>
      </c>
      <c r="E827" s="24" t="s">
        <v>73</v>
      </c>
      <c r="F827" s="24">
        <v>2013</v>
      </c>
      <c r="G827" s="25">
        <v>440</v>
      </c>
    </row>
    <row r="828" spans="1:7" x14ac:dyDescent="0.3">
      <c r="A828" s="10" t="s">
        <v>145</v>
      </c>
      <c r="B828" s="22" t="s">
        <v>149</v>
      </c>
      <c r="C828" s="23">
        <v>41579</v>
      </c>
      <c r="D828" s="24">
        <v>11</v>
      </c>
      <c r="E828" s="24" t="s">
        <v>73</v>
      </c>
      <c r="F828" s="24">
        <v>2013</v>
      </c>
      <c r="G828" s="25">
        <v>510</v>
      </c>
    </row>
    <row r="829" spans="1:7" x14ac:dyDescent="0.3">
      <c r="A829" s="10" t="s">
        <v>145</v>
      </c>
      <c r="B829" s="22" t="s">
        <v>149</v>
      </c>
      <c r="C829" s="23">
        <v>41609</v>
      </c>
      <c r="D829" s="24">
        <v>12</v>
      </c>
      <c r="E829" s="24" t="s">
        <v>73</v>
      </c>
      <c r="F829" s="24">
        <v>2013</v>
      </c>
      <c r="G829" s="25">
        <v>660</v>
      </c>
    </row>
    <row r="830" spans="1:7" x14ac:dyDescent="0.3">
      <c r="A830" s="10" t="s">
        <v>145</v>
      </c>
      <c r="B830" s="22" t="s">
        <v>150</v>
      </c>
      <c r="C830" s="23">
        <v>41275</v>
      </c>
      <c r="D830" s="24">
        <v>1</v>
      </c>
      <c r="E830" s="24" t="s">
        <v>70</v>
      </c>
      <c r="F830" s="24">
        <v>2013</v>
      </c>
      <c r="G830" s="25">
        <v>1700</v>
      </c>
    </row>
    <row r="831" spans="1:7" x14ac:dyDescent="0.3">
      <c r="A831" s="10" t="s">
        <v>145</v>
      </c>
      <c r="B831" s="22" t="s">
        <v>150</v>
      </c>
      <c r="C831" s="23">
        <v>41306</v>
      </c>
      <c r="D831" s="24">
        <v>2</v>
      </c>
      <c r="E831" s="24" t="s">
        <v>70</v>
      </c>
      <c r="F831" s="24">
        <v>2013</v>
      </c>
      <c r="G831" s="25">
        <v>2030</v>
      </c>
    </row>
    <row r="832" spans="1:7" x14ac:dyDescent="0.3">
      <c r="A832" s="10" t="s">
        <v>145</v>
      </c>
      <c r="B832" s="22" t="s">
        <v>150</v>
      </c>
      <c r="C832" s="23">
        <v>41334</v>
      </c>
      <c r="D832" s="24">
        <v>3</v>
      </c>
      <c r="E832" s="24" t="s">
        <v>70</v>
      </c>
      <c r="F832" s="24">
        <v>2013</v>
      </c>
      <c r="G832" s="25">
        <v>1500</v>
      </c>
    </row>
    <row r="833" spans="1:7" x14ac:dyDescent="0.3">
      <c r="A833" s="10" t="s">
        <v>145</v>
      </c>
      <c r="B833" s="22" t="s">
        <v>150</v>
      </c>
      <c r="C833" s="23">
        <v>41365</v>
      </c>
      <c r="D833" s="24">
        <v>4</v>
      </c>
      <c r="E833" s="24" t="s">
        <v>71</v>
      </c>
      <c r="F833" s="24">
        <v>2013</v>
      </c>
      <c r="G833" s="25">
        <v>1250</v>
      </c>
    </row>
    <row r="834" spans="1:7" x14ac:dyDescent="0.3">
      <c r="A834" s="10" t="s">
        <v>145</v>
      </c>
      <c r="B834" s="22" t="s">
        <v>150</v>
      </c>
      <c r="C834" s="23">
        <v>41395</v>
      </c>
      <c r="D834" s="24">
        <v>5</v>
      </c>
      <c r="E834" s="24" t="s">
        <v>71</v>
      </c>
      <c r="F834" s="24">
        <v>2013</v>
      </c>
      <c r="G834" s="25">
        <v>1330</v>
      </c>
    </row>
    <row r="835" spans="1:7" x14ac:dyDescent="0.3">
      <c r="A835" s="10" t="s">
        <v>145</v>
      </c>
      <c r="B835" s="22" t="s">
        <v>150</v>
      </c>
      <c r="C835" s="23">
        <v>41426</v>
      </c>
      <c r="D835" s="24">
        <v>6</v>
      </c>
      <c r="E835" s="24" t="s">
        <v>71</v>
      </c>
      <c r="F835" s="24">
        <v>2013</v>
      </c>
      <c r="G835" s="25">
        <v>1640</v>
      </c>
    </row>
    <row r="836" spans="1:7" x14ac:dyDescent="0.3">
      <c r="A836" s="10" t="s">
        <v>145</v>
      </c>
      <c r="B836" s="22" t="s">
        <v>150</v>
      </c>
      <c r="C836" s="23">
        <v>41456</v>
      </c>
      <c r="D836" s="24">
        <v>7</v>
      </c>
      <c r="E836" s="24" t="s">
        <v>72</v>
      </c>
      <c r="F836" s="24">
        <v>2013</v>
      </c>
      <c r="G836" s="25">
        <v>2070</v>
      </c>
    </row>
    <row r="837" spans="1:7" x14ac:dyDescent="0.3">
      <c r="A837" s="10" t="s">
        <v>145</v>
      </c>
      <c r="B837" s="22" t="s">
        <v>150</v>
      </c>
      <c r="C837" s="23">
        <v>41487</v>
      </c>
      <c r="D837" s="24">
        <v>8</v>
      </c>
      <c r="E837" s="24" t="s">
        <v>72</v>
      </c>
      <c r="F837" s="24">
        <v>2013</v>
      </c>
      <c r="G837" s="25">
        <v>1700</v>
      </c>
    </row>
    <row r="838" spans="1:7" x14ac:dyDescent="0.3">
      <c r="A838" s="10" t="s">
        <v>145</v>
      </c>
      <c r="B838" s="22" t="s">
        <v>150</v>
      </c>
      <c r="C838" s="23">
        <v>41518</v>
      </c>
      <c r="D838" s="24">
        <v>9</v>
      </c>
      <c r="E838" s="24" t="s">
        <v>72</v>
      </c>
      <c r="F838" s="24">
        <v>2013</v>
      </c>
      <c r="G838" s="25">
        <v>1540</v>
      </c>
    </row>
    <row r="839" spans="1:7" x14ac:dyDescent="0.3">
      <c r="A839" s="10" t="s">
        <v>145</v>
      </c>
      <c r="B839" s="22" t="s">
        <v>150</v>
      </c>
      <c r="C839" s="23">
        <v>41548</v>
      </c>
      <c r="D839" s="24">
        <v>10</v>
      </c>
      <c r="E839" s="24" t="s">
        <v>73</v>
      </c>
      <c r="F839" s="24">
        <v>2013</v>
      </c>
      <c r="G839" s="25">
        <v>1110</v>
      </c>
    </row>
    <row r="840" spans="1:7" x14ac:dyDescent="0.3">
      <c r="A840" s="10" t="s">
        <v>145</v>
      </c>
      <c r="B840" s="22" t="s">
        <v>150</v>
      </c>
      <c r="C840" s="23">
        <v>41579</v>
      </c>
      <c r="D840" s="24">
        <v>11</v>
      </c>
      <c r="E840" s="24" t="s">
        <v>73</v>
      </c>
      <c r="F840" s="24">
        <v>2013</v>
      </c>
      <c r="G840" s="25">
        <v>1480</v>
      </c>
    </row>
    <row r="841" spans="1:7" x14ac:dyDescent="0.3">
      <c r="A841" s="10" t="s">
        <v>145</v>
      </c>
      <c r="B841" s="22" t="s">
        <v>150</v>
      </c>
      <c r="C841" s="23">
        <v>41609</v>
      </c>
      <c r="D841" s="24">
        <v>12</v>
      </c>
      <c r="E841" s="24" t="s">
        <v>73</v>
      </c>
      <c r="F841" s="24">
        <v>2013</v>
      </c>
      <c r="G841" s="25">
        <v>1790</v>
      </c>
    </row>
    <row r="842" spans="1:7" x14ac:dyDescent="0.3">
      <c r="A842" s="10" t="s">
        <v>145</v>
      </c>
      <c r="B842" s="22" t="s">
        <v>151</v>
      </c>
      <c r="C842" s="23">
        <v>41275</v>
      </c>
      <c r="D842" s="24">
        <v>1</v>
      </c>
      <c r="E842" s="24" t="s">
        <v>70</v>
      </c>
      <c r="F842" s="24">
        <v>2013</v>
      </c>
      <c r="G842" s="25">
        <v>1500</v>
      </c>
    </row>
    <row r="843" spans="1:7" x14ac:dyDescent="0.3">
      <c r="A843" s="10" t="s">
        <v>145</v>
      </c>
      <c r="B843" s="22" t="s">
        <v>151</v>
      </c>
      <c r="C843" s="23">
        <v>41306</v>
      </c>
      <c r="D843" s="24">
        <v>2</v>
      </c>
      <c r="E843" s="24" t="s">
        <v>70</v>
      </c>
      <c r="F843" s="24">
        <v>2013</v>
      </c>
      <c r="G843" s="25">
        <v>1400</v>
      </c>
    </row>
    <row r="844" spans="1:7" x14ac:dyDescent="0.3">
      <c r="A844" s="10" t="s">
        <v>145</v>
      </c>
      <c r="B844" s="22" t="s">
        <v>151</v>
      </c>
      <c r="C844" s="23">
        <v>41334</v>
      </c>
      <c r="D844" s="24">
        <v>3</v>
      </c>
      <c r="E844" s="24" t="s">
        <v>70</v>
      </c>
      <c r="F844" s="24">
        <v>2013</v>
      </c>
      <c r="G844" s="25">
        <v>1400</v>
      </c>
    </row>
    <row r="845" spans="1:7" x14ac:dyDescent="0.3">
      <c r="A845" s="10" t="s">
        <v>145</v>
      </c>
      <c r="B845" s="22" t="s">
        <v>151</v>
      </c>
      <c r="C845" s="23">
        <v>41365</v>
      </c>
      <c r="D845" s="24">
        <v>4</v>
      </c>
      <c r="E845" s="24" t="s">
        <v>71</v>
      </c>
      <c r="F845" s="24">
        <v>2013</v>
      </c>
      <c r="G845" s="25">
        <v>1020</v>
      </c>
    </row>
    <row r="846" spans="1:7" x14ac:dyDescent="0.3">
      <c r="A846" s="10" t="s">
        <v>145</v>
      </c>
      <c r="B846" s="22" t="s">
        <v>151</v>
      </c>
      <c r="C846" s="23">
        <v>41395</v>
      </c>
      <c r="D846" s="24">
        <v>5</v>
      </c>
      <c r="E846" s="24" t="s">
        <v>71</v>
      </c>
      <c r="F846" s="24">
        <v>2013</v>
      </c>
      <c r="G846" s="25">
        <v>1210</v>
      </c>
    </row>
    <row r="847" spans="1:7" x14ac:dyDescent="0.3">
      <c r="A847" s="10" t="s">
        <v>145</v>
      </c>
      <c r="B847" s="22" t="s">
        <v>151</v>
      </c>
      <c r="C847" s="23">
        <v>41426</v>
      </c>
      <c r="D847" s="24">
        <v>6</v>
      </c>
      <c r="E847" s="24" t="s">
        <v>71</v>
      </c>
      <c r="F847" s="24">
        <v>2013</v>
      </c>
      <c r="G847" s="25">
        <v>1550</v>
      </c>
    </row>
    <row r="848" spans="1:7" x14ac:dyDescent="0.3">
      <c r="A848" s="10" t="s">
        <v>145</v>
      </c>
      <c r="B848" s="22" t="s">
        <v>151</v>
      </c>
      <c r="C848" s="23">
        <v>41456</v>
      </c>
      <c r="D848" s="24">
        <v>7</v>
      </c>
      <c r="E848" s="24" t="s">
        <v>72</v>
      </c>
      <c r="F848" s="24">
        <v>2013</v>
      </c>
      <c r="G848" s="25">
        <v>1210</v>
      </c>
    </row>
    <row r="849" spans="1:7" x14ac:dyDescent="0.3">
      <c r="A849" s="10" t="s">
        <v>145</v>
      </c>
      <c r="B849" s="22" t="s">
        <v>151</v>
      </c>
      <c r="C849" s="23">
        <v>41487</v>
      </c>
      <c r="D849" s="24">
        <v>8</v>
      </c>
      <c r="E849" s="24" t="s">
        <v>72</v>
      </c>
      <c r="F849" s="24">
        <v>2013</v>
      </c>
      <c r="G849" s="25">
        <v>1510</v>
      </c>
    </row>
    <row r="850" spans="1:7" x14ac:dyDescent="0.3">
      <c r="A850" s="10" t="s">
        <v>145</v>
      </c>
      <c r="B850" s="22" t="s">
        <v>151</v>
      </c>
      <c r="C850" s="23">
        <v>41518</v>
      </c>
      <c r="D850" s="24">
        <v>9</v>
      </c>
      <c r="E850" s="24" t="s">
        <v>72</v>
      </c>
      <c r="F850" s="24">
        <v>2013</v>
      </c>
      <c r="G850" s="25">
        <v>1230</v>
      </c>
    </row>
    <row r="851" spans="1:7" x14ac:dyDescent="0.3">
      <c r="A851" s="10" t="s">
        <v>145</v>
      </c>
      <c r="B851" s="22" t="s">
        <v>151</v>
      </c>
      <c r="C851" s="23">
        <v>41548</v>
      </c>
      <c r="D851" s="24">
        <v>10</v>
      </c>
      <c r="E851" s="24" t="s">
        <v>73</v>
      </c>
      <c r="F851" s="24">
        <v>2013</v>
      </c>
      <c r="G851" s="25">
        <v>1190</v>
      </c>
    </row>
    <row r="852" spans="1:7" x14ac:dyDescent="0.3">
      <c r="A852" s="10" t="s">
        <v>145</v>
      </c>
      <c r="B852" s="22" t="s">
        <v>151</v>
      </c>
      <c r="C852" s="23">
        <v>41579</v>
      </c>
      <c r="D852" s="24">
        <v>11</v>
      </c>
      <c r="E852" s="24" t="s">
        <v>73</v>
      </c>
      <c r="F852" s="24">
        <v>2013</v>
      </c>
      <c r="G852" s="25">
        <v>1530</v>
      </c>
    </row>
    <row r="853" spans="1:7" x14ac:dyDescent="0.3">
      <c r="A853" s="10" t="s">
        <v>145</v>
      </c>
      <c r="B853" s="22" t="s">
        <v>151</v>
      </c>
      <c r="C853" s="23">
        <v>41609</v>
      </c>
      <c r="D853" s="24">
        <v>12</v>
      </c>
      <c r="E853" s="24" t="s">
        <v>73</v>
      </c>
      <c r="F853" s="24">
        <v>2013</v>
      </c>
      <c r="G853" s="25">
        <v>1390</v>
      </c>
    </row>
    <row r="854" spans="1:7" x14ac:dyDescent="0.3">
      <c r="A854" s="10" t="s">
        <v>145</v>
      </c>
      <c r="B854" s="22" t="s">
        <v>152</v>
      </c>
      <c r="C854" s="23">
        <v>41275</v>
      </c>
      <c r="D854" s="24">
        <v>1</v>
      </c>
      <c r="E854" s="24" t="s">
        <v>70</v>
      </c>
      <c r="F854" s="24">
        <v>2013</v>
      </c>
      <c r="G854" s="25">
        <v>200</v>
      </c>
    </row>
    <row r="855" spans="1:7" x14ac:dyDescent="0.3">
      <c r="A855" s="10" t="s">
        <v>145</v>
      </c>
      <c r="B855" s="22" t="s">
        <v>152</v>
      </c>
      <c r="C855" s="23">
        <v>41306</v>
      </c>
      <c r="D855" s="24">
        <v>2</v>
      </c>
      <c r="E855" s="24" t="s">
        <v>70</v>
      </c>
      <c r="F855" s="24">
        <v>2013</v>
      </c>
      <c r="G855" s="25">
        <v>260</v>
      </c>
    </row>
    <row r="856" spans="1:7" x14ac:dyDescent="0.3">
      <c r="A856" s="10" t="s">
        <v>145</v>
      </c>
      <c r="B856" s="22" t="s">
        <v>152</v>
      </c>
      <c r="C856" s="23">
        <v>41334</v>
      </c>
      <c r="D856" s="24">
        <v>3</v>
      </c>
      <c r="E856" s="24" t="s">
        <v>70</v>
      </c>
      <c r="F856" s="24">
        <v>2013</v>
      </c>
      <c r="G856" s="25">
        <v>300</v>
      </c>
    </row>
    <row r="857" spans="1:7" x14ac:dyDescent="0.3">
      <c r="A857" s="10" t="s">
        <v>145</v>
      </c>
      <c r="B857" s="22" t="s">
        <v>152</v>
      </c>
      <c r="C857" s="23">
        <v>41365</v>
      </c>
      <c r="D857" s="24">
        <v>4</v>
      </c>
      <c r="E857" s="24" t="s">
        <v>71</v>
      </c>
      <c r="F857" s="24">
        <v>2013</v>
      </c>
      <c r="G857" s="25">
        <v>400</v>
      </c>
    </row>
    <row r="858" spans="1:7" x14ac:dyDescent="0.3">
      <c r="A858" s="10" t="s">
        <v>145</v>
      </c>
      <c r="B858" s="22" t="s">
        <v>152</v>
      </c>
      <c r="C858" s="23">
        <v>41395</v>
      </c>
      <c r="D858" s="24">
        <v>5</v>
      </c>
      <c r="E858" s="24" t="s">
        <v>71</v>
      </c>
      <c r="F858" s="24">
        <v>2013</v>
      </c>
      <c r="G858" s="25">
        <v>550</v>
      </c>
    </row>
    <row r="859" spans="1:7" x14ac:dyDescent="0.3">
      <c r="A859" s="10" t="s">
        <v>145</v>
      </c>
      <c r="B859" s="22" t="s">
        <v>152</v>
      </c>
      <c r="C859" s="23">
        <v>41426</v>
      </c>
      <c r="D859" s="24">
        <v>6</v>
      </c>
      <c r="E859" s="24" t="s">
        <v>71</v>
      </c>
      <c r="F859" s="24">
        <v>2013</v>
      </c>
      <c r="G859" s="25">
        <v>640</v>
      </c>
    </row>
    <row r="860" spans="1:7" x14ac:dyDescent="0.3">
      <c r="A860" s="10" t="s">
        <v>145</v>
      </c>
      <c r="B860" s="22" t="s">
        <v>152</v>
      </c>
      <c r="C860" s="23">
        <v>41456</v>
      </c>
      <c r="D860" s="24">
        <v>7</v>
      </c>
      <c r="E860" s="24" t="s">
        <v>72</v>
      </c>
      <c r="F860" s="24">
        <v>2013</v>
      </c>
      <c r="G860" s="25">
        <v>600</v>
      </c>
    </row>
    <row r="861" spans="1:7" x14ac:dyDescent="0.3">
      <c r="A861" s="10" t="s">
        <v>145</v>
      </c>
      <c r="B861" s="22" t="s">
        <v>152</v>
      </c>
      <c r="C861" s="23">
        <v>41487</v>
      </c>
      <c r="D861" s="24">
        <v>8</v>
      </c>
      <c r="E861" s="24" t="s">
        <v>72</v>
      </c>
      <c r="F861" s="24">
        <v>2013</v>
      </c>
      <c r="G861" s="25">
        <v>450</v>
      </c>
    </row>
    <row r="862" spans="1:7" x14ac:dyDescent="0.3">
      <c r="A862" s="10" t="s">
        <v>145</v>
      </c>
      <c r="B862" s="22" t="s">
        <v>152</v>
      </c>
      <c r="C862" s="23">
        <v>41518</v>
      </c>
      <c r="D862" s="24">
        <v>9</v>
      </c>
      <c r="E862" s="24" t="s">
        <v>72</v>
      </c>
      <c r="F862" s="24">
        <v>2013</v>
      </c>
      <c r="G862" s="25">
        <v>470</v>
      </c>
    </row>
    <row r="863" spans="1:7" x14ac:dyDescent="0.3">
      <c r="A863" s="10" t="s">
        <v>145</v>
      </c>
      <c r="B863" s="22" t="s">
        <v>152</v>
      </c>
      <c r="C863" s="23">
        <v>41548</v>
      </c>
      <c r="D863" s="24">
        <v>10</v>
      </c>
      <c r="E863" s="24" t="s">
        <v>73</v>
      </c>
      <c r="F863" s="24">
        <v>2013</v>
      </c>
      <c r="G863" s="25">
        <v>430</v>
      </c>
    </row>
    <row r="864" spans="1:7" x14ac:dyDescent="0.3">
      <c r="A864" s="10" t="s">
        <v>145</v>
      </c>
      <c r="B864" s="22" t="s">
        <v>152</v>
      </c>
      <c r="C864" s="23">
        <v>41579</v>
      </c>
      <c r="D864" s="24">
        <v>11</v>
      </c>
      <c r="E864" s="24" t="s">
        <v>73</v>
      </c>
      <c r="F864" s="24">
        <v>2013</v>
      </c>
      <c r="G864" s="25">
        <v>440</v>
      </c>
    </row>
    <row r="865" spans="1:7" x14ac:dyDescent="0.3">
      <c r="A865" s="10" t="s">
        <v>145</v>
      </c>
      <c r="B865" s="22" t="s">
        <v>152</v>
      </c>
      <c r="C865" s="23">
        <v>41609</v>
      </c>
      <c r="D865" s="24">
        <v>12</v>
      </c>
      <c r="E865" s="24" t="s">
        <v>73</v>
      </c>
      <c r="F865" s="24">
        <v>2013</v>
      </c>
      <c r="G865" s="25">
        <v>320</v>
      </c>
    </row>
    <row r="866" spans="1:7" x14ac:dyDescent="0.3">
      <c r="A866" s="10" t="s">
        <v>145</v>
      </c>
      <c r="B866" s="22" t="s">
        <v>153</v>
      </c>
      <c r="C866" s="23">
        <v>41275</v>
      </c>
      <c r="D866" s="24">
        <v>1</v>
      </c>
      <c r="E866" s="24" t="s">
        <v>70</v>
      </c>
      <c r="F866" s="24">
        <v>2013</v>
      </c>
      <c r="G866" s="25">
        <v>2250</v>
      </c>
    </row>
    <row r="867" spans="1:7" x14ac:dyDescent="0.3">
      <c r="A867" s="10" t="s">
        <v>145</v>
      </c>
      <c r="B867" s="22" t="s">
        <v>153</v>
      </c>
      <c r="C867" s="23">
        <v>41306</v>
      </c>
      <c r="D867" s="24">
        <v>2</v>
      </c>
      <c r="E867" s="24" t="s">
        <v>70</v>
      </c>
      <c r="F867" s="24">
        <v>2013</v>
      </c>
      <c r="G867" s="25">
        <v>2870</v>
      </c>
    </row>
    <row r="868" spans="1:7" x14ac:dyDescent="0.3">
      <c r="A868" s="10" t="s">
        <v>145</v>
      </c>
      <c r="B868" s="22" t="s">
        <v>153</v>
      </c>
      <c r="C868" s="23">
        <v>41334</v>
      </c>
      <c r="D868" s="24">
        <v>3</v>
      </c>
      <c r="E868" s="24" t="s">
        <v>70</v>
      </c>
      <c r="F868" s="24">
        <v>2013</v>
      </c>
      <c r="G868" s="25">
        <v>3680</v>
      </c>
    </row>
    <row r="869" spans="1:7" x14ac:dyDescent="0.3">
      <c r="A869" s="10" t="s">
        <v>145</v>
      </c>
      <c r="B869" s="22" t="s">
        <v>153</v>
      </c>
      <c r="C869" s="23">
        <v>41365</v>
      </c>
      <c r="D869" s="24">
        <v>4</v>
      </c>
      <c r="E869" s="24" t="s">
        <v>71</v>
      </c>
      <c r="F869" s="24">
        <v>2013</v>
      </c>
      <c r="G869" s="25">
        <v>4170</v>
      </c>
    </row>
    <row r="870" spans="1:7" x14ac:dyDescent="0.3">
      <c r="A870" s="10" t="s">
        <v>145</v>
      </c>
      <c r="B870" s="22" t="s">
        <v>153</v>
      </c>
      <c r="C870" s="23">
        <v>41395</v>
      </c>
      <c r="D870" s="24">
        <v>5</v>
      </c>
      <c r="E870" s="24" t="s">
        <v>71</v>
      </c>
      <c r="F870" s="24">
        <v>2013</v>
      </c>
      <c r="G870" s="25">
        <v>4600</v>
      </c>
    </row>
    <row r="871" spans="1:7" x14ac:dyDescent="0.3">
      <c r="A871" s="10" t="s">
        <v>145</v>
      </c>
      <c r="B871" s="22" t="s">
        <v>153</v>
      </c>
      <c r="C871" s="23">
        <v>41426</v>
      </c>
      <c r="D871" s="24">
        <v>6</v>
      </c>
      <c r="E871" s="24" t="s">
        <v>71</v>
      </c>
      <c r="F871" s="24">
        <v>2013</v>
      </c>
      <c r="G871" s="25">
        <v>6230</v>
      </c>
    </row>
    <row r="872" spans="1:7" x14ac:dyDescent="0.3">
      <c r="A872" s="10" t="s">
        <v>145</v>
      </c>
      <c r="B872" s="22" t="s">
        <v>153</v>
      </c>
      <c r="C872" s="23">
        <v>41456</v>
      </c>
      <c r="D872" s="24">
        <v>7</v>
      </c>
      <c r="E872" s="24" t="s">
        <v>72</v>
      </c>
      <c r="F872" s="24">
        <v>2013</v>
      </c>
      <c r="G872" s="25">
        <v>7490</v>
      </c>
    </row>
    <row r="873" spans="1:7" x14ac:dyDescent="0.3">
      <c r="A873" s="10" t="s">
        <v>145</v>
      </c>
      <c r="B873" s="22" t="s">
        <v>153</v>
      </c>
      <c r="C873" s="23">
        <v>41487</v>
      </c>
      <c r="D873" s="24">
        <v>8</v>
      </c>
      <c r="E873" s="24" t="s">
        <v>72</v>
      </c>
      <c r="F873" s="24">
        <v>2013</v>
      </c>
      <c r="G873" s="25">
        <v>5750</v>
      </c>
    </row>
    <row r="874" spans="1:7" x14ac:dyDescent="0.3">
      <c r="A874" s="10" t="s">
        <v>145</v>
      </c>
      <c r="B874" s="22" t="s">
        <v>153</v>
      </c>
      <c r="C874" s="23">
        <v>41518</v>
      </c>
      <c r="D874" s="24">
        <v>9</v>
      </c>
      <c r="E874" s="24" t="s">
        <v>72</v>
      </c>
      <c r="F874" s="24">
        <v>2013</v>
      </c>
      <c r="G874" s="25">
        <v>6240</v>
      </c>
    </row>
    <row r="875" spans="1:7" x14ac:dyDescent="0.3">
      <c r="A875" s="10" t="s">
        <v>145</v>
      </c>
      <c r="B875" s="22" t="s">
        <v>153</v>
      </c>
      <c r="C875" s="23">
        <v>41548</v>
      </c>
      <c r="D875" s="24">
        <v>10</v>
      </c>
      <c r="E875" s="24" t="s">
        <v>73</v>
      </c>
      <c r="F875" s="24">
        <v>2013</v>
      </c>
      <c r="G875" s="25">
        <v>7780</v>
      </c>
    </row>
    <row r="876" spans="1:7" x14ac:dyDescent="0.3">
      <c r="A876" s="10" t="s">
        <v>145</v>
      </c>
      <c r="B876" s="22" t="s">
        <v>153</v>
      </c>
      <c r="C876" s="23">
        <v>41579</v>
      </c>
      <c r="D876" s="24">
        <v>11</v>
      </c>
      <c r="E876" s="24" t="s">
        <v>73</v>
      </c>
      <c r="F876" s="24">
        <v>2013</v>
      </c>
      <c r="G876" s="25">
        <v>7150</v>
      </c>
    </row>
    <row r="877" spans="1:7" x14ac:dyDescent="0.3">
      <c r="A877" s="10" t="s">
        <v>145</v>
      </c>
      <c r="B877" s="22" t="s">
        <v>153</v>
      </c>
      <c r="C877" s="23">
        <v>41609</v>
      </c>
      <c r="D877" s="24">
        <v>12</v>
      </c>
      <c r="E877" s="24" t="s">
        <v>73</v>
      </c>
      <c r="F877" s="24">
        <v>2013</v>
      </c>
      <c r="G877" s="25">
        <v>7050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showGridLines="0" workbookViewId="0">
      <selection activeCell="S20" sqref="S20"/>
    </sheetView>
  </sheetViews>
  <sheetFormatPr defaultColWidth="8.88671875" defaultRowHeight="13.2" x14ac:dyDescent="0.25"/>
  <cols>
    <col min="1" max="1" width="19.5546875" style="10" customWidth="1"/>
    <col min="2" max="2" width="17" style="10" customWidth="1"/>
    <col min="3" max="4" width="7.5546875" style="10" bestFit="1" customWidth="1"/>
    <col min="5" max="5" width="8.5546875" style="10" customWidth="1"/>
    <col min="6" max="6" width="7.5546875" style="10" customWidth="1"/>
    <col min="7" max="8" width="7.5546875" style="10" bestFit="1" customWidth="1"/>
    <col min="9" max="9" width="8.5546875" style="10" customWidth="1"/>
    <col min="10" max="10" width="11.6640625" style="10" customWidth="1"/>
    <col min="11" max="12" width="7.5546875" style="10" bestFit="1" customWidth="1"/>
    <col min="13" max="13" width="8.5546875" style="10" customWidth="1"/>
    <col min="14" max="16" width="7.5546875" style="10" customWidth="1"/>
    <col min="17" max="17" width="8.5546875" style="10" customWidth="1"/>
    <col min="18" max="18" width="11.6640625" style="10" customWidth="1"/>
    <col min="19" max="20" width="7.5546875" style="10" customWidth="1"/>
    <col min="21" max="21" width="8.109375" style="10" customWidth="1"/>
    <col min="22" max="22" width="7.5546875" style="10" customWidth="1"/>
    <col min="23" max="23" width="8.109375" style="10" customWidth="1"/>
    <col min="24" max="24" width="7.5546875" style="10" customWidth="1"/>
    <col min="25" max="25" width="8.109375" style="10" customWidth="1"/>
    <col min="26" max="26" width="11.6640625" style="10" bestFit="1" customWidth="1"/>
    <col min="27" max="16384" width="8.88671875" style="10"/>
  </cols>
  <sheetData>
    <row r="6" spans="1:10" x14ac:dyDescent="0.25">
      <c r="A6" s="10" t="s">
        <v>154</v>
      </c>
      <c r="B6" s="10" t="s">
        <v>155</v>
      </c>
    </row>
    <row r="7" spans="1:10" x14ac:dyDescent="0.25">
      <c r="B7" s="10" t="s">
        <v>72</v>
      </c>
      <c r="E7" s="10" t="s">
        <v>156</v>
      </c>
      <c r="F7" s="10" t="s">
        <v>73</v>
      </c>
      <c r="I7" s="10" t="s">
        <v>157</v>
      </c>
      <c r="J7" s="10" t="s">
        <v>158</v>
      </c>
    </row>
    <row r="8" spans="1:10" x14ac:dyDescent="0.25">
      <c r="A8" s="10" t="s">
        <v>159</v>
      </c>
      <c r="B8" s="10">
        <v>7</v>
      </c>
      <c r="C8" s="10">
        <v>8</v>
      </c>
      <c r="D8" s="10">
        <v>9</v>
      </c>
      <c r="F8" s="10">
        <v>10</v>
      </c>
      <c r="G8" s="10">
        <v>11</v>
      </c>
      <c r="H8" s="10">
        <v>12</v>
      </c>
    </row>
    <row r="9" spans="1:10" x14ac:dyDescent="0.25">
      <c r="A9" s="28" t="s">
        <v>68</v>
      </c>
      <c r="B9" s="22">
        <v>62990</v>
      </c>
      <c r="C9" s="22">
        <v>62580</v>
      </c>
      <c r="D9" s="22">
        <v>71800</v>
      </c>
      <c r="E9" s="22">
        <v>197370</v>
      </c>
      <c r="F9" s="22">
        <v>74860</v>
      </c>
      <c r="G9" s="22">
        <v>84830</v>
      </c>
      <c r="H9" s="22">
        <v>90180</v>
      </c>
      <c r="I9" s="22">
        <v>249870</v>
      </c>
      <c r="J9" s="22">
        <v>447240</v>
      </c>
    </row>
    <row r="10" spans="1:10" x14ac:dyDescent="0.25">
      <c r="A10" s="28" t="s">
        <v>78</v>
      </c>
      <c r="B10" s="22">
        <v>60840</v>
      </c>
      <c r="C10" s="22">
        <v>58200</v>
      </c>
      <c r="D10" s="22">
        <v>55060</v>
      </c>
      <c r="E10" s="22">
        <v>174100</v>
      </c>
      <c r="F10" s="22">
        <v>56870</v>
      </c>
      <c r="G10" s="22">
        <v>63570</v>
      </c>
      <c r="H10" s="22">
        <v>77830</v>
      </c>
      <c r="I10" s="22">
        <v>198270</v>
      </c>
      <c r="J10" s="22">
        <v>372370</v>
      </c>
    </row>
    <row r="11" spans="1:10" x14ac:dyDescent="0.25">
      <c r="A11" s="28" t="s">
        <v>91</v>
      </c>
      <c r="B11" s="22">
        <v>8980</v>
      </c>
      <c r="C11" s="22">
        <v>10530</v>
      </c>
      <c r="D11" s="22">
        <v>10050</v>
      </c>
      <c r="E11" s="22">
        <v>29560</v>
      </c>
      <c r="F11" s="22">
        <v>11330</v>
      </c>
      <c r="G11" s="22">
        <v>11160</v>
      </c>
      <c r="H11" s="22">
        <v>12880</v>
      </c>
      <c r="I11" s="22">
        <v>35370</v>
      </c>
      <c r="J11" s="22">
        <v>64930</v>
      </c>
    </row>
    <row r="12" spans="1:10" x14ac:dyDescent="0.25">
      <c r="A12" s="28" t="s">
        <v>101</v>
      </c>
      <c r="B12" s="22">
        <v>3730</v>
      </c>
      <c r="C12" s="22">
        <v>3520</v>
      </c>
      <c r="D12" s="22">
        <v>3890</v>
      </c>
      <c r="E12" s="22">
        <v>11140</v>
      </c>
      <c r="F12" s="22">
        <v>4250</v>
      </c>
      <c r="G12" s="22">
        <v>4590</v>
      </c>
      <c r="H12" s="22">
        <v>4300</v>
      </c>
      <c r="I12" s="22">
        <v>13140</v>
      </c>
      <c r="J12" s="22">
        <v>24280</v>
      </c>
    </row>
    <row r="13" spans="1:10" x14ac:dyDescent="0.25">
      <c r="A13" s="28" t="s">
        <v>110</v>
      </c>
      <c r="B13" s="22">
        <v>8530</v>
      </c>
      <c r="C13" s="22">
        <v>10050</v>
      </c>
      <c r="D13" s="22">
        <v>10420</v>
      </c>
      <c r="E13" s="22">
        <v>29000</v>
      </c>
      <c r="F13" s="22">
        <v>11630</v>
      </c>
      <c r="G13" s="22">
        <v>10870</v>
      </c>
      <c r="H13" s="22">
        <v>11900</v>
      </c>
      <c r="I13" s="22">
        <v>34400</v>
      </c>
      <c r="J13" s="22">
        <v>63400</v>
      </c>
    </row>
    <row r="14" spans="1:10" x14ac:dyDescent="0.25">
      <c r="A14" s="28" t="s">
        <v>123</v>
      </c>
      <c r="B14" s="22">
        <v>2920</v>
      </c>
      <c r="C14" s="22">
        <v>3670</v>
      </c>
      <c r="D14" s="22">
        <v>3780</v>
      </c>
      <c r="E14" s="22">
        <v>10370</v>
      </c>
      <c r="F14" s="22">
        <v>3550</v>
      </c>
      <c r="G14" s="22">
        <v>3400</v>
      </c>
      <c r="H14" s="22">
        <v>3350</v>
      </c>
      <c r="I14" s="22">
        <v>10300</v>
      </c>
      <c r="J14" s="22">
        <v>20670</v>
      </c>
    </row>
    <row r="15" spans="1:10" x14ac:dyDescent="0.25">
      <c r="A15" s="29" t="s">
        <v>124</v>
      </c>
      <c r="B15" s="22">
        <v>470</v>
      </c>
      <c r="C15" s="22">
        <v>620</v>
      </c>
      <c r="D15" s="22">
        <v>770</v>
      </c>
      <c r="E15" s="22">
        <v>1860</v>
      </c>
      <c r="F15" s="22">
        <v>1010</v>
      </c>
      <c r="G15" s="22">
        <v>710</v>
      </c>
      <c r="H15" s="22">
        <v>970</v>
      </c>
      <c r="I15" s="22">
        <v>2690</v>
      </c>
      <c r="J15" s="22">
        <v>4550</v>
      </c>
    </row>
    <row r="16" spans="1:10" x14ac:dyDescent="0.25">
      <c r="A16" s="29" t="s">
        <v>125</v>
      </c>
      <c r="B16" s="22">
        <v>850</v>
      </c>
      <c r="C16" s="22">
        <v>1010</v>
      </c>
      <c r="D16" s="22">
        <v>1160</v>
      </c>
      <c r="E16" s="22">
        <v>3020</v>
      </c>
      <c r="F16" s="22">
        <v>900</v>
      </c>
      <c r="G16" s="22">
        <v>1100</v>
      </c>
      <c r="H16" s="22">
        <v>790</v>
      </c>
      <c r="I16" s="22">
        <v>2790</v>
      </c>
      <c r="J16" s="22">
        <v>5810</v>
      </c>
    </row>
    <row r="17" spans="1:10" x14ac:dyDescent="0.25">
      <c r="A17" s="29" t="s">
        <v>126</v>
      </c>
      <c r="B17" s="22">
        <v>120</v>
      </c>
      <c r="C17" s="22">
        <v>160</v>
      </c>
      <c r="D17" s="22">
        <v>150</v>
      </c>
      <c r="E17" s="22">
        <v>430</v>
      </c>
      <c r="F17" s="22">
        <v>190</v>
      </c>
      <c r="G17" s="22">
        <v>250</v>
      </c>
      <c r="H17" s="22">
        <v>320</v>
      </c>
      <c r="I17" s="22">
        <v>760</v>
      </c>
      <c r="J17" s="22">
        <v>1190</v>
      </c>
    </row>
    <row r="18" spans="1:10" x14ac:dyDescent="0.25">
      <c r="A18" s="29" t="s">
        <v>127</v>
      </c>
      <c r="B18" s="22">
        <v>1230</v>
      </c>
      <c r="C18" s="22">
        <v>1570</v>
      </c>
      <c r="D18" s="22">
        <v>1420</v>
      </c>
      <c r="E18" s="22">
        <v>4220</v>
      </c>
      <c r="F18" s="22">
        <v>1120</v>
      </c>
      <c r="G18" s="22">
        <v>990</v>
      </c>
      <c r="H18" s="22">
        <v>1010</v>
      </c>
      <c r="I18" s="22">
        <v>3120</v>
      </c>
      <c r="J18" s="22">
        <v>7340</v>
      </c>
    </row>
    <row r="19" spans="1:10" x14ac:dyDescent="0.25">
      <c r="A19" s="29" t="s">
        <v>128</v>
      </c>
      <c r="B19" s="22">
        <v>80</v>
      </c>
      <c r="C19" s="22">
        <v>80</v>
      </c>
      <c r="D19" s="22">
        <v>60</v>
      </c>
      <c r="E19" s="22">
        <v>220</v>
      </c>
      <c r="F19" s="22">
        <v>70</v>
      </c>
      <c r="G19" s="22">
        <v>80</v>
      </c>
      <c r="H19" s="22">
        <v>70</v>
      </c>
      <c r="I19" s="22">
        <v>220</v>
      </c>
      <c r="J19" s="22">
        <v>440</v>
      </c>
    </row>
    <row r="20" spans="1:10" x14ac:dyDescent="0.25">
      <c r="A20" s="29" t="s">
        <v>129</v>
      </c>
      <c r="B20" s="22">
        <v>170</v>
      </c>
      <c r="C20" s="22">
        <v>230</v>
      </c>
      <c r="D20" s="22">
        <v>220</v>
      </c>
      <c r="E20" s="22">
        <v>620</v>
      </c>
      <c r="F20" s="22">
        <v>260</v>
      </c>
      <c r="G20" s="22">
        <v>270</v>
      </c>
      <c r="H20" s="22">
        <v>190</v>
      </c>
      <c r="I20" s="22">
        <v>720</v>
      </c>
      <c r="J20" s="22">
        <v>1340</v>
      </c>
    </row>
    <row r="21" spans="1:10" x14ac:dyDescent="0.25">
      <c r="A21" s="28" t="s">
        <v>130</v>
      </c>
      <c r="B21" s="22">
        <v>6960</v>
      </c>
      <c r="C21" s="22">
        <v>8030</v>
      </c>
      <c r="D21" s="22">
        <v>8100</v>
      </c>
      <c r="E21" s="22">
        <v>23090</v>
      </c>
      <c r="F21" s="22">
        <v>7790</v>
      </c>
      <c r="G21" s="22">
        <v>6970</v>
      </c>
      <c r="H21" s="22">
        <v>7440</v>
      </c>
      <c r="I21" s="22">
        <v>22200</v>
      </c>
      <c r="J21" s="22">
        <v>45290</v>
      </c>
    </row>
    <row r="22" spans="1:10" x14ac:dyDescent="0.25">
      <c r="A22" s="28" t="s">
        <v>137</v>
      </c>
      <c r="B22" s="22">
        <v>8540</v>
      </c>
      <c r="C22" s="22">
        <v>9050</v>
      </c>
      <c r="D22" s="22">
        <v>8700</v>
      </c>
      <c r="E22" s="22">
        <v>26290</v>
      </c>
      <c r="F22" s="22">
        <v>8550</v>
      </c>
      <c r="G22" s="22">
        <v>9020</v>
      </c>
      <c r="H22" s="22">
        <v>8080</v>
      </c>
      <c r="I22" s="22">
        <v>25650</v>
      </c>
      <c r="J22" s="22">
        <v>51940</v>
      </c>
    </row>
    <row r="23" spans="1:10" x14ac:dyDescent="0.25">
      <c r="A23" s="28" t="s">
        <v>145</v>
      </c>
      <c r="B23" s="22">
        <v>22270</v>
      </c>
      <c r="C23" s="22">
        <v>21730</v>
      </c>
      <c r="D23" s="22">
        <v>20250</v>
      </c>
      <c r="E23" s="22">
        <v>64250</v>
      </c>
      <c r="F23" s="22">
        <v>21220</v>
      </c>
      <c r="G23" s="22">
        <v>24290</v>
      </c>
      <c r="H23" s="22">
        <v>25220</v>
      </c>
      <c r="I23" s="22">
        <v>70730</v>
      </c>
      <c r="J23" s="22">
        <v>134980</v>
      </c>
    </row>
    <row r="24" spans="1:10" x14ac:dyDescent="0.25">
      <c r="A24" s="28" t="s">
        <v>158</v>
      </c>
      <c r="B24" s="22">
        <v>185760</v>
      </c>
      <c r="C24" s="22">
        <v>187360</v>
      </c>
      <c r="D24" s="22">
        <v>192050</v>
      </c>
      <c r="E24" s="22">
        <v>565170</v>
      </c>
      <c r="F24" s="22">
        <v>200050</v>
      </c>
      <c r="G24" s="22">
        <v>218700</v>
      </c>
      <c r="H24" s="22">
        <v>241180</v>
      </c>
      <c r="I24" s="22">
        <v>659930</v>
      </c>
      <c r="J24" s="22">
        <v>1225100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6"/>
  <sheetViews>
    <sheetView workbookViewId="0">
      <selection activeCell="C13" sqref="C13"/>
    </sheetView>
  </sheetViews>
  <sheetFormatPr defaultColWidth="9.109375" defaultRowHeight="14.4" x14ac:dyDescent="0.3"/>
  <cols>
    <col min="1" max="1" width="24.5546875" style="9" customWidth="1"/>
    <col min="2" max="2" width="10.6640625" style="9" customWidth="1"/>
    <col min="3" max="3" width="9.109375" style="9" customWidth="1"/>
    <col min="4" max="16384" width="9.109375" style="9"/>
  </cols>
  <sheetData>
    <row r="1" spans="1:2" s="32" customFormat="1" x14ac:dyDescent="0.3">
      <c r="A1" s="33" t="s">
        <v>160</v>
      </c>
      <c r="B1" s="31" t="s">
        <v>161</v>
      </c>
    </row>
    <row r="2" spans="1:2" x14ac:dyDescent="0.3">
      <c r="A2" s="9" t="s">
        <v>163</v>
      </c>
      <c r="B2" s="9">
        <v>5800</v>
      </c>
    </row>
    <row r="3" spans="1:2" x14ac:dyDescent="0.3">
      <c r="A3" s="9" t="s">
        <v>164</v>
      </c>
      <c r="B3" s="9">
        <v>3730</v>
      </c>
    </row>
    <row r="4" spans="1:2" x14ac:dyDescent="0.3">
      <c r="A4" s="9" t="s">
        <v>165</v>
      </c>
      <c r="B4" s="9">
        <v>12500</v>
      </c>
    </row>
    <row r="5" spans="1:2" x14ac:dyDescent="0.3">
      <c r="A5" s="9" t="s">
        <v>166</v>
      </c>
      <c r="B5" s="9">
        <v>7850</v>
      </c>
    </row>
    <row r="6" spans="1:2" x14ac:dyDescent="0.3">
      <c r="A6" s="34" t="s">
        <v>170</v>
      </c>
      <c r="B6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6"/>
  <sheetViews>
    <sheetView workbookViewId="0">
      <selection activeCell="C13" sqref="C13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3" width="9.109375" style="9" customWidth="1"/>
    <col min="4" max="16384" width="9.109375" style="9"/>
  </cols>
  <sheetData>
    <row r="1" spans="1:2" x14ac:dyDescent="0.3">
      <c r="A1" s="30" t="s">
        <v>160</v>
      </c>
      <c r="B1" s="30" t="s">
        <v>161</v>
      </c>
    </row>
    <row r="2" spans="1:2" x14ac:dyDescent="0.3">
      <c r="A2" s="9" t="s">
        <v>163</v>
      </c>
      <c r="B2" s="9">
        <v>5800</v>
      </c>
    </row>
    <row r="3" spans="1:2" x14ac:dyDescent="0.3">
      <c r="A3" s="9" t="s">
        <v>164</v>
      </c>
      <c r="B3" s="9">
        <v>3730</v>
      </c>
    </row>
    <row r="4" spans="1:2" x14ac:dyDescent="0.3">
      <c r="A4" s="9" t="s">
        <v>165</v>
      </c>
      <c r="B4" s="9">
        <v>12500</v>
      </c>
    </row>
    <row r="5" spans="1:2" x14ac:dyDescent="0.3">
      <c r="A5" s="9" t="s">
        <v>166</v>
      </c>
      <c r="B5" s="9">
        <v>7850</v>
      </c>
    </row>
    <row r="6" spans="1:2" x14ac:dyDescent="0.3">
      <c r="A6" s="34" t="s">
        <v>235</v>
      </c>
      <c r="B6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4"/>
  <sheetViews>
    <sheetView workbookViewId="0">
      <selection activeCell="C13" sqref="C13"/>
    </sheetView>
  </sheetViews>
  <sheetFormatPr defaultColWidth="9.109375" defaultRowHeight="14.4" x14ac:dyDescent="0.3"/>
  <cols>
    <col min="1" max="1" width="24.5546875" style="9" customWidth="1"/>
    <col min="2" max="2" width="14.5546875" style="9" customWidth="1"/>
    <col min="3" max="3" width="18.33203125" style="9" customWidth="1"/>
    <col min="4" max="4" width="7.5546875" style="32" customWidth="1"/>
    <col min="5" max="5" width="8.33203125" style="9" bestFit="1" customWidth="1"/>
    <col min="6" max="6" width="7.6640625" style="9" customWidth="1"/>
    <col min="7" max="7" width="10.6640625" style="9" bestFit="1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40" t="s">
        <v>196</v>
      </c>
      <c r="B15" s="41"/>
      <c r="C15" s="41"/>
      <c r="D15" s="41"/>
      <c r="E15" s="41"/>
      <c r="F15" s="55"/>
      <c r="G15" s="55"/>
    </row>
    <row r="16" spans="1:7" x14ac:dyDescent="0.3">
      <c r="C16" s="38"/>
    </row>
    <row r="17" spans="3:4" x14ac:dyDescent="0.3">
      <c r="C17" s="38"/>
    </row>
    <row r="18" spans="3:4" x14ac:dyDescent="0.3">
      <c r="C18" s="38"/>
    </row>
    <row r="20" spans="3:4" x14ac:dyDescent="0.3">
      <c r="D20" s="9"/>
    </row>
    <row r="21" spans="3:4" x14ac:dyDescent="0.3">
      <c r="D21" s="9"/>
    </row>
    <row r="22" spans="3:4" x14ac:dyDescent="0.3">
      <c r="D22" s="9"/>
    </row>
    <row r="23" spans="3:4" x14ac:dyDescent="0.3">
      <c r="D23" s="9"/>
    </row>
    <row r="24" spans="3:4" x14ac:dyDescent="0.3">
      <c r="C24" s="38"/>
    </row>
    <row r="25" spans="3:4" x14ac:dyDescent="0.3">
      <c r="C25" s="38"/>
    </row>
    <row r="26" spans="3:4" x14ac:dyDescent="0.3">
      <c r="C26" s="38"/>
    </row>
    <row r="27" spans="3:4" x14ac:dyDescent="0.3">
      <c r="C27" s="38"/>
    </row>
    <row r="28" spans="3:4" x14ac:dyDescent="0.3">
      <c r="C28" s="38"/>
    </row>
    <row r="29" spans="3:4" x14ac:dyDescent="0.3">
      <c r="C29" s="38"/>
    </row>
    <row r="30" spans="3:4" x14ac:dyDescent="0.3">
      <c r="C30" s="38"/>
    </row>
    <row r="31" spans="3:4" x14ac:dyDescent="0.3">
      <c r="C31" s="38"/>
    </row>
    <row r="34" spans="3:3" x14ac:dyDescent="0.3">
      <c r="C34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  <row r="43" spans="3:3" x14ac:dyDescent="0.3">
      <c r="C43" s="38"/>
    </row>
    <row r="44" spans="3:3" x14ac:dyDescent="0.3">
      <c r="C44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75" zoomScaleNormal="175" workbookViewId="0">
      <selection activeCell="C10" sqref="C10"/>
    </sheetView>
  </sheetViews>
  <sheetFormatPr defaultColWidth="9.109375" defaultRowHeight="15" customHeight="1" x14ac:dyDescent="0.3"/>
  <cols>
    <col min="1" max="2" width="14.88671875" style="37" customWidth="1"/>
    <col min="3" max="3" width="22.6640625" style="37" customWidth="1"/>
    <col min="4" max="4" width="11.21875" style="37" bestFit="1" customWidth="1"/>
    <col min="5" max="5" width="22.5546875" style="37" bestFit="1" customWidth="1"/>
    <col min="6" max="6" width="13.33203125" style="37" bestFit="1" customWidth="1"/>
    <col min="7" max="16384" width="9.109375" style="37"/>
  </cols>
  <sheetData>
    <row r="1" spans="1:6" ht="15" customHeight="1" x14ac:dyDescent="0.3">
      <c r="A1" s="36" t="s">
        <v>171</v>
      </c>
      <c r="B1" s="36" t="s">
        <v>172</v>
      </c>
      <c r="C1" s="36" t="s">
        <v>244</v>
      </c>
      <c r="D1" s="37" t="s">
        <v>245</v>
      </c>
      <c r="E1" s="37" t="s">
        <v>246</v>
      </c>
      <c r="F1" s="37" t="s">
        <v>247</v>
      </c>
    </row>
    <row r="2" spans="1:6" ht="15" customHeight="1" x14ac:dyDescent="0.3">
      <c r="A2" s="37">
        <v>123.45</v>
      </c>
      <c r="B2" s="37">
        <v>0</v>
      </c>
      <c r="C2" s="62">
        <f>ROUND(A2,B2)</f>
        <v>123</v>
      </c>
      <c r="D2" s="37">
        <f>ROUNDDOWN(A2,B2)</f>
        <v>123</v>
      </c>
      <c r="E2" s="37">
        <f>ROUNDUP(A2,B2)</f>
        <v>124</v>
      </c>
      <c r="F2" s="37">
        <f>INT(A2)</f>
        <v>123</v>
      </c>
    </row>
    <row r="3" spans="1:6" ht="15" customHeight="1" x14ac:dyDescent="0.3">
      <c r="A3" s="37">
        <v>123.45</v>
      </c>
      <c r="B3" s="37">
        <v>2</v>
      </c>
      <c r="C3" s="62">
        <f t="shared" ref="C3:C6" si="0">ROUND(A3,B3)</f>
        <v>123.45</v>
      </c>
      <c r="D3" s="37">
        <f t="shared" ref="D3:D6" si="1">ROUNDDOWN(A3,B3)</f>
        <v>123.45</v>
      </c>
      <c r="E3" s="37">
        <f t="shared" ref="E3:E6" si="2">ROUNDUP(A3,B3)</f>
        <v>123.45</v>
      </c>
      <c r="F3" s="37">
        <f t="shared" ref="F3:F6" si="3">INT(A3)</f>
        <v>123</v>
      </c>
    </row>
    <row r="4" spans="1:6" ht="15" customHeight="1" x14ac:dyDescent="0.3">
      <c r="A4" s="37">
        <v>123.45</v>
      </c>
      <c r="B4" s="37">
        <v>-1</v>
      </c>
      <c r="C4" s="62">
        <f t="shared" si="0"/>
        <v>120</v>
      </c>
      <c r="D4" s="37">
        <f t="shared" si="1"/>
        <v>120</v>
      </c>
      <c r="E4" s="37">
        <f t="shared" si="2"/>
        <v>130</v>
      </c>
      <c r="F4" s="37">
        <f t="shared" si="3"/>
        <v>123</v>
      </c>
    </row>
    <row r="5" spans="1:6" ht="15" customHeight="1" x14ac:dyDescent="0.3">
      <c r="A5" s="37">
        <v>-123.45</v>
      </c>
      <c r="B5" s="37">
        <v>0</v>
      </c>
      <c r="C5" s="62">
        <f t="shared" si="0"/>
        <v>-123</v>
      </c>
      <c r="D5" s="37">
        <f t="shared" si="1"/>
        <v>-123</v>
      </c>
      <c r="E5" s="37">
        <f t="shared" si="2"/>
        <v>-124</v>
      </c>
      <c r="F5" s="37">
        <f t="shared" si="3"/>
        <v>-124</v>
      </c>
    </row>
    <row r="6" spans="1:6" ht="15" customHeight="1" x14ac:dyDescent="0.3">
      <c r="A6" s="37">
        <v>-123.45</v>
      </c>
      <c r="B6" s="37">
        <v>2</v>
      </c>
      <c r="C6" s="62">
        <f>ROUND(A6,B6)</f>
        <v>-123.45</v>
      </c>
      <c r="D6" s="37">
        <f>ROUNDDOWN(A6,B6)</f>
        <v>-123.45</v>
      </c>
      <c r="E6" s="37">
        <f>ROUNDUP(A6,B6)</f>
        <v>-123.45</v>
      </c>
      <c r="F6" s="37">
        <f t="shared" si="3"/>
        <v>-124</v>
      </c>
    </row>
    <row r="7" spans="1:6" ht="15" customHeight="1" x14ac:dyDescent="0.3">
      <c r="C7" s="37" t="s">
        <v>251</v>
      </c>
      <c r="D7" s="37" t="s">
        <v>250</v>
      </c>
      <c r="E7" s="37" t="s">
        <v>249</v>
      </c>
      <c r="F7" s="37" t="s">
        <v>248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145" zoomScaleNormal="145" workbookViewId="0">
      <selection activeCell="D17" sqref="D17"/>
    </sheetView>
  </sheetViews>
  <sheetFormatPr defaultColWidth="9.109375" defaultRowHeight="14.4" x14ac:dyDescent="0.3"/>
  <cols>
    <col min="1" max="1" width="24.5546875" style="9" customWidth="1"/>
    <col min="2" max="2" width="14.5546875" style="9" customWidth="1"/>
    <col min="3" max="3" width="18.33203125" style="9" customWidth="1"/>
    <col min="4" max="4" width="7.5546875" style="32" customWidth="1"/>
    <col min="5" max="5" width="8" style="9" customWidth="1"/>
    <col min="6" max="6" width="7.6640625" style="9" customWidth="1"/>
    <col min="7" max="7" width="10.6640625" style="9" bestFit="1" customWidth="1"/>
    <col min="8" max="8" width="9.109375" style="9" customWidth="1"/>
    <col min="9" max="16384" width="9.109375" style="9"/>
  </cols>
  <sheetData>
    <row r="1" spans="1:8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8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8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8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8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8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8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8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8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8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8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8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8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8" x14ac:dyDescent="0.3">
      <c r="C14" s="38"/>
    </row>
    <row r="15" spans="1:8" x14ac:dyDescent="0.3">
      <c r="A15" s="34" t="s">
        <v>252</v>
      </c>
      <c r="B15" s="54">
        <f>COUNT(B2:B13)</f>
        <v>0</v>
      </c>
      <c r="C15" s="54">
        <f t="shared" ref="C15:G15" si="0">COUNT(C2:C13)</f>
        <v>0</v>
      </c>
      <c r="D15" s="54">
        <f t="shared" si="0"/>
        <v>3</v>
      </c>
      <c r="E15" s="54">
        <f t="shared" si="0"/>
        <v>0</v>
      </c>
      <c r="F15" s="54">
        <f t="shared" si="0"/>
        <v>12</v>
      </c>
      <c r="G15" s="54">
        <f>COUNT(G2:G13)</f>
        <v>12</v>
      </c>
      <c r="H15" s="9" t="s">
        <v>254</v>
      </c>
    </row>
    <row r="16" spans="1:8" x14ac:dyDescent="0.3">
      <c r="A16" s="34" t="s">
        <v>253</v>
      </c>
      <c r="B16" s="54">
        <f>COUNTA(B2:B13)</f>
        <v>12</v>
      </c>
      <c r="C16" s="54">
        <f t="shared" ref="C16:G16" si="1">COUNTA(C2:C13)</f>
        <v>12</v>
      </c>
      <c r="D16" s="54">
        <f t="shared" si="1"/>
        <v>12</v>
      </c>
      <c r="E16" s="54">
        <f t="shared" si="1"/>
        <v>12</v>
      </c>
      <c r="F16" s="54">
        <f t="shared" si="1"/>
        <v>12</v>
      </c>
      <c r="G16" s="54">
        <f>COUNTA(G2:G13)</f>
        <v>12</v>
      </c>
      <c r="H16" s="9" t="s">
        <v>255</v>
      </c>
    </row>
    <row r="17" spans="1:7" x14ac:dyDescent="0.3">
      <c r="A17" s="35"/>
      <c r="B17" s="35"/>
      <c r="C17" s="35"/>
      <c r="D17" s="35"/>
      <c r="E17" s="35"/>
      <c r="F17" s="35"/>
      <c r="G17" s="35"/>
    </row>
    <row r="18" spans="1:7" x14ac:dyDescent="0.3">
      <c r="C18" s="38"/>
    </row>
    <row r="19" spans="1:7" x14ac:dyDescent="0.3">
      <c r="C19" s="38"/>
    </row>
    <row r="20" spans="1:7" x14ac:dyDescent="0.3">
      <c r="C20" s="38"/>
    </row>
    <row r="21" spans="1:7" x14ac:dyDescent="0.3">
      <c r="C21" s="38"/>
    </row>
    <row r="22" spans="1:7" x14ac:dyDescent="0.3">
      <c r="C22" s="38"/>
    </row>
    <row r="24" spans="1:7" x14ac:dyDescent="0.3">
      <c r="D24" s="9"/>
    </row>
    <row r="25" spans="1:7" x14ac:dyDescent="0.3">
      <c r="D25" s="9"/>
    </row>
    <row r="26" spans="1:7" x14ac:dyDescent="0.3">
      <c r="D26" s="9"/>
    </row>
    <row r="27" spans="1:7" x14ac:dyDescent="0.3">
      <c r="D27" s="9"/>
    </row>
    <row r="28" spans="1:7" x14ac:dyDescent="0.3">
      <c r="C28" s="38"/>
    </row>
    <row r="29" spans="1:7" x14ac:dyDescent="0.3">
      <c r="C29" s="38"/>
    </row>
    <row r="30" spans="1:7" x14ac:dyDescent="0.3">
      <c r="C30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8" spans="3:3" x14ac:dyDescent="0.3">
      <c r="C38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  <row r="43" spans="3:3" x14ac:dyDescent="0.3">
      <c r="C43" s="38"/>
    </row>
    <row r="44" spans="3:3" x14ac:dyDescent="0.3">
      <c r="C44" s="38"/>
    </row>
    <row r="45" spans="3:3" x14ac:dyDescent="0.3">
      <c r="C45" s="38"/>
    </row>
    <row r="46" spans="3:3" x14ac:dyDescent="0.3">
      <c r="C46" s="38"/>
    </row>
    <row r="47" spans="3:3" x14ac:dyDescent="0.3">
      <c r="C47" s="38"/>
    </row>
    <row r="48" spans="3:3" x14ac:dyDescent="0.3">
      <c r="C48" s="3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9"/>
  <sheetViews>
    <sheetView workbookViewId="0">
      <selection activeCell="C16" sqref="C16:G24"/>
    </sheetView>
  </sheetViews>
  <sheetFormatPr defaultColWidth="9.109375" defaultRowHeight="14.4" x14ac:dyDescent="0.3"/>
  <cols>
    <col min="1" max="1" width="59.44140625" style="9" customWidth="1"/>
    <col min="2" max="2" width="14.5546875" style="9" customWidth="1"/>
    <col min="3" max="3" width="24.88671875" style="9" customWidth="1"/>
    <col min="4" max="4" width="14.5546875" style="32" customWidth="1"/>
    <col min="5" max="6" width="11.44140625" style="9" customWidth="1"/>
    <col min="7" max="7" width="12.88671875" style="9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0" t="s">
        <v>185</v>
      </c>
      <c r="B15" s="30" t="s">
        <v>186</v>
      </c>
      <c r="C15" s="65" t="s">
        <v>57</v>
      </c>
      <c r="D15" s="65"/>
      <c r="E15" s="65"/>
      <c r="F15" s="65"/>
      <c r="G15" s="65"/>
    </row>
    <row r="16" spans="1:7" x14ac:dyDescent="0.3">
      <c r="A16" s="39"/>
      <c r="B16" s="57"/>
      <c r="C16" s="63" t="s">
        <v>187</v>
      </c>
      <c r="D16" s="63"/>
      <c r="E16" s="63"/>
      <c r="F16" s="63"/>
      <c r="G16" s="63"/>
    </row>
    <row r="17" spans="1:7" x14ac:dyDescent="0.3">
      <c r="A17" s="39"/>
      <c r="B17" s="57"/>
      <c r="C17" s="63" t="s">
        <v>188</v>
      </c>
      <c r="D17" s="64"/>
      <c r="E17" s="64"/>
      <c r="F17" s="64"/>
      <c r="G17" s="64"/>
    </row>
    <row r="18" spans="1:7" x14ac:dyDescent="0.3">
      <c r="A18" s="39"/>
      <c r="B18" s="57"/>
      <c r="C18" s="63" t="s">
        <v>189</v>
      </c>
      <c r="D18" s="64"/>
      <c r="E18" s="64"/>
      <c r="F18" s="64"/>
      <c r="G18" s="64"/>
    </row>
    <row r="19" spans="1:7" x14ac:dyDescent="0.3">
      <c r="A19" s="39"/>
      <c r="B19" s="57"/>
      <c r="C19" s="63" t="s">
        <v>190</v>
      </c>
      <c r="D19" s="64"/>
      <c r="E19" s="64"/>
      <c r="F19" s="64"/>
      <c r="G19" s="64"/>
    </row>
    <row r="20" spans="1:7" x14ac:dyDescent="0.3">
      <c r="A20" s="39"/>
      <c r="B20" s="57"/>
      <c r="C20" s="63" t="s">
        <v>191</v>
      </c>
      <c r="D20" s="63"/>
      <c r="E20" s="63"/>
      <c r="F20" s="63"/>
      <c r="G20" s="63"/>
    </row>
    <row r="21" spans="1:7" x14ac:dyDescent="0.3">
      <c r="A21" s="39"/>
      <c r="B21" s="57"/>
      <c r="C21" s="63" t="s">
        <v>192</v>
      </c>
      <c r="D21" s="63"/>
      <c r="E21" s="63"/>
      <c r="F21" s="63"/>
      <c r="G21" s="63"/>
    </row>
    <row r="22" spans="1:7" x14ac:dyDescent="0.3">
      <c r="A22" s="39"/>
      <c r="B22" s="60"/>
      <c r="C22" s="63" t="s">
        <v>193</v>
      </c>
      <c r="D22" s="63"/>
      <c r="E22" s="63"/>
      <c r="F22" s="63"/>
      <c r="G22" s="63"/>
    </row>
    <row r="23" spans="1:7" x14ac:dyDescent="0.3">
      <c r="A23" s="39"/>
      <c r="B23" s="57"/>
      <c r="C23" s="63" t="s">
        <v>194</v>
      </c>
      <c r="D23" s="63"/>
      <c r="E23" s="63"/>
      <c r="F23" s="63"/>
      <c r="G23" s="63"/>
    </row>
    <row r="24" spans="1:7" x14ac:dyDescent="0.3">
      <c r="A24" s="39"/>
      <c r="B24" s="57"/>
      <c r="C24" s="63" t="s">
        <v>195</v>
      </c>
      <c r="D24" s="63"/>
      <c r="E24" s="63"/>
      <c r="F24" s="63"/>
      <c r="G24" s="63"/>
    </row>
    <row r="25" spans="1:7" x14ac:dyDescent="0.3">
      <c r="A25" s="39"/>
      <c r="C25" s="63"/>
      <c r="D25" s="64"/>
      <c r="E25" s="64"/>
      <c r="F25" s="64"/>
      <c r="G25" s="64"/>
    </row>
    <row r="26" spans="1:7" x14ac:dyDescent="0.3">
      <c r="A26" s="39"/>
      <c r="C26" s="63"/>
      <c r="D26" s="64"/>
      <c r="E26" s="64"/>
      <c r="F26" s="64"/>
      <c r="G26" s="64"/>
    </row>
    <row r="29" spans="1:7" x14ac:dyDescent="0.3">
      <c r="C29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</sheetData>
  <mergeCells count="12"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9"/>
  <sheetViews>
    <sheetView workbookViewId="0">
      <selection activeCell="I1" sqref="I1:J1048576"/>
    </sheetView>
  </sheetViews>
  <sheetFormatPr defaultColWidth="9.109375" defaultRowHeight="14.4" x14ac:dyDescent="0.3"/>
  <cols>
    <col min="1" max="1" width="61.5546875" style="9" bestFit="1" customWidth="1"/>
    <col min="2" max="2" width="14.5546875" style="9" customWidth="1"/>
    <col min="3" max="3" width="24.88671875" style="9" customWidth="1"/>
    <col min="4" max="4" width="18.109375" style="32" customWidth="1"/>
    <col min="5" max="5" width="14.109375" style="9" customWidth="1"/>
    <col min="6" max="6" width="13.33203125" style="9" customWidth="1"/>
    <col min="7" max="7" width="17.6640625" style="9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1" t="s">
        <v>176</v>
      </c>
      <c r="G1" s="31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0" t="s">
        <v>185</v>
      </c>
      <c r="B15" s="30" t="s">
        <v>186</v>
      </c>
      <c r="C15" s="65" t="s">
        <v>57</v>
      </c>
      <c r="D15" s="65"/>
      <c r="E15" s="65"/>
      <c r="F15" s="65"/>
      <c r="G15" s="65"/>
    </row>
    <row r="16" spans="1:7" x14ac:dyDescent="0.3">
      <c r="A16" s="39"/>
      <c r="B16" s="57"/>
      <c r="C16" s="63" t="s">
        <v>197</v>
      </c>
      <c r="D16" s="63"/>
      <c r="E16" s="63"/>
      <c r="F16" s="63"/>
      <c r="G16" s="63"/>
    </row>
    <row r="17" spans="1:7" x14ac:dyDescent="0.3">
      <c r="A17" s="39"/>
      <c r="B17" s="57"/>
      <c r="C17" s="63" t="s">
        <v>198</v>
      </c>
      <c r="D17" s="64"/>
      <c r="E17" s="64"/>
      <c r="F17" s="64"/>
      <c r="G17" s="64"/>
    </row>
    <row r="18" spans="1:7" x14ac:dyDescent="0.3">
      <c r="A18" s="39"/>
      <c r="B18" s="57"/>
      <c r="C18" s="63" t="s">
        <v>199</v>
      </c>
      <c r="D18" s="64"/>
      <c r="E18" s="64"/>
      <c r="F18" s="64"/>
      <c r="G18" s="64"/>
    </row>
    <row r="19" spans="1:7" x14ac:dyDescent="0.3">
      <c r="A19" s="39"/>
      <c r="B19" s="57"/>
      <c r="C19" s="63" t="s">
        <v>200</v>
      </c>
      <c r="D19" s="64"/>
      <c r="E19" s="64"/>
      <c r="F19" s="64"/>
      <c r="G19" s="64"/>
    </row>
    <row r="20" spans="1:7" x14ac:dyDescent="0.3">
      <c r="A20" s="39"/>
      <c r="B20" s="57"/>
      <c r="C20" s="63" t="s">
        <v>201</v>
      </c>
      <c r="D20" s="63"/>
      <c r="E20" s="63"/>
      <c r="F20" s="63"/>
      <c r="G20" s="63"/>
    </row>
    <row r="21" spans="1:7" x14ac:dyDescent="0.3">
      <c r="A21" s="39"/>
      <c r="B21" s="57"/>
      <c r="C21" s="63" t="s">
        <v>202</v>
      </c>
      <c r="D21" s="63"/>
      <c r="E21" s="63"/>
      <c r="F21" s="63"/>
      <c r="G21" s="63"/>
    </row>
    <row r="22" spans="1:7" x14ac:dyDescent="0.3">
      <c r="A22" s="39"/>
      <c r="B22" s="60"/>
      <c r="C22" s="63" t="s">
        <v>203</v>
      </c>
      <c r="D22" s="63"/>
      <c r="E22" s="63"/>
      <c r="F22" s="63"/>
      <c r="G22" s="63"/>
    </row>
    <row r="23" spans="1:7" x14ac:dyDescent="0.3">
      <c r="A23" s="39"/>
      <c r="B23" s="57"/>
      <c r="C23" s="63" t="s">
        <v>204</v>
      </c>
      <c r="D23" s="63"/>
      <c r="E23" s="63"/>
      <c r="F23" s="63"/>
      <c r="G23" s="63"/>
    </row>
    <row r="24" spans="1:7" x14ac:dyDescent="0.3">
      <c r="A24" s="42"/>
      <c r="B24" s="61"/>
      <c r="C24" s="66" t="s">
        <v>205</v>
      </c>
      <c r="D24" s="66"/>
      <c r="E24" s="66"/>
      <c r="F24" s="66"/>
      <c r="G24" s="66"/>
    </row>
    <row r="25" spans="1:7" x14ac:dyDescent="0.3">
      <c r="A25" s="39"/>
      <c r="C25" s="63"/>
      <c r="D25" s="64"/>
      <c r="E25" s="64"/>
      <c r="F25" s="64"/>
      <c r="G25" s="64"/>
    </row>
    <row r="26" spans="1:7" x14ac:dyDescent="0.3">
      <c r="A26" s="39"/>
      <c r="C26" s="63"/>
      <c r="D26" s="64"/>
      <c r="E26" s="64"/>
      <c r="F26" s="64"/>
      <c r="G26" s="64"/>
    </row>
    <row r="29" spans="1:7" x14ac:dyDescent="0.3">
      <c r="C29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</sheetData>
  <mergeCells count="12"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Sayfa1</vt:lpstr>
      <vt:lpstr>1_TOPLA</vt:lpstr>
      <vt:lpstr>2_MIN</vt:lpstr>
      <vt:lpstr>3_MAK</vt:lpstr>
      <vt:lpstr>4_ORTALAMA</vt:lpstr>
      <vt:lpstr>5_YUVARLA</vt:lpstr>
      <vt:lpstr>6_SAY</vt:lpstr>
      <vt:lpstr>7_ÇOKEĞERSAY</vt:lpstr>
      <vt:lpstr>8_ÇOKEĞERORTALAMA</vt:lpstr>
      <vt:lpstr>9_ÇOKETOPLA</vt:lpstr>
      <vt:lpstr>10_EĞER</vt:lpstr>
      <vt:lpstr>11_EĞER</vt:lpstr>
      <vt:lpstr>12_VE</vt:lpstr>
      <vt:lpstr>13_YADA</vt:lpstr>
      <vt:lpstr>14_DÜŞEYARA</vt:lpstr>
      <vt:lpstr>15_DÜŞEYARA</vt:lpstr>
      <vt:lpstr>16_DÜŞEYARA</vt:lpstr>
      <vt:lpstr>17_YATAYARA</vt:lpstr>
      <vt:lpstr>18_Koşullu Biçimlendirme</vt:lpstr>
      <vt:lpstr>19_Koşullu Biçimlendirme</vt:lpstr>
      <vt:lpstr>20_Koşullu Biçimlendirme</vt:lpstr>
      <vt:lpstr>21_VeriDoğrulama1</vt:lpstr>
      <vt:lpstr>Veri</vt:lpstr>
      <vt:lpstr>22_Pivot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2018-04-24T07:54:02Z</dcterms:created>
  <dcterms:modified xsi:type="dcterms:W3CDTF">2021-01-16T09:00:18Z</dcterms:modified>
</cp:coreProperties>
</file>