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Yedek\İLERİ EXCEL ÖĞREN\"/>
    </mc:Choice>
  </mc:AlternateContent>
  <bookViews>
    <workbookView xWindow="0" yWindow="0" windowWidth="23040" windowHeight="9204" firstSheet="13" activeTab="15"/>
  </bookViews>
  <sheets>
    <sheet name="İçindekiler" sheetId="1" r:id="rId1"/>
    <sheet name="1. Formül Yazma (1)" sheetId="2" r:id="rId2"/>
    <sheet name="1.1. Uygulama Gelir-Gider (2)" sheetId="3" r:id="rId3"/>
    <sheet name="1.2. Operatörler (3)" sheetId="4" r:id="rId4"/>
    <sheet name="1.3. Standart Fonksiyonlar (4)" sheetId="5" r:id="rId5"/>
    <sheet name="1.3.1 Uygulama (5)" sheetId="6" r:id="rId6"/>
    <sheet name="1.4. Tarihsel Fonksiyonlar (6)" sheetId="7" r:id="rId7"/>
    <sheet name="1.5. Metinsel Fonksiyonlar (7)" sheetId="8" r:id="rId8"/>
    <sheet name="1.6. Yuvarlama Fonk. (8)" sheetId="9" r:id="rId9"/>
    <sheet name="1.7. Mantıksal Fonksiyonlar (9)" sheetId="10" r:id="rId10"/>
    <sheet name="1.8. Eğer-Eğersay (10)" sheetId="11" r:id="rId11"/>
    <sheet name="1.8.1. ETOPLA-EĞERORTALAMA(11)" sheetId="13" r:id="rId12"/>
    <sheet name="1.8.2. Uygulama ETOPLA (12) " sheetId="14" r:id="rId13"/>
    <sheet name="1.8.3. Uygulama Eğersay (13)" sheetId="15" r:id="rId14"/>
    <sheet name="1.8.4. EğerOrtalama (14)" sheetId="16" r:id="rId15"/>
    <sheet name="1.8.5. Uygulama Eğer (15)" sheetId="12" r:id="rId16"/>
  </sheets>
  <definedNames>
    <definedName name="_xlnm._FilterDatabase" localSheetId="14" hidden="1">'1.8.4. EğerOrtalama (14)'!$B$3:$E$17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6" l="1"/>
  <c r="C19" i="15"/>
  <c r="B5" i="12"/>
  <c r="B4" i="12"/>
  <c r="B3" i="12"/>
  <c r="E8" i="11"/>
  <c r="F8" i="11" s="1"/>
  <c r="F7" i="11"/>
  <c r="E7" i="11"/>
  <c r="E6" i="11"/>
  <c r="F6" i="11" s="1"/>
  <c r="F5" i="11"/>
  <c r="E5" i="11"/>
  <c r="E4" i="11"/>
  <c r="F4" i="11" s="1"/>
  <c r="F3" i="11"/>
  <c r="E3" i="11"/>
  <c r="E2" i="11"/>
  <c r="F12" i="11" s="1"/>
  <c r="F2" i="11" l="1"/>
  <c r="F13" i="11" l="1"/>
  <c r="F9" i="11"/>
  <c r="F14" i="11"/>
  <c r="F11" i="11"/>
  <c r="F10" i="11"/>
  <c r="F15" i="11"/>
  <c r="D10" i="10"/>
  <c r="D6" i="10"/>
  <c r="C2" i="10"/>
</calcChain>
</file>

<file path=xl/sharedStrings.xml><?xml version="1.0" encoding="utf-8"?>
<sst xmlns="http://schemas.openxmlformats.org/spreadsheetml/2006/main" count="304" uniqueCount="168">
  <si>
    <t>Aşağıdaki formülleri kullanarak, gerekli hesaplamaları yapınız.</t>
  </si>
  <si>
    <t>Vergi Oranı</t>
  </si>
  <si>
    <t>Kar = Gelir - Gider</t>
  </si>
  <si>
    <t>Vergi = Kar * Vergi Oranı</t>
  </si>
  <si>
    <t>Gelirler</t>
  </si>
  <si>
    <t>Giderler</t>
  </si>
  <si>
    <t>Kar</t>
  </si>
  <si>
    <t>Vergi</t>
  </si>
  <si>
    <t>Ürün</t>
  </si>
  <si>
    <t>Alış Fiyatı</t>
  </si>
  <si>
    <t>Satış Fiyatı</t>
  </si>
  <si>
    <t>Toplam</t>
  </si>
  <si>
    <t>Kağıt</t>
  </si>
  <si>
    <t>Ortalama</t>
  </si>
  <si>
    <t>Silgi</t>
  </si>
  <si>
    <t>Min</t>
  </si>
  <si>
    <t>Kurşun Kalem</t>
  </si>
  <si>
    <t>Mak</t>
  </si>
  <si>
    <t>Tükenmez Kalem</t>
  </si>
  <si>
    <t>en büyük ikinci</t>
  </si>
  <si>
    <t>Dolma Kalem</t>
  </si>
  <si>
    <t>en küçük ikinci</t>
  </si>
  <si>
    <t>Asetat</t>
  </si>
  <si>
    <t>Zımba</t>
  </si>
  <si>
    <t>Toplu İğne</t>
  </si>
  <si>
    <t>Toner</t>
  </si>
  <si>
    <t>Partilerin aldıkları oyları, yüzde olarak hesaplayınız ( 2. Tabloda )</t>
  </si>
  <si>
    <t>Partilerin Aldıkları Oylar</t>
  </si>
  <si>
    <t>İstanbul</t>
  </si>
  <si>
    <t>Ankara</t>
  </si>
  <si>
    <t>İzmir</t>
  </si>
  <si>
    <t>A PARTİSİ</t>
  </si>
  <si>
    <t>B PARTİSİ</t>
  </si>
  <si>
    <t>C PARTİSİ</t>
  </si>
  <si>
    <t>D PARTİSİ</t>
  </si>
  <si>
    <t>Yüzde sonuçlar</t>
  </si>
  <si>
    <t>Şimdi</t>
  </si>
  <si>
    <t>Bugün</t>
  </si>
  <si>
    <t>Gün</t>
  </si>
  <si>
    <t>Ay</t>
  </si>
  <si>
    <t>Yıl</t>
  </si>
  <si>
    <t>Tarih</t>
  </si>
  <si>
    <t>TÜRKİYE CUMHURİYETİ DEVLETİ</t>
  </si>
  <si>
    <t>Metinsel Fonksiyonlar</t>
  </si>
  <si>
    <t>SOLDAN</t>
  </si>
  <si>
    <t>SAĞDAN</t>
  </si>
  <si>
    <t>PARÇAAL</t>
  </si>
  <si>
    <t>BİRLEŞTİR</t>
  </si>
  <si>
    <t>UZUNLUK</t>
  </si>
  <si>
    <t>küçükharf</t>
  </si>
  <si>
    <t>BÜYÜKHARF</t>
  </si>
  <si>
    <t>YAZIM.DÜZENİ</t>
  </si>
  <si>
    <t>TAMSAYI</t>
  </si>
  <si>
    <t>AŞAĞIYUVARLA</t>
  </si>
  <si>
    <t>YUKARIYUVARLA</t>
  </si>
  <si>
    <t>YUVARLA</t>
  </si>
  <si>
    <t>İsim</t>
  </si>
  <si>
    <t>Yaş</t>
  </si>
  <si>
    <t>Durum</t>
  </si>
  <si>
    <t>ilker</t>
  </si>
  <si>
    <t xml:space="preserve"> =B2&lt;18</t>
  </si>
  <si>
    <t>isim</t>
  </si>
  <si>
    <t>yaş</t>
  </si>
  <si>
    <t>kilo</t>
  </si>
  <si>
    <t xml:space="preserve"> Tüm mantıksal işlemlerin sonucu doğru ise</t>
  </si>
  <si>
    <t xml:space="preserve"> =VE(B6&lt;18;C6&gt;85)</t>
  </si>
  <si>
    <t>boy</t>
  </si>
  <si>
    <t>Mantıksal işlemlerin sonuçlarından en az biri doğru ise</t>
  </si>
  <si>
    <t xml:space="preserve"> =YADA(B10&gt;180;C10&lt;80)</t>
  </si>
  <si>
    <t>VE</t>
  </si>
  <si>
    <t>YADA</t>
  </si>
  <si>
    <t>Mantıksal ifadelerin iki değeri vardır. DOĞRU, YANLIŞ</t>
  </si>
  <si>
    <t>Adı</t>
  </si>
  <si>
    <t>Vize1</t>
  </si>
  <si>
    <t>Vize2</t>
  </si>
  <si>
    <t>Final</t>
  </si>
  <si>
    <t>Ağırlıklı Puan</t>
  </si>
  <si>
    <t>Haktan</t>
  </si>
  <si>
    <t xml:space="preserve"> =EĞER(E2&lt;45;"KALDI";"GEÇTİ")</t>
  </si>
  <si>
    <t>Fatma</t>
  </si>
  <si>
    <t>Gözde</t>
  </si>
  <si>
    <t>Elif</t>
  </si>
  <si>
    <t>Gizem</t>
  </si>
  <si>
    <t>Habip</t>
  </si>
  <si>
    <t>Burak</t>
  </si>
  <si>
    <t>Başarılı Öğrenci Sayısı:</t>
  </si>
  <si>
    <t xml:space="preserve"> =EĞERSAY(F2:F8;"GEÇTİ")</t>
  </si>
  <si>
    <t>Başarısız Öğrenci Sayısı:</t>
  </si>
  <si>
    <t xml:space="preserve"> =EĞERSAY(F2:F8;"KALDI")</t>
  </si>
  <si>
    <t xml:space="preserve"> =EĞERSAY(F2:F8;"&lt;&gt;GEÇTİ")</t>
  </si>
  <si>
    <t xml:space="preserve"> =EĞERSAY(E2:E8;"&lt;45")</t>
  </si>
  <si>
    <t xml:space="preserve"> * Ölçüt içinde çok karakter jokeri olarak kullanılır.</t>
  </si>
  <si>
    <t xml:space="preserve"> =EĞERSAY(F2:F8;"KAL*")</t>
  </si>
  <si>
    <t xml:space="preserve"> ? Ölçüt içinde tek karakter jokeri olarak kullanılır.</t>
  </si>
  <si>
    <t xml:space="preserve"> =EĞERSAY(F2:F8;"*Tİ")</t>
  </si>
  <si>
    <t xml:space="preserve"> =EĞERSAY(F2:F8;"?AL*")</t>
  </si>
  <si>
    <t>" çift tırnak iki tane tek tırnak olarak yazılmaz</t>
  </si>
  <si>
    <t>Eski Maaş</t>
  </si>
  <si>
    <t>Yeni maaş</t>
  </si>
  <si>
    <t xml:space="preserve"> =EĞER(B2&lt;=100;B2*1,6;EĞER(B2&lt;=200;B2*1,45;B2*1,3))</t>
  </si>
  <si>
    <t xml:space="preserve"> =EĞER(B2&gt;200;B2*1,3;EĞER(B2&gt;100;B2*1,45;B2*1,6))</t>
  </si>
  <si>
    <t xml:space="preserve"> =EĞER(B2&lt;=100;B2*1,6;EĞER(VE(B2&gt;100;B2&lt;=200);B2*1,45;B2*1,3))</t>
  </si>
  <si>
    <r>
      <t xml:space="preserve">Maaş &lt;= 100      </t>
    </r>
    <r>
      <rPr>
        <sz val="10"/>
        <color indexed="10"/>
        <rFont val="Times New Roman Tur"/>
        <family val="1"/>
        <charset val="162"/>
      </rPr>
      <t>maaş*1,6</t>
    </r>
  </si>
  <si>
    <r>
      <t xml:space="preserve">Maaş &gt; 100 and  maaş &lt;= 200 </t>
    </r>
    <r>
      <rPr>
        <sz val="10"/>
        <color indexed="10"/>
        <rFont val="Times New Roman Tur"/>
        <family val="1"/>
        <charset val="162"/>
      </rPr>
      <t xml:space="preserve">  maaş*1,45</t>
    </r>
  </si>
  <si>
    <r>
      <t xml:space="preserve">Maaş &gt; 200     </t>
    </r>
    <r>
      <rPr>
        <sz val="10"/>
        <color indexed="10"/>
        <rFont val="Times New Roman Tur"/>
        <family val="1"/>
        <charset val="162"/>
      </rPr>
      <t>maaş*1,3</t>
    </r>
  </si>
  <si>
    <t>Şube</t>
  </si>
  <si>
    <t>Satış Tutarı</t>
  </si>
  <si>
    <t>Tüm Laptopların Satış Toplamı</t>
  </si>
  <si>
    <t>Şişli</t>
  </si>
  <si>
    <t>Laptop</t>
  </si>
  <si>
    <t>Taksim</t>
  </si>
  <si>
    <t>Kamera</t>
  </si>
  <si>
    <t>Bakırköydeki Laptopların Satış Toplamı</t>
  </si>
  <si>
    <t>Bakırköy</t>
  </si>
  <si>
    <t>Aksaray</t>
  </si>
  <si>
    <t>DVD Player</t>
  </si>
  <si>
    <t>Tüm Kameraların Satış Toplamı</t>
  </si>
  <si>
    <t>Taksimdeki Kameraların Satış Toplamı</t>
  </si>
  <si>
    <t>Printer</t>
  </si>
  <si>
    <t>DVD Playerların Ortalaması</t>
  </si>
  <si>
    <t>Taksimdeki Kameraların Satış ortalaması</t>
  </si>
  <si>
    <t>Kameraların sayısı</t>
  </si>
  <si>
    <t>Taksimdeki Kameraların Sayısı</t>
  </si>
  <si>
    <t>SUMIF Fonksiyonunu kullanarak, aşağıdaki soruyu yanıtlayınız.</t>
  </si>
  <si>
    <t>Yayınevi</t>
  </si>
  <si>
    <t>Kitap Adı</t>
  </si>
  <si>
    <t>Yazar</t>
  </si>
  <si>
    <t>Aylık Satış</t>
  </si>
  <si>
    <t>Can Yayınevi</t>
  </si>
  <si>
    <t>Şeker Portakalı</t>
  </si>
  <si>
    <t>Vasconcelos</t>
  </si>
  <si>
    <t>Simyacı</t>
  </si>
  <si>
    <t>Paulo Coelho</t>
  </si>
  <si>
    <t>Bilgi Yayınevi</t>
  </si>
  <si>
    <t>Uluç Reis</t>
  </si>
  <si>
    <t>Halikarnas Balıkçısı</t>
  </si>
  <si>
    <t>Özgür Yayın</t>
  </si>
  <si>
    <t>Çocuk Ruh Sağlığı</t>
  </si>
  <si>
    <t>Prof.Dr. Atalay Yörükoğlu</t>
  </si>
  <si>
    <t>Çağdaş Yayınları</t>
  </si>
  <si>
    <t>Benim Adım Kırmızı</t>
  </si>
  <si>
    <t>Orhan Pamuk</t>
  </si>
  <si>
    <t>Kibele Yayınevi</t>
  </si>
  <si>
    <t>Gazap Üzümleri</t>
  </si>
  <si>
    <t>Steinbeck</t>
  </si>
  <si>
    <t>Kara Kitap</t>
  </si>
  <si>
    <t>İlhan Selçuk</t>
  </si>
  <si>
    <t>Düşünüyorum Öyleyse Vurun</t>
  </si>
  <si>
    <t>Çınar Yayınları</t>
  </si>
  <si>
    <t>Ne Oldu Bize</t>
  </si>
  <si>
    <t>Toktamış Ateş</t>
  </si>
  <si>
    <t>Bütün Şiirleri</t>
  </si>
  <si>
    <t>Orhan Veli</t>
  </si>
  <si>
    <t>Aşk ve Öbür Cinler</t>
  </si>
  <si>
    <t>Marquez</t>
  </si>
  <si>
    <t>Arkadaş Yayınevi</t>
  </si>
  <si>
    <t>Mavi Tüy</t>
  </si>
  <si>
    <t>Richard Bach</t>
  </si>
  <si>
    <t>Tüm Şiirleri-2</t>
  </si>
  <si>
    <t>Ümit Yaşar</t>
  </si>
  <si>
    <t>Cevdet Bey ve Oğulları</t>
  </si>
  <si>
    <t>Can Yayınevinin toplam kitap satışı ?</t>
  </si>
  <si>
    <t xml:space="preserve"> COUNTIF Fonksiyonunu kullanarak, aşağıdaki soruyu yanıtlayınız.</t>
  </si>
  <si>
    <t>Orhan Pamuk'un kaç kitabı listede yer alıyor  ?</t>
  </si>
  <si>
    <t xml:space="preserve"> =EĞERSAY(D4:D17;"Orhan Pamuk")</t>
  </si>
  <si>
    <t>DAVERAGE fonksiyonunu kullanarak, aşağıdaki soruyu yanıtlayınız.</t>
  </si>
  <si>
    <t>Orhan Pamuk'un aylık kitap satışı ortalaması kaçtır ?</t>
  </si>
  <si>
    <t xml:space="preserve"> =EĞERORTALAMA(D4:D17;"Orhan Pamuk";E4:E17)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</si>
</sst>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0\ &quot;₺&quot;"/>
    <numFmt numFmtId="165" formatCode="_-* #,##0.00\ &quot;₺&quot;_-;\-* #,##0.00\ &quot;₺&quot;_-;_-* &quot;-&quot;??\ &quot;₺&quot;_-;_-@_-"/>
    <numFmt numFmtId="166" formatCode="#,##0\ &quot;Oy&quot;"/>
    <numFmt numFmtId="167" formatCode="#,##0\ &quot;Adet&quot;"/>
    <numFmt numFmtId="168" formatCode="#,##0\ &quot;Kitap&quot;"/>
    <numFmt numFmtId="169" formatCode="_(* #,##0.00_);_(* \(#,##0.00\);_(* &quot;-&quot;??_);_(@_)"/>
    <numFmt numFmtId="170" formatCode="_(* #,##0_);_(* \(#,##0\);_(* &quot;-&quot;??_);_(@_)"/>
  </numFmts>
  <fonts count="21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Times New Roman Tur"/>
      <charset val="162"/>
    </font>
    <font>
      <sz val="10"/>
      <name val="Tahoma"/>
      <family val="2"/>
      <charset val="162"/>
    </font>
    <font>
      <b/>
      <sz val="8"/>
      <name val="Tahoma"/>
      <family val="2"/>
      <charset val="162"/>
    </font>
    <font>
      <b/>
      <sz val="10"/>
      <name val="Tahoma"/>
      <family val="2"/>
      <charset val="162"/>
    </font>
    <font>
      <sz val="10"/>
      <color indexed="9"/>
      <name val="Tahoma"/>
      <family val="2"/>
      <charset val="162"/>
    </font>
    <font>
      <b/>
      <sz val="10"/>
      <color indexed="9"/>
      <name val="Tahoma"/>
      <family val="2"/>
      <charset val="162"/>
    </font>
    <font>
      <sz val="10"/>
      <color theme="1"/>
      <name val="Tahoma"/>
      <family val="2"/>
      <charset val="162"/>
    </font>
    <font>
      <b/>
      <sz val="11"/>
      <color rgb="FF7030A0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  <font>
      <b/>
      <sz val="11"/>
      <color rgb="FF00B050"/>
      <name val="Calibri"/>
      <family val="2"/>
      <charset val="162"/>
      <scheme val="minor"/>
    </font>
    <font>
      <b/>
      <sz val="10"/>
      <name val="Times New Roman Tur"/>
      <charset val="162"/>
    </font>
    <font>
      <sz val="10"/>
      <name val="Times New Roman Tur"/>
      <family val="1"/>
      <charset val="162"/>
    </font>
    <font>
      <sz val="10"/>
      <color indexed="10"/>
      <name val="Times New Roman Tur"/>
      <family val="1"/>
      <charset val="162"/>
    </font>
    <font>
      <b/>
      <sz val="12"/>
      <color rgb="FF7030A0"/>
      <name val="Calibri"/>
      <family val="2"/>
      <charset val="162"/>
      <scheme val="minor"/>
    </font>
    <font>
      <b/>
      <sz val="12"/>
      <color rgb="FF0070C0"/>
      <name val="Calibri"/>
      <family val="2"/>
      <charset val="162"/>
      <scheme val="minor"/>
    </font>
    <font>
      <b/>
      <sz val="9"/>
      <name val="Tahoma"/>
      <family val="2"/>
      <charset val="162"/>
    </font>
    <font>
      <sz val="9"/>
      <name val="Tahoma"/>
      <family val="2"/>
      <charset val="162"/>
    </font>
    <font>
      <b/>
      <sz val="9"/>
      <color indexed="9"/>
      <name val="Tahoma"/>
      <family val="2"/>
      <charset val="162"/>
    </font>
    <font>
      <b/>
      <sz val="10"/>
      <name val="Times New Roman Tur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0"/>
      </left>
      <right style="thin">
        <color indexed="64"/>
      </right>
      <top style="double">
        <color indexed="6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0"/>
      </top>
      <bottom style="thin">
        <color indexed="64"/>
      </bottom>
      <diagonal/>
    </border>
    <border>
      <left style="thin">
        <color indexed="64"/>
      </left>
      <right style="double">
        <color indexed="60"/>
      </right>
      <top style="double">
        <color indexed="60"/>
      </top>
      <bottom style="thin">
        <color indexed="64"/>
      </bottom>
      <diagonal/>
    </border>
    <border>
      <left style="double">
        <color indexed="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0"/>
      </right>
      <top style="thin">
        <color indexed="64"/>
      </top>
      <bottom style="thin">
        <color indexed="64"/>
      </bottom>
      <diagonal/>
    </border>
    <border>
      <left style="double">
        <color indexed="60"/>
      </left>
      <right style="thin">
        <color indexed="64"/>
      </right>
      <top style="thin">
        <color indexed="64"/>
      </top>
      <bottom style="double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0"/>
      </bottom>
      <diagonal/>
    </border>
    <border>
      <left style="thin">
        <color indexed="64"/>
      </left>
      <right style="double">
        <color indexed="60"/>
      </right>
      <top style="thin">
        <color indexed="64"/>
      </top>
      <bottom style="double">
        <color indexed="60"/>
      </bottom>
      <diagonal/>
    </border>
  </borders>
  <cellStyleXfs count="5">
    <xf numFmtId="0" fontId="0" fillId="0" borderId="0"/>
    <xf numFmtId="0" fontId="2" fillId="0" borderId="0"/>
    <xf numFmtId="165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169" fontId="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1" applyFont="1"/>
    <xf numFmtId="0" fontId="4" fillId="0" borderId="0" xfId="1" applyFont="1" applyAlignment="1">
      <alignment vertical="top" wrapText="1"/>
    </xf>
    <xf numFmtId="0" fontId="5" fillId="0" borderId="1" xfId="1" applyFont="1" applyFill="1" applyBorder="1"/>
    <xf numFmtId="0" fontId="5" fillId="2" borderId="1" xfId="1" applyFont="1" applyFill="1" applyBorder="1"/>
    <xf numFmtId="0" fontId="4" fillId="0" borderId="0" xfId="1" applyFont="1"/>
    <xf numFmtId="0" fontId="6" fillId="3" borderId="1" xfId="1" applyFont="1" applyFill="1" applyBorder="1"/>
    <xf numFmtId="14" fontId="7" fillId="3" borderId="1" xfId="1" applyNumberFormat="1" applyFont="1" applyFill="1" applyBorder="1"/>
    <xf numFmtId="0" fontId="7" fillId="3" borderId="1" xfId="1" applyFont="1" applyFill="1" applyBorder="1"/>
    <xf numFmtId="3" fontId="8" fillId="0" borderId="1" xfId="1" applyNumberFormat="1" applyFont="1" applyBorder="1"/>
    <xf numFmtId="0" fontId="7" fillId="3" borderId="2" xfId="1" applyFont="1" applyFill="1" applyBorder="1"/>
    <xf numFmtId="3" fontId="2" fillId="0" borderId="1" xfId="1" applyNumberFormat="1" applyBorder="1"/>
    <xf numFmtId="1" fontId="2" fillId="0" borderId="1" xfId="1" applyNumberFormat="1" applyBorder="1"/>
    <xf numFmtId="0" fontId="2" fillId="0" borderId="1" xfId="1" applyBorder="1"/>
    <xf numFmtId="0" fontId="0" fillId="0" borderId="1" xfId="0" applyBorder="1"/>
    <xf numFmtId="164" fontId="0" fillId="0" borderId="0" xfId="0" applyNumberFormat="1"/>
    <xf numFmtId="0" fontId="0" fillId="0" borderId="1" xfId="2" applyNumberFormat="1" applyFont="1" applyBorder="1"/>
    <xf numFmtId="0" fontId="4" fillId="0" borderId="0" xfId="1" applyFont="1" applyFill="1" applyAlignment="1">
      <alignment vertical="center"/>
    </xf>
    <xf numFmtId="0" fontId="3" fillId="0" borderId="0" xfId="1" applyFont="1" applyFill="1"/>
    <xf numFmtId="0" fontId="7" fillId="0" borderId="3" xfId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0" fontId="3" fillId="0" borderId="5" xfId="1" applyFont="1" applyFill="1" applyBorder="1"/>
    <xf numFmtId="0" fontId="5" fillId="0" borderId="1" xfId="1" applyFont="1" applyFill="1" applyBorder="1" applyAlignment="1">
      <alignment horizontal="center"/>
    </xf>
    <xf numFmtId="0" fontId="5" fillId="0" borderId="5" xfId="1" applyFont="1" applyFill="1" applyBorder="1"/>
    <xf numFmtId="166" fontId="3" fillId="0" borderId="1" xfId="1" applyNumberFormat="1" applyFont="1" applyFill="1" applyBorder="1"/>
    <xf numFmtId="0" fontId="5" fillId="0" borderId="6" xfId="1" applyFont="1" applyFill="1" applyBorder="1"/>
    <xf numFmtId="166" fontId="5" fillId="0" borderId="7" xfId="1" applyNumberFormat="1" applyFont="1" applyFill="1" applyBorder="1"/>
    <xf numFmtId="9" fontId="0" fillId="0" borderId="1" xfId="3" applyFont="1" applyFill="1" applyBorder="1"/>
    <xf numFmtId="9" fontId="0" fillId="0" borderId="1" xfId="3" applyNumberFormat="1" applyFont="1" applyFill="1" applyBorder="1"/>
    <xf numFmtId="22" fontId="0" fillId="0" borderId="0" xfId="0" applyNumberFormat="1"/>
    <xf numFmtId="0" fontId="9" fillId="0" borderId="0" xfId="0" applyFont="1"/>
    <xf numFmtId="14" fontId="0" fillId="0" borderId="0" xfId="0" applyNumberFormat="1"/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1" applyFont="1" applyAlignment="1" applyProtection="1">
      <alignment horizontal="left"/>
      <protection locked="0"/>
    </xf>
    <xf numFmtId="0" fontId="12" fillId="0" borderId="0" xfId="1" applyNumberFormat="1" applyFont="1" applyAlignment="1" applyProtection="1">
      <alignment horizontal="center"/>
      <protection locked="0"/>
    </xf>
    <xf numFmtId="0" fontId="2" fillId="0" borderId="0" xfId="1" applyProtection="1">
      <protection locked="0"/>
    </xf>
    <xf numFmtId="0" fontId="12" fillId="0" borderId="0" xfId="1" applyFont="1" applyProtection="1">
      <protection locked="0"/>
    </xf>
    <xf numFmtId="0" fontId="2" fillId="2" borderId="1" xfId="1" applyNumberFormat="1" applyFill="1" applyBorder="1" applyProtection="1"/>
    <xf numFmtId="0" fontId="2" fillId="0" borderId="0" xfId="1" applyProtection="1"/>
    <xf numFmtId="0" fontId="13" fillId="0" borderId="0" xfId="1" applyFont="1" applyProtection="1">
      <protection hidden="1"/>
    </xf>
    <xf numFmtId="0" fontId="2" fillId="0" borderId="0" xfId="1" applyProtection="1">
      <protection hidden="1"/>
    </xf>
    <xf numFmtId="0" fontId="0" fillId="4" borderId="0" xfId="0" applyFill="1"/>
    <xf numFmtId="0" fontId="15" fillId="0" borderId="0" xfId="0" applyFont="1"/>
    <xf numFmtId="0" fontId="16" fillId="0" borderId="0" xfId="0" applyFont="1"/>
    <xf numFmtId="0" fontId="0" fillId="5" borderId="0" xfId="0" applyFill="1"/>
    <xf numFmtId="0" fontId="0" fillId="6" borderId="0" xfId="0" applyFill="1"/>
    <xf numFmtId="0" fontId="17" fillId="0" borderId="0" xfId="1" applyFont="1" applyAlignment="1">
      <alignment vertical="center"/>
    </xf>
    <xf numFmtId="0" fontId="5" fillId="2" borderId="8" xfId="1" applyFont="1" applyFill="1" applyBorder="1" applyAlignment="1">
      <alignment horizontal="center"/>
    </xf>
    <xf numFmtId="0" fontId="5" fillId="2" borderId="9" xfId="1" applyFont="1" applyFill="1" applyBorder="1" applyAlignment="1">
      <alignment horizontal="center"/>
    </xf>
    <xf numFmtId="0" fontId="5" fillId="2" borderId="10" xfId="1" applyFont="1" applyFill="1" applyBorder="1" applyAlignment="1">
      <alignment horizontal="center"/>
    </xf>
    <xf numFmtId="0" fontId="18" fillId="0" borderId="11" xfId="1" applyFont="1" applyFill="1" applyBorder="1"/>
    <xf numFmtId="0" fontId="18" fillId="0" borderId="1" xfId="1" applyFont="1" applyFill="1" applyBorder="1"/>
    <xf numFmtId="167" fontId="19" fillId="7" borderId="12" xfId="1" applyNumberFormat="1" applyFont="1" applyFill="1" applyBorder="1"/>
    <xf numFmtId="0" fontId="18" fillId="0" borderId="13" xfId="1" applyFont="1" applyFill="1" applyBorder="1"/>
    <xf numFmtId="0" fontId="18" fillId="0" borderId="14" xfId="1" applyFont="1" applyFill="1" applyBorder="1"/>
    <xf numFmtId="167" fontId="19" fillId="7" borderId="15" xfId="1" applyNumberFormat="1" applyFont="1" applyFill="1" applyBorder="1"/>
    <xf numFmtId="0" fontId="17" fillId="0" borderId="1" xfId="1" applyFont="1" applyBorder="1" applyAlignment="1">
      <alignment horizontal="left" wrapText="1"/>
    </xf>
    <xf numFmtId="167" fontId="5" fillId="8" borderId="1" xfId="1" applyNumberFormat="1" applyFont="1" applyFill="1" applyBorder="1" applyAlignment="1">
      <alignment horizontal="right" vertical="center"/>
    </xf>
    <xf numFmtId="0" fontId="20" fillId="0" borderId="1" xfId="1" applyFont="1" applyBorder="1" applyAlignment="1">
      <alignment wrapText="1"/>
    </xf>
    <xf numFmtId="168" fontId="5" fillId="9" borderId="1" xfId="1" quotePrefix="1" applyNumberFormat="1" applyFont="1" applyFill="1" applyBorder="1" applyAlignment="1">
      <alignment horizontal="right" vertical="center"/>
    </xf>
    <xf numFmtId="167" fontId="3" fillId="0" borderId="0" xfId="1" applyNumberFormat="1" applyFont="1" applyFill="1"/>
    <xf numFmtId="170" fontId="20" fillId="0" borderId="1" xfId="4" applyNumberFormat="1" applyFont="1" applyBorder="1" applyAlignment="1">
      <alignment wrapText="1"/>
    </xf>
  </cellXfs>
  <cellStyles count="5">
    <cellStyle name="Comma_ileritest2" xfId="4"/>
    <cellStyle name="Normal" xfId="0" builtinId="0"/>
    <cellStyle name="Normal 3" xfId="1"/>
    <cellStyle name="ParaBirimi 2" xfId="2"/>
    <cellStyle name="Yüzde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0</xdr:rowOff>
    </xdr:from>
    <xdr:to>
      <xdr:col>12</xdr:col>
      <xdr:colOff>60041</xdr:colOff>
      <xdr:row>45</xdr:row>
      <xdr:rowOff>37067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0"/>
          <a:ext cx="7352381" cy="82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744583</xdr:colOff>
      <xdr:row>8</xdr:row>
      <xdr:rowOff>30480</xdr:rowOff>
    </xdr:from>
    <xdr:to>
      <xdr:col>0</xdr:col>
      <xdr:colOff>753291</xdr:colOff>
      <xdr:row>10</xdr:row>
      <xdr:rowOff>148045</xdr:rowOff>
    </xdr:to>
    <xdr:cxnSp macro="">
      <xdr:nvCxnSpPr>
        <xdr:cNvPr id="2" name="Düz Ok Bağlayıcısı 1"/>
        <xdr:cNvCxnSpPr/>
      </xdr:nvCxnSpPr>
      <xdr:spPr>
        <a:xfrm>
          <a:off x="744583" y="1409700"/>
          <a:ext cx="8708" cy="4528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174171</xdr:colOff>
      <xdr:row>8</xdr:row>
      <xdr:rowOff>8709</xdr:rowOff>
    </xdr:from>
    <xdr:to>
      <xdr:col>3</xdr:col>
      <xdr:colOff>178525</xdr:colOff>
      <xdr:row>10</xdr:row>
      <xdr:rowOff>139337</xdr:rowOff>
    </xdr:to>
    <xdr:cxnSp macro="">
      <xdr:nvCxnSpPr>
        <xdr:cNvPr id="3" name="Düz Ok Bağlayıcısı 2"/>
        <xdr:cNvCxnSpPr/>
      </xdr:nvCxnSpPr>
      <xdr:spPr>
        <a:xfrm flipV="1">
          <a:off x="3290751" y="1387929"/>
          <a:ext cx="4354" cy="4659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90" zoomScaleNormal="190" workbookViewId="0">
      <selection activeCell="C12" sqref="C12"/>
    </sheetView>
  </sheetViews>
  <sheetFormatPr defaultRowHeight="14.4" x14ac:dyDescent="0.3"/>
  <cols>
    <col min="1" max="1" width="10.88671875" customWidth="1"/>
  </cols>
  <sheetData>
    <row r="1" spans="1:4" x14ac:dyDescent="0.3">
      <c r="A1" t="s">
        <v>56</v>
      </c>
      <c r="B1" t="s">
        <v>57</v>
      </c>
      <c r="C1" t="s">
        <v>58</v>
      </c>
    </row>
    <row r="2" spans="1:4" x14ac:dyDescent="0.3">
      <c r="A2" t="s">
        <v>59</v>
      </c>
      <c r="B2">
        <v>18</v>
      </c>
      <c r="C2" t="b">
        <f>B2&lt;18</f>
        <v>0</v>
      </c>
    </row>
    <row r="3" spans="1:4" x14ac:dyDescent="0.3">
      <c r="C3" s="30" t="s">
        <v>60</v>
      </c>
    </row>
    <row r="5" spans="1:4" x14ac:dyDescent="0.3">
      <c r="A5" t="s">
        <v>61</v>
      </c>
      <c r="B5" t="s">
        <v>62</v>
      </c>
      <c r="C5" t="s">
        <v>63</v>
      </c>
      <c r="D5" s="34" t="s">
        <v>64</v>
      </c>
    </row>
    <row r="6" spans="1:4" x14ac:dyDescent="0.3">
      <c r="A6" t="s">
        <v>59</v>
      </c>
      <c r="B6">
        <v>17</v>
      </c>
      <c r="C6">
        <v>78</v>
      </c>
      <c r="D6" t="b">
        <f>AND(B6&lt;18,C6&gt;85)</f>
        <v>0</v>
      </c>
    </row>
    <row r="7" spans="1:4" x14ac:dyDescent="0.3">
      <c r="D7" s="30" t="s">
        <v>65</v>
      </c>
    </row>
    <row r="8" spans="1:4" x14ac:dyDescent="0.3">
      <c r="D8" s="30"/>
    </row>
    <row r="9" spans="1:4" x14ac:dyDescent="0.3">
      <c r="A9" t="s">
        <v>61</v>
      </c>
      <c r="B9" t="s">
        <v>66</v>
      </c>
      <c r="C9" t="s">
        <v>63</v>
      </c>
      <c r="D9" s="34" t="s">
        <v>67</v>
      </c>
    </row>
    <row r="10" spans="1:4" x14ac:dyDescent="0.3">
      <c r="A10" t="s">
        <v>59</v>
      </c>
      <c r="B10">
        <v>175</v>
      </c>
      <c r="C10">
        <v>75</v>
      </c>
      <c r="D10" t="b">
        <f>OR(B10&gt;180,C10&lt;80)</f>
        <v>1</v>
      </c>
    </row>
    <row r="11" spans="1:4" x14ac:dyDescent="0.3">
      <c r="D11" s="30" t="s">
        <v>68</v>
      </c>
    </row>
    <row r="12" spans="1:4" x14ac:dyDescent="0.3">
      <c r="A12" t="s">
        <v>69</v>
      </c>
    </row>
    <row r="14" spans="1:4" x14ac:dyDescent="0.3">
      <c r="A14" t="s">
        <v>70</v>
      </c>
    </row>
    <row r="16" spans="1:4" x14ac:dyDescent="0.3">
      <c r="A16" t="s">
        <v>71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4" zoomScale="220" zoomScaleNormal="220" workbookViewId="0">
      <selection activeCell="F16" activeCellId="1" sqref="A13:A14 F16"/>
    </sheetView>
  </sheetViews>
  <sheetFormatPr defaultRowHeight="14.4" x14ac:dyDescent="0.3"/>
  <cols>
    <col min="2" max="3" width="5.33203125" bestFit="1" customWidth="1"/>
    <col min="4" max="4" width="4.33203125" customWidth="1"/>
    <col min="5" max="5" width="20" customWidth="1"/>
  </cols>
  <sheetData>
    <row r="1" spans="1:7" x14ac:dyDescent="0.3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58</v>
      </c>
    </row>
    <row r="2" spans="1:7" x14ac:dyDescent="0.3">
      <c r="A2" t="s">
        <v>77</v>
      </c>
      <c r="B2">
        <v>40</v>
      </c>
      <c r="C2">
        <v>85</v>
      </c>
      <c r="D2">
        <v>85</v>
      </c>
      <c r="E2">
        <f>B2*30%+C2*30%+D2*40%</f>
        <v>71.5</v>
      </c>
      <c r="F2" t="str">
        <f>IF(E2&lt;45,"KALDI","GEÇTİ")</f>
        <v>GEÇTİ</v>
      </c>
      <c r="G2" s="30" t="s">
        <v>78</v>
      </c>
    </row>
    <row r="3" spans="1:7" x14ac:dyDescent="0.3">
      <c r="A3" t="s">
        <v>79</v>
      </c>
      <c r="B3">
        <v>9</v>
      </c>
      <c r="C3">
        <v>9</v>
      </c>
      <c r="D3">
        <v>80</v>
      </c>
      <c r="E3">
        <f t="shared" ref="E3:E8" si="0">B3*30%+C3*30%+D3*40%</f>
        <v>37.4</v>
      </c>
      <c r="F3" t="str">
        <f t="shared" ref="F3:F8" si="1">IF(E3&lt;45,"KALDI","GEÇTİ")</f>
        <v>KALDI</v>
      </c>
    </row>
    <row r="4" spans="1:7" x14ac:dyDescent="0.3">
      <c r="A4" t="s">
        <v>80</v>
      </c>
      <c r="B4">
        <v>67</v>
      </c>
      <c r="C4">
        <v>96</v>
      </c>
      <c r="D4">
        <v>90</v>
      </c>
      <c r="E4">
        <f t="shared" si="0"/>
        <v>84.899999999999991</v>
      </c>
      <c r="F4" t="str">
        <f t="shared" si="1"/>
        <v>GEÇTİ</v>
      </c>
    </row>
    <row r="5" spans="1:7" x14ac:dyDescent="0.3">
      <c r="A5" t="s">
        <v>81</v>
      </c>
      <c r="B5">
        <v>85</v>
      </c>
      <c r="C5">
        <v>83</v>
      </c>
      <c r="D5">
        <v>100</v>
      </c>
      <c r="E5">
        <f t="shared" si="0"/>
        <v>90.4</v>
      </c>
      <c r="F5" t="str">
        <f t="shared" si="1"/>
        <v>GEÇTİ</v>
      </c>
    </row>
    <row r="6" spans="1:7" x14ac:dyDescent="0.3">
      <c r="A6" t="s">
        <v>82</v>
      </c>
      <c r="B6">
        <v>49</v>
      </c>
      <c r="C6">
        <v>25</v>
      </c>
      <c r="D6">
        <v>5</v>
      </c>
      <c r="E6">
        <f t="shared" si="0"/>
        <v>24.2</v>
      </c>
      <c r="F6" t="str">
        <f t="shared" si="1"/>
        <v>KALDI</v>
      </c>
    </row>
    <row r="7" spans="1:7" x14ac:dyDescent="0.3">
      <c r="A7" t="s">
        <v>83</v>
      </c>
      <c r="B7">
        <v>100</v>
      </c>
      <c r="C7">
        <v>47</v>
      </c>
      <c r="D7">
        <v>15</v>
      </c>
      <c r="E7">
        <f t="shared" si="0"/>
        <v>50.1</v>
      </c>
      <c r="F7" t="str">
        <f t="shared" si="1"/>
        <v>GEÇTİ</v>
      </c>
    </row>
    <row r="8" spans="1:7" x14ac:dyDescent="0.3">
      <c r="A8" t="s">
        <v>84</v>
      </c>
      <c r="B8">
        <v>41</v>
      </c>
      <c r="C8">
        <v>69</v>
      </c>
      <c r="D8">
        <v>20</v>
      </c>
      <c r="E8">
        <f t="shared" si="0"/>
        <v>41</v>
      </c>
      <c r="F8" t="str">
        <f t="shared" si="1"/>
        <v>KALDI</v>
      </c>
    </row>
    <row r="9" spans="1:7" x14ac:dyDescent="0.3">
      <c r="E9" t="s">
        <v>85</v>
      </c>
      <c r="F9">
        <f>COUNTIF(F2:F8,"GEÇTİ")</f>
        <v>4</v>
      </c>
      <c r="G9" s="30" t="s">
        <v>86</v>
      </c>
    </row>
    <row r="10" spans="1:7" x14ac:dyDescent="0.3">
      <c r="E10" t="s">
        <v>87</v>
      </c>
      <c r="F10">
        <f>COUNTIF(F2:F8,"KALDI")</f>
        <v>3</v>
      </c>
      <c r="G10" s="30" t="s">
        <v>88</v>
      </c>
    </row>
    <row r="11" spans="1:7" x14ac:dyDescent="0.3">
      <c r="F11">
        <f>COUNTIF(F2:F8,"&lt;&gt;GEÇTİ")</f>
        <v>3</v>
      </c>
      <c r="G11" s="30" t="s">
        <v>89</v>
      </c>
    </row>
    <row r="12" spans="1:7" x14ac:dyDescent="0.3">
      <c r="F12">
        <f>COUNTIF(E2:E8,"&lt;45")</f>
        <v>3</v>
      </c>
      <c r="G12" s="30" t="s">
        <v>90</v>
      </c>
    </row>
    <row r="13" spans="1:7" x14ac:dyDescent="0.3">
      <c r="A13" t="s">
        <v>91</v>
      </c>
      <c r="F13">
        <f>COUNTIF(F2:F8,"KAL*")</f>
        <v>3</v>
      </c>
      <c r="G13" s="30" t="s">
        <v>92</v>
      </c>
    </row>
    <row r="14" spans="1:7" x14ac:dyDescent="0.3">
      <c r="A14" t="s">
        <v>93</v>
      </c>
      <c r="F14">
        <f>COUNTIF(F2:F8,"*Tİ")</f>
        <v>4</v>
      </c>
      <c r="G14" s="30" t="s">
        <v>94</v>
      </c>
    </row>
    <row r="15" spans="1:7" x14ac:dyDescent="0.3">
      <c r="F15">
        <f>COUNTIF(F2:F8,"?AL*")</f>
        <v>3</v>
      </c>
      <c r="G15" s="30" t="s">
        <v>95</v>
      </c>
    </row>
    <row r="16" spans="1:7" x14ac:dyDescent="0.3">
      <c r="G16" s="30"/>
    </row>
    <row r="17" spans="1:1" x14ac:dyDescent="0.3">
      <c r="A17" s="30" t="s">
        <v>96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45" zoomScaleNormal="145" workbookViewId="0">
      <selection activeCell="I9" sqref="I9"/>
    </sheetView>
  </sheetViews>
  <sheetFormatPr defaultRowHeight="14.4" x14ac:dyDescent="0.3"/>
  <cols>
    <col min="2" max="2" width="10.88671875" bestFit="1" customWidth="1"/>
    <col min="3" max="3" width="10.44140625" bestFit="1" customWidth="1"/>
    <col min="4" max="4" width="3.6640625" customWidth="1"/>
    <col min="5" max="5" width="9.6640625" customWidth="1"/>
  </cols>
  <sheetData>
    <row r="1" spans="1:6" x14ac:dyDescent="0.3">
      <c r="A1" t="s">
        <v>105</v>
      </c>
      <c r="B1" t="s">
        <v>8</v>
      </c>
      <c r="C1" t="s">
        <v>106</v>
      </c>
      <c r="E1" t="s">
        <v>107</v>
      </c>
    </row>
    <row r="2" spans="1:6" ht="15.6" x14ac:dyDescent="0.3">
      <c r="A2" t="s">
        <v>108</v>
      </c>
      <c r="B2" t="s">
        <v>109</v>
      </c>
      <c r="C2">
        <v>2500</v>
      </c>
      <c r="E2" s="43"/>
      <c r="F2" s="44"/>
    </row>
    <row r="3" spans="1:6" x14ac:dyDescent="0.3">
      <c r="A3" t="s">
        <v>110</v>
      </c>
      <c r="B3" t="s">
        <v>111</v>
      </c>
      <c r="C3">
        <v>1800</v>
      </c>
      <c r="E3" t="s">
        <v>112</v>
      </c>
    </row>
    <row r="4" spans="1:6" ht="15.6" x14ac:dyDescent="0.3">
      <c r="A4" t="s">
        <v>113</v>
      </c>
      <c r="B4" t="s">
        <v>109</v>
      </c>
      <c r="C4">
        <v>1300</v>
      </c>
      <c r="E4" s="43"/>
      <c r="F4" s="45"/>
    </row>
    <row r="5" spans="1:6" x14ac:dyDescent="0.3">
      <c r="A5" t="s">
        <v>114</v>
      </c>
      <c r="B5" t="s">
        <v>115</v>
      </c>
      <c r="C5">
        <v>2200</v>
      </c>
      <c r="E5" t="s">
        <v>116</v>
      </c>
    </row>
    <row r="6" spans="1:6" ht="15.6" x14ac:dyDescent="0.3">
      <c r="A6" t="s">
        <v>114</v>
      </c>
      <c r="B6" t="s">
        <v>111</v>
      </c>
      <c r="C6">
        <v>1950</v>
      </c>
      <c r="E6" s="43"/>
      <c r="F6" s="44"/>
    </row>
    <row r="7" spans="1:6" x14ac:dyDescent="0.3">
      <c r="A7" t="s">
        <v>110</v>
      </c>
      <c r="B7" t="s">
        <v>115</v>
      </c>
      <c r="C7">
        <v>2100</v>
      </c>
      <c r="E7" t="s">
        <v>117</v>
      </c>
    </row>
    <row r="8" spans="1:6" ht="15.6" x14ac:dyDescent="0.3">
      <c r="A8" t="s">
        <v>108</v>
      </c>
      <c r="B8" t="s">
        <v>109</v>
      </c>
      <c r="C8">
        <v>3500</v>
      </c>
      <c r="E8" s="43"/>
      <c r="F8" s="45"/>
    </row>
    <row r="9" spans="1:6" x14ac:dyDescent="0.3">
      <c r="A9" t="s">
        <v>110</v>
      </c>
      <c r="B9" t="s">
        <v>118</v>
      </c>
      <c r="C9">
        <v>1900</v>
      </c>
      <c r="E9" t="s">
        <v>119</v>
      </c>
    </row>
    <row r="10" spans="1:6" ht="15.6" x14ac:dyDescent="0.3">
      <c r="A10" t="s">
        <v>110</v>
      </c>
      <c r="B10" t="s">
        <v>111</v>
      </c>
      <c r="C10">
        <v>2400</v>
      </c>
      <c r="E10" s="46"/>
      <c r="F10" s="44"/>
    </row>
    <row r="11" spans="1:6" x14ac:dyDescent="0.3">
      <c r="A11" t="s">
        <v>113</v>
      </c>
      <c r="B11" t="s">
        <v>109</v>
      </c>
      <c r="C11">
        <v>2600</v>
      </c>
      <c r="E11" t="s">
        <v>120</v>
      </c>
    </row>
    <row r="12" spans="1:6" ht="15.6" x14ac:dyDescent="0.3">
      <c r="A12" t="s">
        <v>113</v>
      </c>
      <c r="B12" t="s">
        <v>111</v>
      </c>
      <c r="C12">
        <v>1900</v>
      </c>
      <c r="E12" s="46"/>
      <c r="F12" s="45"/>
    </row>
    <row r="13" spans="1:6" x14ac:dyDescent="0.3">
      <c r="A13" t="s">
        <v>108</v>
      </c>
      <c r="B13" t="s">
        <v>115</v>
      </c>
      <c r="C13">
        <v>1800</v>
      </c>
      <c r="E13" t="s">
        <v>121</v>
      </c>
    </row>
    <row r="14" spans="1:6" ht="15.6" x14ac:dyDescent="0.3">
      <c r="A14" t="s">
        <v>108</v>
      </c>
      <c r="B14" t="s">
        <v>109</v>
      </c>
      <c r="C14">
        <v>1600</v>
      </c>
      <c r="E14" s="47"/>
      <c r="F14" s="44"/>
    </row>
    <row r="15" spans="1:6" x14ac:dyDescent="0.3">
      <c r="A15" t="s">
        <v>110</v>
      </c>
      <c r="B15" t="s">
        <v>115</v>
      </c>
      <c r="C15">
        <v>1700</v>
      </c>
      <c r="E15" t="s">
        <v>122</v>
      </c>
    </row>
    <row r="16" spans="1:6" ht="15.6" x14ac:dyDescent="0.3">
      <c r="E16" s="47"/>
      <c r="F16" s="45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topLeftCell="A7" zoomScale="145" zoomScaleNormal="145" workbookViewId="0">
      <selection activeCell="C19" sqref="C19:D20"/>
    </sheetView>
  </sheetViews>
  <sheetFormatPr defaultColWidth="9.33203125" defaultRowHeight="13.2" x14ac:dyDescent="0.25"/>
  <cols>
    <col min="1" max="1" width="2" style="1" customWidth="1"/>
    <col min="2" max="2" width="27" style="1" customWidth="1"/>
    <col min="3" max="3" width="28.44140625" style="1" customWidth="1"/>
    <col min="4" max="4" width="26.77734375" style="1" customWidth="1"/>
    <col min="5" max="5" width="14" style="1" customWidth="1"/>
    <col min="6" max="16384" width="9.33203125" style="1"/>
  </cols>
  <sheetData>
    <row r="1" spans="2:5" ht="20.25" customHeight="1" x14ac:dyDescent="0.25">
      <c r="B1" s="48" t="s">
        <v>123</v>
      </c>
    </row>
    <row r="2" spans="2:5" ht="9.75" customHeight="1" thickBot="1" x14ac:dyDescent="0.3">
      <c r="B2" s="48"/>
    </row>
    <row r="3" spans="2:5" ht="15.75" customHeight="1" thickTop="1" x14ac:dyDescent="0.25">
      <c r="B3" s="49" t="s">
        <v>124</v>
      </c>
      <c r="C3" s="50" t="s">
        <v>125</v>
      </c>
      <c r="D3" s="50" t="s">
        <v>126</v>
      </c>
      <c r="E3" s="51" t="s">
        <v>127</v>
      </c>
    </row>
    <row r="4" spans="2:5" x14ac:dyDescent="0.25">
      <c r="B4" s="52" t="s">
        <v>128</v>
      </c>
      <c r="C4" s="53" t="s">
        <v>129</v>
      </c>
      <c r="D4" s="53" t="s">
        <v>130</v>
      </c>
      <c r="E4" s="54">
        <v>1250</v>
      </c>
    </row>
    <row r="5" spans="2:5" x14ac:dyDescent="0.25">
      <c r="B5" s="52" t="s">
        <v>128</v>
      </c>
      <c r="C5" s="53" t="s">
        <v>131</v>
      </c>
      <c r="D5" s="53" t="s">
        <v>132</v>
      </c>
      <c r="E5" s="54">
        <v>1500</v>
      </c>
    </row>
    <row r="6" spans="2:5" x14ac:dyDescent="0.25">
      <c r="B6" s="52" t="s">
        <v>133</v>
      </c>
      <c r="C6" s="53" t="s">
        <v>134</v>
      </c>
      <c r="D6" s="53" t="s">
        <v>135</v>
      </c>
      <c r="E6" s="54">
        <v>1700</v>
      </c>
    </row>
    <row r="7" spans="2:5" x14ac:dyDescent="0.25">
      <c r="B7" s="52" t="s">
        <v>136</v>
      </c>
      <c r="C7" s="53" t="s">
        <v>137</v>
      </c>
      <c r="D7" s="53" t="s">
        <v>138</v>
      </c>
      <c r="E7" s="54">
        <v>1800</v>
      </c>
    </row>
    <row r="8" spans="2:5" x14ac:dyDescent="0.25">
      <c r="B8" s="52" t="s">
        <v>139</v>
      </c>
      <c r="C8" s="53" t="s">
        <v>140</v>
      </c>
      <c r="D8" s="53" t="s">
        <v>141</v>
      </c>
      <c r="E8" s="54">
        <v>2000</v>
      </c>
    </row>
    <row r="9" spans="2:5" x14ac:dyDescent="0.25">
      <c r="B9" s="52" t="s">
        <v>142</v>
      </c>
      <c r="C9" s="53" t="s">
        <v>143</v>
      </c>
      <c r="D9" s="53" t="s">
        <v>144</v>
      </c>
      <c r="E9" s="54">
        <v>2400</v>
      </c>
    </row>
    <row r="10" spans="2:5" x14ac:dyDescent="0.25">
      <c r="B10" s="52" t="s">
        <v>136</v>
      </c>
      <c r="C10" s="53" t="s">
        <v>145</v>
      </c>
      <c r="D10" s="53" t="s">
        <v>141</v>
      </c>
      <c r="E10" s="54">
        <v>2600</v>
      </c>
    </row>
    <row r="11" spans="2:5" x14ac:dyDescent="0.25">
      <c r="B11" s="52" t="s">
        <v>139</v>
      </c>
      <c r="C11" s="53" t="s">
        <v>146</v>
      </c>
      <c r="D11" s="53" t="s">
        <v>147</v>
      </c>
      <c r="E11" s="54">
        <v>3250</v>
      </c>
    </row>
    <row r="12" spans="2:5" x14ac:dyDescent="0.25">
      <c r="B12" s="52" t="s">
        <v>148</v>
      </c>
      <c r="C12" s="53" t="s">
        <v>149</v>
      </c>
      <c r="D12" s="53" t="s">
        <v>150</v>
      </c>
      <c r="E12" s="54">
        <v>3400</v>
      </c>
    </row>
    <row r="13" spans="2:5" x14ac:dyDescent="0.25">
      <c r="B13" s="52" t="s">
        <v>128</v>
      </c>
      <c r="C13" s="53" t="s">
        <v>151</v>
      </c>
      <c r="D13" s="53" t="s">
        <v>152</v>
      </c>
      <c r="E13" s="54">
        <v>3740</v>
      </c>
    </row>
    <row r="14" spans="2:5" x14ac:dyDescent="0.25">
      <c r="B14" s="52" t="s">
        <v>128</v>
      </c>
      <c r="C14" s="53" t="s">
        <v>153</v>
      </c>
      <c r="D14" s="53" t="s">
        <v>154</v>
      </c>
      <c r="E14" s="54">
        <v>4100</v>
      </c>
    </row>
    <row r="15" spans="2:5" x14ac:dyDescent="0.25">
      <c r="B15" s="52" t="s">
        <v>155</v>
      </c>
      <c r="C15" s="53" t="s">
        <v>156</v>
      </c>
      <c r="D15" s="53" t="s">
        <v>157</v>
      </c>
      <c r="E15" s="54">
        <v>4750</v>
      </c>
    </row>
    <row r="16" spans="2:5" x14ac:dyDescent="0.25">
      <c r="B16" s="52" t="s">
        <v>136</v>
      </c>
      <c r="C16" s="53" t="s">
        <v>158</v>
      </c>
      <c r="D16" s="53" t="s">
        <v>159</v>
      </c>
      <c r="E16" s="54">
        <v>5250</v>
      </c>
    </row>
    <row r="17" spans="2:5" ht="13.8" thickBot="1" x14ac:dyDescent="0.3">
      <c r="B17" s="55" t="s">
        <v>128</v>
      </c>
      <c r="C17" s="56" t="s">
        <v>160</v>
      </c>
      <c r="D17" s="56" t="s">
        <v>141</v>
      </c>
      <c r="E17" s="57">
        <v>5470</v>
      </c>
    </row>
    <row r="18" spans="2:5" ht="13.8" thickTop="1" x14ac:dyDescent="0.25">
      <c r="B18" s="18"/>
      <c r="C18" s="18"/>
      <c r="D18" s="18"/>
      <c r="E18" s="18"/>
    </row>
    <row r="19" spans="2:5" ht="25.5" customHeight="1" x14ac:dyDescent="0.25">
      <c r="B19" s="58" t="s">
        <v>161</v>
      </c>
      <c r="C19" s="59"/>
    </row>
  </sheetData>
  <pageMargins left="0.75" right="0.75" top="1" bottom="1" header="0.5" footer="0.5"/>
  <pageSetup paperSize="9" orientation="portrait" horizontalDpi="204" verticalDpi="196" copies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zoomScale="160" zoomScaleNormal="160" workbookViewId="0">
      <selection activeCell="F16" activeCellId="1" sqref="A13:A14 F16"/>
    </sheetView>
  </sheetViews>
  <sheetFormatPr defaultColWidth="9.33203125" defaultRowHeight="13.2" x14ac:dyDescent="0.25"/>
  <cols>
    <col min="1" max="1" width="2" style="1" customWidth="1"/>
    <col min="2" max="2" width="27" style="1" customWidth="1"/>
    <col min="3" max="3" width="28.44140625" style="1" customWidth="1"/>
    <col min="4" max="4" width="26.77734375" style="1" customWidth="1"/>
    <col min="5" max="5" width="14" style="1" customWidth="1"/>
    <col min="6" max="16384" width="9.33203125" style="1"/>
  </cols>
  <sheetData>
    <row r="1" spans="2:5" ht="20.25" customHeight="1" x14ac:dyDescent="0.25">
      <c r="B1" s="48" t="s">
        <v>162</v>
      </c>
    </row>
    <row r="2" spans="2:5" ht="9.75" customHeight="1" thickBot="1" x14ac:dyDescent="0.3">
      <c r="B2" s="48"/>
    </row>
    <row r="3" spans="2:5" ht="15.75" customHeight="1" thickTop="1" x14ac:dyDescent="0.25">
      <c r="B3" s="49" t="s">
        <v>124</v>
      </c>
      <c r="C3" s="50" t="s">
        <v>125</v>
      </c>
      <c r="D3" s="50" t="s">
        <v>126</v>
      </c>
      <c r="E3" s="51" t="s">
        <v>127</v>
      </c>
    </row>
    <row r="4" spans="2:5" x14ac:dyDescent="0.25">
      <c r="B4" s="52" t="s">
        <v>128</v>
      </c>
      <c r="C4" s="53" t="s">
        <v>129</v>
      </c>
      <c r="D4" s="53" t="s">
        <v>130</v>
      </c>
      <c r="E4" s="54">
        <v>1250</v>
      </c>
    </row>
    <row r="5" spans="2:5" x14ac:dyDescent="0.25">
      <c r="B5" s="52" t="s">
        <v>128</v>
      </c>
      <c r="C5" s="53" t="s">
        <v>131</v>
      </c>
      <c r="D5" s="53" t="s">
        <v>132</v>
      </c>
      <c r="E5" s="54">
        <v>1500</v>
      </c>
    </row>
    <row r="6" spans="2:5" x14ac:dyDescent="0.25">
      <c r="B6" s="52" t="s">
        <v>133</v>
      </c>
      <c r="C6" s="53" t="s">
        <v>134</v>
      </c>
      <c r="D6" s="53" t="s">
        <v>135</v>
      </c>
      <c r="E6" s="54">
        <v>1700</v>
      </c>
    </row>
    <row r="7" spans="2:5" x14ac:dyDescent="0.25">
      <c r="B7" s="52" t="s">
        <v>136</v>
      </c>
      <c r="C7" s="53" t="s">
        <v>137</v>
      </c>
      <c r="D7" s="53" t="s">
        <v>138</v>
      </c>
      <c r="E7" s="54">
        <v>1800</v>
      </c>
    </row>
    <row r="8" spans="2:5" x14ac:dyDescent="0.25">
      <c r="B8" s="52" t="s">
        <v>139</v>
      </c>
      <c r="C8" s="53" t="s">
        <v>140</v>
      </c>
      <c r="D8" s="53" t="s">
        <v>141</v>
      </c>
      <c r="E8" s="54">
        <v>2000</v>
      </c>
    </row>
    <row r="9" spans="2:5" x14ac:dyDescent="0.25">
      <c r="B9" s="52" t="s">
        <v>142</v>
      </c>
      <c r="C9" s="53" t="s">
        <v>143</v>
      </c>
      <c r="D9" s="53" t="s">
        <v>144</v>
      </c>
      <c r="E9" s="54">
        <v>2400</v>
      </c>
    </row>
    <row r="10" spans="2:5" x14ac:dyDescent="0.25">
      <c r="B10" s="52" t="s">
        <v>136</v>
      </c>
      <c r="C10" s="53" t="s">
        <v>145</v>
      </c>
      <c r="D10" s="53" t="s">
        <v>141</v>
      </c>
      <c r="E10" s="54">
        <v>2600</v>
      </c>
    </row>
    <row r="11" spans="2:5" x14ac:dyDescent="0.25">
      <c r="B11" s="52" t="s">
        <v>139</v>
      </c>
      <c r="C11" s="53" t="s">
        <v>146</v>
      </c>
      <c r="D11" s="53" t="s">
        <v>147</v>
      </c>
      <c r="E11" s="54">
        <v>3250</v>
      </c>
    </row>
    <row r="12" spans="2:5" x14ac:dyDescent="0.25">
      <c r="B12" s="52" t="s">
        <v>148</v>
      </c>
      <c r="C12" s="53" t="s">
        <v>149</v>
      </c>
      <c r="D12" s="53" t="s">
        <v>150</v>
      </c>
      <c r="E12" s="54">
        <v>3400</v>
      </c>
    </row>
    <row r="13" spans="2:5" x14ac:dyDescent="0.25">
      <c r="B13" s="52" t="s">
        <v>128</v>
      </c>
      <c r="C13" s="53" t="s">
        <v>151</v>
      </c>
      <c r="D13" s="53" t="s">
        <v>152</v>
      </c>
      <c r="E13" s="54">
        <v>3740</v>
      </c>
    </row>
    <row r="14" spans="2:5" x14ac:dyDescent="0.25">
      <c r="B14" s="52" t="s">
        <v>128</v>
      </c>
      <c r="C14" s="53" t="s">
        <v>153</v>
      </c>
      <c r="D14" s="53" t="s">
        <v>154</v>
      </c>
      <c r="E14" s="54">
        <v>4100</v>
      </c>
    </row>
    <row r="15" spans="2:5" x14ac:dyDescent="0.25">
      <c r="B15" s="52" t="s">
        <v>155</v>
      </c>
      <c r="C15" s="53" t="s">
        <v>156</v>
      </c>
      <c r="D15" s="53" t="s">
        <v>157</v>
      </c>
      <c r="E15" s="54">
        <v>4750</v>
      </c>
    </row>
    <row r="16" spans="2:5" x14ac:dyDescent="0.25">
      <c r="B16" s="52" t="s">
        <v>136</v>
      </c>
      <c r="C16" s="53" t="s">
        <v>158</v>
      </c>
      <c r="D16" s="53" t="s">
        <v>159</v>
      </c>
      <c r="E16" s="54">
        <v>5250</v>
      </c>
    </row>
    <row r="17" spans="2:5" ht="13.8" thickBot="1" x14ac:dyDescent="0.3">
      <c r="B17" s="55" t="s">
        <v>128</v>
      </c>
      <c r="C17" s="56" t="s">
        <v>160</v>
      </c>
      <c r="D17" s="56" t="s">
        <v>141</v>
      </c>
      <c r="E17" s="57">
        <v>5470</v>
      </c>
    </row>
    <row r="18" spans="2:5" ht="13.8" thickTop="1" x14ac:dyDescent="0.25">
      <c r="B18" s="18"/>
      <c r="C18" s="18"/>
      <c r="D18" s="18"/>
      <c r="E18" s="18"/>
    </row>
    <row r="19" spans="2:5" ht="26.25" customHeight="1" x14ac:dyDescent="0.25">
      <c r="B19" s="60" t="s">
        <v>163</v>
      </c>
      <c r="C19" s="61">
        <f>COUNTIF(D4:D17,"Orhan Pamuk")</f>
        <v>3</v>
      </c>
      <c r="D19" s="1" t="s">
        <v>164</v>
      </c>
    </row>
  </sheetData>
  <pageMargins left="0.75" right="0.75" top="1" bottom="1" header="0.5" footer="0.5"/>
  <pageSetup paperSize="9" orientation="portrait" horizontalDpi="204" verticalDpi="196" copies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zoomScale="160" zoomScaleNormal="160" workbookViewId="0">
      <selection activeCell="F16" activeCellId="1" sqref="A13:A14 F16"/>
    </sheetView>
  </sheetViews>
  <sheetFormatPr defaultColWidth="9.33203125" defaultRowHeight="13.2" x14ac:dyDescent="0.25"/>
  <cols>
    <col min="1" max="1" width="2" style="1" customWidth="1"/>
    <col min="2" max="2" width="29.6640625" style="1" customWidth="1"/>
    <col min="3" max="3" width="28.44140625" style="1" customWidth="1"/>
    <col min="4" max="4" width="26.77734375" style="1" customWidth="1"/>
    <col min="5" max="5" width="14" style="1" customWidth="1"/>
    <col min="6" max="6" width="9.33203125" style="1"/>
    <col min="7" max="7" width="10.44140625" style="1" bestFit="1" customWidth="1"/>
    <col min="8" max="16384" width="9.33203125" style="1"/>
  </cols>
  <sheetData>
    <row r="1" spans="2:5" ht="20.25" customHeight="1" x14ac:dyDescent="0.25">
      <c r="B1" s="48" t="s">
        <v>165</v>
      </c>
    </row>
    <row r="2" spans="2:5" ht="9.75" customHeight="1" thickBot="1" x14ac:dyDescent="0.3">
      <c r="B2" s="48"/>
    </row>
    <row r="3" spans="2:5" ht="15.75" customHeight="1" thickTop="1" x14ac:dyDescent="0.25">
      <c r="B3" s="49" t="s">
        <v>124</v>
      </c>
      <c r="C3" s="50" t="s">
        <v>125</v>
      </c>
      <c r="D3" s="50" t="s">
        <v>126</v>
      </c>
      <c r="E3" s="51" t="s">
        <v>127</v>
      </c>
    </row>
    <row r="4" spans="2:5" x14ac:dyDescent="0.25">
      <c r="B4" s="52" t="s">
        <v>128</v>
      </c>
      <c r="C4" s="53" t="s">
        <v>129</v>
      </c>
      <c r="D4" s="53" t="s">
        <v>130</v>
      </c>
      <c r="E4" s="54">
        <v>1250</v>
      </c>
    </row>
    <row r="5" spans="2:5" x14ac:dyDescent="0.25">
      <c r="B5" s="52" t="s">
        <v>128</v>
      </c>
      <c r="C5" s="53" t="s">
        <v>131</v>
      </c>
      <c r="D5" s="53" t="s">
        <v>132</v>
      </c>
      <c r="E5" s="54">
        <v>1500</v>
      </c>
    </row>
    <row r="6" spans="2:5" x14ac:dyDescent="0.25">
      <c r="B6" s="52" t="s">
        <v>133</v>
      </c>
      <c r="C6" s="53" t="s">
        <v>134</v>
      </c>
      <c r="D6" s="53" t="s">
        <v>135</v>
      </c>
      <c r="E6" s="54">
        <v>1700</v>
      </c>
    </row>
    <row r="7" spans="2:5" x14ac:dyDescent="0.25">
      <c r="B7" s="52" t="s">
        <v>136</v>
      </c>
      <c r="C7" s="53" t="s">
        <v>137</v>
      </c>
      <c r="D7" s="53" t="s">
        <v>138</v>
      </c>
      <c r="E7" s="54">
        <v>1800</v>
      </c>
    </row>
    <row r="8" spans="2:5" x14ac:dyDescent="0.25">
      <c r="B8" s="52" t="s">
        <v>139</v>
      </c>
      <c r="C8" s="53" t="s">
        <v>140</v>
      </c>
      <c r="D8" s="53" t="s">
        <v>141</v>
      </c>
      <c r="E8" s="54">
        <v>2000</v>
      </c>
    </row>
    <row r="9" spans="2:5" x14ac:dyDescent="0.25">
      <c r="B9" s="52" t="s">
        <v>142</v>
      </c>
      <c r="C9" s="53" t="s">
        <v>143</v>
      </c>
      <c r="D9" s="53" t="s">
        <v>144</v>
      </c>
      <c r="E9" s="54">
        <v>2400</v>
      </c>
    </row>
    <row r="10" spans="2:5" x14ac:dyDescent="0.25">
      <c r="B10" s="52" t="s">
        <v>136</v>
      </c>
      <c r="C10" s="53" t="s">
        <v>145</v>
      </c>
      <c r="D10" s="53" t="s">
        <v>141</v>
      </c>
      <c r="E10" s="54">
        <v>2600</v>
      </c>
    </row>
    <row r="11" spans="2:5" x14ac:dyDescent="0.25">
      <c r="B11" s="52" t="s">
        <v>139</v>
      </c>
      <c r="C11" s="53" t="s">
        <v>146</v>
      </c>
      <c r="D11" s="53" t="s">
        <v>147</v>
      </c>
      <c r="E11" s="54">
        <v>3250</v>
      </c>
    </row>
    <row r="12" spans="2:5" x14ac:dyDescent="0.25">
      <c r="B12" s="52" t="s">
        <v>148</v>
      </c>
      <c r="C12" s="53" t="s">
        <v>149</v>
      </c>
      <c r="D12" s="53" t="s">
        <v>150</v>
      </c>
      <c r="E12" s="54">
        <v>3400</v>
      </c>
    </row>
    <row r="13" spans="2:5" x14ac:dyDescent="0.25">
      <c r="B13" s="52" t="s">
        <v>128</v>
      </c>
      <c r="C13" s="53" t="s">
        <v>151</v>
      </c>
      <c r="D13" s="53" t="s">
        <v>152</v>
      </c>
      <c r="E13" s="54">
        <v>3740</v>
      </c>
    </row>
    <row r="14" spans="2:5" x14ac:dyDescent="0.25">
      <c r="B14" s="52" t="s">
        <v>128</v>
      </c>
      <c r="C14" s="53" t="s">
        <v>153</v>
      </c>
      <c r="D14" s="53" t="s">
        <v>154</v>
      </c>
      <c r="E14" s="54">
        <v>4100</v>
      </c>
    </row>
    <row r="15" spans="2:5" x14ac:dyDescent="0.25">
      <c r="B15" s="52" t="s">
        <v>155</v>
      </c>
      <c r="C15" s="53" t="s">
        <v>156</v>
      </c>
      <c r="D15" s="53" t="s">
        <v>157</v>
      </c>
      <c r="E15" s="54">
        <v>4750</v>
      </c>
    </row>
    <row r="16" spans="2:5" x14ac:dyDescent="0.25">
      <c r="B16" s="52" t="s">
        <v>136</v>
      </c>
      <c r="C16" s="53" t="s">
        <v>158</v>
      </c>
      <c r="D16" s="53" t="s">
        <v>159</v>
      </c>
      <c r="E16" s="54">
        <v>5250</v>
      </c>
    </row>
    <row r="17" spans="2:5" ht="13.8" thickBot="1" x14ac:dyDescent="0.3">
      <c r="B17" s="55" t="s">
        <v>128</v>
      </c>
      <c r="C17" s="56" t="s">
        <v>160</v>
      </c>
      <c r="D17" s="56" t="s">
        <v>141</v>
      </c>
      <c r="E17" s="57">
        <v>5470</v>
      </c>
    </row>
    <row r="18" spans="2:5" ht="13.8" thickTop="1" x14ac:dyDescent="0.25">
      <c r="B18" s="18"/>
      <c r="C18" s="18"/>
      <c r="D18" s="18"/>
      <c r="E18" s="62"/>
    </row>
    <row r="20" spans="2:5" ht="36.75" customHeight="1" x14ac:dyDescent="0.25">
      <c r="B20" s="60" t="s">
        <v>166</v>
      </c>
      <c r="C20" s="63">
        <f>AVERAGEIF(D4:D17,"Orhan Pamuk",E4:E17)</f>
        <v>3356.6666666666665</v>
      </c>
      <c r="D20" s="1" t="s">
        <v>167</v>
      </c>
    </row>
  </sheetData>
  <pageMargins left="0.75" right="0.75" top="1" bottom="1" header="0.5" footer="0.5"/>
  <pageSetup paperSize="9" orientation="portrait" horizontalDpi="204" verticalDpi="196" copies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zoomScale="175" zoomScaleNormal="175" workbookViewId="0">
      <selection activeCell="C12" sqref="C12"/>
    </sheetView>
  </sheetViews>
  <sheetFormatPr defaultColWidth="9.33203125" defaultRowHeight="13.2" x14ac:dyDescent="0.25"/>
  <cols>
    <col min="1" max="1" width="13.44140625" style="37" customWidth="1"/>
    <col min="2" max="2" width="22.6640625" style="37" customWidth="1"/>
    <col min="3" max="16384" width="9.33203125" style="37"/>
  </cols>
  <sheetData>
    <row r="2" spans="1:6" ht="16.5" customHeight="1" x14ac:dyDescent="0.25">
      <c r="A2" s="35" t="s">
        <v>97</v>
      </c>
      <c r="B2" s="36">
        <v>50</v>
      </c>
    </row>
    <row r="3" spans="1:6" x14ac:dyDescent="0.25">
      <c r="A3" s="38" t="s">
        <v>98</v>
      </c>
      <c r="B3" s="39">
        <f>IF(B2&lt;=100,B2*1.6,IF(B2&lt;=200,B2*1.45,B2*1.3))</f>
        <v>80</v>
      </c>
      <c r="C3" s="37" t="s">
        <v>99</v>
      </c>
      <c r="D3" s="38"/>
    </row>
    <row r="4" spans="1:6" x14ac:dyDescent="0.25">
      <c r="B4" s="40">
        <f>IF(B2&gt;200,B2*1.3,IF(B2&gt;100,B2*1.45,B2*1.6))</f>
        <v>80</v>
      </c>
      <c r="C4" s="37" t="s">
        <v>100</v>
      </c>
    </row>
    <row r="5" spans="1:6" x14ac:dyDescent="0.25">
      <c r="B5" s="40">
        <f>IF(B2&lt;=100,B2*1.6,IF(AND(B2&gt;100,B2&lt;=200),B2*1.45,B2*1.3))</f>
        <v>80</v>
      </c>
      <c r="C5" s="37" t="s">
        <v>101</v>
      </c>
    </row>
    <row r="9" spans="1:6" x14ac:dyDescent="0.25">
      <c r="B9" s="41" t="s">
        <v>102</v>
      </c>
      <c r="C9" s="42"/>
      <c r="D9" s="42"/>
      <c r="E9" s="42"/>
      <c r="F9" s="42"/>
    </row>
    <row r="10" spans="1:6" x14ac:dyDescent="0.25">
      <c r="B10" s="41" t="s">
        <v>103</v>
      </c>
      <c r="C10" s="42"/>
      <c r="D10" s="42"/>
      <c r="E10" s="42"/>
      <c r="F10" s="42"/>
    </row>
    <row r="11" spans="1:6" x14ac:dyDescent="0.25">
      <c r="B11" s="41" t="s">
        <v>104</v>
      </c>
      <c r="C11" s="42"/>
      <c r="D11" s="42"/>
      <c r="E11" s="42"/>
      <c r="F11" s="42"/>
    </row>
  </sheetData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4.4" x14ac:dyDescent="0.3"/>
  <cols>
    <col min="1" max="1" width="27.886718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I26" sqref="I26"/>
    </sheetView>
  </sheetViews>
  <sheetFormatPr defaultColWidth="9.33203125" defaultRowHeight="13.2" x14ac:dyDescent="0.25"/>
  <cols>
    <col min="1" max="1" width="13.109375" style="1" customWidth="1"/>
    <col min="2" max="5" width="13.109375" style="1" bestFit="1" customWidth="1"/>
    <col min="6" max="6" width="6.77734375" style="1" customWidth="1"/>
    <col min="7" max="7" width="29.44140625" style="1" customWidth="1"/>
    <col min="8" max="16384" width="9.33203125" style="1"/>
  </cols>
  <sheetData>
    <row r="1" spans="1:7" ht="32.25" customHeight="1" x14ac:dyDescent="0.25">
      <c r="G1" s="2" t="s">
        <v>0</v>
      </c>
    </row>
    <row r="2" spans="1:7" ht="15.75" customHeight="1" x14ac:dyDescent="0.25">
      <c r="A2" s="3" t="s">
        <v>1</v>
      </c>
      <c r="B2" s="4">
        <v>0.46</v>
      </c>
      <c r="G2" s="5" t="s">
        <v>2</v>
      </c>
    </row>
    <row r="3" spans="1:7" x14ac:dyDescent="0.25">
      <c r="G3" s="5" t="s">
        <v>3</v>
      </c>
    </row>
    <row r="4" spans="1:7" x14ac:dyDescent="0.25">
      <c r="A4" s="6"/>
      <c r="B4" s="7">
        <v>36161</v>
      </c>
      <c r="C4" s="7">
        <v>36192</v>
      </c>
      <c r="D4" s="7">
        <v>36220</v>
      </c>
      <c r="E4" s="7">
        <v>36251</v>
      </c>
      <c r="G4" s="5"/>
    </row>
    <row r="5" spans="1:7" x14ac:dyDescent="0.25">
      <c r="A5" s="8" t="s">
        <v>4</v>
      </c>
      <c r="B5" s="9">
        <v>124000</v>
      </c>
      <c r="C5" s="9">
        <v>142400</v>
      </c>
      <c r="D5" s="9">
        <v>200000</v>
      </c>
      <c r="E5" s="9">
        <v>98200</v>
      </c>
      <c r="G5" s="5"/>
    </row>
    <row r="6" spans="1:7" x14ac:dyDescent="0.25">
      <c r="A6" s="8" t="s">
        <v>5</v>
      </c>
      <c r="B6" s="9">
        <v>120000</v>
      </c>
      <c r="C6" s="9">
        <v>130000</v>
      </c>
      <c r="D6" s="9">
        <v>180000</v>
      </c>
      <c r="E6" s="9">
        <v>97000</v>
      </c>
    </row>
    <row r="8" spans="1:7" x14ac:dyDescent="0.25">
      <c r="A8" s="10" t="s">
        <v>6</v>
      </c>
      <c r="B8" s="11"/>
      <c r="C8" s="11"/>
      <c r="D8" s="11"/>
      <c r="E8" s="11"/>
    </row>
    <row r="9" spans="1:7" x14ac:dyDescent="0.25">
      <c r="A9" s="10" t="s">
        <v>7</v>
      </c>
      <c r="B9" s="12"/>
      <c r="C9" s="13"/>
      <c r="D9" s="13"/>
      <c r="E9" s="13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4" sqref="P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75" zoomScaleNormal="175" workbookViewId="0"/>
  </sheetViews>
  <sheetFormatPr defaultRowHeight="14.4" x14ac:dyDescent="0.3"/>
  <cols>
    <col min="1" max="1" width="16.6640625" customWidth="1"/>
    <col min="2" max="2" width="13.6640625" customWidth="1"/>
    <col min="3" max="4" width="12.109375" bestFit="1" customWidth="1"/>
    <col min="5" max="5" width="9.33203125" customWidth="1"/>
    <col min="6" max="6" width="14.44140625" bestFit="1" customWidth="1"/>
    <col min="7" max="7" width="12.109375" bestFit="1" customWidth="1"/>
  </cols>
  <sheetData>
    <row r="1" spans="1:7" x14ac:dyDescent="0.3">
      <c r="A1" s="14" t="s">
        <v>8</v>
      </c>
      <c r="B1" s="14" t="s">
        <v>9</v>
      </c>
      <c r="C1" s="14" t="s">
        <v>6</v>
      </c>
      <c r="D1" s="14" t="s">
        <v>10</v>
      </c>
      <c r="F1" t="s">
        <v>11</v>
      </c>
      <c r="G1" s="15"/>
    </row>
    <row r="2" spans="1:7" x14ac:dyDescent="0.3">
      <c r="A2" s="14" t="s">
        <v>12</v>
      </c>
      <c r="B2" s="16">
        <v>3200</v>
      </c>
      <c r="C2" s="16"/>
      <c r="D2" s="16"/>
      <c r="F2" t="s">
        <v>13</v>
      </c>
      <c r="G2" s="15"/>
    </row>
    <row r="3" spans="1:7" x14ac:dyDescent="0.3">
      <c r="A3" s="14" t="s">
        <v>14</v>
      </c>
      <c r="B3" s="16">
        <v>1200</v>
      </c>
      <c r="C3" s="16"/>
      <c r="D3" s="16"/>
      <c r="F3" t="s">
        <v>15</v>
      </c>
      <c r="G3" s="15"/>
    </row>
    <row r="4" spans="1:7" x14ac:dyDescent="0.3">
      <c r="A4" s="14" t="s">
        <v>16</v>
      </c>
      <c r="B4" s="16">
        <v>1500</v>
      </c>
      <c r="C4" s="16"/>
      <c r="D4" s="16"/>
      <c r="F4" t="s">
        <v>17</v>
      </c>
      <c r="G4" s="15"/>
    </row>
    <row r="5" spans="1:7" x14ac:dyDescent="0.3">
      <c r="A5" s="14" t="s">
        <v>18</v>
      </c>
      <c r="B5" s="16">
        <v>4000</v>
      </c>
      <c r="C5" s="16"/>
      <c r="D5" s="16"/>
      <c r="F5" t="s">
        <v>19</v>
      </c>
    </row>
    <row r="6" spans="1:7" x14ac:dyDescent="0.3">
      <c r="A6" s="14" t="s">
        <v>20</v>
      </c>
      <c r="B6" s="16">
        <v>8500</v>
      </c>
      <c r="C6" s="16"/>
      <c r="D6" s="16"/>
      <c r="F6" t="s">
        <v>21</v>
      </c>
    </row>
    <row r="7" spans="1:7" x14ac:dyDescent="0.3">
      <c r="A7" s="14" t="s">
        <v>22</v>
      </c>
      <c r="B7" s="16">
        <v>12000</v>
      </c>
      <c r="C7" s="16"/>
      <c r="D7" s="16"/>
    </row>
    <row r="8" spans="1:7" x14ac:dyDescent="0.3">
      <c r="A8" s="14" t="s">
        <v>23</v>
      </c>
      <c r="B8" s="16">
        <v>2500</v>
      </c>
      <c r="C8" s="16"/>
      <c r="D8" s="16"/>
    </row>
    <row r="9" spans="1:7" x14ac:dyDescent="0.3">
      <c r="A9" s="14" t="s">
        <v>24</v>
      </c>
      <c r="B9" s="16">
        <v>1600</v>
      </c>
      <c r="C9" s="16"/>
      <c r="D9" s="16"/>
    </row>
    <row r="10" spans="1:7" x14ac:dyDescent="0.3">
      <c r="A10" s="14" t="s">
        <v>25</v>
      </c>
      <c r="B10" s="16">
        <v>25000</v>
      </c>
      <c r="C10" s="16"/>
      <c r="D10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21" sqref="E21"/>
    </sheetView>
  </sheetViews>
  <sheetFormatPr defaultColWidth="9.33203125" defaultRowHeight="13.2" x14ac:dyDescent="0.25"/>
  <cols>
    <col min="1" max="4" width="16.77734375" style="18" customWidth="1"/>
    <col min="5" max="16384" width="9.33203125" style="18"/>
  </cols>
  <sheetData>
    <row r="1" spans="1:4" ht="16.5" customHeight="1" x14ac:dyDescent="0.25">
      <c r="A1" s="17" t="s">
        <v>26</v>
      </c>
    </row>
    <row r="2" spans="1:4" ht="15" customHeight="1" thickBot="1" x14ac:dyDescent="0.3"/>
    <row r="3" spans="1:4" ht="15.75" customHeight="1" x14ac:dyDescent="0.25">
      <c r="A3" s="19" t="s">
        <v>27</v>
      </c>
      <c r="B3" s="20"/>
      <c r="C3" s="20"/>
      <c r="D3" s="20"/>
    </row>
    <row r="4" spans="1:4" x14ac:dyDescent="0.25">
      <c r="A4" s="21"/>
      <c r="B4" s="22" t="s">
        <v>28</v>
      </c>
      <c r="C4" s="22" t="s">
        <v>29</v>
      </c>
      <c r="D4" s="22" t="s">
        <v>30</v>
      </c>
    </row>
    <row r="5" spans="1:4" x14ac:dyDescent="0.25">
      <c r="A5" s="23" t="s">
        <v>31</v>
      </c>
      <c r="B5" s="24">
        <v>900234</v>
      </c>
      <c r="C5" s="24">
        <v>459356</v>
      </c>
      <c r="D5" s="24">
        <v>465132</v>
      </c>
    </row>
    <row r="6" spans="1:4" x14ac:dyDescent="0.25">
      <c r="A6" s="23" t="s">
        <v>32</v>
      </c>
      <c r="B6" s="24">
        <v>870455</v>
      </c>
      <c r="C6" s="24">
        <v>585000</v>
      </c>
      <c r="D6" s="24">
        <v>450033</v>
      </c>
    </row>
    <row r="7" spans="1:4" x14ac:dyDescent="0.25">
      <c r="A7" s="23" t="s">
        <v>33</v>
      </c>
      <c r="B7" s="24">
        <v>984537</v>
      </c>
      <c r="C7" s="24">
        <v>695000</v>
      </c>
      <c r="D7" s="24">
        <v>342005</v>
      </c>
    </row>
    <row r="8" spans="1:4" x14ac:dyDescent="0.25">
      <c r="A8" s="23" t="s">
        <v>34</v>
      </c>
      <c r="B8" s="24">
        <v>659334</v>
      </c>
      <c r="C8" s="24">
        <v>684034</v>
      </c>
      <c r="D8" s="24">
        <v>573022</v>
      </c>
    </row>
    <row r="9" spans="1:4" ht="13.8" thickBot="1" x14ac:dyDescent="0.3">
      <c r="A9" s="25" t="s">
        <v>11</v>
      </c>
      <c r="B9" s="26"/>
      <c r="C9" s="26"/>
      <c r="D9" s="26"/>
    </row>
    <row r="11" spans="1:4" ht="13.8" thickBot="1" x14ac:dyDescent="0.3"/>
    <row r="12" spans="1:4" x14ac:dyDescent="0.25">
      <c r="A12" s="19" t="s">
        <v>35</v>
      </c>
      <c r="B12" s="20"/>
      <c r="C12" s="20"/>
      <c r="D12" s="20"/>
    </row>
    <row r="13" spans="1:4" x14ac:dyDescent="0.25">
      <c r="A13" s="21"/>
      <c r="B13" s="22" t="s">
        <v>28</v>
      </c>
      <c r="C13" s="22" t="s">
        <v>29</v>
      </c>
      <c r="D13" s="22" t="s">
        <v>30</v>
      </c>
    </row>
    <row r="14" spans="1:4" ht="14.4" x14ac:dyDescent="0.3">
      <c r="A14" s="23" t="s">
        <v>31</v>
      </c>
      <c r="B14" s="27"/>
      <c r="C14" s="27"/>
      <c r="D14" s="28"/>
    </row>
    <row r="15" spans="1:4" ht="14.4" x14ac:dyDescent="0.3">
      <c r="A15" s="23" t="s">
        <v>32</v>
      </c>
      <c r="B15" s="27"/>
      <c r="C15" s="27"/>
      <c r="D15" s="28"/>
    </row>
    <row r="16" spans="1:4" ht="14.4" x14ac:dyDescent="0.3">
      <c r="A16" s="23" t="s">
        <v>33</v>
      </c>
      <c r="B16" s="27"/>
      <c r="C16" s="27"/>
      <c r="D16" s="27"/>
    </row>
    <row r="17" spans="1:4" ht="14.4" x14ac:dyDescent="0.3">
      <c r="A17" s="23" t="s">
        <v>34</v>
      </c>
      <c r="B17" s="27"/>
      <c r="C17" s="27"/>
      <c r="D17" s="27"/>
    </row>
  </sheetData>
  <mergeCells count="2">
    <mergeCell ref="A3:D3"/>
    <mergeCell ref="A12:D12"/>
  </mergeCells>
  <pageMargins left="0.75" right="0.75" top="1" bottom="1" header="0.5" footer="0.5"/>
  <pageSetup paperSize="9" orientation="portrait" horizontalDpi="204" verticalDpi="196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205" zoomScaleNormal="205" workbookViewId="0">
      <selection activeCell="C4" sqref="C4"/>
    </sheetView>
  </sheetViews>
  <sheetFormatPr defaultRowHeight="14.4" x14ac:dyDescent="0.3"/>
  <cols>
    <col min="2" max="2" width="15.33203125" bestFit="1" customWidth="1"/>
    <col min="3" max="3" width="17.21875" bestFit="1" customWidth="1"/>
    <col min="4" max="4" width="9.44140625" bestFit="1" customWidth="1"/>
    <col min="5" max="5" width="11.44140625" customWidth="1"/>
    <col min="7" max="7" width="10.109375" bestFit="1" customWidth="1"/>
  </cols>
  <sheetData>
    <row r="1" spans="1:7" x14ac:dyDescent="0.3">
      <c r="A1" t="s">
        <v>36</v>
      </c>
      <c r="B1" s="29"/>
      <c r="C1" s="30"/>
      <c r="E1" s="31"/>
    </row>
    <row r="2" spans="1:7" x14ac:dyDescent="0.3">
      <c r="A2" t="s">
        <v>37</v>
      </c>
      <c r="B2" s="31"/>
      <c r="C2" s="30"/>
      <c r="D2" s="31"/>
    </row>
    <row r="3" spans="1:7" x14ac:dyDescent="0.3">
      <c r="A3" t="s">
        <v>38</v>
      </c>
      <c r="C3" s="30"/>
      <c r="E3" s="32"/>
      <c r="G3" s="31"/>
    </row>
    <row r="4" spans="1:7" x14ac:dyDescent="0.3">
      <c r="A4" t="s">
        <v>39</v>
      </c>
      <c r="C4" s="30"/>
      <c r="G4" s="31"/>
    </row>
    <row r="5" spans="1:7" x14ac:dyDescent="0.3">
      <c r="A5" t="s">
        <v>40</v>
      </c>
      <c r="C5" s="30"/>
      <c r="E5" s="31"/>
    </row>
    <row r="6" spans="1:7" x14ac:dyDescent="0.3">
      <c r="C6" s="30"/>
    </row>
    <row r="7" spans="1:7" x14ac:dyDescent="0.3">
      <c r="A7" t="s">
        <v>41</v>
      </c>
      <c r="B7" s="31"/>
      <c r="C7" s="30"/>
    </row>
    <row r="8" spans="1:7" x14ac:dyDescent="0.3">
      <c r="B8" s="31"/>
      <c r="C8" s="30"/>
    </row>
    <row r="10" spans="1:7" x14ac:dyDescent="0.3">
      <c r="C10" s="3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zoomScale="190" zoomScaleNormal="190" workbookViewId="0">
      <selection activeCell="E10" sqref="E10"/>
    </sheetView>
  </sheetViews>
  <sheetFormatPr defaultRowHeight="14.4" x14ac:dyDescent="0.3"/>
  <cols>
    <col min="1" max="1" width="14.5546875" customWidth="1"/>
  </cols>
  <sheetData>
    <row r="1" spans="1:1" x14ac:dyDescent="0.3">
      <c r="A1" t="s">
        <v>42</v>
      </c>
    </row>
    <row r="2" spans="1:1" x14ac:dyDescent="0.3">
      <c r="A2" s="33" t="s">
        <v>43</v>
      </c>
    </row>
    <row r="3" spans="1:1" x14ac:dyDescent="0.3">
      <c r="A3" t="s">
        <v>44</v>
      </c>
    </row>
    <row r="4" spans="1:1" x14ac:dyDescent="0.3">
      <c r="A4" t="s">
        <v>45</v>
      </c>
    </row>
    <row r="5" spans="1:1" x14ac:dyDescent="0.3">
      <c r="A5" t="s">
        <v>46</v>
      </c>
    </row>
    <row r="6" spans="1:1" x14ac:dyDescent="0.3">
      <c r="A6" t="s">
        <v>47</v>
      </c>
    </row>
    <row r="8" spans="1:1" x14ac:dyDescent="0.3">
      <c r="A8" t="s">
        <v>48</v>
      </c>
    </row>
    <row r="9" spans="1:1" x14ac:dyDescent="0.3">
      <c r="A9" t="s">
        <v>49</v>
      </c>
    </row>
    <row r="10" spans="1:1" x14ac:dyDescent="0.3">
      <c r="A10" t="s">
        <v>50</v>
      </c>
    </row>
    <row r="11" spans="1:1" x14ac:dyDescent="0.3">
      <c r="A11" t="s">
        <v>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zoomScale="265" zoomScaleNormal="265" workbookViewId="0">
      <selection activeCell="D4" sqref="D4"/>
    </sheetView>
  </sheetViews>
  <sheetFormatPr defaultRowHeight="14.4" x14ac:dyDescent="0.3"/>
  <cols>
    <col min="3" max="3" width="14.6640625" bestFit="1" customWidth="1"/>
    <col min="5" max="5" width="22.109375" bestFit="1" customWidth="1"/>
    <col min="6" max="6" width="13.21875" bestFit="1" customWidth="1"/>
  </cols>
  <sheetData>
    <row r="2" spans="2:6" x14ac:dyDescent="0.3">
      <c r="B2">
        <v>25.454000000000001</v>
      </c>
      <c r="C2" t="s">
        <v>52</v>
      </c>
      <c r="E2" s="30"/>
      <c r="F2" s="30"/>
    </row>
    <row r="3" spans="2:6" x14ac:dyDescent="0.3">
      <c r="C3" t="s">
        <v>53</v>
      </c>
      <c r="E3" s="30"/>
      <c r="F3" s="30"/>
    </row>
    <row r="4" spans="2:6" x14ac:dyDescent="0.3">
      <c r="C4" t="s">
        <v>54</v>
      </c>
      <c r="E4" s="30"/>
      <c r="F4" s="30"/>
    </row>
    <row r="5" spans="2:6" x14ac:dyDescent="0.3">
      <c r="C5" t="s">
        <v>55</v>
      </c>
      <c r="E5" s="30"/>
      <c r="F5" s="3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16</vt:i4>
      </vt:variant>
    </vt:vector>
  </HeadingPairs>
  <TitlesOfParts>
    <vt:vector size="16" baseType="lpstr">
      <vt:lpstr>İçindekiler</vt:lpstr>
      <vt:lpstr>1. Formül Yazma (1)</vt:lpstr>
      <vt:lpstr>1.1. Uygulama Gelir-Gider (2)</vt:lpstr>
      <vt:lpstr>1.2. Operatörler (3)</vt:lpstr>
      <vt:lpstr>1.3. Standart Fonksiyonlar (4)</vt:lpstr>
      <vt:lpstr>1.3.1 Uygulama (5)</vt:lpstr>
      <vt:lpstr>1.4. Tarihsel Fonksiyonlar (6)</vt:lpstr>
      <vt:lpstr>1.5. Metinsel Fonksiyonlar (7)</vt:lpstr>
      <vt:lpstr>1.6. Yuvarlama Fonk. (8)</vt:lpstr>
      <vt:lpstr>1.7. Mantıksal Fonksiyonlar (9)</vt:lpstr>
      <vt:lpstr>1.8. Eğer-Eğersay (10)</vt:lpstr>
      <vt:lpstr>1.8.1. ETOPLA-EĞERORTALAMA(11)</vt:lpstr>
      <vt:lpstr>1.8.2. Uygulama ETOPLA (12) </vt:lpstr>
      <vt:lpstr>1.8.3. Uygulama Eğersay (13)</vt:lpstr>
      <vt:lpstr>1.8.4. EğerOrtalama (14)</vt:lpstr>
      <vt:lpstr>1.8.5. Uygulama Eğer (15)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İlker Güzelcik</dc:creator>
  <cp:lastModifiedBy>İlker Güzelcik</cp:lastModifiedBy>
  <dcterms:created xsi:type="dcterms:W3CDTF">2021-05-12T13:45:14Z</dcterms:created>
  <dcterms:modified xsi:type="dcterms:W3CDTF">2021-05-12T14:17:33Z</dcterms:modified>
</cp:coreProperties>
</file>