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09_hardRain\06_ihanseol - 2021\10_화성누수계측기\06_주상도\01_투수시험일보\"/>
    </mc:Choice>
  </mc:AlternateContent>
  <xr:revisionPtr revIDLastSave="0" documentId="13_ncr:1_{0F72AE9D-7679-4503-B2D1-D15970D49222}" xr6:coauthVersionLast="47" xr6:coauthVersionMax="47" xr10:uidLastSave="{00000000-0000-0000-0000-000000000000}"/>
  <bookViews>
    <workbookView xWindow="-120" yWindow="-120" windowWidth="29040" windowHeight="15720" tabRatio="724" firstSheet="3" activeTab="4" xr2:uid="{00000000-000D-0000-FFFF-FFFF00000000}"/>
  </bookViews>
  <sheets>
    <sheet name="Chart1" sheetId="1" state="veryHidden" r:id="rId1"/>
    <sheet name="개요" sheetId="33" state="hidden" r:id="rId2"/>
    <sheet name="간지" sheetId="34" state="hidden" r:id="rId3"/>
    <sheet name="투수시험일보(총괄표)" sheetId="32" r:id="rId4"/>
    <sheet name="bh1" sheetId="26" r:id="rId5"/>
    <sheet name="bh2" sheetId="37" r:id="rId6"/>
    <sheet name="bh3" sheetId="38" r:id="rId7"/>
    <sheet name="bh4" sheetId="39" r:id="rId8"/>
    <sheet name="투수시험(압력식)-은곡" sheetId="29" r:id="rId9"/>
    <sheet name="주상도" sheetId="35" state="hidden" r:id="rId10"/>
    <sheet name="사진대지" sheetId="36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1F" hidden="1">[1]노임단가!#REF!</definedName>
    <definedName name="_2_2___Parse" localSheetId="2" hidden="1">[1]노임단가!#REF!</definedName>
    <definedName name="_2_2___Parse" localSheetId="1" hidden="1">[1]노임단가!#REF!</definedName>
    <definedName name="_2_2___Parse" localSheetId="10" hidden="1">[1]노임단가!#REF!</definedName>
    <definedName name="_2_2___Parse" localSheetId="9" hidden="1">[1]노임단가!#REF!</definedName>
    <definedName name="_2_2___Parse" localSheetId="3" hidden="1">[1]노임단가!#REF!</definedName>
    <definedName name="_Dist_Bin" hidden="1">#REF!</definedName>
    <definedName name="_Dist_Values" hidden="1">#REF!</definedName>
    <definedName name="_Fill" localSheetId="10" hidden="1">#REF!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In" localSheetId="2" hidden="1">#REF!</definedName>
    <definedName name="_Parse_In" localSheetId="1" hidden="1">#REF!</definedName>
    <definedName name="_Parse_In" localSheetId="10" hidden="1">#REF!</definedName>
    <definedName name="_Parse_In" localSheetId="9" hidden="1">#REF!</definedName>
    <definedName name="_Parse_In" localSheetId="3" hidden="1">#REF!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able1_In1" hidden="1">[2]시행후면적!$O$59:$O$59</definedName>
    <definedName name="_Table1_Out" hidden="1">[2]시행후면적!$O$6006:$O$6006</definedName>
    <definedName name="a" localSheetId="10" hidden="1">#REF!</definedName>
    <definedName name="Access_Button" hidden="1">"제당토적_제당토적_List"</definedName>
    <definedName name="AccessDatabase" hidden="1">"C:\USER\NKD\제당토적.mdb"</definedName>
    <definedName name="ACX" hidden="1">#REF!</definedName>
    <definedName name="alslsdkjfjs" hidden="1">#REF!</definedName>
    <definedName name="anscount" hidden="1">1</definedName>
    <definedName name="AWEGAWEG" hidden="1">#REF!</definedName>
    <definedName name="AWG" hidden="1">#REF!</definedName>
    <definedName name="AWGRA" hidden="1">#REF!</definedName>
    <definedName name="AWGRWGAW" hidden="1">#REF!</definedName>
    <definedName name="chdrhkf">{"Book1","2000도승인 기계.xls"}</definedName>
    <definedName name="DFASDF" hidden="1">#REF!</definedName>
    <definedName name="DJYDTYJ" hidden="1">#REF!</definedName>
    <definedName name="Document_array">{"Book1","2000도승인 기계.xls"}</definedName>
    <definedName name="DRJDRTH" hidden="1">#REF!</definedName>
    <definedName name="DTYJTH" hidden="1">#REF!</definedName>
    <definedName name="FI" localSheetId="2" hidden="1">#REF!</definedName>
    <definedName name="FI" localSheetId="1" hidden="1">#REF!</definedName>
    <definedName name="FI" localSheetId="10" hidden="1">#REF!</definedName>
    <definedName name="FI" localSheetId="9" hidden="1">#REF!</definedName>
    <definedName name="FI" localSheetId="3" hidden="1">#REF!</definedName>
    <definedName name="FIL" localSheetId="2" hidden="1">#REF!</definedName>
    <definedName name="FIL" localSheetId="1" hidden="1">#REF!</definedName>
    <definedName name="FIL" localSheetId="10" hidden="1">#REF!</definedName>
    <definedName name="FIL" localSheetId="9" hidden="1">#REF!</definedName>
    <definedName name="FIL" localSheetId="3" hidden="1">#REF!</definedName>
    <definedName name="FYUKGFYUK" hidden="1">#REF!</definedName>
    <definedName name="HTML_CodePage" hidden="1">949</definedName>
    <definedName name="HTML_Control" hidden="1">{"'중기작업1'!$A$1:$V$18"}</definedName>
    <definedName name="HTML_Description" hidden="1">""</definedName>
    <definedName name="HTML_Email" hidden="1">""</definedName>
    <definedName name="HTML_Header" hidden="1">"중기작업1"</definedName>
    <definedName name="HTML_LastUpdate" hidden="1">"99-07-22"</definedName>
    <definedName name="HTML_LineAfter" hidden="1">FALSE</definedName>
    <definedName name="HTML_LineBefore" hidden="1">FALSE</definedName>
    <definedName name="HTML_Name" hidden="1">"경일"</definedName>
    <definedName name="HTML_OBDlg2" hidden="1">TRUE</definedName>
    <definedName name="HTML_OBDlg4" hidden="1">TRUE</definedName>
    <definedName name="HTML_OS" hidden="1">0</definedName>
    <definedName name="HTML_PathFile" hidden="1">"C:\WORK\상구\MyHTML.htm"</definedName>
    <definedName name="HTML_Title" hidden="1">"99공1"</definedName>
    <definedName name="HTML1_1" hidden="1">"'[엑셀95-따라하기 문제.xls]인터넷 어시스턴트'!$A$1:$J$18"</definedName>
    <definedName name="HTML1_10" hidden="1">"Marihan@hitel.kol.co.kr"</definedName>
    <definedName name="HTML1_11" hidden="1">1</definedName>
    <definedName name="HTML1_12" hidden="1">"C:\김종완\원고\[작업중] 한빛-엑셀70\CD-ROM문제\따라하기 문제&amp;그림\MyHTML01.htm"</definedName>
    <definedName name="HTML1_2" hidden="1">1</definedName>
    <definedName name="HTML1_3" hidden="1">"엑셀 프로젝트"</definedName>
    <definedName name="HTML1_4" hidden="1">"인터넷 어시스턴트"</definedName>
    <definedName name="HTML1_5" hidden="1">"엑셀 워크시트를 HTML문서로 변환한다. 이 적업은 &lt;한빛 미디어&gt; 책에서만 가능하며, [어린왕자]만의 독특한 아이디어 이다."</definedName>
    <definedName name="HTML1_6" hidden="1">1</definedName>
    <definedName name="HTML1_7" hidden="1">1</definedName>
    <definedName name="HTML1_8" hidden="1">"97-10-09"</definedName>
    <definedName name="HTML1_9" hidden="1">"김종완/어린왕자"</definedName>
    <definedName name="HTMLCount" hidden="1">1</definedName>
    <definedName name="_xlnm.Print_Area" localSheetId="4">'bh1'!$A$1:$K$119</definedName>
    <definedName name="_xlnm.Print_Area" localSheetId="5">'bh2'!$A$1:$K$119</definedName>
    <definedName name="_xlnm.Print_Area" localSheetId="6">'bh3'!$A$1:$K$119</definedName>
    <definedName name="_xlnm.Print_Area" localSheetId="7">'bh4'!$A$1:$K$119</definedName>
    <definedName name="_xlnm.Print_Area" localSheetId="2">간지!$A$1:$H$162</definedName>
    <definedName name="_xlnm.Print_Area" localSheetId="1">개요!$A$1:$L$100</definedName>
    <definedName name="_xlnm.Print_Area" localSheetId="10">사진대지!$A$1:$D$150</definedName>
    <definedName name="_xlnm.Print_Area" localSheetId="9">주상도!$A$1:$AA$180</definedName>
    <definedName name="_xlnm.Print_Area" localSheetId="8">'투수시험(압력식)-은곡'!$A$1:$O$60</definedName>
    <definedName name="_xlnm.Print_Area" localSheetId="3">'투수시험일보(총괄표)'!$A$1:$I$33</definedName>
    <definedName name="QWERQWER" hidden="1">#REF!</definedName>
    <definedName name="QWERT" hidden="1">#REF!</definedName>
    <definedName name="RFYIFIOYGOPIO" hidden="1">#REF!</definedName>
    <definedName name="SDCFG\" hidden="1">{#N/A,#N/A,FALSE,"운반시간"}</definedName>
    <definedName name="SDF" hidden="1">#REF!</definedName>
    <definedName name="SDGAS" hidden="1">#REF!</definedName>
    <definedName name="SDRTHST" hidden="1">#REF!</definedName>
    <definedName name="todl" hidden="1">#REF!</definedName>
    <definedName name="tofms" hidden="1">#REF!</definedName>
    <definedName name="tre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TYRY" hidden="1">#REF!</definedName>
    <definedName name="VHFG" hidden="1">#REF!</definedName>
    <definedName name="wrn.2번." hidden="1">{#N/A,#N/A,FALSE,"2~8번"}</definedName>
    <definedName name="wrn.골재소요량." hidden="1">{#N/A,#N/A,FALSE,"골재소요량";#N/A,#N/A,FALSE,"골재소요량"}</definedName>
    <definedName name="wrn.교육청." hidden="1">{#N/A,#N/A,FALSE,"전력간선"}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속도." hidden="1">{#N/A,#N/A,FALSE,"속도"}</definedName>
    <definedName name="wrn.운반시간." hidden="1">{#N/A,#N/A,FALSE,"운반시간"}</definedName>
    <definedName name="wrn.이정표." hidden="1">{#N/A,#N/A,FALSE,"이정표"}</definedName>
    <definedName name="wrn.조골재." hidden="1">{#N/A,#N/A,FALSE,"조골재"}</definedName>
    <definedName name="wrn.지수1.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포장단가." hidden="1">{#N/A,#N/A,FALSE,"포장단가"}</definedName>
    <definedName name="wrn.표지목차." hidden="1">{#N/A,#N/A,FALSE,"표지목차"}</definedName>
    <definedName name="wrn.혼합골재." hidden="1">{#N/A,#N/A,FALSE,"혼합골재"}</definedName>
    <definedName name="XCVBGSDFGSER" hidden="1">#REF!</definedName>
    <definedName name="zx" localSheetId="2" hidden="1">[3]노임단가!#REF!</definedName>
    <definedName name="zx" localSheetId="1" hidden="1">[3]노임단가!#REF!</definedName>
    <definedName name="zx" localSheetId="10" hidden="1">[3]노임단가!#REF!</definedName>
    <definedName name="zx" localSheetId="9" hidden="1">[3]노임단가!#REF!</definedName>
    <definedName name="zx" localSheetId="3" hidden="1">[3]노임단가!#REF!</definedName>
    <definedName name="ㄱㄱ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간" hidden="1">{#N/A,#N/A,FALSE,"포장단가"}</definedName>
    <definedName name="갑지" hidden="1">#REF!</definedName>
    <definedName name="강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개거" hidden="1">#REF!</definedName>
    <definedName name="경운기" hidden="1">{#N/A,#N/A,FALSE,"포장단가"}</definedName>
    <definedName name="계약보고" localSheetId="10">[4]Sheet1!$O$22</definedName>
    <definedName name="계약보고" localSheetId="9">[4]Sheet1!$O$22</definedName>
    <definedName name="계획보완결재용" hidden="1">#REF!</definedName>
    <definedName name="고" hidden="1">#REF!</definedName>
    <definedName name="고기" hidden="1">#REF!</definedName>
    <definedName name="공사감독비" hidden="1">{"'중기작업1'!$A$1:$V$18"}</definedName>
    <definedName name="기계실배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깨기" hidden="1">{"'중기작업1'!$A$1:$V$18"}</definedName>
    <definedName name="깬잡석" hidden="1">{#N/A,#N/A,FALSE,"포장단가"}</definedName>
    <definedName name="ㄴㄹㅇㅁㄴ" hidden="1">#REF!</definedName>
    <definedName name="ㄴㅁ" hidden="1">#REF!</definedName>
    <definedName name="ㄴㅁㄴㅇㄹ" hidden="1">#REF!</definedName>
    <definedName name="ㄴㅇㄹ" hidden="1">#REF!</definedName>
    <definedName name="ㄴㅇㄹㄷ" hidden="1">#REF!</definedName>
    <definedName name="ㄴㅇㄻ" hidden="1">#REF!</definedName>
    <definedName name="ㄴㅇㅇ" hidden="1">#REF!</definedName>
    <definedName name="내" hidden="1">#REF!</definedName>
    <definedName name="녭" hidden="1">#REF!</definedName>
    <definedName name="노니" hidden="1">#REF!</definedName>
    <definedName name="단가" localSheetId="10">[5]단가!$A$2:$I$445</definedName>
    <definedName name="단가" localSheetId="9">[6]단가!$B$6:$O$534</definedName>
    <definedName name="단가일람" localSheetId="10">[5]단가일람!$A$3:$K$134</definedName>
    <definedName name="대기" hidden="1">#REF!</definedName>
    <definedName name="대승" hidden="1">#REF!</definedName>
    <definedName name="대한" hidden="1">#REF!</definedName>
    <definedName name="동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디디" hidden="1">#REF!</definedName>
    <definedName name="ㄹㄴ" hidden="1">#REF!</definedName>
    <definedName name="ㄹㄹㄹ" hidden="1">#REF!</definedName>
    <definedName name="롸" hidden="1">#REF!</definedName>
    <definedName name="뢰" hidden="1">#REF!</definedName>
    <definedName name="루사" hidden="1">#REF!</definedName>
    <definedName name="를" hidden="1">#REF!</definedName>
    <definedName name="ㅁㄴㅇㄹ" hidden="1">#REF!</definedName>
    <definedName name="ㅁㄴㅇ류" hidden="1">#REF!</definedName>
    <definedName name="ㅁㄴㅇㄻㄴㅇㄹㄴ" hidden="1">#REF!</definedName>
    <definedName name="ㅁㄴㅊㅍㅁㅌㅊ펌ㄴㅇㄹ" hidden="1">#REF!</definedName>
    <definedName name="ㅁㄻㄴㅇㄹㄴㅇㄹㄴ" hidden="1">#REF!</definedName>
    <definedName name="ㅁ인ㅍㅁ닟ㅍㅁㄴㅇㄹ" hidden="1">#REF!</definedName>
    <definedName name="ㅁ읾ㄴㅇㄻ" hidden="1">#REF!</definedName>
    <definedName name="ㅁㅈㄷㅅㅂㄱ흎ㅊ퓨" hidden="1">#REF!</definedName>
    <definedName name="ㅁㅊㅇㅍㅁㄴㅇㄻㄴㅇㄹ" hidden="1">#REF!</definedName>
    <definedName name="매" hidden="1">#REF!</definedName>
    <definedName name="미이" hidden="1">#REF!</definedName>
    <definedName name="ㅂㅂㅂ" hidden="1">{"'중기작업1'!$A$1:$V$18"}</definedName>
    <definedName name="배" hidden="1">#REF!</definedName>
    <definedName name="배관자재중량" localSheetId="10">[7]단가!$C$51:$I$60</definedName>
    <definedName name="배관자재중량" localSheetId="9">[7]단가!$C$51:$I$60</definedName>
    <definedName name="배수로" hidden="1">{"'중기작업1'!$A$1:$V$18"}</definedName>
    <definedName name="병신" localSheetId="2" hidden="1">#REF!</definedName>
    <definedName name="병신" localSheetId="1" hidden="1">#REF!</definedName>
    <definedName name="병신" localSheetId="10" hidden="1">#REF!</definedName>
    <definedName name="병신" localSheetId="9" hidden="1">#REF!</definedName>
    <definedName name="병신" localSheetId="3" hidden="1">#REF!</definedName>
    <definedName name="분기" hidden="1">#REF!</definedName>
    <definedName name="분수공" hidden="1">{"'중기작업1'!$A$1:$V$18"}</definedName>
    <definedName name="비겁" hidden="1">#REF!</definedName>
    <definedName name="사랑" hidden="1">#REF!</definedName>
    <definedName name="사타" hidden="1">#REF!</definedName>
    <definedName name="산서" hidden="1">#REF!</definedName>
    <definedName name="새이" hidden="1">#REF!</definedName>
    <definedName name="설계설명" hidden="1">#REF!</definedName>
    <definedName name="설치" hidden="1">#REF!</definedName>
    <definedName name="소" hidden="1">#REF!</definedName>
    <definedName name="소운반" hidden="1">{#N/A,#N/A,FALSE,"포장단가"}</definedName>
    <definedName name="수량산출내역" hidden="1">{#N/A,#N/A,FALSE,"포장단가"}</definedName>
    <definedName name="수량집계" hidden="1">{#N/A,#N/A,FALSE,"포장단가"}</definedName>
    <definedName name="수중모터펌프중량" localSheetId="10">[7]단가!$C$66:$D$77</definedName>
    <definedName name="수중모터펌프중량" localSheetId="9">[7]단가!$C$66:$D$77</definedName>
    <definedName name="시멘트운반" hidden="1">{#N/A,#N/A,FALSE,"포장단가"}</definedName>
    <definedName name="신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규포장" hidden="1">{#N/A,#N/A,FALSE,"포장단가"}</definedName>
    <definedName name="신ㅎ기ㅏㄷ획ㄷㅎ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ㅇㄹ" hidden="1">#REF!</definedName>
    <definedName name="ㅇㄹㄹ" hidden="1">#REF!</definedName>
    <definedName name="ㅇㄻㄴㅇㄻㄴㅇㄹ" hidden="1">#REF!</definedName>
    <definedName name="ㅇㅁㄴㅇ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ㅇㅇㅇ" hidden="1">{#N/A,#N/A,FALSE,"포장단가"}</definedName>
    <definedName name="ㅇㅈㄷㅄㅂㅈㄷㄱ" hidden="1">#REF!</definedName>
    <definedName name="아니오" hidden="1">#REF!</definedName>
    <definedName name="아아" hidden="1">#REF!</definedName>
    <definedName name="암거재료집계" hidden="1">{"'중기작업1'!$A$1:$V$18"}</definedName>
    <definedName name="애" hidden="1">#REF!</definedName>
    <definedName name="어름" hidden="1">#REF!</definedName>
    <definedName name="예" hidden="1">#REF!</definedName>
    <definedName name="운반비" localSheetId="10">[7]단가!$F$66:$G$77</definedName>
    <definedName name="운반비" localSheetId="9">[7]단가!$F$66:$G$77</definedName>
    <definedName name="으치" hidden="1">#REF!</definedName>
    <definedName name="이름" hidden="1">#REF!</definedName>
    <definedName name="이릉" hidden="1">#REF!</definedName>
    <definedName name="이미" hidden="1">#REF!</definedName>
    <definedName name="이미리" hidden="1">#REF!</definedName>
    <definedName name="이민상" hidden="1">[3]노임단가!#REF!</definedName>
    <definedName name="이정" hidden="1">{#N/A,#N/A,FALSE,"2~8번"}</definedName>
    <definedName name="인구" hidden="1">#REF!</definedName>
    <definedName name="ㅈㄷㄻㅇㄹ" hidden="1">#REF!</definedName>
    <definedName name="ㅈㄷㄻㅈ" hidden="1">#REF!</definedName>
    <definedName name="ㅈㅈㅈㅈㅈ" hidden="1">{"'중기작업1'!$A$1:$V$18"}</definedName>
    <definedName name="자재단가근거" localSheetId="2" hidden="1">#REF!</definedName>
    <definedName name="자재단가근거" localSheetId="1" hidden="1">#REF!</definedName>
    <definedName name="자재단가근거" localSheetId="10" hidden="1">#REF!</definedName>
    <definedName name="자재단가근거" localSheetId="9" hidden="1">#REF!</definedName>
    <definedName name="자재집계" hidden="1">{#N/A,#N/A,FALSE,"포장단가"}</definedName>
    <definedName name="잠관" hidden="1">{"'중기작업1'!$A$1:$V$18"}</definedName>
    <definedName name="잡철물일위대가2004" hidden="1">#REF!</definedName>
    <definedName name="재" hidden="1">#REF!</definedName>
    <definedName name="재료산출" hidden="1">{"'중기작업1'!$A$1:$V$18"}</definedName>
    <definedName name="재료총집계표" hidden="1">{"'중기작업1'!$A$1:$V$18"}</definedName>
    <definedName name="제수문" hidden="1">#REF!</definedName>
    <definedName name="조찬" hidden="1">#REF!</definedName>
    <definedName name="중기운반식" hidden="1">{#N/A,#N/A,FALSE,"포장단가"}</definedName>
    <definedName name="집계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수" hidden="1">#REF!</definedName>
    <definedName name="ㅊㅍ" hidden="1">#REF!</definedName>
    <definedName name="천성근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철근운반" hidden="1">{#N/A,#N/A,FALSE,"포장단가"}</definedName>
    <definedName name="총집계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추" hidden="1">#REF!</definedName>
    <definedName name="추초" hidden="1">#REF!</definedName>
    <definedName name="충동" hidden="1">#REF!</definedName>
    <definedName name="취입" hidden="1">#REF!</definedName>
    <definedName name="칠성" hidden="1">#REF!</definedName>
    <definedName name="콘크리트깨기" hidden="1">{"'중기작업1'!$A$1:$V$18"}</definedName>
    <definedName name="토량계산" hidden="1">{#N/A,#N/A,FALSE,"포장단가"}</definedName>
    <definedName name="토출조" hidden="1">{"'중기작업1'!$A$1:$V$18"}</definedName>
    <definedName name="ㅍㄴㅇㄹ" hidden="1">#REF!</definedName>
    <definedName name="파일" hidden="1">#REF!</definedName>
    <definedName name="페기갑지" hidden="1">#REF!</definedName>
    <definedName name="폐기" hidden="1">#REF!</definedName>
    <definedName name="폐기갑지용" hidden="1">#REF!</definedName>
    <definedName name="표지" hidden="1">{"'중기작업1'!$A$1:$V$18"}</definedName>
    <definedName name="표지1" hidden="1">#REF!</definedName>
    <definedName name="하이바" hidden="1">{#N/A,#N/A,FALSE,"포장단가"}</definedName>
    <definedName name="호" hidden="1">#REF!</definedName>
    <definedName name="호서" hidden="1">#REF!</definedName>
    <definedName name="흄관운반" hidden="1">{#N/A,#N/A,FALSE,"포장단가"}</definedName>
    <definedName name="ㅔㅁ" hidden="1">#REF!</definedName>
    <definedName name="ㅡㄹㄴㅁ르" hidden="1">#REF!</definedName>
  </definedNames>
  <calcPr calcId="191029"/>
</workbook>
</file>

<file path=xl/calcChain.xml><?xml version="1.0" encoding="utf-8"?>
<calcChain xmlns="http://schemas.openxmlformats.org/spreadsheetml/2006/main">
  <c r="H64" i="26" l="1"/>
  <c r="E27" i="32"/>
  <c r="F27" i="32"/>
  <c r="E28" i="32"/>
  <c r="F28" i="32"/>
  <c r="E29" i="32"/>
  <c r="F29" i="32"/>
  <c r="E30" i="32"/>
  <c r="F30" i="32"/>
  <c r="E31" i="32"/>
  <c r="F31" i="32"/>
  <c r="E32" i="32"/>
  <c r="F32" i="32"/>
  <c r="D32" i="32"/>
  <c r="D31" i="32"/>
  <c r="D30" i="32"/>
  <c r="G30" i="32" s="1"/>
  <c r="D29" i="32"/>
  <c r="D28" i="32"/>
  <c r="G28" i="32" s="1"/>
  <c r="D27" i="32"/>
  <c r="C27" i="32"/>
  <c r="B27" i="32"/>
  <c r="H25" i="32"/>
  <c r="H24" i="32"/>
  <c r="H23" i="32"/>
  <c r="H22" i="32"/>
  <c r="H21" i="32"/>
  <c r="H20" i="32"/>
  <c r="G24" i="32"/>
  <c r="E24" i="32"/>
  <c r="F24" i="32"/>
  <c r="E25" i="32"/>
  <c r="F25" i="32"/>
  <c r="G25" i="32" s="1"/>
  <c r="D25" i="32"/>
  <c r="D24" i="32"/>
  <c r="E20" i="32"/>
  <c r="F20" i="32"/>
  <c r="E21" i="32"/>
  <c r="F21" i="32"/>
  <c r="E22" i="32"/>
  <c r="F22" i="32"/>
  <c r="E23" i="32"/>
  <c r="F23" i="32"/>
  <c r="G23" i="32" s="1"/>
  <c r="D23" i="32"/>
  <c r="D22" i="32"/>
  <c r="D21" i="32"/>
  <c r="D20" i="32"/>
  <c r="C20" i="32"/>
  <c r="B20" i="32"/>
  <c r="D26" i="32"/>
  <c r="E26" i="32"/>
  <c r="F26" i="32"/>
  <c r="H26" i="32"/>
  <c r="G29" i="32"/>
  <c r="D33" i="32"/>
  <c r="E33" i="32"/>
  <c r="F33" i="32"/>
  <c r="H33" i="32"/>
  <c r="H18" i="32"/>
  <c r="E18" i="32"/>
  <c r="F18" i="32"/>
  <c r="D18" i="32"/>
  <c r="E11" i="32"/>
  <c r="F11" i="32"/>
  <c r="D11" i="32"/>
  <c r="H17" i="32"/>
  <c r="E17" i="32"/>
  <c r="F17" i="32"/>
  <c r="D17" i="32"/>
  <c r="H16" i="32"/>
  <c r="H15" i="32"/>
  <c r="H14" i="32"/>
  <c r="H13" i="32"/>
  <c r="E16" i="32"/>
  <c r="F16" i="32"/>
  <c r="D16" i="32"/>
  <c r="E15" i="32"/>
  <c r="F15" i="32"/>
  <c r="D15" i="32"/>
  <c r="E14" i="32"/>
  <c r="F14" i="32"/>
  <c r="D14" i="32"/>
  <c r="E13" i="32"/>
  <c r="F13" i="32"/>
  <c r="D13" i="32"/>
  <c r="C13" i="32"/>
  <c r="B13" i="32"/>
  <c r="E44" i="29"/>
  <c r="E37" i="29"/>
  <c r="E14" i="29"/>
  <c r="E7" i="29"/>
  <c r="B37" i="29"/>
  <c r="B44" i="29"/>
  <c r="B14" i="29"/>
  <c r="J44" i="29"/>
  <c r="J37" i="29"/>
  <c r="J14" i="29" s="1"/>
  <c r="A44" i="29"/>
  <c r="A37" i="29"/>
  <c r="A14" i="29"/>
  <c r="G27" i="32" l="1"/>
  <c r="G21" i="32"/>
  <c r="G31" i="32"/>
  <c r="G20" i="32"/>
  <c r="G26" i="32"/>
  <c r="G32" i="32"/>
  <c r="G33" i="32"/>
  <c r="G22" i="32"/>
  <c r="G18" i="32"/>
  <c r="G11" i="32"/>
  <c r="G17" i="32"/>
  <c r="I18" i="39"/>
  <c r="I20" i="39" s="1"/>
  <c r="I34" i="39"/>
  <c r="I37" i="39" s="1"/>
  <c r="I34" i="38"/>
  <c r="I39" i="38" s="1"/>
  <c r="I34" i="26"/>
  <c r="I18" i="26"/>
  <c r="I34" i="37"/>
  <c r="I18" i="37"/>
  <c r="I23" i="37" s="1"/>
  <c r="I18" i="38"/>
  <c r="I20" i="38" s="1"/>
  <c r="H64" i="39"/>
  <c r="I78" i="39" s="1"/>
  <c r="I83" i="39" s="1"/>
  <c r="H64" i="38"/>
  <c r="I78" i="38" s="1"/>
  <c r="I83" i="38" s="1"/>
  <c r="H64" i="37"/>
  <c r="J11" i="37"/>
  <c r="E78" i="39"/>
  <c r="A70" i="39"/>
  <c r="E69" i="39"/>
  <c r="A69" i="39"/>
  <c r="Q65" i="39"/>
  <c r="B34" i="39"/>
  <c r="E34" i="39" s="1"/>
  <c r="I30" i="39"/>
  <c r="I28" i="39"/>
  <c r="I26" i="39"/>
  <c r="I29" i="39" s="1"/>
  <c r="B26" i="39"/>
  <c r="E26" i="39" s="1"/>
  <c r="E18" i="39"/>
  <c r="B18" i="39"/>
  <c r="I10" i="39"/>
  <c r="I11" i="39" s="1"/>
  <c r="E10" i="39"/>
  <c r="J11" i="39" s="1"/>
  <c r="Q6" i="39"/>
  <c r="E78" i="38"/>
  <c r="A70" i="38"/>
  <c r="E69" i="38"/>
  <c r="A69" i="38"/>
  <c r="Q65" i="38"/>
  <c r="I38" i="38"/>
  <c r="B34" i="38"/>
  <c r="E34" i="38" s="1"/>
  <c r="I26" i="38"/>
  <c r="I29" i="38" s="1"/>
  <c r="B26" i="38"/>
  <c r="E26" i="38" s="1"/>
  <c r="E18" i="38"/>
  <c r="B18" i="38"/>
  <c r="I10" i="38"/>
  <c r="I11" i="38" s="1"/>
  <c r="E10" i="38"/>
  <c r="J11" i="38" s="1"/>
  <c r="Q6" i="38"/>
  <c r="I78" i="37"/>
  <c r="I83" i="37" s="1"/>
  <c r="E78" i="37"/>
  <c r="A70" i="37"/>
  <c r="I69" i="37"/>
  <c r="I73" i="37" s="1"/>
  <c r="E69" i="37"/>
  <c r="A69" i="37"/>
  <c r="Q65" i="37"/>
  <c r="I39" i="37"/>
  <c r="I38" i="37"/>
  <c r="B34" i="37"/>
  <c r="E34" i="37" s="1"/>
  <c r="I26" i="37"/>
  <c r="I29" i="37" s="1"/>
  <c r="B26" i="37"/>
  <c r="E26" i="37" s="1"/>
  <c r="B18" i="37"/>
  <c r="E18" i="37" s="1"/>
  <c r="I10" i="37"/>
  <c r="I11" i="37" s="1"/>
  <c r="E10" i="37"/>
  <c r="Q6" i="37"/>
  <c r="I78" i="26"/>
  <c r="I69" i="26"/>
  <c r="I26" i="26"/>
  <c r="J20" i="39" l="1"/>
  <c r="I20" i="37"/>
  <c r="I22" i="37"/>
  <c r="J20" i="38"/>
  <c r="I69" i="39"/>
  <c r="J83" i="38"/>
  <c r="I69" i="38"/>
  <c r="I71" i="38" s="1"/>
  <c r="J71" i="38" s="1"/>
  <c r="I81" i="37"/>
  <c r="I74" i="37"/>
  <c r="J74" i="37" s="1"/>
  <c r="J73" i="37"/>
  <c r="I21" i="39"/>
  <c r="J21" i="39" s="1"/>
  <c r="I22" i="39"/>
  <c r="J22" i="39" s="1"/>
  <c r="I23" i="39"/>
  <c r="J23" i="39" s="1"/>
  <c r="I27" i="39"/>
  <c r="J27" i="39" s="1"/>
  <c r="I31" i="39"/>
  <c r="J31" i="39" s="1"/>
  <c r="I12" i="39"/>
  <c r="J12" i="39" s="1"/>
  <c r="J16" i="39" s="1"/>
  <c r="H27" i="32" s="1"/>
  <c r="I13" i="39"/>
  <c r="J13" i="39" s="1"/>
  <c r="I14" i="39"/>
  <c r="J14" i="39" s="1"/>
  <c r="I39" i="39"/>
  <c r="J39" i="39" s="1"/>
  <c r="I15" i="39"/>
  <c r="J15" i="39" s="1"/>
  <c r="I21" i="38"/>
  <c r="J21" i="38" s="1"/>
  <c r="I22" i="38"/>
  <c r="J22" i="38" s="1"/>
  <c r="I23" i="38"/>
  <c r="J23" i="38" s="1"/>
  <c r="I13" i="38"/>
  <c r="J13" i="38" s="1"/>
  <c r="I27" i="38"/>
  <c r="I30" i="38"/>
  <c r="I31" i="38"/>
  <c r="I12" i="38"/>
  <c r="J12" i="38" s="1"/>
  <c r="J16" i="38" s="1"/>
  <c r="I14" i="38"/>
  <c r="J14" i="38" s="1"/>
  <c r="I15" i="38"/>
  <c r="J15" i="38" s="1"/>
  <c r="I12" i="37"/>
  <c r="J12" i="37" s="1"/>
  <c r="I13" i="37"/>
  <c r="J13" i="37" s="1"/>
  <c r="I14" i="37"/>
  <c r="J14" i="37" s="1"/>
  <c r="I15" i="37"/>
  <c r="J15" i="37" s="1"/>
  <c r="I21" i="37"/>
  <c r="I30" i="37"/>
  <c r="J30" i="37" s="1"/>
  <c r="I31" i="37"/>
  <c r="J31" i="37" s="1"/>
  <c r="J16" i="37"/>
  <c r="J37" i="39"/>
  <c r="J29" i="39"/>
  <c r="J28" i="39"/>
  <c r="J30" i="39"/>
  <c r="I79" i="39"/>
  <c r="J79" i="39" s="1"/>
  <c r="I80" i="39"/>
  <c r="J80" i="39"/>
  <c r="I35" i="39"/>
  <c r="J35" i="39" s="1"/>
  <c r="I70" i="39"/>
  <c r="J70" i="39"/>
  <c r="I81" i="39"/>
  <c r="J81" i="39" s="1"/>
  <c r="I82" i="39"/>
  <c r="I19" i="39"/>
  <c r="I72" i="39"/>
  <c r="J19" i="39"/>
  <c r="J72" i="39"/>
  <c r="J82" i="39"/>
  <c r="I38" i="39"/>
  <c r="J38" i="39" s="1"/>
  <c r="J83" i="39"/>
  <c r="I36" i="39"/>
  <c r="J36" i="39" s="1"/>
  <c r="J29" i="38"/>
  <c r="J31" i="38"/>
  <c r="J27" i="38"/>
  <c r="J30" i="38"/>
  <c r="J38" i="38"/>
  <c r="J39" i="38"/>
  <c r="I70" i="38"/>
  <c r="J70" i="38"/>
  <c r="I81" i="38"/>
  <c r="J81" i="38" s="1"/>
  <c r="I79" i="38"/>
  <c r="J79" i="38" s="1"/>
  <c r="I36" i="38"/>
  <c r="J36" i="38" s="1"/>
  <c r="I80" i="38"/>
  <c r="J80" i="38" s="1"/>
  <c r="I82" i="38"/>
  <c r="I35" i="38"/>
  <c r="J35" i="38" s="1"/>
  <c r="I19" i="38"/>
  <c r="J19" i="38" s="1"/>
  <c r="J24" i="38" s="1"/>
  <c r="I28" i="38"/>
  <c r="J28" i="38" s="1"/>
  <c r="I37" i="38"/>
  <c r="J37" i="38" s="1"/>
  <c r="I72" i="38"/>
  <c r="J72" i="38" s="1"/>
  <c r="J82" i="38"/>
  <c r="J29" i="37"/>
  <c r="J83" i="37"/>
  <c r="J20" i="37"/>
  <c r="J22" i="37"/>
  <c r="J21" i="37"/>
  <c r="J23" i="37"/>
  <c r="J38" i="37"/>
  <c r="J39" i="37"/>
  <c r="I79" i="37"/>
  <c r="J79" i="37" s="1"/>
  <c r="I80" i="37"/>
  <c r="I35" i="37"/>
  <c r="J35" i="37" s="1"/>
  <c r="I70" i="37"/>
  <c r="J70" i="37" s="1"/>
  <c r="J80" i="37"/>
  <c r="J81" i="37"/>
  <c r="I27" i="37"/>
  <c r="J27" i="37" s="1"/>
  <c r="I36" i="37"/>
  <c r="J36" i="37" s="1"/>
  <c r="I71" i="37"/>
  <c r="J71" i="37"/>
  <c r="I82" i="37"/>
  <c r="J82" i="37" s="1"/>
  <c r="I19" i="37"/>
  <c r="J19" i="37" s="1"/>
  <c r="I28" i="37"/>
  <c r="J28" i="37" s="1"/>
  <c r="I37" i="37"/>
  <c r="J37" i="37" s="1"/>
  <c r="I72" i="37"/>
  <c r="J72" i="37" s="1"/>
  <c r="I83" i="26"/>
  <c r="E78" i="26"/>
  <c r="J24" i="39" l="1"/>
  <c r="H28" i="32" s="1"/>
  <c r="J84" i="39"/>
  <c r="H32" i="32" s="1"/>
  <c r="I73" i="39"/>
  <c r="J73" i="39" s="1"/>
  <c r="I74" i="39"/>
  <c r="J74" i="39" s="1"/>
  <c r="J75" i="39" s="1"/>
  <c r="H31" i="32" s="1"/>
  <c r="I71" i="39"/>
  <c r="J71" i="39" s="1"/>
  <c r="J84" i="38"/>
  <c r="I73" i="38"/>
  <c r="J73" i="38" s="1"/>
  <c r="J75" i="38" s="1"/>
  <c r="I74" i="38"/>
  <c r="J74" i="38" s="1"/>
  <c r="J84" i="37"/>
  <c r="J24" i="37"/>
  <c r="J40" i="39"/>
  <c r="H30" i="32" s="1"/>
  <c r="J32" i="39"/>
  <c r="H29" i="32" s="1"/>
  <c r="J32" i="38"/>
  <c r="J40" i="38"/>
  <c r="J32" i="37"/>
  <c r="J40" i="37"/>
  <c r="J75" i="37"/>
  <c r="J83" i="26"/>
  <c r="I81" i="26"/>
  <c r="J81" i="26" s="1"/>
  <c r="I80" i="26"/>
  <c r="J80" i="26" s="1"/>
  <c r="I79" i="26"/>
  <c r="J79" i="26" s="1"/>
  <c r="I82" i="26"/>
  <c r="J82" i="26" s="1"/>
  <c r="J84" i="26" l="1"/>
  <c r="H11" i="32" s="1"/>
  <c r="D10" i="32" l="1"/>
  <c r="E10" i="32"/>
  <c r="F10" i="32"/>
  <c r="G10" i="32" s="1"/>
  <c r="A69" i="26"/>
  <c r="A70" i="26"/>
  <c r="Q65" i="26"/>
  <c r="I73" i="26" l="1"/>
  <c r="E69" i="26"/>
  <c r="I70" i="26"/>
  <c r="J70" i="26" s="1"/>
  <c r="I72" i="26"/>
  <c r="J72" i="26" s="1"/>
  <c r="I74" i="26"/>
  <c r="J74" i="26" s="1"/>
  <c r="I71" i="26"/>
  <c r="J71" i="26" s="1"/>
  <c r="Q6" i="26"/>
  <c r="Q6" i="29"/>
  <c r="J73" i="26" l="1"/>
  <c r="J75" i="26" s="1"/>
  <c r="H10" i="32" s="1"/>
  <c r="D19" i="32" l="1"/>
  <c r="E19" i="32"/>
  <c r="F19" i="32"/>
  <c r="D12" i="32"/>
  <c r="E12" i="32"/>
  <c r="F12" i="32"/>
  <c r="A6" i="32"/>
  <c r="I10" i="26"/>
  <c r="I11" i="26" s="1"/>
  <c r="G15" i="32" l="1"/>
  <c r="G19" i="32"/>
  <c r="G12" i="32"/>
  <c r="G16" i="32" l="1"/>
  <c r="I30" i="26" l="1"/>
  <c r="E9" i="32"/>
  <c r="F9" i="32"/>
  <c r="E8" i="32"/>
  <c r="F8" i="32"/>
  <c r="E7" i="32"/>
  <c r="F7" i="32"/>
  <c r="D6" i="32"/>
  <c r="E6" i="32"/>
  <c r="F6" i="32"/>
  <c r="L37" i="29"/>
  <c r="H48" i="29"/>
  <c r="H47" i="29"/>
  <c r="H46" i="29"/>
  <c r="I45" i="29"/>
  <c r="I46" i="29" s="1"/>
  <c r="I47" i="29" s="1"/>
  <c r="H45" i="29"/>
  <c r="H44" i="29"/>
  <c r="F44" i="29"/>
  <c r="F45" i="29" s="1"/>
  <c r="F46" i="29" s="1"/>
  <c r="F47" i="29" s="1"/>
  <c r="F48" i="29" s="1"/>
  <c r="H41" i="29"/>
  <c r="H40" i="29"/>
  <c r="H39" i="29"/>
  <c r="I38" i="29"/>
  <c r="I39" i="29" s="1"/>
  <c r="H38" i="29"/>
  <c r="H37" i="29"/>
  <c r="F37" i="29"/>
  <c r="J7" i="29"/>
  <c r="J8" i="29" s="1"/>
  <c r="J9" i="29" s="1"/>
  <c r="J10" i="29" s="1"/>
  <c r="J11" i="29" s="1"/>
  <c r="F14" i="29"/>
  <c r="H18" i="29"/>
  <c r="H17" i="29"/>
  <c r="H16" i="29"/>
  <c r="I15" i="29"/>
  <c r="I16" i="29" s="1"/>
  <c r="I17" i="29" s="1"/>
  <c r="H15" i="29"/>
  <c r="H14" i="29"/>
  <c r="I38" i="26"/>
  <c r="B34" i="26"/>
  <c r="E34" i="26" s="1"/>
  <c r="B26" i="26"/>
  <c r="E26" i="26" s="1"/>
  <c r="J38" i="29" l="1"/>
  <c r="J39" i="29" s="1"/>
  <c r="J40" i="29" s="1"/>
  <c r="J41" i="29" s="1"/>
  <c r="L44" i="29" s="1"/>
  <c r="N44" i="29" s="1"/>
  <c r="G14" i="32"/>
  <c r="G13" i="32"/>
  <c r="D9" i="32"/>
  <c r="G9" i="32" s="1"/>
  <c r="D8" i="32"/>
  <c r="G8" i="32" s="1"/>
  <c r="N37" i="29"/>
  <c r="I48" i="29"/>
  <c r="I40" i="29"/>
  <c r="F38" i="29"/>
  <c r="F39" i="29" s="1"/>
  <c r="F40" i="29" s="1"/>
  <c r="F41" i="29" s="1"/>
  <c r="J38" i="26"/>
  <c r="J30" i="26"/>
  <c r="J15" i="29"/>
  <c r="J16" i="29" s="1"/>
  <c r="J17" i="29" s="1"/>
  <c r="J18" i="29" s="1"/>
  <c r="L14" i="29"/>
  <c r="N14" i="29" s="1"/>
  <c r="F15" i="29"/>
  <c r="F16" i="29" s="1"/>
  <c r="F17" i="29" s="1"/>
  <c r="F18" i="29" s="1"/>
  <c r="I18" i="29"/>
  <c r="I35" i="26"/>
  <c r="J35" i="26" s="1"/>
  <c r="I37" i="26"/>
  <c r="J37" i="26" s="1"/>
  <c r="I39" i="26"/>
  <c r="J39" i="26" s="1"/>
  <c r="I36" i="26"/>
  <c r="J36" i="26" s="1"/>
  <c r="I27" i="26"/>
  <c r="J27" i="26" s="1"/>
  <c r="I29" i="26"/>
  <c r="J29" i="26" s="1"/>
  <c r="I31" i="26"/>
  <c r="J31" i="26" s="1"/>
  <c r="I28" i="26"/>
  <c r="J28" i="26" s="1"/>
  <c r="D150" i="36"/>
  <c r="D138" i="36"/>
  <c r="J45" i="29" l="1"/>
  <c r="L45" i="29" s="1"/>
  <c r="N45" i="29" s="1"/>
  <c r="L18" i="29"/>
  <c r="N18" i="29" s="1"/>
  <c r="L15" i="29"/>
  <c r="N15" i="29" s="1"/>
  <c r="L16" i="29"/>
  <c r="N16" i="29" s="1"/>
  <c r="L17" i="29"/>
  <c r="N17" i="29" s="1"/>
  <c r="L38" i="29"/>
  <c r="N38" i="29" s="1"/>
  <c r="L39" i="29"/>
  <c r="N39" i="29" s="1"/>
  <c r="I41" i="29"/>
  <c r="L41" i="29" s="1"/>
  <c r="N41" i="29" s="1"/>
  <c r="L40" i="29"/>
  <c r="N40" i="29" s="1"/>
  <c r="J40" i="26"/>
  <c r="H9" i="32" s="1"/>
  <c r="J32" i="26"/>
  <c r="H8" i="32" s="1"/>
  <c r="D38" i="36"/>
  <c r="D25" i="36"/>
  <c r="E151" i="35"/>
  <c r="E146" i="35"/>
  <c r="E136" i="35"/>
  <c r="L128" i="35"/>
  <c r="E91" i="35"/>
  <c r="E87" i="35"/>
  <c r="E76" i="35"/>
  <c r="L70" i="35"/>
  <c r="L130" i="35" s="1"/>
  <c r="L68" i="35"/>
  <c r="F68" i="35"/>
  <c r="E27" i="35"/>
  <c r="E26" i="35"/>
  <c r="E16" i="35"/>
  <c r="L8" i="35"/>
  <c r="F8" i="35"/>
  <c r="H9" i="29"/>
  <c r="H10" i="29"/>
  <c r="H11" i="29"/>
  <c r="J46" i="29" l="1"/>
  <c r="N19" i="29"/>
  <c r="H19" i="32" s="1"/>
  <c r="N42" i="29"/>
  <c r="J47" i="29"/>
  <c r="L46" i="29"/>
  <c r="N46" i="29" s="1"/>
  <c r="L6" i="35"/>
  <c r="F128" i="35"/>
  <c r="J48" i="29" l="1"/>
  <c r="L48" i="29" s="1"/>
  <c r="N48" i="29" s="1"/>
  <c r="L47" i="29"/>
  <c r="N47" i="29" s="1"/>
  <c r="C6" i="32"/>
  <c r="L126" i="35"/>
  <c r="L66" i="35"/>
  <c r="L7" i="29"/>
  <c r="I8" i="29"/>
  <c r="H8" i="29"/>
  <c r="H7" i="29"/>
  <c r="F7" i="29"/>
  <c r="B7" i="29"/>
  <c r="Q15" i="29" l="1"/>
  <c r="Q16" i="29"/>
  <c r="N49" i="29"/>
  <c r="L8" i="29"/>
  <c r="I9" i="29"/>
  <c r="N7" i="29"/>
  <c r="F8" i="29"/>
  <c r="I10" i="29" l="1"/>
  <c r="L9" i="29"/>
  <c r="N8" i="29"/>
  <c r="F9" i="29"/>
  <c r="L10" i="29" l="1"/>
  <c r="I11" i="29"/>
  <c r="L11" i="29" s="1"/>
  <c r="F10" i="29"/>
  <c r="N9" i="29"/>
  <c r="L151" i="35"/>
  <c r="F11" i="29" l="1"/>
  <c r="N11" i="29" s="1"/>
  <c r="N10" i="29"/>
  <c r="L27" i="35" s="1"/>
  <c r="AD2" i="35"/>
  <c r="F70" i="35"/>
  <c r="F130" i="35" s="1"/>
  <c r="F66" i="35"/>
  <c r="F126" i="35" s="1"/>
  <c r="N12" i="29" l="1"/>
  <c r="H12" i="32" s="1"/>
  <c r="G6" i="32"/>
  <c r="D50" i="36"/>
  <c r="D63" i="36"/>
  <c r="D75" i="36"/>
  <c r="D88" i="36"/>
  <c r="D100" i="36"/>
  <c r="A7" i="29"/>
  <c r="B6" i="32"/>
  <c r="D125" i="36"/>
  <c r="D113" i="36"/>
  <c r="F4" i="35"/>
  <c r="F124" i="35" l="1"/>
  <c r="F64" i="35"/>
  <c r="B12" i="36" s="1"/>
  <c r="B149" i="36" l="1"/>
  <c r="B137" i="36"/>
  <c r="B37" i="36"/>
  <c r="B62" i="36"/>
  <c r="B87" i="36"/>
  <c r="B24" i="36"/>
  <c r="B49" i="36"/>
  <c r="B74" i="36"/>
  <c r="B99" i="36"/>
  <c r="B124" i="36"/>
  <c r="B112" i="36"/>
  <c r="L138" i="35" l="1"/>
  <c r="L146" i="35" l="1"/>
  <c r="B18" i="26"/>
  <c r="D7" i="32" l="1"/>
  <c r="G7" i="32" s="1"/>
  <c r="I23" i="26"/>
  <c r="I22" i="26"/>
  <c r="I21" i="26"/>
  <c r="I20" i="26"/>
  <c r="I19" i="26"/>
  <c r="E18" i="26"/>
  <c r="I15" i="26"/>
  <c r="I14" i="26"/>
  <c r="I13" i="26"/>
  <c r="I12" i="26"/>
  <c r="J19" i="26" l="1"/>
  <c r="J23" i="26"/>
  <c r="J22" i="26"/>
  <c r="J21" i="26"/>
  <c r="J20" i="26"/>
  <c r="A139" i="34"/>
  <c r="A105" i="34"/>
  <c r="A72" i="34"/>
  <c r="A38" i="34"/>
  <c r="L91" i="35" l="1"/>
  <c r="J24" i="26"/>
  <c r="H7" i="32" s="1"/>
  <c r="L78" i="35" l="1"/>
  <c r="L87" i="35"/>
  <c r="L26" i="35"/>
  <c r="E10" i="26"/>
  <c r="J15" i="26" l="1"/>
  <c r="J12" i="26"/>
  <c r="J11" i="26"/>
  <c r="J14" i="26"/>
  <c r="J13" i="26"/>
  <c r="J16" i="26" l="1"/>
  <c r="H6" i="32" s="1"/>
  <c r="L18" i="35" l="1"/>
</calcChain>
</file>

<file path=xl/sharedStrings.xml><?xml version="1.0" encoding="utf-8"?>
<sst xmlns="http://schemas.openxmlformats.org/spreadsheetml/2006/main" count="827" uniqueCount="248">
  <si>
    <t>현 장 투 수 시 험</t>
    <phoneticPr fontId="3" type="noConversion"/>
  </si>
  <si>
    <t>공 사 명</t>
    <phoneticPr fontId="3" type="noConversion"/>
  </si>
  <si>
    <t>시험일자</t>
    <phoneticPr fontId="3" type="noConversion"/>
  </si>
  <si>
    <t>시험종류</t>
    <phoneticPr fontId="3" type="noConversion"/>
  </si>
  <si>
    <t>지하수위</t>
    <phoneticPr fontId="3" type="noConversion"/>
  </si>
  <si>
    <t>시 험 자</t>
    <phoneticPr fontId="3" type="noConversion"/>
  </si>
  <si>
    <t>공번</t>
    <phoneticPr fontId="3" type="noConversion"/>
  </si>
  <si>
    <t>시험구간</t>
    <phoneticPr fontId="3" type="noConversion"/>
  </si>
  <si>
    <t>반 경</t>
    <phoneticPr fontId="3" type="noConversion"/>
  </si>
  <si>
    <t>시 간</t>
    <phoneticPr fontId="3" type="noConversion"/>
  </si>
  <si>
    <t>공내수위</t>
    <phoneticPr fontId="3" type="noConversion"/>
  </si>
  <si>
    <t>지하수위까지의
수두</t>
    <phoneticPr fontId="3" type="noConversion"/>
  </si>
  <si>
    <t>K</t>
    <phoneticPr fontId="3" type="noConversion"/>
  </si>
  <si>
    <t>비     고</t>
    <phoneticPr fontId="3" type="noConversion"/>
  </si>
  <si>
    <t>(㎝)</t>
  </si>
  <si>
    <t>(㎝)</t>
    <phoneticPr fontId="3" type="noConversion"/>
  </si>
  <si>
    <t>(sec)</t>
    <phoneticPr fontId="3" type="noConversion"/>
  </si>
  <si>
    <t>(㎝/sec)</t>
    <phoneticPr fontId="3" type="noConversion"/>
  </si>
  <si>
    <t>ave.</t>
    <phoneticPr fontId="3" type="noConversion"/>
  </si>
  <si>
    <r>
      <t xml:space="preserve">    K = {(2.3)</t>
    </r>
    <r>
      <rPr>
        <vertAlign val="superscript"/>
        <sz val="11"/>
        <rFont val="돋움"/>
        <family val="3"/>
        <charset val="129"/>
      </rPr>
      <t xml:space="preserve">2 </t>
    </r>
    <r>
      <rPr>
        <sz val="11"/>
        <rFont val="돋움"/>
        <family val="3"/>
        <charset val="129"/>
      </rPr>
      <t>r</t>
    </r>
    <r>
      <rPr>
        <vertAlign val="superscript"/>
        <sz val="11"/>
        <rFont val="돋움"/>
        <family val="3"/>
        <charset val="129"/>
      </rPr>
      <t>2</t>
    </r>
    <r>
      <rPr>
        <sz val="11"/>
        <rFont val="돋움"/>
        <family val="3"/>
        <charset val="129"/>
      </rPr>
      <t xml:space="preserve"> log(L/r) log(H1/H2)</t>
    </r>
    <r>
      <rPr>
        <sz val="11"/>
        <rFont val="돋움"/>
        <family val="3"/>
        <charset val="129"/>
      </rPr>
      <t>}</t>
    </r>
    <r>
      <rPr>
        <sz val="11"/>
        <rFont val="돋움"/>
        <family val="3"/>
        <charset val="129"/>
      </rPr>
      <t xml:space="preserve"> / 2L(T</t>
    </r>
    <r>
      <rPr>
        <vertAlign val="superscript"/>
        <sz val="11"/>
        <rFont val="돋움"/>
        <family val="3"/>
        <charset val="129"/>
      </rPr>
      <t>2</t>
    </r>
    <r>
      <rPr>
        <sz val="11"/>
        <rFont val="돋움"/>
        <family val="3"/>
        <charset val="129"/>
      </rPr>
      <t>-T</t>
    </r>
    <r>
      <rPr>
        <vertAlign val="superscript"/>
        <sz val="11"/>
        <rFont val="돋움"/>
        <family val="3"/>
        <charset val="129"/>
      </rPr>
      <t>1</t>
    </r>
    <r>
      <rPr>
        <sz val="11"/>
        <rFont val="돋움"/>
        <family val="3"/>
        <charset val="129"/>
      </rPr>
      <t>)</t>
    </r>
    <rPh sb="17" eb="18">
      <t>2</t>
    </rPh>
    <phoneticPr fontId="3" type="noConversion"/>
  </si>
  <si>
    <t xml:space="preserve"> L : 시험구간 (㎝)</t>
    <phoneticPr fontId="3" type="noConversion"/>
  </si>
  <si>
    <r>
      <t xml:space="preserve">  H</t>
    </r>
    <r>
      <rPr>
        <vertAlign val="superscript"/>
        <sz val="11"/>
        <rFont val="돋움"/>
        <family val="3"/>
        <charset val="129"/>
      </rPr>
      <t>1</t>
    </r>
    <phoneticPr fontId="3" type="noConversion"/>
  </si>
  <si>
    <r>
      <t xml:space="preserve"> H</t>
    </r>
    <r>
      <rPr>
        <vertAlign val="superscript"/>
        <sz val="11"/>
        <rFont val="돋움"/>
        <family val="3"/>
        <charset val="129"/>
      </rPr>
      <t>1</t>
    </r>
    <r>
      <rPr>
        <sz val="11"/>
        <rFont val="돋움"/>
        <family val="3"/>
        <charset val="129"/>
      </rPr>
      <t xml:space="preserve"> : 임의의 시간 (T</t>
    </r>
    <r>
      <rPr>
        <vertAlign val="superscript"/>
        <sz val="11"/>
        <rFont val="돋움"/>
        <family val="3"/>
        <charset val="129"/>
      </rPr>
      <t>1</t>
    </r>
    <r>
      <rPr>
        <sz val="11"/>
        <rFont val="돋움"/>
        <family val="3"/>
        <charset val="129"/>
      </rPr>
      <t>)의 수위 (㎝)</t>
    </r>
    <phoneticPr fontId="3" type="noConversion"/>
  </si>
  <si>
    <r>
      <t xml:space="preserve">      H</t>
    </r>
    <r>
      <rPr>
        <vertAlign val="superscript"/>
        <sz val="11"/>
        <rFont val="돋움"/>
        <family val="3"/>
        <charset val="129"/>
      </rPr>
      <t>2</t>
    </r>
    <phoneticPr fontId="3" type="noConversion"/>
  </si>
  <si>
    <r>
      <t xml:space="preserve"> H</t>
    </r>
    <r>
      <rPr>
        <vertAlign val="superscript"/>
        <sz val="11"/>
        <rFont val="돋움"/>
        <family val="3"/>
        <charset val="129"/>
      </rPr>
      <t>2</t>
    </r>
    <r>
      <rPr>
        <sz val="11"/>
        <rFont val="돋움"/>
        <family val="3"/>
        <charset val="129"/>
      </rPr>
      <t xml:space="preserve"> : 임의의 시간 (T</t>
    </r>
    <r>
      <rPr>
        <vertAlign val="superscript"/>
        <sz val="11"/>
        <rFont val="돋움"/>
        <family val="3"/>
        <charset val="129"/>
      </rPr>
      <t>2</t>
    </r>
    <r>
      <rPr>
        <sz val="11"/>
        <rFont val="돋움"/>
        <family val="3"/>
        <charset val="129"/>
      </rPr>
      <t>)의 수위 (㎝)</t>
    </r>
    <phoneticPr fontId="3" type="noConversion"/>
  </si>
  <si>
    <t xml:space="preserve">      L</t>
    <phoneticPr fontId="3" type="noConversion"/>
  </si>
  <si>
    <t xml:space="preserve"> T : 측정시간(sec)</t>
    <phoneticPr fontId="3" type="noConversion"/>
  </si>
  <si>
    <t xml:space="preserve"> r : 공반경(㎝)</t>
    <phoneticPr fontId="3" type="noConversion"/>
  </si>
  <si>
    <t>2r</t>
    <phoneticPr fontId="3" type="noConversion"/>
  </si>
  <si>
    <t>변수위법</t>
    <phoneticPr fontId="3" type="noConversion"/>
  </si>
  <si>
    <t>공  번</t>
    <phoneticPr fontId="3" type="noConversion"/>
  </si>
  <si>
    <t>구         간</t>
    <phoneticPr fontId="3" type="noConversion"/>
  </si>
  <si>
    <t>H(cm)</t>
    <phoneticPr fontId="3" type="noConversion"/>
  </si>
  <si>
    <t>r</t>
    <phoneticPr fontId="3" type="noConversion"/>
  </si>
  <si>
    <t>K</t>
    <phoneticPr fontId="3" type="noConversion"/>
  </si>
  <si>
    <t>비고</t>
    <phoneticPr fontId="3" type="noConversion"/>
  </si>
  <si>
    <t>L(cm)</t>
    <phoneticPr fontId="3" type="noConversion"/>
  </si>
  <si>
    <t>l/min</t>
    <phoneticPr fontId="3" type="noConversion"/>
  </si>
  <si>
    <t>H1(cm)</t>
    <phoneticPr fontId="3" type="noConversion"/>
  </si>
  <si>
    <t>H2(cm)</t>
    <phoneticPr fontId="3" type="noConversion"/>
  </si>
  <si>
    <t>계</t>
    <phoneticPr fontId="3" type="noConversion"/>
  </si>
  <si>
    <t>(cm)</t>
    <phoneticPr fontId="3" type="noConversion"/>
  </si>
  <si>
    <t>(cm/sec)</t>
    <phoneticPr fontId="3" type="noConversion"/>
  </si>
  <si>
    <t xml:space="preserve">K = </t>
    <phoneticPr fontId="3" type="noConversion"/>
  </si>
  <si>
    <t>2.3 · Q</t>
    <phoneticPr fontId="3" type="noConversion"/>
  </si>
  <si>
    <t>log(L/r)</t>
    <phoneticPr fontId="3" type="noConversion"/>
  </si>
  <si>
    <t>·</t>
    <phoneticPr fontId="3" type="noConversion"/>
  </si>
  <si>
    <t>측   점</t>
    <phoneticPr fontId="3" type="noConversion"/>
  </si>
  <si>
    <t>주수량(Q)</t>
    <phoneticPr fontId="3" type="noConversion"/>
  </si>
  <si>
    <t>심도(M)</t>
    <phoneticPr fontId="3" type="noConversion"/>
  </si>
  <si>
    <t>㎤/sec</t>
    <phoneticPr fontId="3" type="noConversion"/>
  </si>
  <si>
    <t>* 압력식투수시험</t>
    <phoneticPr fontId="3" type="noConversion"/>
  </si>
  <si>
    <t>2 ·π· L · H</t>
    <phoneticPr fontId="3" type="noConversion"/>
  </si>
  <si>
    <t>HP(kg/cm)</t>
    <phoneticPr fontId="3" type="noConversion"/>
  </si>
  <si>
    <t>구분</t>
    <phoneticPr fontId="45" type="noConversion"/>
  </si>
  <si>
    <t>검사공 투수시험</t>
    <phoneticPr fontId="45" type="noConversion"/>
  </si>
  <si>
    <t>공번</t>
    <phoneticPr fontId="3" type="noConversion"/>
  </si>
  <si>
    <t>측점</t>
    <phoneticPr fontId="3" type="noConversion"/>
  </si>
  <si>
    <t>구간</t>
    <phoneticPr fontId="3" type="noConversion"/>
  </si>
  <si>
    <t>k
(cm/sec)</t>
    <phoneticPr fontId="45" type="noConversion"/>
  </si>
  <si>
    <t>비고</t>
    <phoneticPr fontId="45" type="noConversion"/>
  </si>
  <si>
    <t>심도(M)</t>
    <phoneticPr fontId="3" type="noConversion"/>
  </si>
  <si>
    <t>L(cm)</t>
    <phoneticPr fontId="3" type="noConversion"/>
  </si>
  <si>
    <t xml:space="preserve"> </t>
    <phoneticPr fontId="3" type="noConversion"/>
  </si>
  <si>
    <t>1. 조 사 개 요</t>
  </si>
  <si>
    <t>   다. 공    종 : 제당 그라우팅공사 조사공 투수시험</t>
    <phoneticPr fontId="3" type="noConversion"/>
  </si>
  <si>
    <t>   바. 목    적 : 조사공 투수시험을 실시하여 제체의 상태 및 지층변화를 확인하여</t>
    <phoneticPr fontId="3" type="noConversion"/>
  </si>
  <si>
    <t xml:space="preserve">                  시공방향을 결정하고 시공완료후 주입효과를 비교·검토하여 </t>
    <phoneticPr fontId="3" type="noConversion"/>
  </si>
  <si>
    <t>                  지수 목표 달성 및 안정성 거양</t>
    <phoneticPr fontId="3" type="noConversion"/>
  </si>
  <si>
    <t>2. 현장조사</t>
    <phoneticPr fontId="3" type="noConversion"/>
  </si>
  <si>
    <t xml:space="preserve"> 2.3. 투수시험 : 유체의 흐름을 억제하는 주된 역할을 담당하는 성토층(중심코어)과 </t>
    <phoneticPr fontId="3" type="noConversion"/>
  </si>
  <si>
    <t xml:space="preserve">                 기초지반의 투수성 파악을 목적으로 시추조사와 병행하여 투수시험을 시행하였다.</t>
    <phoneticPr fontId="3" type="noConversion"/>
  </si>
  <si>
    <t xml:space="preserve"> 시험방법은 시험구간 상부까지 케이싱을 타입후 천공에 의해 시험구간을 확보하였</t>
    <phoneticPr fontId="3" type="noConversion"/>
  </si>
  <si>
    <t xml:space="preserve"> 으며, 시험구간을 포함해 케이싱 상부까지 주수 후 시간에 따른 수위 강하량을 측</t>
    <phoneticPr fontId="3" type="noConversion"/>
  </si>
  <si>
    <t xml:space="preserve"> 투수시험 결과 시험구간 내역및 투수계수는 아래표와 같다.</t>
    <phoneticPr fontId="3" type="noConversion"/>
  </si>
  <si>
    <t>3. 조사자 의견</t>
    <phoneticPr fontId="3" type="noConversion"/>
  </si>
  <si>
    <t> 3.1. 외관 조사</t>
    <phoneticPr fontId="3" type="noConversion"/>
  </si>
  <si>
    <t xml:space="preserve"> 3.2  종합 의견</t>
    <phoneticPr fontId="3" type="noConversion"/>
  </si>
  <si>
    <t>첨      부</t>
    <phoneticPr fontId="3" type="noConversion"/>
  </si>
  <si>
    <t xml:space="preserve">                      1. 시추 주상도</t>
    <phoneticPr fontId="3" type="noConversion"/>
  </si>
  <si>
    <t xml:space="preserve">                      2. 투수시험일보</t>
    <phoneticPr fontId="3" type="noConversion"/>
  </si>
  <si>
    <t xml:space="preserve">                      3. 사진 대지</t>
    <phoneticPr fontId="3" type="noConversion"/>
  </si>
  <si>
    <t xml:space="preserve">                      4. 투수시험도</t>
    <phoneticPr fontId="3" type="noConversion"/>
  </si>
  <si>
    <t>시  추  주  상  도</t>
    <phoneticPr fontId="3" type="noConversion"/>
  </si>
  <si>
    <t xml:space="preserve">   공   사   명</t>
    <phoneticPr fontId="3" type="noConversion"/>
  </si>
  <si>
    <t xml:space="preserve">   시 추  번 호</t>
    <phoneticPr fontId="3" type="noConversion"/>
  </si>
  <si>
    <r>
      <rPr>
        <sz val="9"/>
        <rFont val="돋움"/>
        <family val="3"/>
        <charset val="129"/>
      </rPr>
      <t>P</t>
    </r>
    <r>
      <rPr>
        <sz val="9"/>
        <rFont val="Arial"/>
        <family val="2"/>
      </rPr>
      <t>H - 1</t>
    </r>
    <phoneticPr fontId="3" type="noConversion"/>
  </si>
  <si>
    <t xml:space="preserve">   시료채취 방법</t>
    <phoneticPr fontId="3" type="noConversion"/>
  </si>
  <si>
    <t>PROJECT</t>
    <phoneticPr fontId="3" type="noConversion"/>
  </si>
  <si>
    <t>그라우팅공사</t>
    <phoneticPr fontId="17" type="noConversion"/>
  </si>
  <si>
    <t xml:space="preserve">   HOLE  NO.</t>
    <phoneticPr fontId="3" type="noConversion"/>
  </si>
  <si>
    <t>SAMPLING METHOD</t>
    <phoneticPr fontId="3" type="noConversion"/>
  </si>
  <si>
    <t xml:space="preserve">   위         치</t>
    <phoneticPr fontId="3" type="noConversion"/>
  </si>
  <si>
    <t xml:space="preserve">   지 반  표 고</t>
    <phoneticPr fontId="3" type="noConversion"/>
  </si>
  <si>
    <t>(측점)</t>
    <phoneticPr fontId="17" type="noConversion"/>
  </si>
  <si>
    <t xml:space="preserve"> ⊙ 표준관입시험의 시료</t>
    <phoneticPr fontId="3" type="noConversion"/>
  </si>
  <si>
    <t xml:space="preserve">   LOCATION</t>
    <phoneticPr fontId="3" type="noConversion"/>
  </si>
  <si>
    <t xml:space="preserve">   ELEVATION</t>
    <phoneticPr fontId="3" type="noConversion"/>
  </si>
  <si>
    <t>SPT SAMPLE</t>
    <phoneticPr fontId="3" type="noConversion"/>
  </si>
  <si>
    <t xml:space="preserve">   년   월   일</t>
    <phoneticPr fontId="3" type="noConversion"/>
  </si>
  <si>
    <t xml:space="preserve">   지 하  수 위</t>
    <phoneticPr fontId="3" type="noConversion"/>
  </si>
  <si>
    <t xml:space="preserve"> ● 코아 시료</t>
    <phoneticPr fontId="3" type="noConversion"/>
  </si>
  <si>
    <t xml:space="preserve">   D  A  T  E</t>
    <phoneticPr fontId="3" type="noConversion"/>
  </si>
  <si>
    <t xml:space="preserve">    G. W. L</t>
    <phoneticPr fontId="3" type="noConversion"/>
  </si>
  <si>
    <t>CORE SAMPLE</t>
    <phoneticPr fontId="3" type="noConversion"/>
  </si>
  <si>
    <t xml:space="preserve">   발   주   처</t>
    <phoneticPr fontId="3" type="noConversion"/>
  </si>
  <si>
    <t xml:space="preserve">   조   사   자</t>
    <phoneticPr fontId="3" type="noConversion"/>
  </si>
  <si>
    <t xml:space="preserve"> ▼ 불교란 시료</t>
    <phoneticPr fontId="3" type="noConversion"/>
  </si>
  <si>
    <t xml:space="preserve">   C L I E N T</t>
    <phoneticPr fontId="3" type="noConversion"/>
  </si>
  <si>
    <t xml:space="preserve">  INSPECTOR</t>
    <phoneticPr fontId="3" type="noConversion"/>
  </si>
  <si>
    <r>
      <t xml:space="preserve">UNDISTURBED </t>
    </r>
    <r>
      <rPr>
        <sz val="7"/>
        <rFont val="돋움"/>
        <family val="3"/>
        <charset val="129"/>
      </rPr>
      <t>SAMPLE</t>
    </r>
    <phoneticPr fontId="3" type="noConversion"/>
  </si>
  <si>
    <t xml:space="preserve"> 표척</t>
    <phoneticPr fontId="3" type="noConversion"/>
  </si>
  <si>
    <t xml:space="preserve"> 심도</t>
    <phoneticPr fontId="3" type="noConversion"/>
  </si>
  <si>
    <t xml:space="preserve"> 층후</t>
    <phoneticPr fontId="3" type="noConversion"/>
  </si>
  <si>
    <t xml:space="preserve"> 범례</t>
    <phoneticPr fontId="3" type="noConversion"/>
  </si>
  <si>
    <t>코아</t>
    <phoneticPr fontId="3" type="noConversion"/>
  </si>
  <si>
    <t>지질</t>
    <phoneticPr fontId="3" type="noConversion"/>
  </si>
  <si>
    <t>투    수</t>
    <phoneticPr fontId="3" type="noConversion"/>
  </si>
  <si>
    <t xml:space="preserve">         표  준  관 입  시 험</t>
    <phoneticPr fontId="3" type="noConversion"/>
  </si>
  <si>
    <t>SCA-</t>
    <phoneticPr fontId="3" type="noConversion"/>
  </si>
  <si>
    <t>DEP-</t>
    <phoneticPr fontId="3" type="noConversion"/>
  </si>
  <si>
    <t>THICK</t>
    <phoneticPr fontId="3" type="noConversion"/>
  </si>
  <si>
    <t>LEG-</t>
    <phoneticPr fontId="3" type="noConversion"/>
  </si>
  <si>
    <t>회수</t>
    <phoneticPr fontId="3" type="noConversion"/>
  </si>
  <si>
    <t>또는</t>
    <phoneticPr fontId="3" type="noConversion"/>
  </si>
  <si>
    <t>기                     술</t>
    <phoneticPr fontId="3" type="noConversion"/>
  </si>
  <si>
    <t>계    수</t>
    <phoneticPr fontId="3" type="noConversion"/>
  </si>
  <si>
    <t>STANDARD PENETRATION TEST</t>
    <phoneticPr fontId="3" type="noConversion"/>
  </si>
  <si>
    <t xml:space="preserve"> LE</t>
    <phoneticPr fontId="3" type="noConversion"/>
  </si>
  <si>
    <t xml:space="preserve"> TH</t>
    <phoneticPr fontId="3" type="noConversion"/>
  </si>
  <si>
    <t>NESS</t>
    <phoneticPr fontId="3" type="noConversion"/>
  </si>
  <si>
    <t xml:space="preserve"> END</t>
    <phoneticPr fontId="3" type="noConversion"/>
  </si>
  <si>
    <t>율</t>
    <phoneticPr fontId="3" type="noConversion"/>
  </si>
  <si>
    <t>암질</t>
    <phoneticPr fontId="3" type="noConversion"/>
  </si>
  <si>
    <t xml:space="preserve">           D E S C R I P T I O N</t>
    <phoneticPr fontId="3" type="noConversion"/>
  </si>
  <si>
    <t>(K)</t>
    <phoneticPr fontId="3" type="noConversion"/>
  </si>
  <si>
    <t>N</t>
    <phoneticPr fontId="3" type="noConversion"/>
  </si>
  <si>
    <t xml:space="preserve">  (M)</t>
    <phoneticPr fontId="3" type="noConversion"/>
  </si>
  <si>
    <t xml:space="preserve"> (M)</t>
    <phoneticPr fontId="3" type="noConversion"/>
  </si>
  <si>
    <t>%</t>
    <phoneticPr fontId="3" type="noConversion"/>
  </si>
  <si>
    <t>상태</t>
    <phoneticPr fontId="3" type="noConversion"/>
  </si>
  <si>
    <t>(Cm/sec)</t>
    <phoneticPr fontId="3" type="noConversion"/>
  </si>
  <si>
    <t>회/cm</t>
    <phoneticPr fontId="3" type="noConversion"/>
  </si>
  <si>
    <t>사  진  대  지</t>
    <phoneticPr fontId="36" type="noConversion"/>
  </si>
  <si>
    <t>현 장 명</t>
    <phoneticPr fontId="36" type="noConversion"/>
  </si>
  <si>
    <t>구      분</t>
    <phoneticPr fontId="36" type="noConversion"/>
  </si>
  <si>
    <t>사진설명</t>
    <phoneticPr fontId="36" type="noConversion"/>
  </si>
  <si>
    <t>촬영년월일</t>
    <phoneticPr fontId="36" type="noConversion"/>
  </si>
  <si>
    <t>그라우팅공사</t>
    <phoneticPr fontId="36" type="noConversion"/>
  </si>
  <si>
    <t> 2.2. 조사공 시추 : 댐마루에서 하부로 시공방향결정을 위해 성토부, 접촉부 및 기초지반의 지층</t>
    <phoneticPr fontId="3" type="noConversion"/>
  </si>
  <si>
    <t xml:space="preserve">                 구분과 투수도 파악을 위해 시추구경 BX 하향식으로 실시하고, 굴진속도, 슬라임,</t>
    <phoneticPr fontId="3" type="noConversion"/>
  </si>
  <si>
    <t xml:space="preserve">                 배수색, 코아 회수상태 등을 감안하여 지층을 분류하였으며 투수시험은 3~5m간격으로 </t>
    <phoneticPr fontId="3" type="noConversion"/>
  </si>
  <si>
    <t xml:space="preserve"> 정해 투수계수를 산정하는 변수위법과 암반구간에 대해서는 패커를 이용한 압력주</t>
    <phoneticPr fontId="3" type="noConversion"/>
  </si>
  <si>
    <t xml:space="preserve"> 수법으로 시행하였다.</t>
    <phoneticPr fontId="3" type="noConversion"/>
  </si>
  <si>
    <t>성토층</t>
    <phoneticPr fontId="3" type="noConversion"/>
  </si>
  <si>
    <t>4. 현장지시사항</t>
    <phoneticPr fontId="3" type="noConversion"/>
  </si>
  <si>
    <t> 4.1. 플랜트설치 주변을 청결히 유지토록하며, 고속믹서기 및 주입유량계 등 적정장비를 사용하여</t>
    <phoneticPr fontId="3" type="noConversion"/>
  </si>
  <si>
    <t xml:space="preserve">      주입자재 혼합과 주입량 관리에 철저를 기할 것.</t>
    <phoneticPr fontId="3" type="noConversion"/>
  </si>
  <si>
    <t> 4.2. 공사에 차질이 없도록 철저한 공정관리 및 안전사고 대비 안전교육 지시.</t>
    <phoneticPr fontId="3" type="noConversion"/>
  </si>
  <si>
    <r>
      <rPr>
        <sz val="9"/>
        <rFont val="돋움"/>
        <family val="3"/>
        <charset val="129"/>
      </rPr>
      <t>P</t>
    </r>
    <r>
      <rPr>
        <sz val="9"/>
        <rFont val="Arial"/>
        <family val="2"/>
      </rPr>
      <t>H - 2</t>
    </r>
    <phoneticPr fontId="3" type="noConversion"/>
  </si>
  <si>
    <t xml:space="preserve">      하향조정시 증가물량에 따른 주입량이 계획량과 상이할 수 있는 바 공사감독의 확인에 따라</t>
    <phoneticPr fontId="3" type="noConversion"/>
  </si>
  <si>
    <t xml:space="preserve">                 투수도를 파악하며 시추</t>
    <phoneticPr fontId="3" type="noConversion"/>
  </si>
  <si>
    <t>ave.</t>
  </si>
  <si>
    <t xml:space="preserve">      실제 주입량을 반영함이 타당 할 것으로 판단됨.</t>
    <phoneticPr fontId="3" type="noConversion"/>
  </si>
  <si>
    <t xml:space="preserve">      사면의 성토층과 일부 상부풍화대로, 제체를 통하여 하류사면으로 누수유로의 연장성을 </t>
    <phoneticPr fontId="3" type="noConversion"/>
  </si>
  <si>
    <t xml:space="preserve">       누수외관 조사와 시추조사 결과, 침투유로를 형성가능한 포화대는 제체의 중심코어와 하류 </t>
    <phoneticPr fontId="3" type="noConversion"/>
  </si>
  <si>
    <t xml:space="preserve">       제체 및 기초지반 접촉부의 지수 및 보강으로 시설물의 안전성을 높일수 있도록 하고 주입구간</t>
    <phoneticPr fontId="3" type="noConversion"/>
  </si>
  <si>
    <r>
      <rPr>
        <sz val="9"/>
        <rFont val="돋움"/>
        <family val="3"/>
        <charset val="129"/>
      </rPr>
      <t>P</t>
    </r>
    <r>
      <rPr>
        <sz val="9"/>
        <rFont val="Arial"/>
        <family val="2"/>
      </rPr>
      <t>H - 3</t>
    </r>
    <phoneticPr fontId="3" type="noConversion"/>
  </si>
  <si>
    <t>조사공 찬공(PH-1)</t>
    <phoneticPr fontId="36" type="noConversion"/>
  </si>
  <si>
    <t>조사공 투수시험(PH-1)</t>
    <phoneticPr fontId="36" type="noConversion"/>
  </si>
  <si>
    <t>조사공 찬공(PH-2)</t>
    <phoneticPr fontId="36" type="noConversion"/>
  </si>
  <si>
    <t>조사공 투수시험(PH-2)</t>
    <phoneticPr fontId="36" type="noConversion"/>
  </si>
  <si>
    <t>조사공 찬공(PH-3)</t>
    <phoneticPr fontId="36" type="noConversion"/>
  </si>
  <si>
    <t>조사공 투수시험(PH-3)</t>
    <phoneticPr fontId="36" type="noConversion"/>
  </si>
  <si>
    <t>~</t>
    <phoneticPr fontId="3" type="noConversion"/>
  </si>
  <si>
    <t>(합)유앤아이</t>
    <phoneticPr fontId="3" type="noConversion"/>
  </si>
  <si>
    <t>제당 전경</t>
    <phoneticPr fontId="36" type="noConversion"/>
  </si>
  <si>
    <t>반지소류지 그라우팅공사</t>
    <phoneticPr fontId="3" type="noConversion"/>
  </si>
  <si>
    <t>조사공 투수시험 보고서</t>
    <phoneticPr fontId="3" type="noConversion"/>
  </si>
  <si>
    <t>2017. 06.</t>
    <phoneticPr fontId="3" type="noConversion"/>
  </si>
  <si>
    <t>   가. 사 업 명 : 반지소류지 그라우팅공사</t>
    <phoneticPr fontId="3" type="noConversion"/>
  </si>
  <si>
    <t>   나. 위    치 : 충청북도 진천군 이월면 사곡리 일원</t>
    <phoneticPr fontId="3" type="noConversion"/>
  </si>
  <si>
    <t>   마. 조사공수 : 3공 (PH-1 ~ PH-3)</t>
    <phoneticPr fontId="3" type="noConversion"/>
  </si>
  <si>
    <t>   사. 조사일시 : 2017 . 05 . 30 ~ 31</t>
    <phoneticPr fontId="3" type="noConversion"/>
  </si>
  <si>
    <t>   아. 조 사 자 : (합)유앤아이 김선웅</t>
    <phoneticPr fontId="3" type="noConversion"/>
  </si>
  <si>
    <t>   자. 시 공 사 : 합자회사 유앤아이</t>
    <phoneticPr fontId="3" type="noConversion"/>
  </si>
  <si>
    <t>                 계획된 3개공을 선정 시추 및 투수시험을 실시함</t>
    <phoneticPr fontId="3" type="noConversion"/>
  </si>
  <si>
    <t xml:space="preserve"> 2.1. 조사구간 :  본 저수지 NO.0+00 ~ NO.2+17 (L =57.0 m) 제당구간에 대해서</t>
    <phoneticPr fontId="3" type="noConversion"/>
  </si>
  <si>
    <t>   라. 조사구간 : 커텐그라우팅 : NO.0+00 ~ NO.2+17  (L = 57.0 m)</t>
    <phoneticPr fontId="3" type="noConversion"/>
  </si>
  <si>
    <t>(No.0+00 ~ No.2+17, 57.0m)</t>
    <phoneticPr fontId="3" type="noConversion"/>
  </si>
  <si>
    <t>충청북도 진천군청</t>
    <phoneticPr fontId="3" type="noConversion"/>
  </si>
  <si>
    <t>김선웅</t>
    <phoneticPr fontId="3" type="noConversion"/>
  </si>
  <si>
    <t>암반층</t>
  </si>
  <si>
    <t>암반층</t>
    <phoneticPr fontId="3" type="noConversion"/>
  </si>
  <si>
    <t>풍화토</t>
    <phoneticPr fontId="3" type="noConversion"/>
  </si>
  <si>
    <t>▶ 풍화토(5.3~5.5m)
- 담갈색
- 실트질모래
- 습윤</t>
    <phoneticPr fontId="3" type="noConversion"/>
  </si>
  <si>
    <t>▶ 암반층(5.5~9.5m)
- 기초지반의 암반층
- 원주상 코어로 회수</t>
    <phoneticPr fontId="3" type="noConversion"/>
  </si>
  <si>
    <t xml:space="preserve"> * 9.5m 작업종료</t>
    <phoneticPr fontId="3" type="noConversion"/>
  </si>
  <si>
    <t>▶ 풍화토(5.5~7.5m)
- 담갈색
- 실트질모래
- 습윤</t>
    <phoneticPr fontId="3" type="noConversion"/>
  </si>
  <si>
    <t>▶ 성토층(0.0~5.3m)
- 담갈색
- 모래질실트
- 습윤</t>
    <phoneticPr fontId="3" type="noConversion"/>
  </si>
  <si>
    <t>▶ 성토층(0.0~5.5m)
- 담갈색
- 모래질실트
- 습윤</t>
    <phoneticPr fontId="3" type="noConversion"/>
  </si>
  <si>
    <t>▶ 암반층(7.5~11.5m)
- 기초지반의 암반층
- 원주상 코어로 회수</t>
    <phoneticPr fontId="3" type="noConversion"/>
  </si>
  <si>
    <t xml:space="preserve"> * 11.5m 작업종료</t>
    <phoneticPr fontId="3" type="noConversion"/>
  </si>
  <si>
    <t>충청북도 진천군 이월면 사곡리</t>
    <phoneticPr fontId="3" type="noConversion"/>
  </si>
  <si>
    <t>▶ 성토층(0.0~5.0m)
- 담갈색
- 모래질실트
- 습윤</t>
    <phoneticPr fontId="3" type="noConversion"/>
  </si>
  <si>
    <t>▶ 풍화토(5.0~7.7m)
- 담갈색
- 실트질모래
- 습윤</t>
    <phoneticPr fontId="3" type="noConversion"/>
  </si>
  <si>
    <t>▶ 암반층(7.7~11.7m)
- 기초지반의 암반층
- 원주상 코어로 회수</t>
    <phoneticPr fontId="3" type="noConversion"/>
  </si>
  <si>
    <t xml:space="preserve"> * 11.7m 작업종료</t>
    <phoneticPr fontId="3" type="noConversion"/>
  </si>
  <si>
    <t>2017 .  05 .       .</t>
    <phoneticPr fontId="36" type="noConversion"/>
  </si>
  <si>
    <t>조사공 시료상자(BH-1)</t>
    <phoneticPr fontId="36" type="noConversion"/>
  </si>
  <si>
    <t>조사공 시료상자(BH-2)</t>
    <phoneticPr fontId="36" type="noConversion"/>
  </si>
  <si>
    <t>조사공 시료상자(BH-3)</t>
    <phoneticPr fontId="36" type="noConversion"/>
  </si>
  <si>
    <t xml:space="preserve"> 2.4. 조사결과 : 조사구간 분포지질은 성토층 모래질 실트로 구성되어 있으며, 하부에는 풍화대가 </t>
    <phoneticPr fontId="3" type="noConversion"/>
  </si>
  <si>
    <t xml:space="preserve">  풍화대층 하부 암반구간은 원주상의 코어형태로 시료채취하였고, 투수계수는 </t>
    <phoneticPr fontId="3" type="noConversion"/>
  </si>
  <si>
    <t xml:space="preserve"> 암반의 허용한계 기준치인 7.0E-05를 초과하는 것으로 관찰되었다.</t>
    <phoneticPr fontId="3" type="noConversion"/>
  </si>
  <si>
    <t xml:space="preserve"> 분포하고 있다. 성토층의 투수계수는 토사의 허용기준치인 2.0E-04를 초과하는</t>
    <phoneticPr fontId="3" type="noConversion"/>
  </si>
  <si>
    <t xml:space="preserve"> 것으로 관찰되었다. 하부 풍화대층은 실트질 모래로 구성되어 있고, 투수계수는 </t>
    <phoneticPr fontId="3" type="noConversion"/>
  </si>
  <si>
    <t xml:space="preserve"> 상부와 마찬가지로 토사의 허용기준치인 2.0E-04를 초과하는 것으로 관찰되었다.</t>
    <phoneticPr fontId="3" type="noConversion"/>
  </si>
  <si>
    <t xml:space="preserve">  전 구간 굴진수와 투수량이 불량한것으로 보아 지반개선이 필요한 것으로</t>
    <phoneticPr fontId="3" type="noConversion"/>
  </si>
  <si>
    <t xml:space="preserve"> 조사되었다.</t>
    <phoneticPr fontId="3" type="noConversion"/>
  </si>
  <si>
    <t xml:space="preserve">      누수 외관조사 결과 상류 및 하류사면 접합부에서 국부적인 토사의 유실이 확인된다. 상류사면의</t>
    <phoneticPr fontId="3" type="noConversion"/>
  </si>
  <si>
    <t xml:space="preserve">      식생관리상태는 대체적으로 양호하나, 하류사면의 식생관리상태는 작목, 잡풀 및 갈대의</t>
    <phoneticPr fontId="3" type="noConversion"/>
  </si>
  <si>
    <t xml:space="preserve">      자생으로 이에 대한 관리가 요구된다.</t>
    <phoneticPr fontId="3" type="noConversion"/>
  </si>
  <si>
    <t xml:space="preserve">      갖는것으로 분석되며 전체적으로 성토층과 하부기반대에서 높은 투수성을 나타냈으며 </t>
    <phoneticPr fontId="3" type="noConversion"/>
  </si>
  <si>
    <t xml:space="preserve">      유체흐름에 대한 저항성을 상실한것으로 판단된다. 성토층 주입구간에 있어서 PH-1,2,3 </t>
    <phoneticPr fontId="3" type="noConversion"/>
  </si>
  <si>
    <t xml:space="preserve">      구간은 투수계수가 불량한 하부구간까지 주입하한선을 하향조정하여 보완시공함이</t>
    <phoneticPr fontId="3" type="noConversion"/>
  </si>
  <si>
    <t xml:space="preserve">      적절할것으로 판단된다.</t>
    <phoneticPr fontId="3" type="noConversion"/>
  </si>
  <si>
    <t>BH-1</t>
    <phoneticPr fontId="3" type="noConversion"/>
  </si>
  <si>
    <t>지구  투수시험일보</t>
    <phoneticPr fontId="3" type="noConversion"/>
  </si>
  <si>
    <t>지구명</t>
    <phoneticPr fontId="3" type="noConversion"/>
  </si>
  <si>
    <t>투수시험</t>
    <phoneticPr fontId="45" type="noConversion"/>
  </si>
  <si>
    <t>지구명</t>
    <phoneticPr fontId="3" type="noConversion"/>
  </si>
  <si>
    <t>구분</t>
    <phoneticPr fontId="3" type="noConversion"/>
  </si>
  <si>
    <t>시험방법</t>
    <phoneticPr fontId="45" type="noConversion"/>
  </si>
  <si>
    <t>변수위</t>
    <phoneticPr fontId="3" type="noConversion"/>
  </si>
  <si>
    <t>압력주수법</t>
    <phoneticPr fontId="3" type="noConversion"/>
  </si>
  <si>
    <t>BH-2</t>
    <phoneticPr fontId="3" type="noConversion"/>
  </si>
  <si>
    <t>BH-3</t>
    <phoneticPr fontId="3" type="noConversion"/>
  </si>
  <si>
    <t>BH-4</t>
    <phoneticPr fontId="3" type="noConversion"/>
  </si>
  <si>
    <t>가혜지구</t>
    <phoneticPr fontId="3" type="noConversion"/>
  </si>
  <si>
    <t>(NO.02+15)</t>
    <phoneticPr fontId="3" type="noConversion"/>
  </si>
  <si>
    <t>가혜저수지 재해예방 누수계측시스템 설치용역</t>
  </si>
  <si>
    <t>연암</t>
    <phoneticPr fontId="3" type="noConversion"/>
  </si>
  <si>
    <t>성토</t>
    <phoneticPr fontId="3" type="noConversion"/>
  </si>
  <si>
    <t>은곡</t>
    <phoneticPr fontId="3" type="noConversion"/>
  </si>
  <si>
    <t>은곡저수지 재해예방 누수계측시스템 설치용역</t>
    <phoneticPr fontId="3" type="noConversion"/>
  </si>
  <si>
    <t>은곡지구</t>
    <phoneticPr fontId="3" type="noConversion"/>
  </si>
  <si>
    <t>송양권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</si>
</sst>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24" formatCode="\$#,##0_);[Red]\(\$#,##0\)"/>
    <numFmt numFmtId="176" formatCode="_-&quot;₩&quot;* #,##0_-;\-&quot;₩&quot;* #,##0_-;_-&quot;₩&quot;* &quot;-&quot;_-;_-@_-"/>
    <numFmt numFmtId="177" formatCode="_-* #,##0_-;\-* #,##0_-;_-* &quot;-&quot;_-;_-@_-"/>
    <numFmt numFmtId="178" formatCode="_-&quot;₩&quot;* #,##0.00_-;\-&quot;₩&quot;* #,##0.00_-;_-&quot;₩&quot;* &quot;-&quot;??_-;_-@_-"/>
    <numFmt numFmtId="179" formatCode="_-* #,##0.00_-;\-* #,##0.00_-;_-* &quot;-&quot;??_-;_-@_-"/>
    <numFmt numFmtId="180" formatCode="0.0_ "/>
    <numFmt numFmtId="181" formatCode="0.0"/>
    <numFmt numFmtId="182" formatCode="0_);[Red]\(0\)"/>
    <numFmt numFmtId="183" formatCode="&quot;kr&quot;\ #,##0;[Red]&quot;kr&quot;\ \-#,##0"/>
    <numFmt numFmtId="184" formatCode="&quot;₩&quot;#,##0.00;[Red]&quot;₩&quot;\-#,##0.00"/>
    <numFmt numFmtId="185" formatCode="#,##0;&quot;-&quot;#,##0"/>
    <numFmt numFmtId="186" formatCode="0_ "/>
    <numFmt numFmtId="187" formatCode="#,##0.00;[Red]&quot;-&quot;#,##0.00"/>
    <numFmt numFmtId="188" formatCode="mm&quot;월&quot;\ dd&quot;일&quot;"/>
    <numFmt numFmtId="189" formatCode="0.0_);[Red]\(0.0\)"/>
    <numFmt numFmtId="190" formatCode="&quot;₩&quot;#,##0;[Red]&quot;₩&quot;&quot;₩&quot;\-#,##0"/>
    <numFmt numFmtId="191" formatCode="0.0000000"/>
    <numFmt numFmtId="192" formatCode="#,##0.000000"/>
    <numFmt numFmtId="193" formatCode="#,##0;[Red]&quot;-&quot;#,##0"/>
    <numFmt numFmtId="194" formatCode="#,##0\ ;[Red]&quot;-&quot;#,##0\ "/>
    <numFmt numFmtId="195" formatCode="* #,##0\ ;[Red]* &quot;-&quot;#,##0\ "/>
    <numFmt numFmtId="196" formatCode="#,##0.####;[Red]&quot;-&quot;#,##0.####"/>
    <numFmt numFmtId="197" formatCode="#,##0.0###\ ;[Red]&quot;-&quot;#,##0.0###\ "/>
    <numFmt numFmtId="198" formatCode="_ * #,##0.00_ ;_ * \-#,##0.00_ ;_ * &quot;-&quot;??_ ;_ @_ "/>
    <numFmt numFmtId="199" formatCode="_-* #,##0\ _F_-;\-* #,##0\ _F_-;_-* &quot;-&quot;\ _F_-;_-@_-"/>
    <numFmt numFmtId="200" formatCode="yyyy&quot;年&quot;&quot;₩&quot;&quot;₩&quot;&quot;₩&quot;&quot;₩&quot;\ mm&quot;月&quot;&quot;₩&quot;&quot;₩&quot;&quot;₩&quot;&quot;₩&quot;\ dd&quot;日&quot;"/>
    <numFmt numFmtId="201" formatCode="#,##0.0000000;[Red]&quot;-&quot;#,##0.0000000"/>
    <numFmt numFmtId="202" formatCode="#,##0.000000000;[Red]&quot;-&quot;#,##0.000000000"/>
    <numFmt numFmtId="203" formatCode="_-[$€-2]* #,##0.00_-;\-[$€-2]* #,##0.00_-;_-[$€-2]* &quot;-&quot;??_-"/>
    <numFmt numFmtId="204" formatCode="h&quot;시&quot;&quot;₩&quot;&quot;₩&quot;&quot;₩&quot;&quot;₩&quot;&quot;₩&quot;&quot;₩&quot;&quot;₩&quot;&quot;₩&quot;&quot;₩&quot;&quot;₩&quot;\ mm&quot;분&quot;&quot;₩&quot;&quot;₩&quot;&quot;₩&quot;&quot;₩&quot;&quot;₩&quot;&quot;₩&quot;&quot;₩&quot;&quot;₩&quot;&quot;₩&quot;&quot;₩&quot;\ ss&quot;초&quot;"/>
    <numFmt numFmtId="205" formatCode="0.00_);[Red]\(0.00\)"/>
    <numFmt numFmtId="206" formatCode="_ * #,##0.0_ ;_ * \-#,##0.0_ ;_ * &quot;-&quot;_ ;_ @_ "/>
    <numFmt numFmtId="207" formatCode="_ * #,##0.00_ ;_ * \-#,##0.00_ ;_ * &quot;-&quot;_ ;_ @_ "/>
    <numFmt numFmtId="208" formatCode="&quot;₩&quot;\!\$#,##0_);[Red]&quot;₩&quot;\!\(&quot;₩&quot;\!\$#,##0&quot;₩&quot;\!\)"/>
    <numFmt numFmtId="209" formatCode="_(&quot;RM&quot;* #,##0_);_(&quot;RM&quot;* \(#,##0\);_(&quot;RM&quot;* &quot;-&quot;_);_(@_)"/>
    <numFmt numFmtId="210" formatCode="mm&quot;월&quot;dd&quot;일&quot;"/>
    <numFmt numFmtId="211" formatCode="&quot;?#,##0.00;\-&quot;&quot;?&quot;#,##0.00"/>
    <numFmt numFmtId="212" formatCode=";;;"/>
    <numFmt numFmtId="213" formatCode="&quot;₩&quot;#,##0.00;&quot;₩&quot;\-#,##0.00"/>
    <numFmt numFmtId="214" formatCode="#,##0.00\ &quot;Esc.&quot;;[Red]\-#,##0.00\ &quot;Esc.&quot;"/>
    <numFmt numFmtId="215" formatCode="_-* #,##0.00_-;&quot;₩&quot;\!\-* #,##0.00_-;_-* &quot;-&quot;??_-;_-@_-"/>
    <numFmt numFmtId="216" formatCode="_-* #,##0_-;&quot;₩&quot;\!\-* #,##0_-;_-* &quot;-&quot;_-;_-@_-"/>
    <numFmt numFmtId="217" formatCode="_-* #,##0.0_-;\-* #,##0.0_-;_-* &quot;-&quot;??_-;_-@_-"/>
    <numFmt numFmtId="218" formatCode="_-* #,##0_-;\-* #,##0_-;_-* &quot;-&quot;??_-;_-@_-"/>
    <numFmt numFmtId="219" formatCode="#.00"/>
    <numFmt numFmtId="220" formatCode="_-&quot;$&quot;* #,##0.00_-;\-&quot;$&quot;* #,##0.00_-;_-&quot;$&quot;* &quot;-&quot;??_-;_-@_-"/>
    <numFmt numFmtId="221" formatCode="_-&quot;$&quot;* #,##0_-;\-&quot;$&quot;* #,##0_-;_-&quot;$&quot;* &quot;-&quot;_-;_-@_-"/>
    <numFmt numFmtId="222" formatCode="_ * #,##0_ ;_ * \-#,##0_ ;_ * &quot;-&quot;_ ;_ @_ "/>
    <numFmt numFmtId="223" formatCode="#,##0.0;[Red]#,##0.0;&quot; &quot;"/>
    <numFmt numFmtId="224" formatCode="0.0000%"/>
    <numFmt numFmtId="225" formatCode="#,##0.0000"/>
    <numFmt numFmtId="226" formatCode="0.000"/>
    <numFmt numFmtId="227" formatCode="#,##0.000\ &quot;10공/㎥ &quot;"/>
    <numFmt numFmtId="228" formatCode="#,##0.00;[Red]#,##0.00;&quot; &quot;"/>
    <numFmt numFmtId="229" formatCode="#."/>
    <numFmt numFmtId="230" formatCode="#,##0_ "/>
    <numFmt numFmtId="231" formatCode="#,##0.00\ &quot;a &quot;"/>
    <numFmt numFmtId="232" formatCode="#,##0,000,000"/>
    <numFmt numFmtId="233" formatCode="\&lt;#,##0\&gt;"/>
    <numFmt numFmtId="234" formatCode="_ &quot;₩&quot;* #,##0_ ;_ &quot;₩&quot;* &quot;₩&quot;\!\-#,##0_ ;_ &quot;₩&quot;* &quot;-&quot;_ ;_ @_ "/>
    <numFmt numFmtId="235" formatCode="_ &quot;₩&quot;* #,##0_ ;_ &quot;₩&quot;* \-#,##0_ ;_ &quot;₩&quot;* &quot;-&quot;_ ;_ @_ "/>
    <numFmt numFmtId="236" formatCode="#,##0.00000000"/>
    <numFmt numFmtId="237" formatCode="_ &quot;₩&quot;* #,##0.00_ ;_ &quot;₩&quot;* &quot;₩&quot;\!\-#,##0.00_ ;_ &quot;₩&quot;* &quot;-&quot;??_ ;_ @_ "/>
    <numFmt numFmtId="238" formatCode="_ &quot;₩&quot;* #,##0.00_ ;_ &quot;₩&quot;* \-#,##0.00_ ;_ &quot;₩&quot;* &quot;-&quot;??_ ;_ @_ "/>
    <numFmt numFmtId="239" formatCode="0.0000000000000000"/>
    <numFmt numFmtId="240" formatCode="&quot;₩&quot;#,##0;[Red]&quot;₩&quot;\-#,##0"/>
    <numFmt numFmtId="241" formatCode="%#.00"/>
    <numFmt numFmtId="242" formatCode="0.00000000"/>
    <numFmt numFmtId="243" formatCode="_ * #,##0.00_ ;_ * &quot;₩&quot;\!\-#,##0.00_ ;_ * &quot;-&quot;??_ ;_ @_ "/>
    <numFmt numFmtId="244" formatCode="#,##0."/>
    <numFmt numFmtId="245" formatCode="#,##0;\-#,##0;&quot;-&quot;"/>
    <numFmt numFmtId="246" formatCode="_-&quot;₩&quot;* #,##0.00_-;&quot;₩&quot;&quot;₩&quot;&quot;₩&quot;\-&quot;₩&quot;* #,##0.00_-;_-&quot;₩&quot;* &quot;-&quot;??_-;_-@_-"/>
    <numFmt numFmtId="247" formatCode="_-* #,##0.00_-;&quot;₩&quot;&quot;₩&quot;&quot;₩&quot;\-* #,##0.00_-;_-* &quot;-&quot;??_-;_-@_-"/>
    <numFmt numFmtId="248" formatCode="&quot;₩&quot;#,##0;&quot;₩&quot;&quot;₩&quot;&quot;₩&quot;&quot;₩&quot;\-&quot;₩&quot;#,##0"/>
    <numFmt numFmtId="249" formatCode="&quot;₩&quot;#,##0;[Red]&quot;₩&quot;&quot;₩&quot;&quot;₩&quot;&quot;₩&quot;\-&quot;₩&quot;#,##0"/>
    <numFmt numFmtId="250" formatCode="_(&quot;$&quot;* #,##0_);_(&quot;$&quot;* &quot;₩&quot;&quot;₩&quot;&quot;₩&quot;&quot;₩&quot;&quot;₩&quot;&quot;₩&quot;&quot;₩&quot;&quot;₩&quot;&quot;₩&quot;\(#,##0&quot;₩&quot;&quot;₩&quot;&quot;₩&quot;&quot;₩&quot;&quot;₩&quot;&quot;₩&quot;&quot;₩&quot;&quot;₩&quot;&quot;₩&quot;\);_(&quot;$&quot;* &quot;-&quot;_);_(@_)"/>
    <numFmt numFmtId="251" formatCode="&quot;₩&quot;#,##0.00;&quot;₩&quot;&quot;₩&quot;&quot;₩&quot;&quot;₩&quot;\-&quot;₩&quot;#,##0.00"/>
    <numFmt numFmtId="252" formatCode="_-* #,##0_-;&quot;₩&quot;&quot;₩&quot;&quot;₩&quot;&quot;₩&quot;&quot;₩&quot;&quot;₩&quot;&quot;₩&quot;&quot;₩&quot;&quot;₩&quot;\-* #,##0_-;_-* &quot;-&quot;_-;_-@_-"/>
    <numFmt numFmtId="253" formatCode="#,##0.00;\(#,##0.00\);\ &quot;-&quot;\ "/>
    <numFmt numFmtId="254" formatCode="&quot;₩&quot;\ #,##0.00;[Red]&quot;₩&quot;\ \-#,##0.00"/>
    <numFmt numFmtId="255" formatCode="\$#.00"/>
    <numFmt numFmtId="256" formatCode="_-* #,##0.000_-;\-* #,##0.000_-;_-* &quot;-&quot;_-;_-@_-"/>
    <numFmt numFmtId="257" formatCode="_ &quot;₩&quot;* #,##0.00_ ;_ &quot;₩&quot;* &quot;₩&quot;&quot;₩&quot;&quot;₩&quot;&quot;₩&quot;\-#,##0.00_ ;_ &quot;₩&quot;* &quot;-&quot;??_ ;_ @_ "/>
    <numFmt numFmtId="258" formatCode="#,##0.0;\-#,##0.0"/>
    <numFmt numFmtId="259" formatCode="&quot;₩&quot;#,##0;&quot;₩&quot;&quot;₩&quot;&quot;₩&quot;&quot;₩&quot;&quot;₩&quot;&quot;₩&quot;&quot;₩&quot;&quot;₩&quot;&quot;₩&quot;&quot;₩&quot;&quot;₩&quot;&quot;₩&quot;\-&quot;₩&quot;#,##0"/>
    <numFmt numFmtId="260" formatCode="#,##0.0000\ ;\(#,##0.0000\)"/>
    <numFmt numFmtId="261" formatCode="_-* #,##0_-;&quot;₩&quot;&quot;₩&quot;\!\!\-* #,##0_-;_-* &quot;-&quot;_-;_-@_-"/>
    <numFmt numFmtId="262" formatCode="_-* #,##0.00_-;&quot;₩&quot;&quot;₩&quot;\!\!\-* #,##0.00_-;_-* &quot;-&quot;??_-;_-@_-"/>
    <numFmt numFmtId="263" formatCode="&quot;$&quot;#,##0.00;;"/>
    <numFmt numFmtId="264" formatCode="&quot;₩&quot;#,##0.00;&quot;₩&quot;&quot;₩&quot;&quot;₩&quot;&quot;₩&quot;&quot;₩&quot;&quot;₩&quot;&quot;₩&quot;&quot;₩&quot;&quot;₩&quot;&quot;₩&quot;&quot;₩&quot;&quot;₩&quot;\-&quot;₩&quot;#,##0.00"/>
    <numFmt numFmtId="265" formatCode="#,##0.0;\(#,##0.0\);\ &quot;-&quot;\ "/>
    <numFmt numFmtId="266" formatCode="0\ &quot;EA&quot;"/>
    <numFmt numFmtId="267" formatCode="#,##0.000\ &quot;EA &quot;"/>
    <numFmt numFmtId="268" formatCode="\$#."/>
    <numFmt numFmtId="269" formatCode="#,##0.0_);\(#,##0.0\)"/>
    <numFmt numFmtId="270" formatCode="#,##0.000\ &quot;㎏ &quot;"/>
    <numFmt numFmtId="271" formatCode="#,##0.00\ &quot;ℓ &quot;"/>
    <numFmt numFmtId="272" formatCode="#,##0.000\ &quot;m  &quot;"/>
    <numFmt numFmtId="273" formatCode="#,##0.000\ &quot;㎡ &quot;"/>
    <numFmt numFmtId="274" formatCode="#,##0.000\ &quot;㎥ &quot;"/>
    <numFmt numFmtId="275" formatCode="General_)"/>
    <numFmt numFmtId="276" formatCode="&quot;Fr.&quot;\ #,##0;[Red]&quot;Fr.&quot;\ \-#,##0"/>
    <numFmt numFmtId="277" formatCode="&quot;Fr.&quot;\ #,##0.00;[Red]&quot;Fr.&quot;\ \-#,##0.00"/>
    <numFmt numFmtId="278" formatCode="hh:mm:ss\ AM/PM_)"/>
    <numFmt numFmtId="279" formatCode="&quot;$&quot;#,##0.00"/>
    <numFmt numFmtId="280" formatCode="&quot;₩&quot;\$#,##0.00_);&quot;₩&quot;\(&quot;₩&quot;\$#,##0.00&quot;₩&quot;\)"/>
    <numFmt numFmtId="281" formatCode="#,##0.0000_);\(#,##0.0000\)"/>
    <numFmt numFmtId="282" formatCode="&quot;$&quot;#,##0;\-&quot;$&quot;#,##0"/>
    <numFmt numFmtId="283" formatCode="#,##0.000_ ;[Red]\-#,##0.000\ "/>
    <numFmt numFmtId="284" formatCode="_*\ ??_-"/>
    <numFmt numFmtId="285" formatCode="0.0_)"/>
    <numFmt numFmtId="286" formatCode="&quot;₩&quot;#,##0.00;[Red]&quot;₩&quot;&quot;₩&quot;&quot;₩&quot;&quot;₩&quot;\-&quot;₩&quot;#,##0.00"/>
    <numFmt numFmtId="287" formatCode="_-&quot;₩&quot;* #,##0_-;&quot;₩&quot;&quot;₩&quot;&quot;₩&quot;&quot;₩&quot;\-&quot;₩&quot;* #,##0_-;_-&quot;₩&quot;* &quot;-&quot;_-;_-@_-"/>
    <numFmt numFmtId="288" formatCode="0\ &quot;t&quot;"/>
    <numFmt numFmtId="289" formatCode="#,##0.000\ &quot;ton &quot;"/>
    <numFmt numFmtId="290" formatCode="#,##0.00\ &quot;개 &quot;"/>
    <numFmt numFmtId="291" formatCode="#,###\ &quot;개&quot;"/>
    <numFmt numFmtId="292" formatCode="#,##0.0\ &quot;개소 &quot;"/>
    <numFmt numFmtId="293" formatCode="0.00&quot;  &quot;"/>
    <numFmt numFmtId="294" formatCode="&quot;₩&quot;#,##0;&quot;₩&quot;&quot;₩&quot;&quot;₩&quot;&quot;₩&quot;\-#,##0"/>
    <numFmt numFmtId="295" formatCode="_ &quot;₩&quot;* #,##0_ ;_ &quot;₩&quot;* &quot;₩&quot;&quot;₩&quot;\!\!\-#,##0_ ;_ &quot;₩&quot;* &quot;-&quot;_ ;_ @_ "/>
    <numFmt numFmtId="296" formatCode="@&quot; LINE&quot;"/>
    <numFmt numFmtId="297" formatCode="#,###.00\ &quot;매 &quot;"/>
    <numFmt numFmtId="298" formatCode="_(&quot;RM&quot;* #,##0.00_);_(&quot;RM&quot;* \(#,##0.00\);_(&quot;RM&quot;* &quot;-&quot;??_);_(@_)"/>
    <numFmt numFmtId="299" formatCode="&quot;US$&quot;#,##0_);\(&quot;US$&quot;#,##0\)"/>
    <numFmt numFmtId="300" formatCode="&quot;₩&quot;\$#,##0.00_);[Red]&quot;₩&quot;\(&quot;₩&quot;\$#,##0.00&quot;₩&quot;\)"/>
    <numFmt numFmtId="301" formatCode="0.0%;[Red]\-0.0%"/>
    <numFmt numFmtId="302" formatCode="0.0%"/>
    <numFmt numFmtId="303" formatCode="0.00%;[Red]\-0.00%"/>
    <numFmt numFmtId="304" formatCode="@\ &quot;주임&quot;"/>
    <numFmt numFmtId="305" formatCode="#,##0_ ;[Red]\-#,##0\ "/>
    <numFmt numFmtId="306" formatCode="#,##0.000"/>
    <numFmt numFmtId="307" formatCode="_ * #,##0.0_ ;_ * \-#,##0.0_ ;_ * &quot;-&quot;??_ ;_ @_ "/>
    <numFmt numFmtId="308" formatCode="0.0_);[Red]&quot;₩&quot;\!\(0.0&quot;₩&quot;\!\)"/>
    <numFmt numFmtId="309" formatCode="0.000_ "/>
    <numFmt numFmtId="310" formatCode="_-* #,##0;\-* #,##0;_-* &quot;-&quot;;_-@"/>
    <numFmt numFmtId="311" formatCode=";\ ;\ ;"/>
    <numFmt numFmtId="312" formatCode="0.000\ "/>
    <numFmt numFmtId="313" formatCode="&quot;합의 &quot;\ ##.#%"/>
    <numFmt numFmtId="314" formatCode="&quot;  &quot;@"/>
    <numFmt numFmtId="315" formatCode="&quot;     &quot;@"/>
    <numFmt numFmtId="316" formatCode="0.00\ &quot;)&quot;"/>
    <numFmt numFmtId="317" formatCode="0.00\ &quot;)]&quot;"/>
    <numFmt numFmtId="318" formatCode="&quot;kr&quot;\ #,##0;&quot;kr&quot;\ \-#,##0"/>
    <numFmt numFmtId="319" formatCode="_-* #,##0_-;&quot;₩&quot;\!\!\-* #,##0_-;_-* &quot;-&quot;_-;_-@_-"/>
    <numFmt numFmtId="320" formatCode="&quot;?#,##0;\-&quot;&quot;?&quot;#,##0"/>
    <numFmt numFmtId="321" formatCode="###,###,###,###.0"/>
    <numFmt numFmtId="322" formatCode="&quot;₩&quot;\!\(#,##0.000&quot;₩&quot;\!\)"/>
    <numFmt numFmtId="323" formatCode="_-* #,##0.0000_-;\-* #,##0.0000_-;_-* &quot;-&quot;_-;_-@_-"/>
    <numFmt numFmtId="324" formatCode="_-* #,##0.0000_-;&quot;₩&quot;\!\-* #,##0.0000_-;_-* &quot;-&quot;_-;_-@_-"/>
    <numFmt numFmtId="325" formatCode="\(#,##0.000\)"/>
    <numFmt numFmtId="326" formatCode="mmmm\-yy"/>
    <numFmt numFmtId="327" formatCode="0.0000"/>
    <numFmt numFmtId="328" formatCode="0.00000%"/>
    <numFmt numFmtId="329" formatCode="_ &quot;₩&quot;* #,##0.00_ ;_ &quot;₩&quot;* &quot;₩&quot;&quot;₩&quot;&quot;₩&quot;&quot;₩&quot;&quot;₩&quot;&quot;₩&quot;&quot;₩&quot;&quot;₩&quot;\-#,##0.00_ ;_ &quot;₩&quot;* &quot;-&quot;??_ ;_ @_ "/>
    <numFmt numFmtId="330" formatCode="_ * #,##0_ ;_ * &quot;₩&quot;&quot;₩&quot;\!\!\-#,##0_ ;_ * &quot;-&quot;??_ ;_ @_ "/>
    <numFmt numFmtId="331" formatCode="#,##0.000;[Red]\(#,##0.000\)"/>
    <numFmt numFmtId="332" formatCode="#,##0;\(#,##0\)"/>
    <numFmt numFmtId="333" formatCode="&quot;₩&quot;#,##0.00;\!\-&quot;₩&quot;#,##0.00"/>
    <numFmt numFmtId="334" formatCode="&quot;₩&quot;#,##0.00;[Red]&quot;₩&quot;\!\!\-&quot;₩&quot;#,##0.00"/>
    <numFmt numFmtId="335" formatCode="_-&quot;₩&quot;* #,##0.00_-;\!\-&quot;₩&quot;* #,##0.00_-;_-&quot;₩&quot;* &quot;-&quot;??_-;_-@_-"/>
    <numFmt numFmtId="336" formatCode="&quot;₩&quot;#,##0;[Red]&quot;₩&quot;&quot;₩&quot;\!\!\-&quot;₩&quot;#,##0"/>
    <numFmt numFmtId="337" formatCode="_ * #,##0.000_ ;_ * \-#,##0.000_ ;_ * &quot;-&quot;_ ;_ @_ "/>
    <numFmt numFmtId="338" formatCode="_-* #,##0.00_-;&quot;₩&quot;&quot;₩&quot;&quot;₩&quot;\!\!\!\-* #,##0.00_-;_-* &quot;-&quot;??_-;_-@_-"/>
    <numFmt numFmtId="339" formatCode="0.00_ "/>
    <numFmt numFmtId="340" formatCode="0.0000_);[Red]\(0.0000\)"/>
    <numFmt numFmtId="341" formatCode="&quot;₩&quot;#,##0;&quot;₩&quot;\!\-&quot;₩&quot;#,##0"/>
    <numFmt numFmtId="342" formatCode="&quot;₩&quot;#,##0.00;[Red]&quot;₩&quot;&quot;₩&quot;\!\!\-&quot;₩&quot;#,##0.00"/>
    <numFmt numFmtId="343" formatCode="#,##0.000_);[Red]\(#,##0.000\)"/>
    <numFmt numFmtId="344" formatCode="&quot;US$&quot;#,##0_);[Red]\(&quot;US$&quot;#,##0\)"/>
    <numFmt numFmtId="345" formatCode="_-* #,##0.000_-;\-* #,##0.000_-;_-* &quot;-&quot;??_-;_-@_-"/>
    <numFmt numFmtId="346" formatCode="#,##0.00&quot; $&quot;;\-#,##0.00&quot; $&quot;"/>
    <numFmt numFmtId="347" formatCode="&quot;*&quot;#,##0\ &quot;일 (월)&quot;\ \ "/>
    <numFmt numFmtId="348" formatCode="#,##0.00&quot; $&quot;;[Red]&quot;₩&quot;\!\-#,##0.00&quot; $&quot;"/>
    <numFmt numFmtId="349" formatCode="#,##0.0_ ;[Red]\-#,##0.0\ "/>
    <numFmt numFmtId="350" formatCode="&quot;₩&quot;#,##0;[Red]&quot;₩&quot;&quot;₩&quot;&quot;₩&quot;&quot;₩&quot;\-#,##0"/>
    <numFmt numFmtId="351" formatCode="0.000\ &quot;²&quot;"/>
    <numFmt numFmtId="352" formatCode="&quot;(&quot;\ 0.00"/>
    <numFmt numFmtId="353" formatCode="&quot;[(&quot;\ 0.00"/>
    <numFmt numFmtId="354" formatCode="_ * #,##0_ ;_ * &quot;₩&quot;\!\-#,##0_ ;_ * &quot;-&quot;_ ;_ @_ "/>
    <numFmt numFmtId="355" formatCode="#,##0.#####\ ;[Red]\-#,##0.#####\ "/>
    <numFmt numFmtId="356" formatCode="#,##0\ ;[Red]\-#,##0\ "/>
    <numFmt numFmtId="357" formatCode="&quot;&lt;&quot;#,##0&quot;&gt;&quot;"/>
    <numFmt numFmtId="358" formatCode="_(&quot;$&quot;* #,##0.00_);_(&quot;$&quot;* &quot;₩&quot;\!\(#,##0.00&quot;₩&quot;\!\);_(&quot;$&quot;* &quot;-&quot;??_);_(@_)"/>
    <numFmt numFmtId="359" formatCode="_(&quot;$&quot;* #,##0_);_(&quot;$&quot;* &quot;₩&quot;\!\(#,##0&quot;₩&quot;\!\);_(&quot;$&quot;* &quot;-&quot;_);_(@_)"/>
    <numFmt numFmtId="360" formatCode="_-* #,##0.00_-;&quot;₩&quot;&quot;₩&quot;\-* #,##0.00_-;_-* &quot;-&quot;??_-;_-@_-"/>
    <numFmt numFmtId="361" formatCode="_-&quot;₩&quot;* #,##0.00_-;&quot;₩&quot;&quot;₩&quot;\-&quot;₩&quot;* #,##0.00_-;_-&quot;₩&quot;* &quot;-&quot;??_-;_-@_-"/>
    <numFmt numFmtId="362" formatCode="&quot;₩&quot;#,##0.00;&quot;₩&quot;&quot;₩&quot;&quot;₩&quot;&quot;₩&quot;\-#,##0.00"/>
    <numFmt numFmtId="363" formatCode="0.00;[Red]0.00"/>
    <numFmt numFmtId="364" formatCode="_-&quot;$&quot;\ * #,##0.00_-;_-&quot;$&quot;\ * #,##0.00\-;_-&quot;$&quot;\ * &quot;-&quot;??_-;_-@_-"/>
    <numFmt numFmtId="365" formatCode="&quot;- &quot;0.00\ &quot;m&quot;"/>
    <numFmt numFmtId="366" formatCode="yyyy&quot;년&quot;\ m&quot;월&quot;;@"/>
    <numFmt numFmtId="367" formatCode="m&quot;월&quot;\ d&quot;일&quot;;@"/>
    <numFmt numFmtId="368" formatCode="&quot;G.L -&quot;0.00\ &quot;m&quot;"/>
  </numFmts>
  <fonts count="20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11"/>
      <name val="돋움"/>
      <family val="3"/>
      <charset val="129"/>
    </font>
    <font>
      <sz val="10"/>
      <name val="새굴림"/>
      <family val="1"/>
      <charset val="129"/>
    </font>
    <font>
      <sz val="10"/>
      <name val="MS Sans Serif"/>
      <family val="2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1"/>
      <color indexed="8"/>
      <name val="Courier"/>
      <family val="3"/>
    </font>
    <font>
      <sz val="12"/>
      <name val="뼻뮝"/>
      <family val="1"/>
      <charset val="129"/>
    </font>
    <font>
      <sz val="10"/>
      <name val="궁서(English)"/>
      <family val="3"/>
      <charset val="129"/>
    </font>
    <font>
      <sz val="12"/>
      <name val="굴림체"/>
      <family val="3"/>
      <charset val="129"/>
    </font>
    <font>
      <sz val="9"/>
      <name val="돋움"/>
      <family val="3"/>
      <charset val="129"/>
    </font>
    <font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sz val="12"/>
      <name val="궁서체"/>
      <family val="1"/>
      <charset val="129"/>
    </font>
    <font>
      <sz val="10"/>
      <name val="굴림체"/>
      <family val="3"/>
      <charset val="129"/>
    </font>
    <font>
      <sz val="11"/>
      <name val="돋움체"/>
      <family val="3"/>
      <charset val="129"/>
    </font>
    <font>
      <sz val="11"/>
      <name val="μ¸¿o"/>
      <family val="3"/>
      <charset val="129"/>
    </font>
    <font>
      <sz val="8"/>
      <name val="¹UAAA¼"/>
      <family val="1"/>
      <charset val="129"/>
    </font>
    <font>
      <sz val="10"/>
      <name val="바탕체"/>
      <family val="1"/>
      <charset val="129"/>
    </font>
    <font>
      <b/>
      <sz val="10"/>
      <name val="Helv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Helv"/>
      <family val="2"/>
    </font>
    <font>
      <b/>
      <sz val="11"/>
      <name val="Helv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바탕체"/>
      <family val="1"/>
      <charset val="129"/>
    </font>
    <font>
      <u/>
      <sz val="20"/>
      <name val="돋움"/>
      <family val="3"/>
      <charset val="129"/>
    </font>
    <font>
      <vertAlign val="superscript"/>
      <sz val="11"/>
      <name val="돋움"/>
      <family val="3"/>
      <charset val="129"/>
    </font>
    <font>
      <sz val="8"/>
      <name val="굴림체"/>
      <family val="3"/>
      <charset val="129"/>
    </font>
    <font>
      <sz val="12"/>
      <name val="돋움"/>
      <family val="3"/>
      <charset val="129"/>
    </font>
    <font>
      <sz val="20"/>
      <name val="굴림"/>
      <family val="3"/>
      <charset val="129"/>
    </font>
    <font>
      <sz val="20"/>
      <name val="돋움"/>
      <family val="3"/>
      <charset val="129"/>
    </font>
    <font>
      <sz val="10"/>
      <color indexed="8"/>
      <name val="굴림체"/>
      <family val="3"/>
      <charset val="129"/>
    </font>
    <font>
      <b/>
      <sz val="10"/>
      <name val="굴림체"/>
      <family val="3"/>
      <charset val="129"/>
    </font>
    <font>
      <b/>
      <u/>
      <sz val="24"/>
      <name val="돋움"/>
      <family val="3"/>
      <charset val="129"/>
    </font>
    <font>
      <u/>
      <sz val="24"/>
      <name val="돋움"/>
      <family val="3"/>
      <charset val="129"/>
    </font>
    <font>
      <sz val="24"/>
      <name val="돋움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sz val="12"/>
      <name val="돋움체"/>
      <family val="3"/>
      <charset val="129"/>
    </font>
    <font>
      <i/>
      <sz val="12"/>
      <name val="굴림체"/>
      <family val="3"/>
      <charset val="129"/>
    </font>
    <font>
      <sz val="10"/>
      <name val="굴림"/>
      <family val="3"/>
      <charset val="129"/>
    </font>
    <font>
      <sz val="10"/>
      <name val="명조"/>
      <family val="3"/>
      <charset val="129"/>
    </font>
    <font>
      <sz val="12"/>
      <name val="¹????¼"/>
      <family val="1"/>
      <charset val="129"/>
    </font>
    <font>
      <sz val="10"/>
      <name val="Helv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color indexed="8"/>
      <name val="Arial"/>
      <family val="2"/>
    </font>
    <font>
      <sz val="9"/>
      <name val="새굴림"/>
      <family val="1"/>
      <charset val="129"/>
    </font>
    <font>
      <sz val="12"/>
      <name val="Times New Roman"/>
      <family val="1"/>
    </font>
    <font>
      <sz val="12"/>
      <name val="System"/>
      <family val="2"/>
      <charset val="129"/>
    </font>
    <font>
      <b/>
      <sz val="1"/>
      <color indexed="8"/>
      <name val="Courier"/>
      <family val="3"/>
    </font>
    <font>
      <sz val="11"/>
      <name val="바탕체"/>
      <family val="1"/>
      <charset val="129"/>
    </font>
    <font>
      <sz val="10"/>
      <name val="Courier New"/>
      <family val="3"/>
    </font>
    <font>
      <sz val="12"/>
      <name val="견명조"/>
      <family val="1"/>
      <charset val="129"/>
    </font>
    <font>
      <sz val="10"/>
      <name val="돋움체"/>
      <family val="3"/>
      <charset val="129"/>
    </font>
    <font>
      <sz val="1"/>
      <color indexed="0"/>
      <name val="Courier"/>
      <family val="3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name val="휴먼명조"/>
      <family val="3"/>
      <charset val="129"/>
    </font>
    <font>
      <sz val="12"/>
      <name val="Arial"/>
      <family val="2"/>
    </font>
    <font>
      <sz val="12"/>
      <name val="ⓒoUAAA¨u"/>
      <family val="1"/>
      <charset val="129"/>
    </font>
    <font>
      <sz val="9"/>
      <name val="굴림체"/>
      <family val="3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"/>
      <color indexed="16"/>
      <name val="Courier"/>
      <family val="3"/>
    </font>
    <font>
      <sz val="10"/>
      <color indexed="24"/>
      <name val="Arial"/>
      <family val="2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0"/>
      <name val="Courier"/>
      <family val="3"/>
    </font>
    <font>
      <b/>
      <i/>
      <sz val="14"/>
      <name val="Times New Roman"/>
      <family val="1"/>
    </font>
    <font>
      <i/>
      <sz val="1"/>
      <color indexed="8"/>
      <name val="Courier"/>
      <family val="3"/>
    </font>
    <font>
      <u/>
      <sz val="8.5"/>
      <color indexed="36"/>
      <name val="바탕체"/>
      <family val="1"/>
      <charset val="129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9"/>
      <color indexed="9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i/>
      <sz val="12"/>
      <color indexed="16"/>
      <name val="Times New Roman"/>
      <family val="1"/>
    </font>
    <font>
      <b/>
      <sz val="1"/>
      <color indexed="16"/>
      <name val="Courier"/>
      <family val="3"/>
    </font>
    <font>
      <sz val="10"/>
      <name val="Univers (WN)"/>
      <family val="2"/>
    </font>
    <font>
      <u/>
      <sz val="8.5"/>
      <color indexed="12"/>
      <name val="바탕체"/>
      <family val="1"/>
      <charset val="129"/>
    </font>
    <font>
      <sz val="12"/>
      <name val="Helv"/>
      <family val="2"/>
    </font>
    <font>
      <sz val="12"/>
      <color indexed="9"/>
      <name val="Helv"/>
      <family val="2"/>
    </font>
    <font>
      <b/>
      <i/>
      <sz val="12"/>
      <name val="Times New Roman"/>
      <family val="1"/>
    </font>
    <font>
      <sz val="12"/>
      <name val="宋体"/>
      <family val="3"/>
      <charset val="129"/>
    </font>
    <font>
      <sz val="9"/>
      <name val="돋움체"/>
      <family val="3"/>
      <charset val="129"/>
    </font>
    <font>
      <sz val="7"/>
      <name val="Small Fonts"/>
      <family val="2"/>
    </font>
    <font>
      <sz val="10"/>
      <name val="Tms Rmn"/>
      <family val="1"/>
    </font>
    <font>
      <sz val="9.6"/>
      <name val="돋움"/>
      <family val="3"/>
      <charset val="129"/>
    </font>
    <font>
      <b/>
      <sz val="16"/>
      <name val="Times New Roman"/>
      <family val="1"/>
    </font>
    <font>
      <b/>
      <sz val="12"/>
      <color indexed="16"/>
      <name val="Arial"/>
      <family val="2"/>
    </font>
    <font>
      <b/>
      <i/>
      <sz val="18"/>
      <color indexed="16"/>
      <name val="Times New Roman"/>
      <family val="1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18"/>
      <color indexed="12"/>
      <name val="MS Sans Serif"/>
      <family val="2"/>
    </font>
    <font>
      <sz val="9"/>
      <name val="바탕체"/>
      <family val="1"/>
      <charset val="129"/>
    </font>
    <font>
      <b/>
      <sz val="8"/>
      <color indexed="32"/>
      <name val="Arial"/>
      <family val="2"/>
    </font>
    <font>
      <b/>
      <sz val="12"/>
      <name val="바탕체"/>
      <family val="1"/>
      <charset val="129"/>
    </font>
    <font>
      <sz val="10"/>
      <color indexed="18"/>
      <name val="가는으뜸체"/>
      <family val="1"/>
      <charset val="129"/>
    </font>
    <font>
      <sz val="11"/>
      <color indexed="10"/>
      <name val="맑은 고딕"/>
      <family val="3"/>
      <charset val="129"/>
    </font>
    <font>
      <b/>
      <sz val="10"/>
      <color indexed="18"/>
      <name val="휴먼SK태명조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8"/>
      <name val="바탕체"/>
      <family val="1"/>
      <charset val="129"/>
    </font>
    <font>
      <sz val="12"/>
      <name val="Courier"/>
      <family val="3"/>
    </font>
    <font>
      <sz val="11"/>
      <color indexed="20"/>
      <name val="맑은 고딕"/>
      <family val="3"/>
      <charset val="129"/>
    </font>
    <font>
      <sz val="12"/>
      <color indexed="8"/>
      <name val="뼻뮝"/>
      <family val="3"/>
      <charset val="129"/>
    </font>
    <font>
      <u/>
      <sz val="9"/>
      <color indexed="36"/>
      <name val="돋움체"/>
      <family val="3"/>
      <charset val="129"/>
    </font>
    <font>
      <sz val="14"/>
      <name val="뼥?ⓒ"/>
      <family val="3"/>
      <charset val="129"/>
    </font>
    <font>
      <sz val="10"/>
      <color indexed="12"/>
      <name val="돋움"/>
      <family val="3"/>
      <charset val="129"/>
    </font>
    <font>
      <b/>
      <sz val="18"/>
      <name val="(한)신중명조"/>
      <family val="1"/>
      <charset val="129"/>
    </font>
    <font>
      <sz val="11"/>
      <name val="뼻뮝"/>
      <family val="3"/>
      <charset val="129"/>
    </font>
    <font>
      <sz val="11"/>
      <color indexed="60"/>
      <name val="맑은 고딕"/>
      <family val="3"/>
      <charset val="129"/>
    </font>
    <font>
      <sz val="10"/>
      <color indexed="10"/>
      <name val="돋움체"/>
      <family val="3"/>
      <charset val="129"/>
    </font>
    <font>
      <sz val="10"/>
      <name val="돋움"/>
      <family val="3"/>
      <charset val="129"/>
    </font>
    <font>
      <sz val="10"/>
      <name val="바탕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9"/>
      <color indexed="8"/>
      <name val="휴먼세명조"/>
      <family val="3"/>
      <charset val="129"/>
    </font>
    <font>
      <sz val="10"/>
      <color indexed="37"/>
      <name val="바탕"/>
      <family val="1"/>
      <charset val="129"/>
    </font>
    <font>
      <sz val="12"/>
      <name val="명조"/>
      <family val="3"/>
      <charset val="129"/>
    </font>
    <font>
      <sz val="9"/>
      <color indexed="10"/>
      <name val="바탕체"/>
      <family val="1"/>
      <charset val="129"/>
    </font>
    <font>
      <sz val="9"/>
      <color indexed="8"/>
      <name val="Arial"/>
      <family val="2"/>
    </font>
    <font>
      <sz val="10"/>
      <name val="가는안상수체"/>
      <family val="3"/>
      <charset val="129"/>
    </font>
    <font>
      <sz val="11"/>
      <color indexed="52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12"/>
      <name val="굴림체"/>
      <family val="3"/>
      <charset val="129"/>
    </font>
    <font>
      <sz val="12"/>
      <name val="견고딕"/>
      <family val="1"/>
      <charset val="129"/>
    </font>
    <font>
      <sz val="10"/>
      <color indexed="37"/>
      <name val="굴림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0"/>
      <color indexed="37"/>
      <name val="휴먼명조"/>
      <family val="3"/>
      <charset val="129"/>
    </font>
    <font>
      <b/>
      <sz val="10"/>
      <color indexed="24"/>
      <name val="휴먼세명조"/>
      <family val="3"/>
      <charset val="129"/>
    </font>
    <font>
      <b/>
      <u val="doubleAccounting"/>
      <sz val="15"/>
      <name val="휴먼태명조"/>
      <family val="3"/>
      <charset val="129"/>
    </font>
    <font>
      <sz val="20"/>
      <name val="솔체"/>
      <family val="1"/>
      <charset val="129"/>
    </font>
    <font>
      <sz val="11"/>
      <color indexed="17"/>
      <name val="맑은 고딕"/>
      <family val="3"/>
      <charset val="129"/>
    </font>
    <font>
      <sz val="11"/>
      <name val="가는으뜸체"/>
      <family val="1"/>
      <charset val="129"/>
    </font>
    <font>
      <b/>
      <sz val="11"/>
      <name val="휴먼머리견출명조"/>
      <family val="3"/>
      <charset val="129"/>
    </font>
    <font>
      <sz val="10"/>
      <name val="휴먼세명조"/>
      <family val="3"/>
      <charset val="129"/>
    </font>
    <font>
      <b/>
      <sz val="11"/>
      <color indexed="63"/>
      <name val="맑은 고딕"/>
      <family val="3"/>
      <charset val="129"/>
    </font>
    <font>
      <sz val="7.5"/>
      <name val="돋움체"/>
      <family val="3"/>
      <charset val="129"/>
    </font>
    <font>
      <b/>
      <u/>
      <sz val="14"/>
      <name val="굴림체"/>
      <family val="3"/>
      <charset val="129"/>
    </font>
    <font>
      <sz val="16"/>
      <name val="굴림체"/>
      <family val="3"/>
      <charset val="129"/>
    </font>
    <font>
      <sz val="10"/>
      <name val="휴먼모음T"/>
      <family val="1"/>
      <charset val="129"/>
    </font>
    <font>
      <u/>
      <sz val="11"/>
      <color theme="10"/>
      <name val="맑은 고딕"/>
      <family val="3"/>
      <charset val="129"/>
    </font>
    <font>
      <sz val="12"/>
      <color indexed="18"/>
      <name val="돋움체"/>
      <family val="3"/>
      <charset val="129"/>
    </font>
    <font>
      <b/>
      <sz val="10"/>
      <name val="돋움"/>
      <family val="3"/>
      <charset val="129"/>
    </font>
    <font>
      <b/>
      <sz val="22"/>
      <color indexed="8"/>
      <name val="휴먼명조,한컴돋움"/>
      <family val="3"/>
      <charset val="129"/>
    </font>
    <font>
      <sz val="22"/>
      <color indexed="8"/>
      <name val="휴먼명조,한컴돋움"/>
      <family val="3"/>
      <charset val="129"/>
    </font>
    <font>
      <sz val="20"/>
      <color indexed="8"/>
      <name val="휴먼명조,한컴돋움"/>
      <family val="3"/>
      <charset val="129"/>
    </font>
    <font>
      <b/>
      <sz val="26"/>
      <color indexed="8"/>
      <name val="휴먼명조,한컴돋움"/>
      <family val="3"/>
      <charset val="129"/>
    </font>
    <font>
      <b/>
      <sz val="16"/>
      <color indexed="8"/>
      <name val="굴림체"/>
      <family val="3"/>
      <charset val="129"/>
    </font>
    <font>
      <sz val="12"/>
      <color indexed="8"/>
      <name val="굴림체"/>
      <family val="3"/>
      <charset val="129"/>
    </font>
    <font>
      <sz val="11"/>
      <color rgb="FFFF0000"/>
      <name val="굴림체"/>
      <family val="3"/>
      <charset val="129"/>
    </font>
    <font>
      <sz val="12"/>
      <name val="휴먼명조,한컴돋움"/>
      <family val="3"/>
      <charset val="129"/>
    </font>
    <font>
      <sz val="11"/>
      <color rgb="FFFF0000"/>
      <name val="돋움"/>
      <family val="3"/>
      <charset val="129"/>
    </font>
    <font>
      <sz val="12"/>
      <color theme="1"/>
      <name val="굴림체"/>
      <family val="3"/>
      <charset val="129"/>
    </font>
    <font>
      <sz val="12"/>
      <color indexed="8"/>
      <name val="휴먼명조,한컴돋움"/>
      <family val="3"/>
      <charset val="129"/>
    </font>
    <font>
      <b/>
      <sz val="24"/>
      <name val="돋움"/>
      <family val="3"/>
      <charset val="129"/>
    </font>
    <font>
      <b/>
      <u/>
      <sz val="30"/>
      <name val="돋움"/>
      <family val="3"/>
      <charset val="129"/>
    </font>
    <font>
      <b/>
      <sz val="18"/>
      <name val="돋움"/>
      <family val="3"/>
      <charset val="129"/>
    </font>
    <font>
      <b/>
      <sz val="21"/>
      <name val="돋움"/>
      <family val="3"/>
      <charset val="129"/>
    </font>
    <font>
      <b/>
      <sz val="16"/>
      <name val="돋움"/>
      <family val="3"/>
      <charset val="129"/>
    </font>
    <font>
      <sz val="21"/>
      <name val="돋움"/>
      <family val="3"/>
      <charset val="129"/>
    </font>
    <font>
      <b/>
      <sz val="20"/>
      <name val="굴림체"/>
      <family val="3"/>
      <charset val="129"/>
    </font>
    <font>
      <b/>
      <sz val="20"/>
      <name val="돋움"/>
      <family val="3"/>
      <charset val="129"/>
    </font>
    <font>
      <b/>
      <sz val="23"/>
      <name val="돋움"/>
      <family val="3"/>
      <charset val="129"/>
    </font>
    <font>
      <sz val="23"/>
      <name val="돋움"/>
      <family val="3"/>
      <charset val="129"/>
    </font>
    <font>
      <b/>
      <u/>
      <sz val="20"/>
      <name val="돋움"/>
      <family val="3"/>
      <charset val="129"/>
    </font>
    <font>
      <sz val="9"/>
      <color indexed="8"/>
      <name val="돋움"/>
      <family val="3"/>
      <charset val="129"/>
    </font>
    <font>
      <sz val="7"/>
      <name val="돋움"/>
      <family val="3"/>
      <charset val="129"/>
    </font>
    <font>
      <u/>
      <sz val="26"/>
      <name val="휴먼옛체"/>
      <family val="1"/>
      <charset val="129"/>
    </font>
    <font>
      <sz val="26"/>
      <name val="휴먼옛체"/>
      <family val="1"/>
      <charset val="129"/>
    </font>
    <font>
      <sz val="26"/>
      <name val="HY견명조"/>
      <family val="1"/>
      <charset val="129"/>
    </font>
    <font>
      <sz val="12"/>
      <name val="HY견명조"/>
      <family val="1"/>
      <charset val="129"/>
    </font>
    <font>
      <sz val="11"/>
      <name val="HY견명조"/>
      <family val="1"/>
      <charset val="129"/>
    </font>
    <font>
      <sz val="10"/>
      <name val="HY견명조"/>
      <family val="1"/>
      <charset val="129"/>
    </font>
    <font>
      <b/>
      <u/>
      <sz val="23"/>
      <name val="돋움"/>
      <family val="3"/>
      <charset val="129"/>
    </font>
    <font>
      <b/>
      <sz val="16"/>
      <color indexed="8"/>
      <name val="휴먼명조,한컴돋움"/>
      <family val="3"/>
      <charset val="129"/>
    </font>
    <font>
      <sz val="12"/>
      <color rgb="FFFF0000"/>
      <name val="굴림체"/>
      <family val="3"/>
      <charset val="129"/>
    </font>
    <font>
      <sz val="20"/>
      <name val="휴먼명조,한컴돋움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58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gray125">
        <bgColor theme="2" tint="-0.24994659260841701"/>
      </patternFill>
    </fill>
    <fill>
      <patternFill patternType="gray125">
        <bgColor theme="0" tint="-0.14996795556505021"/>
      </patternFill>
    </fill>
    <fill>
      <patternFill patternType="gray125">
        <bgColor theme="2" tint="-0.74996185186315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DC8F"/>
        <bgColor indexed="64"/>
      </patternFill>
    </fill>
  </fills>
  <borders count="1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9"/>
      </right>
      <top style="thin">
        <color indexed="8"/>
      </top>
      <bottom style="medium">
        <color indexed="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medium">
        <color indexed="63"/>
      </right>
      <top style="thin">
        <color indexed="9"/>
      </top>
      <bottom style="medium">
        <color indexed="63"/>
      </bottom>
      <diagonal/>
    </border>
    <border>
      <left style="thin">
        <color indexed="8"/>
      </left>
      <right style="medium">
        <color indexed="9"/>
      </right>
      <top style="thin">
        <color indexed="8"/>
      </top>
      <bottom style="medium">
        <color indexed="9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9"/>
      </left>
      <right style="medium">
        <color indexed="63"/>
      </right>
      <top style="thin">
        <color indexed="9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520">
    <xf numFmtId="0" fontId="0" fillId="0" borderId="0"/>
    <xf numFmtId="24" fontId="7" fillId="0" borderId="0" applyFont="0" applyFill="0" applyBorder="0" applyAlignment="0" applyProtection="0"/>
    <xf numFmtId="183" fontId="8" fillId="0" borderId="0" applyNumberFormat="0" applyFont="0" applyFill="0" applyBorder="0" applyAlignment="0" applyProtection="0"/>
    <xf numFmtId="184" fontId="1" fillId="0" borderId="0" applyNumberFormat="0" applyFont="0" applyFill="0" applyBorder="0" applyAlignment="0" applyProtection="0"/>
    <xf numFmtId="183" fontId="8" fillId="0" borderId="0" applyNumberFormat="0" applyFont="0" applyFill="0" applyBorder="0" applyAlignment="0" applyProtection="0"/>
    <xf numFmtId="184" fontId="1" fillId="0" borderId="0" applyNumberFormat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8" fontId="1" fillId="0" borderId="0">
      <protection locked="0"/>
    </xf>
    <xf numFmtId="9" fontId="8" fillId="0" borderId="0">
      <protection locked="0"/>
    </xf>
    <xf numFmtId="8" fontId="1" fillId="0" borderId="0">
      <protection locked="0"/>
    </xf>
    <xf numFmtId="0" fontId="1" fillId="0" borderId="0">
      <protection locked="0"/>
    </xf>
    <xf numFmtId="8" fontId="1" fillId="0" borderId="0">
      <protection locked="0"/>
    </xf>
    <xf numFmtId="0" fontId="1" fillId="0" borderId="0">
      <protection locked="0"/>
    </xf>
    <xf numFmtId="8" fontId="1" fillId="0" borderId="0">
      <protection locked="0"/>
    </xf>
    <xf numFmtId="8" fontId="1" fillId="0" borderId="0">
      <protection locked="0"/>
    </xf>
    <xf numFmtId="8" fontId="1" fillId="0" borderId="0">
      <protection locked="0"/>
    </xf>
    <xf numFmtId="0" fontId="24" fillId="0" borderId="0"/>
    <xf numFmtId="199" fontId="25" fillId="0" borderId="0" applyFill="0" applyBorder="0" applyAlignment="0"/>
    <xf numFmtId="0" fontId="26" fillId="0" borderId="0"/>
    <xf numFmtId="0" fontId="10" fillId="0" borderId="0" applyFont="0" applyFill="0" applyBorder="0" applyAlignment="0" applyProtection="0"/>
    <xf numFmtId="200" fontId="8" fillId="0" borderId="0"/>
    <xf numFmtId="0" fontId="27" fillId="0" borderId="0" applyNumberFormat="0" applyAlignment="0">
      <alignment horizontal="left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01" fontId="8" fillId="0" borderId="0"/>
    <xf numFmtId="202" fontId="8" fillId="0" borderId="0"/>
    <xf numFmtId="0" fontId="28" fillId="0" borderId="0" applyNumberFormat="0" applyAlignment="0">
      <alignment horizontal="left"/>
    </xf>
    <xf numFmtId="203" fontId="6" fillId="0" borderId="0" applyFont="0" applyFill="0" applyBorder="0" applyAlignment="0" applyProtection="0"/>
    <xf numFmtId="38" fontId="19" fillId="2" borderId="0" applyNumberFormat="0" applyBorder="0" applyAlignment="0" applyProtection="0"/>
    <xf numFmtId="0" fontId="29" fillId="0" borderId="0">
      <alignment horizontal="left"/>
    </xf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19" fillId="2" borderId="3" applyNumberFormat="0" applyBorder="0" applyAlignment="0" applyProtection="0"/>
    <xf numFmtId="0" fontId="30" fillId="0" borderId="4"/>
    <xf numFmtId="204" fontId="8" fillId="0" borderId="0"/>
    <xf numFmtId="10" fontId="10" fillId="0" borderId="0" applyFont="0" applyFill="0" applyBorder="0" applyAlignment="0" applyProtection="0"/>
    <xf numFmtId="30" fontId="31" fillId="0" borderId="0" applyNumberFormat="0" applyFill="0" applyBorder="0" applyAlignment="0" applyProtection="0">
      <alignment horizontal="left"/>
    </xf>
    <xf numFmtId="0" fontId="30" fillId="0" borderId="0"/>
    <xf numFmtId="40" fontId="32" fillId="0" borderId="0" applyBorder="0">
      <alignment horizontal="right"/>
    </xf>
    <xf numFmtId="0" fontId="33" fillId="0" borderId="5">
      <alignment horizontal="left"/>
    </xf>
    <xf numFmtId="40" fontId="1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20" fillId="0" borderId="6">
      <alignment horizontal="center" vertical="center"/>
    </xf>
    <xf numFmtId="0" fontId="12" fillId="0" borderId="0">
      <protection locked="0"/>
    </xf>
    <xf numFmtId="3" fontId="7" fillId="0" borderId="7">
      <alignment horizontal="center"/>
    </xf>
    <xf numFmtId="0" fontId="12" fillId="0" borderId="0">
      <protection locked="0"/>
    </xf>
    <xf numFmtId="190" fontId="10" fillId="0" borderId="0">
      <alignment vertical="center"/>
    </xf>
    <xf numFmtId="177" fontId="1" fillId="0" borderId="0" applyFont="0" applyFill="0" applyBorder="0" applyAlignment="0" applyProtection="0"/>
    <xf numFmtId="0" fontId="10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92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191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49" fontId="2" fillId="0" borderId="8" applyNumberFormat="0" applyAlignment="0"/>
    <xf numFmtId="4" fontId="12" fillId="0" borderId="0">
      <protection locked="0"/>
    </xf>
    <xf numFmtId="5" fontId="1" fillId="0" borderId="0">
      <protection locked="0"/>
    </xf>
    <xf numFmtId="0" fontId="8" fillId="0" borderId="0"/>
    <xf numFmtId="193" fontId="21" fillId="0" borderId="0" applyFont="0" applyFill="0" applyBorder="0" applyAlignment="0" applyProtection="0">
      <alignment horizontal="centerContinuous" vertical="center"/>
    </xf>
    <xf numFmtId="177" fontId="1" fillId="0" borderId="0" applyFont="0" applyFill="0" applyBorder="0" applyAlignment="0" applyProtection="0"/>
    <xf numFmtId="194" fontId="21" fillId="0" borderId="0" applyFont="0" applyFill="0" applyBorder="0" applyAlignment="0" applyProtection="0">
      <alignment textRotation="255"/>
    </xf>
    <xf numFmtId="195" fontId="21" fillId="0" borderId="0" applyFont="0" applyFill="0" applyBorder="0" applyAlignment="0" applyProtection="0">
      <alignment textRotation="255"/>
    </xf>
    <xf numFmtId="196" fontId="21" fillId="0" borderId="0" applyFont="0" applyFill="0" applyBorder="0" applyAlignment="0" applyProtection="0">
      <alignment textRotation="255"/>
    </xf>
    <xf numFmtId="197" fontId="21" fillId="0" borderId="0" applyFont="0" applyFill="0" applyBorder="0" applyAlignment="0" applyProtection="0">
      <alignment textRotation="255"/>
    </xf>
    <xf numFmtId="38" fontId="1" fillId="0" borderId="0">
      <protection locked="0"/>
    </xf>
    <xf numFmtId="0" fontId="12" fillId="0" borderId="9">
      <protection locked="0"/>
    </xf>
    <xf numFmtId="187" fontId="1" fillId="0" borderId="0">
      <protection locked="0"/>
    </xf>
    <xf numFmtId="6" fontId="1" fillId="0" borderId="0">
      <protection locked="0"/>
    </xf>
    <xf numFmtId="0" fontId="1" fillId="0" borderId="0"/>
    <xf numFmtId="0" fontId="1" fillId="0" borderId="0"/>
    <xf numFmtId="0" fontId="46" fillId="0" borderId="0"/>
    <xf numFmtId="0" fontId="6" fillId="0" borderId="3" applyNumberFormat="0" applyFont="0" applyFill="0" applyBorder="0" applyAlignment="0" applyProtection="0">
      <alignment horizontal="center" vertical="center"/>
    </xf>
    <xf numFmtId="0" fontId="8" fillId="0" borderId="0">
      <protection locked="0"/>
    </xf>
    <xf numFmtId="0" fontId="1" fillId="0" borderId="0"/>
    <xf numFmtId="0" fontId="8" fillId="0" borderId="0">
      <protection locked="0"/>
    </xf>
    <xf numFmtId="0" fontId="8" fillId="0" borderId="0">
      <protection locked="0"/>
    </xf>
    <xf numFmtId="0" fontId="8" fillId="0" borderId="0">
      <protection locked="0"/>
    </xf>
    <xf numFmtId="0" fontId="7" fillId="0" borderId="25">
      <alignment horizontal="center"/>
    </xf>
    <xf numFmtId="3" fontId="48" fillId="0" borderId="3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15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210" fontId="1" fillId="0" borderId="0" applyNumberFormat="0" applyFont="0" applyFill="0" applyBorder="0" applyAlignment="0" applyProtection="0"/>
    <xf numFmtId="207" fontId="15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211" fontId="8" fillId="0" borderId="0" applyNumberFormat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9" fontId="15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210" fontId="1" fillId="0" borderId="0" applyNumberFormat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7" fontId="15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211" fontId="8" fillId="0" borderId="0" applyNumberFormat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0" fontId="7" fillId="0" borderId="0"/>
    <xf numFmtId="0" fontId="15" fillId="0" borderId="0">
      <alignment vertical="center"/>
    </xf>
    <xf numFmtId="40" fontId="8" fillId="0" borderId="11"/>
    <xf numFmtId="0" fontId="49" fillId="0" borderId="0">
      <alignment vertical="center"/>
    </xf>
    <xf numFmtId="0" fontId="15" fillId="0" borderId="0">
      <alignment vertical="center"/>
    </xf>
    <xf numFmtId="38" fontId="8" fillId="0" borderId="8">
      <alignment horizontal="right"/>
    </xf>
    <xf numFmtId="212" fontId="25" fillId="0" borderId="3">
      <alignment vertical="center"/>
    </xf>
    <xf numFmtId="213" fontId="50" fillId="0" borderId="0">
      <protection locked="0"/>
    </xf>
    <xf numFmtId="0" fontId="7" fillId="0" borderId="0"/>
    <xf numFmtId="0" fontId="51" fillId="0" borderId="0" applyFont="0" applyFill="0" applyBorder="0" applyAlignment="0" applyProtection="0"/>
    <xf numFmtId="0" fontId="15" fillId="0" borderId="0"/>
    <xf numFmtId="0" fontId="8" fillId="0" borderId="0"/>
    <xf numFmtId="0" fontId="8" fillId="0" borderId="0"/>
    <xf numFmtId="0" fontId="10" fillId="0" borderId="0" applyFont="0" applyFill="0" applyBorder="0" applyAlignment="0" applyProtection="0"/>
    <xf numFmtId="213" fontId="50" fillId="0" borderId="0">
      <protection locked="0"/>
    </xf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/>
    <xf numFmtId="213" fontId="50" fillId="0" borderId="0">
      <protection locked="0"/>
    </xf>
    <xf numFmtId="0" fontId="1" fillId="0" borderId="0"/>
    <xf numFmtId="213" fontId="50" fillId="0" borderId="0">
      <protection locked="0"/>
    </xf>
    <xf numFmtId="213" fontId="50" fillId="0" borderId="0">
      <protection locked="0"/>
    </xf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10" fillId="0" borderId="0"/>
    <xf numFmtId="214" fontId="1" fillId="0" borderId="0" applyFont="0" applyFill="0" applyBorder="0" applyAlignment="0" applyProtection="0"/>
    <xf numFmtId="0" fontId="15" fillId="0" borderId="0"/>
    <xf numFmtId="0" fontId="10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21" fillId="0" borderId="0"/>
    <xf numFmtId="0" fontId="53" fillId="0" borderId="0"/>
    <xf numFmtId="0" fontId="5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9" fontId="55" fillId="0" borderId="0" applyFont="0" applyFill="0" applyBorder="0" applyAlignment="0" applyProtection="0"/>
    <xf numFmtId="0" fontId="10" fillId="0" borderId="0"/>
    <xf numFmtId="9" fontId="5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9" fontId="55" fillId="0" borderId="0" applyFont="0" applyFill="0" applyBorder="0" applyAlignment="0" applyProtection="0"/>
    <xf numFmtId="0" fontId="2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9" fontId="55" fillId="0" borderId="0" applyFont="0" applyFill="0" applyBorder="0" applyAlignment="0" applyProtection="0"/>
    <xf numFmtId="0" fontId="10" fillId="0" borderId="0"/>
    <xf numFmtId="0" fontId="10" fillId="0" borderId="0"/>
    <xf numFmtId="9" fontId="55" fillId="0" borderId="0" applyFont="0" applyFill="0" applyBorder="0" applyAlignment="0" applyProtection="0"/>
    <xf numFmtId="0" fontId="10" fillId="0" borderId="0"/>
    <xf numFmtId="0" fontId="10" fillId="0" borderId="0"/>
    <xf numFmtId="0" fontId="17" fillId="0" borderId="0"/>
    <xf numFmtId="0" fontId="1" fillId="0" borderId="0"/>
    <xf numFmtId="0" fontId="1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" fillId="0" borderId="0"/>
    <xf numFmtId="0" fontId="1" fillId="0" borderId="0"/>
    <xf numFmtId="0" fontId="21" fillId="0" borderId="0"/>
    <xf numFmtId="0" fontId="10" fillId="0" borderId="0"/>
    <xf numFmtId="0" fontId="2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21" fillId="0" borderId="0" applyFont="0" applyFill="0" applyBorder="0" applyAlignment="0" applyProtection="0"/>
    <xf numFmtId="0" fontId="10" fillId="0" borderId="0"/>
    <xf numFmtId="0" fontId="1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54" fillId="0" borderId="0"/>
    <xf numFmtId="0" fontId="10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8" fillId="0" borderId="0"/>
    <xf numFmtId="0" fontId="54" fillId="0" borderId="0"/>
    <xf numFmtId="0" fontId="10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7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2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53" fillId="0" borderId="0"/>
    <xf numFmtId="0" fontId="53" fillId="0" borderId="0"/>
    <xf numFmtId="0" fontId="10" fillId="0" borderId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7" fillId="0" borderId="0"/>
    <xf numFmtId="0" fontId="1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" fillId="0" borderId="0"/>
    <xf numFmtId="179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0" fontId="8" fillId="0" borderId="0" applyFont="0" applyFill="0" applyBorder="0" applyAlignment="0" applyProtection="0"/>
    <xf numFmtId="215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216" fontId="55" fillId="0" borderId="0" applyFont="0" applyFill="0" applyBorder="0" applyAlignment="0" applyProtection="0"/>
    <xf numFmtId="216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216" fontId="55" fillId="0" borderId="0" applyFont="0" applyFill="0" applyBorder="0" applyAlignment="0" applyProtection="0"/>
    <xf numFmtId="216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216" fontId="55" fillId="0" borderId="0" applyFont="0" applyFill="0" applyBorder="0" applyAlignment="0" applyProtection="0"/>
    <xf numFmtId="216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10" fillId="0" borderId="0"/>
    <xf numFmtId="0" fontId="7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56" fillId="0" borderId="0"/>
    <xf numFmtId="0" fontId="54" fillId="0" borderId="0"/>
    <xf numFmtId="0" fontId="56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9" fontId="5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21" fillId="0" borderId="0" applyFont="0" applyFill="0" applyBorder="0" applyAlignment="0" applyProtection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7" fillId="0" borderId="0"/>
    <xf numFmtId="0" fontId="1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7" fillId="0" borderId="0"/>
    <xf numFmtId="0" fontId="30" fillId="0" borderId="4"/>
    <xf numFmtId="0" fontId="17" fillId="0" borderId="0"/>
    <xf numFmtId="0" fontId="10" fillId="0" borderId="0"/>
    <xf numFmtId="0" fontId="10" fillId="0" borderId="0"/>
    <xf numFmtId="0" fontId="7" fillId="0" borderId="0"/>
    <xf numFmtId="0" fontId="1" fillId="0" borderId="0"/>
    <xf numFmtId="0" fontId="10" fillId="0" borderId="0"/>
    <xf numFmtId="9" fontId="55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7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86" fontId="57" fillId="0" borderId="0">
      <protection locked="0"/>
    </xf>
    <xf numFmtId="0" fontId="12" fillId="0" borderId="0">
      <protection locked="0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8" fillId="0" borderId="0"/>
    <xf numFmtId="3" fontId="6" fillId="0" borderId="19">
      <alignment horizontal="center" vertical="center"/>
    </xf>
    <xf numFmtId="188" fontId="1" fillId="0" borderId="0" applyFont="0" applyFill="0" applyBorder="0" applyProtection="0">
      <alignment vertical="center"/>
    </xf>
    <xf numFmtId="0" fontId="21" fillId="0" borderId="0"/>
    <xf numFmtId="0" fontId="8" fillId="0" borderId="0"/>
    <xf numFmtId="0" fontId="59" fillId="0" borderId="0"/>
    <xf numFmtId="217" fontId="1" fillId="0" borderId="0">
      <alignment vertical="center"/>
    </xf>
    <xf numFmtId="218" fontId="1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86" fontId="57" fillId="0" borderId="0">
      <protection locked="0"/>
    </xf>
    <xf numFmtId="219" fontId="12" fillId="0" borderId="0">
      <protection locked="0"/>
    </xf>
    <xf numFmtId="186" fontId="57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179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21" fontId="10" fillId="0" borderId="0" applyFont="0" applyFill="0" applyBorder="0" applyAlignment="0" applyProtection="0"/>
    <xf numFmtId="0" fontId="7" fillId="0" borderId="0"/>
    <xf numFmtId="222" fontId="61" fillId="0" borderId="3">
      <alignment vertical="center"/>
    </xf>
    <xf numFmtId="0" fontId="1" fillId="0" borderId="0"/>
    <xf numFmtId="3" fontId="48" fillId="0" borderId="3"/>
    <xf numFmtId="3" fontId="48" fillId="0" borderId="3"/>
    <xf numFmtId="185" fontId="8" fillId="0" borderId="0">
      <alignment vertical="center"/>
    </xf>
    <xf numFmtId="0" fontId="2" fillId="0" borderId="0">
      <alignment horizontal="center" vertical="center"/>
    </xf>
    <xf numFmtId="213" fontId="50" fillId="0" borderId="0">
      <protection locked="0"/>
    </xf>
    <xf numFmtId="223" fontId="37" fillId="0" borderId="0">
      <alignment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0" fontId="15" fillId="0" borderId="0"/>
    <xf numFmtId="3" fontId="62" fillId="0" borderId="31">
      <alignment horizontal="right" vertical="center"/>
    </xf>
    <xf numFmtId="3" fontId="62" fillId="0" borderId="31">
      <alignment horizontal="right" vertical="center"/>
    </xf>
    <xf numFmtId="224" fontId="1" fillId="0" borderId="0">
      <alignment vertical="center"/>
    </xf>
    <xf numFmtId="224" fontId="1" fillId="0" borderId="0">
      <alignment vertical="center"/>
    </xf>
    <xf numFmtId="224" fontId="1" fillId="0" borderId="0">
      <alignment vertical="center"/>
    </xf>
    <xf numFmtId="225" fontId="1" fillId="0" borderId="0">
      <alignment vertical="center"/>
    </xf>
    <xf numFmtId="225" fontId="1" fillId="0" borderId="0">
      <alignment vertical="center"/>
    </xf>
    <xf numFmtId="225" fontId="1" fillId="0" borderId="0">
      <alignment vertical="center"/>
    </xf>
    <xf numFmtId="225" fontId="1" fillId="0" borderId="0">
      <alignment vertical="center"/>
    </xf>
    <xf numFmtId="225" fontId="1" fillId="0" borderId="0">
      <alignment vertical="center"/>
    </xf>
    <xf numFmtId="225" fontId="1" fillId="0" borderId="0">
      <alignment vertical="center"/>
    </xf>
    <xf numFmtId="0" fontId="2" fillId="0" borderId="0">
      <alignment horizontal="center" vertical="center"/>
    </xf>
    <xf numFmtId="0" fontId="15" fillId="0" borderId="0"/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0" fontId="15" fillId="0" borderId="0"/>
    <xf numFmtId="0" fontId="2" fillId="0" borderId="0">
      <alignment horizontal="center" vertical="center"/>
    </xf>
    <xf numFmtId="3" fontId="62" fillId="0" borderId="31">
      <alignment horizontal="right" vertical="center"/>
    </xf>
    <xf numFmtId="3" fontId="62" fillId="0" borderId="31">
      <alignment horizontal="right" vertical="center"/>
    </xf>
    <xf numFmtId="0" fontId="2" fillId="0" borderId="0">
      <alignment horizontal="center" vertical="center"/>
    </xf>
    <xf numFmtId="177" fontId="8" fillId="0" borderId="0">
      <alignment horizontal="center" vertical="center"/>
    </xf>
    <xf numFmtId="41" fontId="8" fillId="0" borderId="0">
      <alignment horizontal="center" vertical="center"/>
    </xf>
    <xf numFmtId="226" fontId="63" fillId="0" borderId="0">
      <alignment horizontal="center" vertical="center"/>
    </xf>
    <xf numFmtId="226" fontId="63" fillId="0" borderId="0">
      <alignment horizontal="center" vertical="center"/>
    </xf>
    <xf numFmtId="226" fontId="63" fillId="0" borderId="0">
      <alignment horizontal="center" vertical="center"/>
    </xf>
    <xf numFmtId="226" fontId="63" fillId="0" borderId="0">
      <alignment horizontal="center" vertical="center"/>
    </xf>
    <xf numFmtId="0" fontId="63" fillId="0" borderId="0">
      <alignment horizontal="center" vertical="center"/>
    </xf>
    <xf numFmtId="226" fontId="63" fillId="0" borderId="0">
      <alignment horizontal="center" vertical="center"/>
    </xf>
    <xf numFmtId="226" fontId="63" fillId="0" borderId="0">
      <alignment horizontal="center" vertical="center"/>
    </xf>
    <xf numFmtId="0" fontId="15" fillId="0" borderId="0"/>
    <xf numFmtId="0" fontId="2" fillId="0" borderId="0">
      <alignment horizontal="center" vertical="center"/>
    </xf>
    <xf numFmtId="0" fontId="15" fillId="0" borderId="0"/>
    <xf numFmtId="0" fontId="2" fillId="0" borderId="0">
      <alignment horizontal="center" vertical="center"/>
    </xf>
    <xf numFmtId="0" fontId="15" fillId="0" borderId="0"/>
    <xf numFmtId="0" fontId="15" fillId="0" borderId="0"/>
    <xf numFmtId="3" fontId="62" fillId="0" borderId="31">
      <alignment horizontal="right" vertical="center"/>
    </xf>
    <xf numFmtId="3" fontId="62" fillId="0" borderId="31">
      <alignment horizontal="right" vertical="center"/>
    </xf>
    <xf numFmtId="227" fontId="25" fillId="0" borderId="20" applyBorder="0">
      <alignment vertical="center" wrapText="1"/>
    </xf>
    <xf numFmtId="228" fontId="64" fillId="0" borderId="0">
      <alignment vertical="center"/>
    </xf>
    <xf numFmtId="0" fontId="1" fillId="0" borderId="0"/>
    <xf numFmtId="0" fontId="63" fillId="0" borderId="0">
      <alignment horizontal="centerContinuous"/>
    </xf>
    <xf numFmtId="0" fontId="10" fillId="0" borderId="0" applyNumberFormat="0" applyFill="0" applyBorder="0" applyAlignment="0" applyProtection="0"/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" fontId="62" fillId="0" borderId="31">
      <alignment horizontal="right" vertical="center"/>
    </xf>
    <xf numFmtId="0" fontId="8" fillId="0" borderId="0"/>
    <xf numFmtId="0" fontId="8" fillId="0" borderId="5">
      <alignment horizont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2" fontId="62" fillId="0" borderId="31">
      <alignment horizontal="right" vertical="center"/>
    </xf>
    <xf numFmtId="0" fontId="66" fillId="3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7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228" fontId="64" fillId="0" borderId="0">
      <alignment vertical="center"/>
    </xf>
    <xf numFmtId="186" fontId="57" fillId="0" borderId="0">
      <protection locked="0"/>
    </xf>
    <xf numFmtId="0" fontId="12" fillId="0" borderId="0">
      <protection locked="0"/>
    </xf>
    <xf numFmtId="0" fontId="10" fillId="0" borderId="0"/>
    <xf numFmtId="0" fontId="66" fillId="9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230" fontId="68" fillId="0" borderId="3">
      <alignment vertical="center"/>
    </xf>
    <xf numFmtId="231" fontId="25" fillId="0" borderId="3">
      <alignment vertical="center"/>
    </xf>
    <xf numFmtId="0" fontId="10" fillId="0" borderId="0" applyFont="0" applyFill="0" applyBorder="0" applyAlignment="0" applyProtection="0"/>
    <xf numFmtId="0" fontId="69" fillId="0" borderId="0"/>
    <xf numFmtId="232" fontId="8" fillId="0" borderId="0" applyFont="0" applyFill="0" applyBorder="0" applyAlignment="0" applyProtection="0"/>
    <xf numFmtId="193" fontId="70" fillId="0" borderId="0" applyFont="0" applyFill="0" applyBorder="0" applyAlignment="0" applyProtection="0"/>
    <xf numFmtId="187" fontId="70" fillId="0" borderId="0" applyFont="0" applyFill="0" applyBorder="0" applyAlignment="0" applyProtection="0"/>
    <xf numFmtId="233" fontId="71" fillId="0" borderId="3">
      <alignment horizontal="center" vertical="center"/>
    </xf>
    <xf numFmtId="229" fontId="12" fillId="0" borderId="0">
      <protection locked="0"/>
    </xf>
    <xf numFmtId="229" fontId="12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12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34" fontId="9" fillId="0" borderId="0" applyFont="0" applyFill="0" applyBorder="0" applyAlignment="0" applyProtection="0"/>
    <xf numFmtId="235" fontId="72" fillId="0" borderId="0" applyFont="0" applyFill="0" applyBorder="0" applyAlignment="0" applyProtection="0"/>
    <xf numFmtId="236" fontId="8" fillId="0" borderId="0" applyFont="0" applyFill="0" applyBorder="0" applyAlignment="0" applyProtection="0"/>
    <xf numFmtId="235" fontId="72" fillId="0" borderId="0" applyFont="0" applyFill="0" applyBorder="0" applyAlignment="0" applyProtection="0"/>
    <xf numFmtId="0" fontId="23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2" fillId="0" borderId="0" applyFont="0" applyFill="0" applyBorder="0" applyAlignment="0" applyProtection="0"/>
    <xf numFmtId="37" fontId="9" fillId="0" borderId="0" applyFont="0" applyFill="0" applyBorder="0" applyAlignment="0" applyProtection="0"/>
    <xf numFmtId="237" fontId="9" fillId="0" borderId="0" applyFont="0" applyFill="0" applyBorder="0" applyAlignment="0" applyProtection="0"/>
    <xf numFmtId="238" fontId="72" fillId="0" borderId="0" applyFont="0" applyFill="0" applyBorder="0" applyAlignment="0" applyProtection="0"/>
    <xf numFmtId="239" fontId="8" fillId="0" borderId="0" applyFont="0" applyFill="0" applyBorder="0" applyAlignment="0" applyProtection="0"/>
    <xf numFmtId="238" fontId="72" fillId="0" borderId="0" applyFont="0" applyFill="0" applyBorder="0" applyAlignment="0" applyProtection="0"/>
    <xf numFmtId="0" fontId="23" fillId="0" borderId="0" applyFont="0" applyFill="0" applyBorder="0" applyAlignment="0" applyProtection="0"/>
    <xf numFmtId="178" fontId="7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2" fillId="0" borderId="0" applyFont="0" applyFill="0" applyBorder="0" applyAlignment="0" applyProtection="0"/>
    <xf numFmtId="37" fontId="9" fillId="0" borderId="0" applyFont="0" applyFill="0" applyBorder="0" applyAlignment="0" applyProtection="0"/>
    <xf numFmtId="229" fontId="12" fillId="0" borderId="0">
      <protection locked="0"/>
    </xf>
    <xf numFmtId="184" fontId="70" fillId="0" borderId="0" applyFont="0" applyFill="0" applyBorder="0" applyAlignment="0" applyProtection="0"/>
    <xf numFmtId="240" fontId="70" fillId="0" borderId="0" applyFont="0" applyFill="0" applyBorder="0" applyAlignment="0" applyProtection="0"/>
    <xf numFmtId="186" fontId="57" fillId="0" borderId="0">
      <protection locked="0"/>
    </xf>
    <xf numFmtId="241" fontId="12" fillId="0" borderId="0">
      <protection locked="0"/>
    </xf>
    <xf numFmtId="0" fontId="7" fillId="0" borderId="0"/>
    <xf numFmtId="0" fontId="74" fillId="0" borderId="0">
      <alignment horizontal="center" wrapText="1"/>
      <protection locked="0"/>
    </xf>
    <xf numFmtId="0" fontId="25" fillId="0" borderId="3" applyNumberFormat="0" applyBorder="0" applyAlignment="0"/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37" fontId="75" fillId="0" borderId="0" applyFont="0" applyFill="0" applyBorder="0" applyAlignment="0" applyProtection="0"/>
    <xf numFmtId="222" fontId="72" fillId="0" borderId="0" applyFont="0" applyFill="0" applyBorder="0" applyAlignment="0" applyProtection="0"/>
    <xf numFmtId="242" fontId="8" fillId="0" borderId="0" applyFont="0" applyFill="0" applyBorder="0" applyAlignment="0" applyProtection="0"/>
    <xf numFmtId="222" fontId="72" fillId="0" borderId="0" applyFont="0" applyFill="0" applyBorder="0" applyAlignment="0" applyProtection="0"/>
    <xf numFmtId="0" fontId="23" fillId="0" borderId="0" applyFont="0" applyFill="0" applyBorder="0" applyAlignment="0" applyProtection="0"/>
    <xf numFmtId="177" fontId="7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2" fillId="0" borderId="0" applyFont="0" applyFill="0" applyBorder="0" applyAlignment="0" applyProtection="0"/>
    <xf numFmtId="37" fontId="9" fillId="0" borderId="0" applyFont="0" applyFill="0" applyBorder="0" applyAlignment="0" applyProtection="0"/>
    <xf numFmtId="177" fontId="73" fillId="0" borderId="0" applyFont="0" applyFill="0" applyBorder="0" applyAlignment="0" applyProtection="0"/>
    <xf numFmtId="243" fontId="9" fillId="0" borderId="0" applyFont="0" applyFill="0" applyBorder="0" applyAlignment="0" applyProtection="0"/>
    <xf numFmtId="198" fontId="72" fillId="0" borderId="0" applyFont="0" applyFill="0" applyBorder="0" applyAlignment="0" applyProtection="0"/>
    <xf numFmtId="235" fontId="2" fillId="0" borderId="0" applyFont="0" applyFill="0" applyBorder="0" applyAlignment="0" applyProtection="0"/>
    <xf numFmtId="198" fontId="72" fillId="0" borderId="0" applyFont="0" applyFill="0" applyBorder="0" applyAlignment="0" applyProtection="0"/>
    <xf numFmtId="0" fontId="23" fillId="0" borderId="0" applyFont="0" applyFill="0" applyBorder="0" applyAlignment="0" applyProtection="0"/>
    <xf numFmtId="179" fontId="73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2" fillId="0" borderId="0" applyFont="0" applyFill="0" applyBorder="0" applyAlignment="0" applyProtection="0"/>
    <xf numFmtId="37" fontId="9" fillId="0" borderId="0" applyFont="0" applyFill="0" applyBorder="0" applyAlignment="0" applyProtection="0"/>
    <xf numFmtId="179" fontId="73" fillId="0" borderId="0" applyFont="0" applyFill="0" applyBorder="0" applyAlignment="0" applyProtection="0"/>
    <xf numFmtId="4" fontId="12" fillId="0" borderId="0">
      <protection locked="0"/>
    </xf>
    <xf numFmtId="244" fontId="12" fillId="0" borderId="0">
      <protection locked="0"/>
    </xf>
    <xf numFmtId="186" fontId="57" fillId="0" borderId="0">
      <protection locked="0"/>
    </xf>
    <xf numFmtId="186" fontId="57" fillId="0" borderId="0">
      <protection locked="0"/>
    </xf>
    <xf numFmtId="0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2" borderId="0" applyBorder="0" applyAlignment="0" applyProtection="0"/>
    <xf numFmtId="0" fontId="18" fillId="0" borderId="0"/>
    <xf numFmtId="49" fontId="76" fillId="17" borderId="0" applyBorder="0">
      <alignment horizontal="right"/>
    </xf>
    <xf numFmtId="0" fontId="10" fillId="0" borderId="0" applyFont="0" applyFill="0" applyBorder="0" applyAlignment="0" applyProtection="0"/>
    <xf numFmtId="229" fontId="12" fillId="0" borderId="0">
      <protection locked="0"/>
    </xf>
    <xf numFmtId="0" fontId="59" fillId="0" borderId="0"/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229" fontId="65" fillId="0" borderId="0">
      <protection locked="0"/>
    </xf>
    <xf numFmtId="229" fontId="65" fillId="0" borderId="0">
      <protection locked="0"/>
    </xf>
    <xf numFmtId="213" fontId="50" fillId="0" borderId="0">
      <protection locked="0"/>
    </xf>
    <xf numFmtId="213" fontId="50" fillId="0" borderId="0">
      <protection locked="0"/>
    </xf>
    <xf numFmtId="0" fontId="72" fillId="0" borderId="0"/>
    <xf numFmtId="0" fontId="9" fillId="0" borderId="0"/>
    <xf numFmtId="37" fontId="72" fillId="0" borderId="0" applyFill="0"/>
    <xf numFmtId="0" fontId="59" fillId="0" borderId="0"/>
    <xf numFmtId="0" fontId="73" fillId="0" borderId="0"/>
    <xf numFmtId="0" fontId="10" fillId="0" borderId="0"/>
    <xf numFmtId="0" fontId="1" fillId="0" borderId="0" applyFill="0" applyBorder="0" applyAlignment="0"/>
    <xf numFmtId="245" fontId="77" fillId="0" borderId="0" applyFill="0" applyBorder="0" applyAlignment="0"/>
    <xf numFmtId="0" fontId="1" fillId="0" borderId="0" applyFill="0" applyBorder="0" applyAlignment="0"/>
    <xf numFmtId="246" fontId="53" fillId="0" borderId="0" applyFill="0" applyBorder="0" applyAlignment="0"/>
    <xf numFmtId="247" fontId="53" fillId="0" borderId="0" applyFill="0" applyBorder="0" applyAlignment="0"/>
    <xf numFmtId="248" fontId="53" fillId="0" borderId="0" applyFill="0" applyBorder="0" applyAlignment="0"/>
    <xf numFmtId="249" fontId="53" fillId="0" borderId="0" applyFill="0" applyBorder="0" applyAlignment="0"/>
    <xf numFmtId="250" fontId="1" fillId="0" borderId="0" applyFill="0" applyBorder="0" applyAlignment="0"/>
    <xf numFmtId="251" fontId="53" fillId="0" borderId="0" applyFill="0" applyBorder="0" applyAlignment="0"/>
    <xf numFmtId="246" fontId="53" fillId="0" borderId="0" applyFill="0" applyBorder="0" applyAlignment="0"/>
    <xf numFmtId="0" fontId="12" fillId="0" borderId="9">
      <protection locked="0"/>
    </xf>
    <xf numFmtId="186" fontId="57" fillId="0" borderId="9">
      <protection locked="0"/>
    </xf>
    <xf numFmtId="229" fontId="12" fillId="0" borderId="0">
      <protection locked="0"/>
    </xf>
    <xf numFmtId="0" fontId="76" fillId="18" borderId="3">
      <alignment horizontal="center"/>
    </xf>
    <xf numFmtId="0" fontId="78" fillId="19" borderId="74" applyNumberFormat="0" applyBorder="0" applyAlignment="0">
      <alignment horizontal="left" wrapText="1"/>
    </xf>
    <xf numFmtId="4" fontId="12" fillId="0" borderId="0">
      <protection locked="0"/>
    </xf>
    <xf numFmtId="0" fontId="54" fillId="0" borderId="0" applyFont="0" applyFill="0" applyBorder="0" applyAlignment="0" applyProtection="0"/>
    <xf numFmtId="0" fontId="69" fillId="0" borderId="0" applyFont="0" applyFill="0" applyBorder="0" applyAlignment="0" applyProtection="0"/>
    <xf numFmtId="250" fontId="1" fillId="0" borderId="0" applyFont="0" applyFill="0" applyBorder="0" applyAlignment="0" applyProtection="0"/>
    <xf numFmtId="229" fontId="79" fillId="0" borderId="0">
      <protection locked="0"/>
    </xf>
    <xf numFmtId="229" fontId="79" fillId="0" borderId="0">
      <protection locked="0"/>
    </xf>
    <xf numFmtId="229" fontId="79" fillId="0" borderId="0">
      <protection locked="0"/>
    </xf>
    <xf numFmtId="252" fontId="1" fillId="0" borderId="0"/>
    <xf numFmtId="253" fontId="1" fillId="0" borderId="0"/>
    <xf numFmtId="179" fontId="10" fillId="0" borderId="0" applyFont="0" applyFill="0" applyBorder="0" applyAlignment="0" applyProtection="0"/>
    <xf numFmtId="3" fontId="80" fillId="0" borderId="0" applyFont="0" applyFill="0" applyBorder="0" applyAlignment="0" applyProtection="0"/>
    <xf numFmtId="0" fontId="18" fillId="17" borderId="0"/>
    <xf numFmtId="0" fontId="81" fillId="17" borderId="0" applyNumberFormat="0" applyFill="0" applyBorder="0"/>
    <xf numFmtId="0" fontId="82" fillId="17" borderId="0" applyNumberFormat="0" applyFill="0" applyBorder="0"/>
    <xf numFmtId="0" fontId="83" fillId="17" borderId="0" applyNumberFormat="0" applyFill="0" applyBorder="0"/>
    <xf numFmtId="0" fontId="84" fillId="0" borderId="0" applyNumberFormat="0" applyAlignment="0"/>
    <xf numFmtId="0" fontId="85" fillId="18" borderId="75" applyFont="0" applyBorder="0">
      <alignment horizontal="centerContinuous" vertical="center"/>
    </xf>
    <xf numFmtId="8" fontId="19" fillId="17" borderId="21" applyBorder="0"/>
    <xf numFmtId="254" fontId="21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0" fillId="0" borderId="0" applyFont="0" applyFill="0" applyBorder="0" applyAlignment="0" applyProtection="0"/>
    <xf numFmtId="255" fontId="12" fillId="0" borderId="0">
      <protection locked="0"/>
    </xf>
    <xf numFmtId="0" fontId="54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10" fillId="0" borderId="0" applyFont="0" applyFill="0" applyBorder="0" applyAlignment="0" applyProtection="0"/>
    <xf numFmtId="246" fontId="53" fillId="0" borderId="0" applyFont="0" applyFill="0" applyBorder="0" applyAlignment="0" applyProtection="0"/>
    <xf numFmtId="0" fontId="1" fillId="0" borderId="0" applyFont="0" applyFill="0" applyBorder="0" applyAlignment="0" applyProtection="0"/>
    <xf numFmtId="229" fontId="79" fillId="0" borderId="0">
      <protection locked="0"/>
    </xf>
    <xf numFmtId="229" fontId="79" fillId="0" borderId="0">
      <protection locked="0"/>
    </xf>
    <xf numFmtId="229" fontId="79" fillId="0" borderId="0">
      <protection locked="0"/>
    </xf>
    <xf numFmtId="256" fontId="1" fillId="0" borderId="3" applyFill="0" applyBorder="0" applyAlignment="0"/>
    <xf numFmtId="257" fontId="1" fillId="0" borderId="0"/>
    <xf numFmtId="258" fontId="37" fillId="0" borderId="0" applyFont="0" applyFill="0" applyBorder="0" applyAlignment="0" applyProtection="0"/>
    <xf numFmtId="259" fontId="1" fillId="0" borderId="0"/>
    <xf numFmtId="260" fontId="1" fillId="0" borderId="0"/>
    <xf numFmtId="0" fontId="10" fillId="0" borderId="0"/>
    <xf numFmtId="0" fontId="80" fillId="0" borderId="0" applyFont="0" applyFill="0" applyBorder="0" applyAlignment="0" applyProtection="0"/>
    <xf numFmtId="14" fontId="77" fillId="0" borderId="0" applyFill="0" applyBorder="0" applyAlignment="0"/>
    <xf numFmtId="0" fontId="12" fillId="0" borderId="0">
      <protection locked="0"/>
    </xf>
    <xf numFmtId="261" fontId="10" fillId="0" borderId="0" applyFont="0" applyFill="0" applyBorder="0" applyAlignment="0" applyProtection="0"/>
    <xf numFmtId="262" fontId="10" fillId="0" borderId="0" applyFont="0" applyFill="0" applyBorder="0" applyAlignment="0" applyProtection="0"/>
    <xf numFmtId="0" fontId="10" fillId="20" borderId="76" applyBorder="0"/>
    <xf numFmtId="263" fontId="10" fillId="20" borderId="77" applyBorder="0">
      <alignment horizontal="center"/>
    </xf>
    <xf numFmtId="264" fontId="1" fillId="0" borderId="0"/>
    <xf numFmtId="265" fontId="1" fillId="0" borderId="0"/>
    <xf numFmtId="266" fontId="18" fillId="0" borderId="0" applyFill="0" applyBorder="0">
      <alignment horizontal="centerContinuous"/>
    </xf>
    <xf numFmtId="267" fontId="25" fillId="0" borderId="3">
      <alignment vertical="center"/>
    </xf>
    <xf numFmtId="186" fontId="57" fillId="0" borderId="0">
      <protection locked="0"/>
    </xf>
    <xf numFmtId="186" fontId="57" fillId="0" borderId="0">
      <protection locked="0"/>
    </xf>
    <xf numFmtId="255" fontId="12" fillId="0" borderId="0">
      <protection locked="0"/>
    </xf>
    <xf numFmtId="268" fontId="12" fillId="0" borderId="0">
      <protection locked="0"/>
    </xf>
    <xf numFmtId="0" fontId="10" fillId="0" borderId="0" applyFont="0" applyFill="0" applyBorder="0" applyAlignment="0" applyProtection="0"/>
    <xf numFmtId="250" fontId="1" fillId="0" borderId="0" applyFill="0" applyBorder="0" applyAlignment="0"/>
    <xf numFmtId="246" fontId="53" fillId="0" borderId="0" applyFill="0" applyBorder="0" applyAlignment="0"/>
    <xf numFmtId="250" fontId="1" fillId="0" borderId="0" applyFill="0" applyBorder="0" applyAlignment="0"/>
    <xf numFmtId="251" fontId="53" fillId="0" borderId="0" applyFill="0" applyBorder="0" applyAlignment="0"/>
    <xf numFmtId="246" fontId="53" fillId="0" borderId="0" applyFill="0" applyBorder="0" applyAlignment="0"/>
    <xf numFmtId="203" fontId="1" fillId="0" borderId="0" applyFont="0" applyFill="0" applyBorder="0" applyAlignment="0" applyProtection="0"/>
    <xf numFmtId="0" fontId="12" fillId="0" borderId="0">
      <protection locked="0"/>
    </xf>
    <xf numFmtId="0" fontId="12" fillId="0" borderId="0">
      <protection locked="0"/>
    </xf>
    <xf numFmtId="0" fontId="86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86" fillId="0" borderId="0">
      <protection locked="0"/>
    </xf>
    <xf numFmtId="0" fontId="19" fillId="17" borderId="0"/>
    <xf numFmtId="2" fontId="80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3" fontId="6" fillId="0" borderId="3">
      <alignment vertical="center"/>
    </xf>
    <xf numFmtId="3" fontId="25" fillId="0" borderId="78">
      <alignment horizontal="right" vertical="center"/>
    </xf>
    <xf numFmtId="4" fontId="25" fillId="0" borderId="78">
      <alignment horizontal="right" vertical="center"/>
    </xf>
    <xf numFmtId="0" fontId="88" fillId="0" borderId="0" applyAlignment="0">
      <alignment horizontal="right"/>
    </xf>
    <xf numFmtId="0" fontId="54" fillId="0" borderId="0"/>
    <xf numFmtId="0" fontId="89" fillId="0" borderId="0"/>
    <xf numFmtId="0" fontId="90" fillId="21" borderId="22" applyBorder="0" applyAlignment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17" borderId="0" applyNumberFormat="0" applyFill="0" applyBorder="0"/>
    <xf numFmtId="229" fontId="60" fillId="0" borderId="0">
      <protection locked="0"/>
    </xf>
    <xf numFmtId="229" fontId="94" fillId="0" borderId="0">
      <protection locked="0"/>
    </xf>
    <xf numFmtId="229" fontId="60" fillId="0" borderId="0">
      <protection locked="0"/>
    </xf>
    <xf numFmtId="229" fontId="94" fillId="0" borderId="0">
      <protection locked="0"/>
    </xf>
    <xf numFmtId="12" fontId="10" fillId="2" borderId="79" applyNumberFormat="0" applyBorder="0" applyAlignment="0" applyProtection="0">
      <alignment horizontal="center"/>
    </xf>
    <xf numFmtId="0" fontId="95" fillId="0" borderId="0" applyNumberFormat="0" applyFill="0" applyBorder="0" applyAlignment="0" applyProtection="0"/>
    <xf numFmtId="3" fontId="6" fillId="0" borderId="3">
      <alignment vertical="center"/>
    </xf>
    <xf numFmtId="0" fontId="6" fillId="0" borderId="22" applyBorder="0">
      <alignment horizontal="center" vertical="center"/>
    </xf>
    <xf numFmtId="0" fontId="96" fillId="0" borderId="0" applyNumberFormat="0" applyFill="0" applyBorder="0" applyAlignment="0" applyProtection="0">
      <alignment vertical="top"/>
      <protection locked="0"/>
    </xf>
    <xf numFmtId="0" fontId="10" fillId="22" borderId="80" applyBorder="0">
      <protection locked="0"/>
    </xf>
    <xf numFmtId="269" fontId="97" fillId="23" borderId="0"/>
    <xf numFmtId="263" fontId="10" fillId="22" borderId="81" applyBorder="0">
      <alignment horizontal="center"/>
      <protection locked="0"/>
    </xf>
    <xf numFmtId="12" fontId="10" fillId="22" borderId="81" applyBorder="0">
      <alignment horizontal="center"/>
      <protection locked="0"/>
    </xf>
    <xf numFmtId="0" fontId="54" fillId="22" borderId="82">
      <alignment horizontal="center" vertical="center"/>
      <protection locked="0"/>
    </xf>
    <xf numFmtId="8" fontId="19" fillId="20" borderId="0" applyBorder="0">
      <protection locked="0"/>
    </xf>
    <xf numFmtId="15" fontId="19" fillId="20" borderId="0" applyBorder="0">
      <protection locked="0"/>
    </xf>
    <xf numFmtId="49" fontId="19" fillId="20" borderId="0" applyBorder="0">
      <protection locked="0"/>
    </xf>
    <xf numFmtId="49" fontId="19" fillId="20" borderId="20" applyNumberFormat="0" applyBorder="0"/>
    <xf numFmtId="0" fontId="18" fillId="20" borderId="81" applyBorder="0">
      <alignment horizontal="left"/>
    </xf>
    <xf numFmtId="0" fontId="18" fillId="22" borderId="0">
      <alignment horizontal="left"/>
    </xf>
    <xf numFmtId="270" fontId="25" fillId="0" borderId="3">
      <alignment vertical="center"/>
    </xf>
    <xf numFmtId="271" fontId="25" fillId="0" borderId="3">
      <alignment vertical="center"/>
    </xf>
    <xf numFmtId="250" fontId="1" fillId="0" borderId="0" applyFill="0" applyBorder="0" applyAlignment="0"/>
    <xf numFmtId="246" fontId="53" fillId="0" borderId="0" applyFill="0" applyBorder="0" applyAlignment="0"/>
    <xf numFmtId="250" fontId="1" fillId="0" borderId="0" applyFill="0" applyBorder="0" applyAlignment="0"/>
    <xf numFmtId="251" fontId="53" fillId="0" borderId="0" applyFill="0" applyBorder="0" applyAlignment="0"/>
    <xf numFmtId="246" fontId="53" fillId="0" borderId="0" applyFill="0" applyBorder="0" applyAlignment="0"/>
    <xf numFmtId="269" fontId="98" fillId="24" borderId="0"/>
    <xf numFmtId="272" fontId="25" fillId="0" borderId="3">
      <alignment horizontal="right" vertical="center"/>
    </xf>
    <xf numFmtId="273" fontId="25" fillId="0" borderId="3">
      <alignment vertical="center"/>
    </xf>
    <xf numFmtId="274" fontId="25" fillId="0" borderId="3">
      <alignment vertical="center"/>
    </xf>
    <xf numFmtId="275" fontId="99" fillId="0" borderId="0">
      <alignment horizontal="left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276" fontId="7" fillId="0" borderId="0" applyFont="0" applyFill="0" applyBorder="0" applyAlignment="0" applyProtection="0"/>
    <xf numFmtId="277" fontId="7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0" fillId="0" borderId="0" applyFont="0" applyFill="0" applyBorder="0" applyAlignment="0" applyProtection="0"/>
    <xf numFmtId="226" fontId="101" fillId="0" borderId="0">
      <alignment horizontal="centerContinuous" vertical="center"/>
    </xf>
    <xf numFmtId="37" fontId="102" fillId="0" borderId="0"/>
    <xf numFmtId="0" fontId="10" fillId="0" borderId="0" applyNumberFormat="0" applyFill="0" applyBorder="0" applyAlignment="0" applyProtection="0"/>
    <xf numFmtId="0" fontId="1" fillId="0" borderId="0"/>
    <xf numFmtId="278" fontId="1" fillId="0" borderId="0"/>
    <xf numFmtId="259" fontId="1" fillId="0" borderId="0"/>
    <xf numFmtId="0" fontId="8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8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198" fontId="64" fillId="0" borderId="0">
      <alignment vertical="center"/>
    </xf>
    <xf numFmtId="0" fontId="10" fillId="0" borderId="0" applyFont="0" applyFill="0" applyBorder="0" applyAlignment="0" applyProtection="0"/>
    <xf numFmtId="0" fontId="17" fillId="0" borderId="0"/>
    <xf numFmtId="279" fontId="54" fillId="20" borderId="82">
      <alignment horizontal="center"/>
    </xf>
    <xf numFmtId="0" fontId="10" fillId="17" borderId="81" applyBorder="0">
      <alignment horizontal="center"/>
      <protection locked="0"/>
    </xf>
    <xf numFmtId="14" fontId="74" fillId="0" borderId="0">
      <alignment horizontal="center" wrapText="1"/>
      <protection locked="0"/>
    </xf>
    <xf numFmtId="241" fontId="12" fillId="0" borderId="0">
      <protection locked="0"/>
    </xf>
    <xf numFmtId="249" fontId="53" fillId="0" borderId="0" applyFont="0" applyFill="0" applyBorder="0" applyAlignment="0" applyProtection="0"/>
    <xf numFmtId="280" fontId="53" fillId="0" borderId="0" applyFont="0" applyFill="0" applyBorder="0" applyAlignment="0" applyProtection="0"/>
    <xf numFmtId="229" fontId="79" fillId="0" borderId="0">
      <protection locked="0"/>
    </xf>
    <xf numFmtId="229" fontId="79" fillId="0" borderId="0">
      <protection locked="0"/>
    </xf>
    <xf numFmtId="229" fontId="79" fillId="0" borderId="0">
      <protection locked="0"/>
    </xf>
    <xf numFmtId="281" fontId="8" fillId="0" borderId="0">
      <protection locked="0"/>
    </xf>
    <xf numFmtId="250" fontId="1" fillId="0" borderId="0" applyFill="0" applyBorder="0" applyAlignment="0"/>
    <xf numFmtId="246" fontId="53" fillId="0" borderId="0" applyFill="0" applyBorder="0" applyAlignment="0"/>
    <xf numFmtId="250" fontId="1" fillId="0" borderId="0" applyFill="0" applyBorder="0" applyAlignment="0"/>
    <xf numFmtId="251" fontId="53" fillId="0" borderId="0" applyFill="0" applyBorder="0" applyAlignment="0"/>
    <xf numFmtId="246" fontId="53" fillId="0" borderId="0" applyFill="0" applyBorder="0" applyAlignment="0"/>
    <xf numFmtId="282" fontId="103" fillId="0" borderId="0"/>
    <xf numFmtId="0" fontId="99" fillId="17" borderId="0"/>
    <xf numFmtId="0" fontId="7" fillId="0" borderId="0" applyNumberFormat="0" applyFont="0" applyFill="0" applyBorder="0" applyAlignment="0" applyProtection="0">
      <alignment horizontal="left"/>
    </xf>
    <xf numFmtId="283" fontId="104" fillId="0" borderId="6">
      <alignment vertical="center"/>
    </xf>
    <xf numFmtId="0" fontId="17" fillId="0" borderId="0"/>
    <xf numFmtId="0" fontId="105" fillId="17" borderId="0"/>
    <xf numFmtId="0" fontId="17" fillId="0" borderId="0"/>
    <xf numFmtId="279" fontId="10" fillId="0" borderId="0"/>
    <xf numFmtId="38" fontId="7" fillId="0" borderId="0" applyFont="0" applyFill="0" applyBorder="0" applyAlignment="0" applyProtection="0"/>
    <xf numFmtId="49" fontId="106" fillId="17" borderId="0" applyBorder="0">
      <alignment horizontal="centerContinuous"/>
    </xf>
    <xf numFmtId="222" fontId="10" fillId="0" borderId="0" applyFont="0" applyFill="0" applyBorder="0" applyAlignment="0" applyProtection="0"/>
    <xf numFmtId="205" fontId="64" fillId="0" borderId="0">
      <alignment vertical="center"/>
    </xf>
    <xf numFmtId="284" fontId="16" fillId="0" borderId="83" applyFont="0" applyFill="0" applyBorder="0" applyAlignment="0" applyProtection="0">
      <alignment horizontal="center" vertical="center"/>
    </xf>
    <xf numFmtId="205" fontId="64" fillId="0" borderId="0">
      <alignment vertical="distributed"/>
    </xf>
    <xf numFmtId="0" fontId="10" fillId="25" borderId="0"/>
    <xf numFmtId="0" fontId="107" fillId="17" borderId="0" applyProtection="0">
      <alignment horizontal="centerContinuous" vertical="center"/>
      <protection hidden="1"/>
    </xf>
    <xf numFmtId="0" fontId="10" fillId="17" borderId="81" applyBorder="0">
      <alignment horizontal="center"/>
    </xf>
    <xf numFmtId="0" fontId="10" fillId="17" borderId="81" applyBorder="0">
      <alignment horizontal="center"/>
    </xf>
    <xf numFmtId="285" fontId="108" fillId="0" borderId="0">
      <alignment horizontal="center"/>
    </xf>
    <xf numFmtId="49" fontId="77" fillId="0" borderId="0" applyFill="0" applyBorder="0" applyAlignment="0"/>
    <xf numFmtId="286" fontId="53" fillId="0" borderId="0" applyFill="0" applyBorder="0" applyAlignment="0"/>
    <xf numFmtId="287" fontId="53" fillId="0" borderId="0" applyFill="0" applyBorder="0" applyAlignment="0"/>
    <xf numFmtId="49" fontId="109" fillId="0" borderId="0" applyFill="0" applyBorder="0" applyProtection="0">
      <alignment horizontal="centerContinuous" vertical="center"/>
    </xf>
    <xf numFmtId="0" fontId="110" fillId="0" borderId="0" applyFill="0" applyBorder="0" applyProtection="0">
      <alignment horizontal="centerContinuous" vertical="center"/>
    </xf>
    <xf numFmtId="0" fontId="15" fillId="2" borderId="0" applyFill="0" applyBorder="0" applyProtection="0">
      <alignment horizontal="center" vertical="center"/>
    </xf>
    <xf numFmtId="0" fontId="111" fillId="17" borderId="0">
      <alignment horizontal="centerContinuous"/>
    </xf>
    <xf numFmtId="0" fontId="111" fillId="17" borderId="0">
      <alignment horizontal="centerContinuous"/>
    </xf>
    <xf numFmtId="0" fontId="111" fillId="17" borderId="0">
      <alignment horizontal="centerContinuous"/>
    </xf>
    <xf numFmtId="49" fontId="112" fillId="0" borderId="0" applyBorder="0">
      <alignment horizontal="right"/>
    </xf>
    <xf numFmtId="288" fontId="18" fillId="0" borderId="0" applyFill="0" applyBorder="0">
      <alignment horizontal="centerContinuous"/>
    </xf>
    <xf numFmtId="289" fontId="25" fillId="0" borderId="3">
      <alignment vertical="center"/>
    </xf>
    <xf numFmtId="0" fontId="80" fillId="0" borderId="9" applyNumberFormat="0" applyFont="0" applyFill="0" applyAlignment="0" applyProtection="0"/>
    <xf numFmtId="8" fontId="76" fillId="17" borderId="0"/>
    <xf numFmtId="49" fontId="113" fillId="17" borderId="0" applyBorder="0">
      <alignment horizontal="right"/>
    </xf>
    <xf numFmtId="0" fontId="1" fillId="0" borderId="0"/>
    <xf numFmtId="0" fontId="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/>
    <xf numFmtId="0" fontId="8" fillId="0" borderId="0"/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5" fillId="0" borderId="0"/>
    <xf numFmtId="0" fontId="7" fillId="0" borderId="0"/>
    <xf numFmtId="0" fontId="15" fillId="0" borderId="0"/>
    <xf numFmtId="0" fontId="59" fillId="0" borderId="0"/>
    <xf numFmtId="0" fontId="8" fillId="0" borderId="0"/>
    <xf numFmtId="0" fontId="8" fillId="0" borderId="0"/>
    <xf numFmtId="0" fontId="59" fillId="0" borderId="0"/>
    <xf numFmtId="0" fontId="114" fillId="0" borderId="0" applyNumberFormat="0" applyFill="0" applyBorder="0" applyAlignment="0" applyProtection="0"/>
    <xf numFmtId="38" fontId="115" fillId="0" borderId="6">
      <alignment vertical="center"/>
    </xf>
    <xf numFmtId="49" fontId="25" fillId="0" borderId="3">
      <alignment horizontal="center" vertical="center"/>
    </xf>
    <xf numFmtId="0" fontId="67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290" fontId="25" fillId="0" borderId="3">
      <alignment vertical="center"/>
    </xf>
    <xf numFmtId="291" fontId="25" fillId="0" borderId="3">
      <alignment vertical="center"/>
    </xf>
    <xf numFmtId="292" fontId="25" fillId="0" borderId="3">
      <alignment vertical="center"/>
    </xf>
    <xf numFmtId="0" fontId="116" fillId="0" borderId="0" applyNumberFormat="0" applyFill="0" applyBorder="0" applyAlignment="0" applyProtection="0">
      <alignment vertical="center"/>
    </xf>
    <xf numFmtId="293" fontId="71" fillId="0" borderId="3" applyNumberFormat="0" applyBorder="0" applyAlignment="0">
      <alignment horizontal="center" vertical="center"/>
    </xf>
    <xf numFmtId="182" fontId="117" fillId="0" borderId="6">
      <alignment vertical="center"/>
    </xf>
    <xf numFmtId="182" fontId="117" fillId="0" borderId="6">
      <alignment vertical="center"/>
    </xf>
    <xf numFmtId="293" fontId="71" fillId="0" borderId="3" applyNumberFormat="0" applyBorder="0" applyAlignment="0">
      <alignment horizontal="center" vertical="center"/>
    </xf>
    <xf numFmtId="293" fontId="71" fillId="0" borderId="3" applyNumberFormat="0" applyBorder="0" applyAlignment="0">
      <alignment horizontal="center" vertical="center"/>
    </xf>
    <xf numFmtId="293" fontId="71" fillId="0" borderId="3" applyNumberFormat="0" applyBorder="0" applyAlignment="0">
      <alignment horizontal="center" vertical="center"/>
    </xf>
    <xf numFmtId="0" fontId="118" fillId="30" borderId="84" applyNumberFormat="0" applyAlignment="0" applyProtection="0">
      <alignment vertical="center"/>
    </xf>
    <xf numFmtId="294" fontId="119" fillId="0" borderId="0">
      <protection locked="0"/>
    </xf>
    <xf numFmtId="0" fontId="60" fillId="0" borderId="0">
      <protection locked="0"/>
    </xf>
    <xf numFmtId="0" fontId="12" fillId="0" borderId="0">
      <protection locked="0"/>
    </xf>
    <xf numFmtId="0" fontId="54" fillId="0" borderId="0"/>
    <xf numFmtId="0" fontId="64" fillId="0" borderId="0">
      <alignment vertical="center"/>
    </xf>
    <xf numFmtId="275" fontId="120" fillId="0" borderId="0"/>
    <xf numFmtId="275" fontId="120" fillId="0" borderId="0"/>
    <xf numFmtId="275" fontId="120" fillId="0" borderId="0"/>
    <xf numFmtId="275" fontId="120" fillId="0" borderId="0"/>
    <xf numFmtId="275" fontId="120" fillId="0" borderId="0"/>
    <xf numFmtId="275" fontId="120" fillId="0" borderId="0"/>
    <xf numFmtId="275" fontId="120" fillId="0" borderId="0"/>
    <xf numFmtId="275" fontId="120" fillId="0" borderId="0"/>
    <xf numFmtId="275" fontId="120" fillId="0" borderId="0"/>
    <xf numFmtId="275" fontId="120" fillId="0" borderId="0"/>
    <xf numFmtId="275" fontId="120" fillId="0" borderId="0"/>
    <xf numFmtId="0" fontId="36" fillId="0" borderId="0"/>
    <xf numFmtId="295" fontId="8" fillId="0" borderId="0">
      <alignment horizontal="center" vertical="center"/>
    </xf>
    <xf numFmtId="0" fontId="121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49" fontId="1" fillId="0" borderId="0" applyFont="0" applyFill="0" applyBorder="0" applyAlignment="0" applyProtection="0"/>
    <xf numFmtId="0" fontId="5" fillId="0" borderId="17">
      <alignment vertical="center"/>
    </xf>
    <xf numFmtId="0" fontId="122" fillId="0" borderId="0"/>
    <xf numFmtId="0" fontId="123" fillId="0" borderId="0" applyNumberFormat="0" applyFill="0" applyBorder="0" applyAlignment="0" applyProtection="0">
      <alignment vertical="top"/>
      <protection locked="0"/>
    </xf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96" fontId="125" fillId="0" borderId="85">
      <alignment horizontal="center" vertical="center"/>
    </xf>
    <xf numFmtId="222" fontId="21" fillId="0" borderId="78">
      <alignment vertical="center"/>
    </xf>
    <xf numFmtId="297" fontId="25" fillId="0" borderId="0">
      <alignment vertical="center"/>
    </xf>
    <xf numFmtId="297" fontId="25" fillId="0" borderId="0">
      <alignment vertical="center"/>
    </xf>
    <xf numFmtId="0" fontId="1" fillId="31" borderId="80" applyNumberFormat="0" applyFont="0" applyAlignment="0" applyProtection="0">
      <alignment vertical="center"/>
    </xf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4" fontId="126" fillId="0" borderId="71" applyFont="0" applyBorder="0" applyAlignment="0">
      <alignment vertical="center"/>
    </xf>
    <xf numFmtId="0" fontId="64" fillId="0" borderId="0" applyNumberFormat="0" applyFont="0" applyFill="0" applyBorder="0" applyProtection="0">
      <alignment horizontal="distributed" vertical="center" justifyLastLine="1"/>
    </xf>
    <xf numFmtId="177" fontId="64" fillId="0" borderId="3" applyNumberFormat="0" applyFont="0" applyFill="0" applyBorder="0" applyProtection="0">
      <alignment horizontal="distributed" vertical="center"/>
    </xf>
    <xf numFmtId="229" fontId="65" fillId="0" borderId="0">
      <protection locked="0"/>
    </xf>
    <xf numFmtId="186" fontId="57" fillId="0" borderId="0">
      <protection locked="0"/>
    </xf>
    <xf numFmtId="10" fontId="101" fillId="0" borderId="0">
      <alignment vertical="center"/>
    </xf>
    <xf numFmtId="229" fontId="65" fillId="0" borderId="0">
      <protection locked="0"/>
    </xf>
    <xf numFmtId="298" fontId="8" fillId="0" borderId="0" applyFont="0" applyFill="0" applyBorder="0" applyProtection="0">
      <alignment horizontal="center" vertical="center"/>
    </xf>
    <xf numFmtId="299" fontId="8" fillId="0" borderId="0" applyFont="0" applyFill="0" applyBorder="0" applyProtection="0">
      <alignment horizontal="center" vertical="center"/>
    </xf>
    <xf numFmtId="9" fontId="2" fillId="2" borderId="0" applyFill="0" applyBorder="0" applyProtection="0">
      <alignment horizontal="right"/>
    </xf>
    <xf numFmtId="10" fontId="2" fillId="0" borderId="0" applyFill="0" applyBorder="0" applyProtection="0">
      <alignment horizontal="right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300" fontId="8" fillId="0" borderId="0" applyFont="0" applyFill="0" applyBorder="0" applyAlignment="0" applyProtection="0"/>
    <xf numFmtId="301" fontId="64" fillId="0" borderId="0" applyFont="0" applyFill="0" applyBorder="0" applyAlignment="0" applyProtection="0"/>
    <xf numFmtId="302" fontId="64" fillId="0" borderId="0" applyFont="0" applyFill="0" applyBorder="0" applyAlignment="0" applyProtection="0"/>
    <xf numFmtId="303" fontId="64" fillId="0" borderId="0" applyFont="0" applyFill="0" applyBorder="0" applyAlignment="0" applyProtection="0"/>
    <xf numFmtId="0" fontId="127" fillId="0" borderId="0"/>
    <xf numFmtId="0" fontId="128" fillId="32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27" fillId="0" borderId="0"/>
    <xf numFmtId="222" fontId="129" fillId="0" borderId="15">
      <alignment vertical="center"/>
    </xf>
    <xf numFmtId="181" fontId="2" fillId="0" borderId="19" applyBorder="0"/>
    <xf numFmtId="304" fontId="1" fillId="0" borderId="19" applyBorder="0"/>
    <xf numFmtId="304" fontId="1" fillId="0" borderId="19" applyBorder="0"/>
    <xf numFmtId="0" fontId="130" fillId="17" borderId="86">
      <alignment horizontal="distributed" vertical="center"/>
    </xf>
    <xf numFmtId="0" fontId="112" fillId="0" borderId="0" applyNumberFormat="0" applyFont="0" applyFill="0" applyBorder="0" applyProtection="0">
      <alignment horizontal="centerContinuous" vertical="center"/>
    </xf>
    <xf numFmtId="0" fontId="112" fillId="0" borderId="0" applyNumberFormat="0" applyFont="0" applyFill="0" applyBorder="0" applyProtection="0">
      <alignment horizontal="centerContinuous" vertical="center"/>
    </xf>
    <xf numFmtId="186" fontId="112" fillId="0" borderId="0" applyNumberFormat="0" applyFont="0" applyFill="0" applyBorder="0" applyProtection="0">
      <alignment horizontal="centerContinuous"/>
    </xf>
    <xf numFmtId="0" fontId="112" fillId="0" borderId="0" applyNumberFormat="0" applyFont="0" applyFill="0" applyBorder="0" applyProtection="0">
      <alignment horizontal="centerContinuous" vertical="center"/>
    </xf>
    <xf numFmtId="0" fontId="64" fillId="0" borderId="0" applyNumberFormat="0" applyFont="0" applyFill="0" applyBorder="0" applyProtection="0">
      <alignment horizontal="centerContinuous" vertical="center"/>
    </xf>
    <xf numFmtId="301" fontId="64" fillId="0" borderId="0" applyNumberFormat="0" applyFont="0" applyFill="0" applyBorder="0" applyProtection="0">
      <alignment horizontal="centerContinuous" vertical="center"/>
    </xf>
    <xf numFmtId="186" fontId="112" fillId="0" borderId="0" applyNumberFormat="0" applyFont="0" applyFill="0" applyBorder="0" applyProtection="0">
      <alignment horizontal="centerContinuous" vertical="center"/>
    </xf>
    <xf numFmtId="230" fontId="131" fillId="0" borderId="6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33" borderId="87" applyNumberFormat="0" applyAlignment="0" applyProtection="0">
      <alignment vertical="center"/>
    </xf>
    <xf numFmtId="186" fontId="134" fillId="0" borderId="88">
      <alignment vertical="center"/>
    </xf>
    <xf numFmtId="305" fontId="135" fillId="0" borderId="89">
      <alignment vertical="center"/>
    </xf>
    <xf numFmtId="306" fontId="136" fillId="0" borderId="13"/>
    <xf numFmtId="4" fontId="136" fillId="0" borderId="19"/>
    <xf numFmtId="226" fontId="2" fillId="0" borderId="19"/>
    <xf numFmtId="307" fontId="2" fillId="0" borderId="19"/>
    <xf numFmtId="308" fontId="21" fillId="0" borderId="0">
      <alignment horizontal="center" vertical="center"/>
      <protection locked="0"/>
    </xf>
    <xf numFmtId="186" fontId="71" fillId="0" borderId="90" applyFont="0" applyFill="0" applyBorder="0" applyAlignment="0" applyProtection="0">
      <alignment vertical="center"/>
    </xf>
    <xf numFmtId="309" fontId="71" fillId="0" borderId="90" applyFont="0" applyFill="0" applyBorder="0" applyAlignment="0" applyProtection="0">
      <alignment vertical="center"/>
    </xf>
    <xf numFmtId="0" fontId="101" fillId="0" borderId="3" applyNumberFormat="0">
      <alignment horizontal="center" vertical="center"/>
    </xf>
    <xf numFmtId="310" fontId="101" fillId="0" borderId="0">
      <alignment vertical="center"/>
    </xf>
    <xf numFmtId="222" fontId="130" fillId="0" borderId="15">
      <alignment vertical="center"/>
    </xf>
    <xf numFmtId="311" fontId="25" fillId="0" borderId="0" applyFont="0" applyFill="0" applyBorder="0" applyAlignment="0" applyProtection="0"/>
    <xf numFmtId="3" fontId="8" fillId="0" borderId="0" applyFont="0" applyFill="0" applyBorder="0" applyAlignment="0" applyProtection="0"/>
    <xf numFmtId="176" fontId="4" fillId="0" borderId="0" applyFont="0" applyFill="0" applyBorder="0" applyAlignment="0" applyProtection="0"/>
    <xf numFmtId="190" fontId="10" fillId="0" borderId="0">
      <alignment vertical="center"/>
    </xf>
    <xf numFmtId="0" fontId="137" fillId="0" borderId="3" applyFont="0" applyFill="0" applyBorder="0" applyAlignment="0" applyProtection="0">
      <alignment horizontal="centerContinuous" vertical="center"/>
    </xf>
    <xf numFmtId="0" fontId="112" fillId="0" borderId="0" applyFont="0" applyFill="0" applyBorder="0" applyProtection="0">
      <alignment horizontal="centerContinuous" vertical="center"/>
    </xf>
    <xf numFmtId="226" fontId="112" fillId="0" borderId="0" applyFont="0" applyFill="0" applyBorder="0" applyProtection="0">
      <alignment horizontal="centerContinuous" vertical="center"/>
    </xf>
    <xf numFmtId="312" fontId="112" fillId="0" borderId="6" applyFont="0" applyFill="0" applyBorder="0" applyProtection="0">
      <alignment horizontal="right" vertical="center"/>
      <protection locked="0"/>
    </xf>
    <xf numFmtId="312" fontId="2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3" fontId="138" fillId="0" borderId="0"/>
    <xf numFmtId="177" fontId="71" fillId="0" borderId="0" applyFont="0" applyFill="0" applyBorder="0" applyAlignment="0" applyProtection="0">
      <alignment vertical="center"/>
    </xf>
    <xf numFmtId="177" fontId="71" fillId="0" borderId="0" applyFont="0" applyFill="0" applyBorder="0" applyAlignment="0" applyProtection="0">
      <alignment vertical="center"/>
    </xf>
    <xf numFmtId="177" fontId="71" fillId="0" borderId="0" applyFont="0" applyFill="0" applyBorder="0" applyAlignment="0" applyProtection="0">
      <alignment vertical="center"/>
    </xf>
    <xf numFmtId="177" fontId="71" fillId="0" borderId="0" applyFont="0" applyFill="0" applyBorder="0" applyAlignment="0" applyProtection="0">
      <alignment vertical="center"/>
    </xf>
    <xf numFmtId="177" fontId="71" fillId="0" borderId="0" applyFont="0" applyFill="0" applyBorder="0" applyAlignment="0" applyProtection="0">
      <alignment vertical="center"/>
    </xf>
    <xf numFmtId="177" fontId="71" fillId="0" borderId="0" applyFont="0" applyFill="0" applyBorder="0" applyAlignment="0" applyProtection="0">
      <alignment vertical="center"/>
    </xf>
    <xf numFmtId="177" fontId="7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222" fontId="46" fillId="0" borderId="0" applyFont="0" applyFill="0" applyBorder="0" applyAlignment="0" applyProtection="0"/>
    <xf numFmtId="0" fontId="119" fillId="0" borderId="0"/>
    <xf numFmtId="313" fontId="1" fillId="0" borderId="0" applyFont="0" applyFill="0" applyBorder="0" applyAlignment="0" applyProtection="0"/>
    <xf numFmtId="0" fontId="10" fillId="0" borderId="0"/>
    <xf numFmtId="0" fontId="8" fillId="0" borderId="0"/>
    <xf numFmtId="0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91"/>
    <xf numFmtId="0" fontId="139" fillId="0" borderId="6">
      <alignment vertical="center"/>
    </xf>
    <xf numFmtId="0" fontId="140" fillId="0" borderId="92" applyNumberFormat="0" applyFill="0" applyAlignment="0" applyProtection="0">
      <alignment vertical="center"/>
    </xf>
    <xf numFmtId="0" fontId="141" fillId="0" borderId="0" applyNumberFormat="0" applyFill="0" applyBorder="0" applyAlignment="0" applyProtection="0">
      <alignment vertical="top"/>
      <protection locked="0"/>
    </xf>
    <xf numFmtId="0" fontId="25" fillId="0" borderId="17">
      <alignment vertical="center"/>
    </xf>
    <xf numFmtId="314" fontId="25" fillId="0" borderId="3" applyBorder="0">
      <alignment vertical="center"/>
    </xf>
    <xf numFmtId="315" fontId="25" fillId="0" borderId="3" applyBorder="0">
      <alignment horizontal="left" vertical="center"/>
    </xf>
    <xf numFmtId="0" fontId="142" fillId="0" borderId="93" applyNumberFormat="0" applyFill="0" applyAlignment="0" applyProtection="0">
      <alignment vertical="center"/>
    </xf>
    <xf numFmtId="316" fontId="16" fillId="0" borderId="0" applyFill="0" applyBorder="0">
      <alignment horizontal="centerContinuous"/>
    </xf>
    <xf numFmtId="317" fontId="16" fillId="0" borderId="0" applyFill="0" applyBorder="0">
      <alignment horizontal="centerContinuous"/>
    </xf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217" fontId="8" fillId="0" borderId="0" applyFont="0" applyFill="0" applyBorder="0" applyAlignment="0" applyProtection="0"/>
    <xf numFmtId="318" fontId="2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19" fontId="130" fillId="0" borderId="0" applyFont="0" applyFill="0" applyBorder="0" applyAlignment="0" applyProtection="0"/>
    <xf numFmtId="320" fontId="1" fillId="0" borderId="0" applyFont="0" applyFill="0" applyBorder="0" applyAlignment="0" applyProtection="0"/>
    <xf numFmtId="0" fontId="14" fillId="0" borderId="0" applyFont="0" applyFill="0" applyBorder="0" applyAlignment="0" applyProtection="0"/>
    <xf numFmtId="191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319" fontId="130" fillId="0" borderId="0" applyFont="0" applyFill="0" applyBorder="0" applyAlignment="0" applyProtection="0"/>
    <xf numFmtId="321" fontId="1" fillId="0" borderId="0" applyFont="0" applyFill="0" applyBorder="0" applyAlignment="0" applyProtection="0"/>
    <xf numFmtId="322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222" fontId="1" fillId="0" borderId="0" applyFont="0" applyFill="0" applyBorder="0" applyAlignment="0" applyProtection="0"/>
    <xf numFmtId="323" fontId="1" fillId="0" borderId="0" applyFont="0" applyFill="0" applyBorder="0" applyAlignment="0" applyProtection="0"/>
    <xf numFmtId="211" fontId="8" fillId="0" borderId="0" applyFont="0" applyFill="0" applyBorder="0" applyAlignment="0" applyProtection="0"/>
    <xf numFmtId="324" fontId="1" fillId="0" borderId="0" applyFont="0" applyFill="0" applyBorder="0" applyAlignment="0" applyProtection="0"/>
    <xf numFmtId="324" fontId="1" fillId="0" borderId="0" applyFont="0" applyFill="0" applyBorder="0" applyAlignment="0" applyProtection="0"/>
    <xf numFmtId="323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20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29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22" fontId="8" fillId="0" borderId="0" applyFont="0" applyFill="0" applyBorder="0" applyAlignment="0" applyProtection="0"/>
    <xf numFmtId="322" fontId="8" fillId="0" borderId="0" applyFont="0" applyFill="0" applyBorder="0" applyAlignment="0" applyProtection="0"/>
    <xf numFmtId="325" fontId="8" fillId="0" borderId="0" applyFont="0" applyFill="0" applyBorder="0" applyAlignment="0" applyProtection="0"/>
    <xf numFmtId="325" fontId="8" fillId="0" borderId="0" applyFont="0" applyFill="0" applyBorder="0" applyAlignment="0" applyProtection="0"/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325" fontId="8" fillId="0" borderId="0" applyFont="0" applyFill="0" applyBorder="0" applyAlignment="0" applyProtection="0"/>
    <xf numFmtId="325" fontId="8" fillId="0" borderId="0" applyFont="0" applyFill="0" applyBorder="0" applyAlignment="0" applyProtection="0"/>
    <xf numFmtId="322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326" fontId="1" fillId="0" borderId="0" applyFont="0" applyFill="0" applyBorder="0" applyAlignment="0" applyProtection="0"/>
    <xf numFmtId="217" fontId="8" fillId="0" borderId="0" applyFont="0" applyFill="0" applyBorder="0" applyAlignment="0" applyProtection="0"/>
    <xf numFmtId="32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2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326" fontId="1" fillId="0" borderId="0" applyFont="0" applyFill="0" applyBorder="0" applyAlignment="0" applyProtection="0"/>
    <xf numFmtId="318" fontId="2" fillId="0" borderId="0" applyFont="0" applyFill="0" applyBorder="0" applyAlignment="0" applyProtection="0"/>
    <xf numFmtId="327" fontId="8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28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318" fontId="2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6" fontId="15" fillId="0" borderId="0" applyFont="0" applyFill="0" applyBorder="0" applyAlignment="0" applyProtection="0"/>
    <xf numFmtId="322" fontId="8" fillId="0" borderId="0" applyFont="0" applyFill="0" applyBorder="0" applyAlignment="0" applyProtection="0"/>
    <xf numFmtId="322" fontId="8" fillId="0" borderId="0" applyFont="0" applyFill="0" applyBorder="0" applyAlignment="0" applyProtection="0"/>
    <xf numFmtId="324" fontId="1" fillId="0" borderId="0" applyFont="0" applyFill="0" applyBorder="0" applyAlignment="0" applyProtection="0"/>
    <xf numFmtId="0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327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322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0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15" fillId="0" borderId="0" applyFont="0" applyFill="0" applyBorder="0" applyAlignment="0" applyProtection="0"/>
    <xf numFmtId="0" fontId="14" fillId="0" borderId="0" applyFont="0" applyFill="0" applyBorder="0" applyAlignment="0" applyProtection="0"/>
    <xf numFmtId="186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18" fontId="2" fillId="0" borderId="0" applyFont="0" applyFill="0" applyBorder="0" applyAlignment="0" applyProtection="0"/>
    <xf numFmtId="185" fontId="14" fillId="0" borderId="0" applyFont="0" applyFill="0" applyBorder="0" applyAlignment="0" applyProtection="0"/>
    <xf numFmtId="326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18" fontId="2" fillId="0" borderId="0" applyFont="0" applyFill="0" applyBorder="0" applyAlignment="0" applyProtection="0"/>
    <xf numFmtId="185" fontId="14" fillId="0" borderId="0" applyFont="0" applyFill="0" applyBorder="0" applyAlignment="0" applyProtection="0"/>
    <xf numFmtId="322" fontId="8" fillId="0" borderId="0" applyFont="0" applyFill="0" applyBorder="0" applyAlignment="0" applyProtection="0"/>
    <xf numFmtId="186" fontId="15" fillId="0" borderId="0" applyFont="0" applyFill="0" applyBorder="0" applyAlignment="0" applyProtection="0"/>
    <xf numFmtId="323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325" fontId="8" fillId="0" borderId="0" applyFont="0" applyFill="0" applyBorder="0" applyAlignment="0" applyProtection="0"/>
    <xf numFmtId="32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15" fillId="0" borderId="0" applyFont="0" applyFill="0" applyBorder="0" applyAlignment="0" applyProtection="0"/>
    <xf numFmtId="219" fontId="1" fillId="0" borderId="0" applyFont="0" applyFill="0" applyBorder="0" applyAlignment="0" applyProtection="0"/>
    <xf numFmtId="329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330" fontId="130" fillId="0" borderId="0" applyFont="0" applyFill="0" applyBorder="0" applyAlignment="0" applyProtection="0"/>
    <xf numFmtId="211" fontId="8" fillId="0" borderId="0" applyFont="0" applyFill="0" applyBorder="0" applyAlignment="0" applyProtection="0"/>
    <xf numFmtId="318" fontId="2" fillId="0" borderId="0" applyFont="0" applyFill="0" applyBorder="0" applyAlignment="0" applyProtection="0"/>
    <xf numFmtId="327" fontId="8" fillId="0" borderId="0" applyFont="0" applyFill="0" applyBorder="0" applyAlignment="0" applyProtection="0"/>
    <xf numFmtId="32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31" fontId="1" fillId="0" borderId="0" applyFont="0" applyFill="0" applyBorder="0" applyAlignment="0" applyProtection="0"/>
    <xf numFmtId="318" fontId="2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322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327" fontId="8" fillId="0" borderId="0" applyFont="0" applyFill="0" applyBorder="0" applyAlignment="0" applyProtection="0"/>
    <xf numFmtId="325" fontId="8" fillId="0" borderId="0" applyFont="0" applyFill="0" applyBorder="0" applyAlignment="0" applyProtection="0"/>
    <xf numFmtId="326" fontId="1" fillId="0" borderId="0" applyFont="0" applyFill="0" applyBorder="0" applyAlignment="0" applyProtection="0"/>
    <xf numFmtId="326" fontId="1" fillId="0" borderId="0" applyFont="0" applyFill="0" applyBorder="0" applyAlignment="0" applyProtection="0"/>
    <xf numFmtId="211" fontId="8" fillId="0" borderId="0" applyFont="0" applyFill="0" applyBorder="0" applyAlignment="0" applyProtection="0"/>
    <xf numFmtId="186" fontId="15" fillId="0" borderId="0" applyFont="0" applyFill="0" applyBorder="0" applyAlignment="0" applyProtection="0"/>
    <xf numFmtId="211" fontId="8" fillId="0" borderId="0" applyFont="0" applyFill="0" applyBorder="0" applyAlignment="0" applyProtection="0"/>
    <xf numFmtId="318" fontId="2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322" fontId="8" fillId="0" borderId="0" applyFont="0" applyFill="0" applyBorder="0" applyAlignment="0" applyProtection="0"/>
    <xf numFmtId="332" fontId="10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15" fillId="0" borderId="0" applyFont="0" applyFill="0" applyBorder="0" applyAlignment="0" applyProtection="0"/>
    <xf numFmtId="327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318" fontId="2" fillId="0" borderId="0" applyFont="0" applyFill="0" applyBorder="0" applyAlignment="0" applyProtection="0"/>
    <xf numFmtId="185" fontId="14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217" fontId="8" fillId="0" borderId="0" applyFont="0" applyFill="0" applyBorder="0" applyAlignment="0" applyProtection="0"/>
    <xf numFmtId="327" fontId="8" fillId="0" borderId="0" applyFont="0" applyFill="0" applyBorder="0" applyAlignment="0" applyProtection="0"/>
    <xf numFmtId="327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331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318" fontId="2" fillId="0" borderId="0" applyFont="0" applyFill="0" applyBorder="0" applyAlignment="0" applyProtection="0"/>
    <xf numFmtId="333" fontId="130" fillId="0" borderId="0" applyFont="0" applyFill="0" applyBorder="0" applyAlignment="0" applyProtection="0"/>
    <xf numFmtId="334" fontId="130" fillId="0" borderId="0" applyFont="0" applyFill="0" applyBorder="0" applyAlignment="0" applyProtection="0"/>
    <xf numFmtId="334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4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5" fontId="130" fillId="0" borderId="0" applyFont="0" applyFill="0" applyBorder="0" applyAlignment="0" applyProtection="0"/>
    <xf numFmtId="336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4" fontId="130" fillId="0" borderId="0" applyFont="0" applyFill="0" applyBorder="0" applyAlignment="0" applyProtection="0"/>
    <xf numFmtId="334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333" fontId="130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8" fillId="0" borderId="0" applyFont="0" applyFill="0" applyBorder="0" applyAlignment="0" applyProtection="0"/>
    <xf numFmtId="331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327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186" fontId="15" fillId="0" borderId="0" applyFont="0" applyFill="0" applyBorder="0" applyAlignment="0" applyProtection="0"/>
    <xf numFmtId="323" fontId="1" fillId="0" borderId="0" applyFont="0" applyFill="0" applyBorder="0" applyAlignment="0" applyProtection="0"/>
    <xf numFmtId="323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37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1" fontId="8" fillId="0" borderId="0" applyFont="0" applyFill="0" applyBorder="0" applyAlignment="0" applyProtection="0"/>
    <xf numFmtId="186" fontId="15" fillId="0" borderId="0" applyFont="0" applyFill="0" applyBorder="0" applyAlignment="0" applyProtection="0"/>
    <xf numFmtId="338" fontId="130" fillId="0" borderId="0" applyFont="0" applyFill="0" applyBorder="0" applyAlignment="0" applyProtection="0"/>
    <xf numFmtId="330" fontId="130" fillId="0" borderId="0" applyFont="0" applyFill="0" applyBorder="0" applyAlignment="0" applyProtection="0"/>
    <xf numFmtId="330" fontId="130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320" fontId="1" fillId="0" borderId="0" applyFont="0" applyFill="0" applyBorder="0" applyAlignment="0" applyProtection="0"/>
    <xf numFmtId="211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326" fontId="1" fillId="0" borderId="0" applyFont="0" applyFill="0" applyBorder="0" applyAlignment="0" applyProtection="0"/>
    <xf numFmtId="325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0" fontId="14" fillId="0" borderId="0" applyFont="0" applyFill="0" applyBorder="0" applyAlignment="0" applyProtection="0"/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26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339" fontId="8" fillId="0" borderId="0" applyFont="0" applyFill="0" applyBorder="0" applyAlignment="0" applyProtection="0"/>
    <xf numFmtId="191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327" fontId="8" fillId="0" borderId="0" applyFont="0" applyFill="0" applyBorder="0" applyAlignment="0" applyProtection="0"/>
    <xf numFmtId="327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340" fontId="1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40" fontId="1" fillId="0" borderId="0" applyFont="0" applyFill="0" applyBorder="0" applyAlignment="0" applyProtection="0"/>
    <xf numFmtId="211" fontId="8" fillId="0" borderId="0" applyFont="0" applyFill="0" applyBorder="0" applyAlignment="0" applyProtection="0"/>
    <xf numFmtId="319" fontId="130" fillId="0" borderId="0" applyFont="0" applyFill="0" applyBorder="0" applyAlignment="0" applyProtection="0"/>
    <xf numFmtId="318" fontId="2" fillId="0" borderId="0" applyFont="0" applyFill="0" applyBorder="0" applyAlignment="0" applyProtection="0"/>
    <xf numFmtId="326" fontId="1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185" fontId="14" fillId="0" borderId="0" applyFont="0" applyFill="0" applyBorder="0" applyAlignment="0" applyProtection="0"/>
    <xf numFmtId="217" fontId="8" fillId="0" borderId="0" applyFont="0" applyFill="0" applyBorder="0" applyAlignment="0" applyProtection="0"/>
    <xf numFmtId="186" fontId="15" fillId="0" borderId="0" applyFont="0" applyFill="0" applyBorder="0" applyAlignment="0" applyProtection="0"/>
    <xf numFmtId="327" fontId="8" fillId="0" borderId="0" applyFont="0" applyFill="0" applyBorder="0" applyAlignment="0" applyProtection="0"/>
    <xf numFmtId="325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191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341" fontId="130" fillId="0" borderId="0" applyFont="0" applyFill="0" applyBorder="0" applyAlignment="0" applyProtection="0"/>
    <xf numFmtId="342" fontId="130" fillId="0" borderId="0" applyFont="0" applyFill="0" applyBorder="0" applyAlignment="0" applyProtection="0"/>
    <xf numFmtId="330" fontId="130" fillId="0" borderId="0" applyFont="0" applyFill="0" applyBorder="0" applyAlignment="0" applyProtection="0"/>
    <xf numFmtId="185" fontId="14" fillId="0" borderId="0" applyFont="0" applyFill="0" applyBorder="0" applyAlignment="0" applyProtection="0"/>
    <xf numFmtId="319" fontId="130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318" fontId="2" fillId="0" borderId="0" applyFont="0" applyFill="0" applyBorder="0" applyAlignment="0" applyProtection="0"/>
    <xf numFmtId="186" fontId="15" fillId="0" borderId="0" applyFont="0" applyFill="0" applyBorder="0" applyAlignment="0" applyProtection="0"/>
    <xf numFmtId="318" fontId="2" fillId="0" borderId="0" applyFont="0" applyFill="0" applyBorder="0" applyAlignment="0" applyProtection="0"/>
    <xf numFmtId="222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43" fontId="1" fillId="0" borderId="0" applyFont="0" applyFill="0" applyBorder="0" applyAlignment="0" applyProtection="0"/>
    <xf numFmtId="318" fontId="2" fillId="0" borderId="0" applyFont="0" applyFill="0" applyBorder="0" applyAlignment="0" applyProtection="0"/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320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325" fontId="8" fillId="0" borderId="0" applyFont="0" applyFill="0" applyBorder="0" applyAlignment="0" applyProtection="0"/>
    <xf numFmtId="325" fontId="8" fillId="0" borderId="0" applyFont="0" applyFill="0" applyBorder="0" applyAlignment="0" applyProtection="0"/>
    <xf numFmtId="186" fontId="15" fillId="0" borderId="0" applyFont="0" applyFill="0" applyBorder="0" applyAlignment="0" applyProtection="0"/>
    <xf numFmtId="325" fontId="8" fillId="0" borderId="0" applyFont="0" applyFill="0" applyBorder="0" applyAlignment="0" applyProtection="0"/>
    <xf numFmtId="186" fontId="15" fillId="0" borderId="0" applyFont="0" applyFill="0" applyBorder="0" applyAlignment="0" applyProtection="0"/>
    <xf numFmtId="211" fontId="8" fillId="0" borderId="0" applyFont="0" applyFill="0" applyBorder="0" applyAlignment="0" applyProtection="0"/>
    <xf numFmtId="0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222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222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211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191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320" fontId="1" fillId="0" borderId="0" applyFont="0" applyFill="0" applyBorder="0" applyAlignment="0" applyProtection="0"/>
    <xf numFmtId="320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327" fontId="8" fillId="0" borderId="0" applyFont="0" applyFill="0" applyBorder="0" applyAlignment="0" applyProtection="0"/>
    <xf numFmtId="327" fontId="8" fillId="0" borderId="0" applyFont="0" applyFill="0" applyBorder="0" applyAlignment="0" applyProtection="0"/>
    <xf numFmtId="327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211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225" fontId="130" fillId="0" borderId="0" applyFont="0" applyFill="0" applyBorder="0" applyAlignment="0" applyProtection="0"/>
    <xf numFmtId="327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91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345" fontId="1" fillId="0" borderId="0" applyFont="0" applyFill="0" applyBorder="0" applyAlignment="0" applyProtection="0"/>
    <xf numFmtId="32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46" fontId="1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343" fontId="1" fillId="0" borderId="0" applyFont="0" applyFill="0" applyBorder="0" applyAlignment="0" applyProtection="0"/>
    <xf numFmtId="32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47" fontId="1" fillId="0" borderId="0" applyFont="0" applyFill="0" applyBorder="0" applyAlignment="0" applyProtection="0"/>
    <xf numFmtId="318" fontId="2" fillId="0" borderId="0" applyFont="0" applyFill="0" applyBorder="0" applyAlignment="0" applyProtection="0"/>
    <xf numFmtId="219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325" fontId="8" fillId="0" borderId="0" applyFont="0" applyFill="0" applyBorder="0" applyAlignment="0" applyProtection="0"/>
    <xf numFmtId="348" fontId="1" fillId="0" borderId="0" applyFont="0" applyFill="0" applyBorder="0" applyAlignment="0" applyProtection="0"/>
    <xf numFmtId="348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318" fontId="2" fillId="0" borderId="0" applyFont="0" applyFill="0" applyBorder="0" applyAlignment="0" applyProtection="0"/>
    <xf numFmtId="211" fontId="8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324" fontId="1" fillId="0" borderId="0" applyFont="0" applyFill="0" applyBorder="0" applyAlignment="0" applyProtection="0"/>
    <xf numFmtId="322" fontId="8" fillId="0" borderId="0" applyFont="0" applyFill="0" applyBorder="0" applyAlignment="0" applyProtection="0"/>
    <xf numFmtId="322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217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219" fontId="1" fillId="0" borderId="0" applyFont="0" applyFill="0" applyBorder="0" applyAlignment="0" applyProtection="0"/>
    <xf numFmtId="318" fontId="2" fillId="0" borderId="0" applyFont="0" applyFill="0" applyBorder="0" applyAlignment="0" applyProtection="0"/>
    <xf numFmtId="323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185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343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319" fontId="130" fillId="0" borderId="0" applyFont="0" applyFill="0" applyBorder="0" applyAlignment="0" applyProtection="0"/>
    <xf numFmtId="323" fontId="1" fillId="0" borderId="0" applyFont="0" applyFill="0" applyBorder="0" applyAlignment="0" applyProtection="0"/>
    <xf numFmtId="323" fontId="1" fillId="0" borderId="0" applyFont="0" applyFill="0" applyBorder="0" applyAlignment="0" applyProtection="0"/>
    <xf numFmtId="325" fontId="8" fillId="0" borderId="0" applyFont="0" applyFill="0" applyBorder="0" applyAlignment="0" applyProtection="0"/>
    <xf numFmtId="325" fontId="8" fillId="0" borderId="0" applyFont="0" applyFill="0" applyBorder="0" applyAlignment="0" applyProtection="0"/>
    <xf numFmtId="0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211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15" fillId="0" borderId="0" applyFont="0" applyFill="0" applyBorder="0" applyAlignment="0" applyProtection="0"/>
    <xf numFmtId="0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186" fontId="15" fillId="0" borderId="0" applyFont="0" applyFill="0" applyBorder="0" applyAlignment="0" applyProtection="0"/>
    <xf numFmtId="327" fontId="8" fillId="0" borderId="0" applyFont="0" applyFill="0" applyBorder="0" applyAlignment="0" applyProtection="0"/>
    <xf numFmtId="211" fontId="8" fillId="0" borderId="0" applyFont="0" applyFill="0" applyBorder="0" applyAlignment="0" applyProtection="0"/>
    <xf numFmtId="0" fontId="2" fillId="0" borderId="0" applyFont="0" applyFill="0" applyBorder="0" applyAlignment="0" applyProtection="0"/>
    <xf numFmtId="340" fontId="1" fillId="0" borderId="0" applyFont="0" applyFill="0" applyBorder="0" applyAlignment="0" applyProtection="0"/>
    <xf numFmtId="211" fontId="8" fillId="0" borderId="0" applyFont="0" applyFill="0" applyBorder="0" applyAlignment="0" applyProtection="0"/>
    <xf numFmtId="0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22" fontId="8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327" fontId="8" fillId="0" borderId="0" applyFont="0" applyFill="0" applyBorder="0" applyAlignment="0" applyProtection="0"/>
    <xf numFmtId="327" fontId="8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20" fontId="1" fillId="0" borderId="0" applyFont="0" applyFill="0" applyBorder="0" applyAlignment="0" applyProtection="0"/>
    <xf numFmtId="0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30" fontId="130" fillId="0" borderId="0" applyFont="0" applyFill="0" applyBorder="0" applyAlignment="0" applyProtection="0"/>
    <xf numFmtId="330" fontId="130" fillId="0" borderId="0" applyFont="0" applyFill="0" applyBorder="0" applyAlignment="0" applyProtection="0"/>
    <xf numFmtId="186" fontId="15" fillId="0" borderId="0" applyFont="0" applyFill="0" applyBorder="0" applyAlignment="0" applyProtection="0"/>
    <xf numFmtId="219" fontId="1" fillId="0" borderId="0" applyFont="0" applyFill="0" applyBorder="0" applyAlignment="0" applyProtection="0"/>
    <xf numFmtId="186" fontId="15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327" fontId="8" fillId="0" borderId="0" applyFont="0" applyFill="0" applyBorder="0" applyAlignment="0" applyProtection="0"/>
    <xf numFmtId="186" fontId="15" fillId="0" borderId="0" applyFont="0" applyFill="0" applyBorder="0" applyAlignment="0" applyProtection="0"/>
    <xf numFmtId="343" fontId="1" fillId="0" borderId="0" applyFont="0" applyFill="0" applyBorder="0" applyAlignment="0" applyProtection="0"/>
    <xf numFmtId="325" fontId="8" fillId="0" borderId="0" applyFont="0" applyFill="0" applyBorder="0" applyAlignment="0" applyProtection="0"/>
    <xf numFmtId="343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330" fontId="130" fillId="0" borderId="0" applyFont="0" applyFill="0" applyBorder="0" applyAlignment="0" applyProtection="0"/>
    <xf numFmtId="327" fontId="8" fillId="0" borderId="0" applyFont="0" applyFill="0" applyBorder="0" applyAlignment="0" applyProtection="0"/>
    <xf numFmtId="0" fontId="143" fillId="0" borderId="0">
      <alignment vertical="center"/>
    </xf>
    <xf numFmtId="0" fontId="144" fillId="0" borderId="0">
      <alignment horizontal="center" vertical="center"/>
    </xf>
    <xf numFmtId="349" fontId="145" fillId="0" borderId="94">
      <alignment vertical="center"/>
    </xf>
    <xf numFmtId="2" fontId="16" fillId="0" borderId="0" applyFill="0" applyBorder="0" applyProtection="0">
      <alignment horizontal="centerContinuous"/>
    </xf>
    <xf numFmtId="349" fontId="47" fillId="0" borderId="6">
      <alignment vertical="center"/>
    </xf>
    <xf numFmtId="0" fontId="146" fillId="8" borderId="84" applyNumberFormat="0" applyAlignment="0" applyProtection="0">
      <alignment vertical="center"/>
    </xf>
    <xf numFmtId="0" fontId="136" fillId="0" borderId="0"/>
    <xf numFmtId="4" fontId="12" fillId="0" borderId="0">
      <protection locked="0"/>
    </xf>
    <xf numFmtId="4" fontId="12" fillId="0" borderId="0">
      <protection locked="0"/>
    </xf>
    <xf numFmtId="4" fontId="12" fillId="0" borderId="0">
      <protection locked="0"/>
    </xf>
    <xf numFmtId="4" fontId="12" fillId="0" borderId="0">
      <protection locked="0"/>
    </xf>
    <xf numFmtId="350" fontId="8" fillId="0" borderId="0">
      <protection locked="0"/>
    </xf>
    <xf numFmtId="0" fontId="145" fillId="0" borderId="88">
      <alignment vertical="center"/>
    </xf>
    <xf numFmtId="351" fontId="18" fillId="0" borderId="0" applyFill="0" applyBorder="0">
      <alignment horizontal="centerContinuous"/>
    </xf>
    <xf numFmtId="0" fontId="147" fillId="0" borderId="95" applyNumberFormat="0" applyFill="0" applyAlignment="0" applyProtection="0">
      <alignment vertical="center"/>
    </xf>
    <xf numFmtId="0" fontId="148" fillId="0" borderId="96" applyNumberFormat="0" applyFill="0" applyAlignment="0" applyProtection="0">
      <alignment vertical="center"/>
    </xf>
    <xf numFmtId="0" fontId="149" fillId="0" borderId="97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349" fontId="151" fillId="0" borderId="6">
      <alignment vertical="center"/>
    </xf>
    <xf numFmtId="349" fontId="152" fillId="0" borderId="6">
      <alignment vertical="center"/>
    </xf>
    <xf numFmtId="349" fontId="152" fillId="0" borderId="6">
      <alignment vertical="center"/>
    </xf>
    <xf numFmtId="349" fontId="152" fillId="0" borderId="6">
      <alignment vertical="center"/>
    </xf>
    <xf numFmtId="0" fontId="153" fillId="0" borderId="0">
      <alignment vertical="center"/>
    </xf>
    <xf numFmtId="349" fontId="154" fillId="0" borderId="6">
      <alignment vertical="center"/>
    </xf>
    <xf numFmtId="0" fontId="155" fillId="5" borderId="0" applyNumberFormat="0" applyBorder="0" applyAlignment="0" applyProtection="0">
      <alignment vertical="center"/>
    </xf>
    <xf numFmtId="352" fontId="16" fillId="0" borderId="0" applyFill="0" applyBorder="0">
      <alignment horizontal="centerContinuous"/>
    </xf>
    <xf numFmtId="353" fontId="16" fillId="0" borderId="0" applyFill="0" applyBorder="0">
      <alignment horizontal="centerContinuous"/>
    </xf>
    <xf numFmtId="0" fontId="1" fillId="0" borderId="0"/>
    <xf numFmtId="349" fontId="156" fillId="0" borderId="6">
      <alignment vertical="center"/>
    </xf>
    <xf numFmtId="349" fontId="1" fillId="0" borderId="6">
      <alignment vertical="center"/>
      <protection locked="0"/>
    </xf>
    <xf numFmtId="230" fontId="125" fillId="0" borderId="0">
      <alignment vertical="center"/>
    </xf>
    <xf numFmtId="0" fontId="157" fillId="0" borderId="0">
      <alignment vertical="center"/>
      <protection locked="0"/>
    </xf>
    <xf numFmtId="0" fontId="158" fillId="0" borderId="6">
      <alignment horizontal="distributed" vertical="center"/>
    </xf>
    <xf numFmtId="0" fontId="159" fillId="30" borderId="98" applyNumberFormat="0" applyAlignment="0" applyProtection="0">
      <alignment vertical="center"/>
    </xf>
    <xf numFmtId="0" fontId="21" fillId="0" borderId="78">
      <alignment horizontal="center" vertical="center"/>
    </xf>
    <xf numFmtId="186" fontId="57" fillId="0" borderId="0">
      <protection locked="0"/>
    </xf>
    <xf numFmtId="229" fontId="79" fillId="0" borderId="0">
      <protection locked="0"/>
    </xf>
    <xf numFmtId="229" fontId="65" fillId="0" borderId="0">
      <protection locked="0"/>
    </xf>
    <xf numFmtId="180" fontId="57" fillId="0" borderId="0">
      <protection locked="0"/>
    </xf>
    <xf numFmtId="186" fontId="57" fillId="0" borderId="0">
      <protection locked="0"/>
    </xf>
    <xf numFmtId="229" fontId="79" fillId="0" borderId="0">
      <protection locked="0"/>
    </xf>
    <xf numFmtId="229" fontId="79" fillId="0" borderId="0">
      <protection locked="0"/>
    </xf>
    <xf numFmtId="0" fontId="8" fillId="0" borderId="0" applyFont="0" applyFill="0" applyBorder="0" applyAlignment="0" applyProtection="0"/>
    <xf numFmtId="186" fontId="57" fillId="0" borderId="0">
      <protection locked="0"/>
    </xf>
    <xf numFmtId="344" fontId="8" fillId="0" borderId="0" applyFont="0" applyFill="0" applyBorder="0" applyProtection="0">
      <alignment vertical="center"/>
    </xf>
    <xf numFmtId="38" fontId="64" fillId="0" borderId="0" applyFont="0" applyFill="0" applyBorder="0" applyProtection="0">
      <alignment vertical="center"/>
    </xf>
    <xf numFmtId="229" fontId="79" fillId="0" borderId="0">
      <protection locked="0"/>
    </xf>
    <xf numFmtId="354" fontId="8" fillId="0" borderId="25">
      <alignment horizontal="center" vertical="center"/>
    </xf>
    <xf numFmtId="177" fontId="1" fillId="0" borderId="0" applyFont="0" applyFill="0" applyBorder="0" applyAlignment="0" applyProtection="0"/>
    <xf numFmtId="222" fontId="8" fillId="0" borderId="0" applyFont="0" applyFill="0" applyBorder="0" applyAlignment="0" applyProtection="0"/>
    <xf numFmtId="222" fontId="8" fillId="0" borderId="0" applyNumberFormat="0" applyFont="0" applyFill="0" applyBorder="0" applyProtection="0">
      <alignment vertical="center"/>
    </xf>
    <xf numFmtId="222" fontId="8" fillId="0" borderId="3">
      <alignment vertical="center"/>
    </xf>
    <xf numFmtId="38" fontId="8" fillId="2" borderId="0" applyFill="0" applyBorder="0" applyProtection="0">
      <alignment horizontal="right"/>
    </xf>
    <xf numFmtId="9" fontId="112" fillId="0" borderId="0"/>
    <xf numFmtId="38" fontId="64" fillId="0" borderId="0" applyFont="0" applyFill="0" applyBorder="0" applyAlignment="0" applyProtection="0">
      <alignment vertical="center"/>
    </xf>
    <xf numFmtId="230" fontId="64" fillId="0" borderId="0" applyFont="0" applyFill="0" applyBorder="0" applyAlignment="0" applyProtection="0">
      <alignment vertical="center"/>
    </xf>
    <xf numFmtId="355" fontId="64" fillId="0" borderId="0" applyFont="0" applyFill="0" applyBorder="0" applyAlignment="0" applyProtection="0">
      <alignment vertical="center"/>
    </xf>
    <xf numFmtId="38" fontId="64" fillId="0" borderId="0" applyFill="0" applyBorder="0" applyAlignment="0" applyProtection="0">
      <alignment vertical="center"/>
    </xf>
    <xf numFmtId="356" fontId="64" fillId="0" borderId="0" applyFont="0" applyFill="0" applyBorder="0" applyAlignment="0" applyProtection="0">
      <alignment vertical="center"/>
    </xf>
    <xf numFmtId="357" fontId="160" fillId="0" borderId="99"/>
    <xf numFmtId="310" fontId="22" fillId="0" borderId="0" applyFont="0" applyFill="0" applyBorder="0" applyAlignment="0" applyProtection="0"/>
    <xf numFmtId="40" fontId="8" fillId="0" borderId="11"/>
    <xf numFmtId="0" fontId="8" fillId="0" borderId="0" applyFont="0" applyFill="0" applyBorder="0" applyAlignment="0" applyProtection="0"/>
    <xf numFmtId="0" fontId="161" fillId="0" borderId="0">
      <alignment horizontal="centerContinuous" vertical="center"/>
    </xf>
    <xf numFmtId="177" fontId="55" fillId="0" borderId="0" applyNumberFormat="0" applyBorder="0" applyAlignment="0">
      <alignment vertical="center"/>
    </xf>
    <xf numFmtId="0" fontId="21" fillId="0" borderId="3" applyNumberFormat="0" applyFont="0" applyFill="0" applyAlignment="0" applyProtection="0"/>
    <xf numFmtId="186" fontId="57" fillId="0" borderId="0">
      <protection locked="0"/>
    </xf>
    <xf numFmtId="229" fontId="79" fillId="0" borderId="0">
      <protection locked="0"/>
    </xf>
    <xf numFmtId="229" fontId="65" fillId="0" borderId="0">
      <protection locked="0"/>
    </xf>
    <xf numFmtId="180" fontId="57" fillId="0" borderId="0">
      <protection locked="0"/>
    </xf>
    <xf numFmtId="186" fontId="57" fillId="0" borderId="0">
      <protection locked="0"/>
    </xf>
    <xf numFmtId="229" fontId="79" fillId="0" borderId="0">
      <protection locked="0"/>
    </xf>
    <xf numFmtId="229" fontId="79" fillId="0" borderId="0">
      <protection locked="0"/>
    </xf>
    <xf numFmtId="186" fontId="57" fillId="0" borderId="0">
      <protection locked="0"/>
    </xf>
    <xf numFmtId="358" fontId="10" fillId="0" borderId="0" applyFont="0" applyFill="0" applyBorder="0" applyAlignment="0" applyProtection="0"/>
    <xf numFmtId="176" fontId="1" fillId="0" borderId="0" applyFont="0" applyFill="0" applyBorder="0" applyAlignment="0" applyProtection="0"/>
    <xf numFmtId="206" fontId="40" fillId="0" borderId="100" applyProtection="0">
      <alignment horizontal="right" vertical="center"/>
    </xf>
    <xf numFmtId="0" fontId="8" fillId="0" borderId="0" applyFont="0" applyFill="0" applyBorder="0" applyAlignment="0" applyProtection="0"/>
    <xf numFmtId="359" fontId="10" fillId="0" borderId="0" applyFont="0" applyFill="0" applyBorder="0" applyAlignment="0" applyProtection="0"/>
    <xf numFmtId="360" fontId="8" fillId="0" borderId="0">
      <protection locked="0"/>
    </xf>
    <xf numFmtId="186" fontId="57" fillId="0" borderId="0">
      <protection locked="0"/>
    </xf>
    <xf numFmtId="0" fontId="130" fillId="0" borderId="6">
      <alignment horizontal="center" vertical="center"/>
    </xf>
    <xf numFmtId="0" fontId="130" fillId="0" borderId="6">
      <alignment horizontal="left" vertical="center"/>
    </xf>
    <xf numFmtId="0" fontId="130" fillId="0" borderId="6">
      <alignment vertical="center" textRotation="255"/>
    </xf>
    <xf numFmtId="0" fontId="1" fillId="0" borderId="0"/>
    <xf numFmtId="229" fontId="79" fillId="0" borderId="0">
      <protection locked="0"/>
    </xf>
    <xf numFmtId="0" fontId="1" fillId="0" borderId="0"/>
    <xf numFmtId="229" fontId="65" fillId="0" borderId="0">
      <protection locked="0"/>
    </xf>
    <xf numFmtId="180" fontId="57" fillId="0" borderId="0">
      <protection locked="0"/>
    </xf>
    <xf numFmtId="186" fontId="57" fillId="0" borderId="0">
      <protection locked="0"/>
    </xf>
    <xf numFmtId="0" fontId="1" fillId="0" borderId="0"/>
    <xf numFmtId="0" fontId="1" fillId="0" borderId="0"/>
    <xf numFmtId="0" fontId="1" fillId="0" borderId="0"/>
    <xf numFmtId="229" fontId="79" fillId="0" borderId="0">
      <protection locked="0"/>
    </xf>
    <xf numFmtId="229" fontId="79" fillId="0" borderId="0">
      <protection locked="0"/>
    </xf>
    <xf numFmtId="177" fontId="162" fillId="0" borderId="10" applyNumberFormat="0" applyBorder="0">
      <alignment horizontal="centerContinuous" vertical="center"/>
    </xf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3" fillId="0" borderId="0">
      <alignment vertical="center"/>
    </xf>
    <xf numFmtId="0" fontId="7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/>
    <xf numFmtId="0" fontId="1" fillId="0" borderId="0"/>
    <xf numFmtId="0" fontId="130" fillId="0" borderId="0">
      <alignment vertical="center"/>
    </xf>
    <xf numFmtId="0" fontId="1" fillId="0" borderId="0"/>
    <xf numFmtId="349" fontId="158" fillId="0" borderId="6">
      <alignment horizontal="distributed" vertical="center"/>
    </xf>
    <xf numFmtId="0" fontId="1" fillId="0" borderId="0"/>
    <xf numFmtId="0" fontId="8" fillId="0" borderId="6">
      <alignment vertical="center" wrapText="1"/>
    </xf>
    <xf numFmtId="0" fontId="21" fillId="0" borderId="0" applyProtection="0"/>
    <xf numFmtId="0" fontId="164" fillId="0" borderId="0" applyNumberFormat="0" applyFill="0" applyBorder="0" applyAlignment="0" applyProtection="0">
      <alignment vertical="top"/>
      <protection locked="0"/>
    </xf>
    <xf numFmtId="240" fontId="165" fillId="0" borderId="100"/>
    <xf numFmtId="0" fontId="12" fillId="0" borderId="9">
      <protection locked="0"/>
    </xf>
    <xf numFmtId="243" fontId="10" fillId="0" borderId="0" applyFont="0" applyFill="0" applyBorder="0" applyAlignment="0" applyProtection="0"/>
    <xf numFmtId="354" fontId="10" fillId="0" borderId="0" applyFont="0" applyFill="0" applyBorder="0" applyAlignment="0" applyProtection="0"/>
    <xf numFmtId="361" fontId="8" fillId="0" borderId="0">
      <protection locked="0"/>
    </xf>
    <xf numFmtId="362" fontId="8" fillId="0" borderId="0">
      <protection locked="0"/>
    </xf>
    <xf numFmtId="222" fontId="8" fillId="0" borderId="101"/>
    <xf numFmtId="222" fontId="8" fillId="0" borderId="101"/>
    <xf numFmtId="0" fontId="15" fillId="0" borderId="0"/>
    <xf numFmtId="0" fontId="1" fillId="0" borderId="0">
      <alignment vertical="center"/>
    </xf>
    <xf numFmtId="0" fontId="1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6" fillId="0" borderId="0"/>
    <xf numFmtId="0" fontId="1" fillId="0" borderId="0"/>
    <xf numFmtId="0" fontId="1" fillId="0" borderId="0"/>
    <xf numFmtId="0" fontId="46" fillId="0" borderId="0"/>
    <xf numFmtId="0" fontId="1" fillId="0" borderId="0"/>
    <xf numFmtId="245" fontId="77" fillId="0" borderId="0" applyFill="0" applyBorder="0" applyAlignment="0"/>
    <xf numFmtId="363" fontId="8" fillId="0" borderId="0">
      <protection locked="0"/>
    </xf>
    <xf numFmtId="363" fontId="8" fillId="0" borderId="0">
      <protection locked="0"/>
    </xf>
    <xf numFmtId="363" fontId="8" fillId="0" borderId="0">
      <protection locked="0"/>
    </xf>
    <xf numFmtId="363" fontId="8" fillId="0" borderId="0">
      <protection locked="0"/>
    </xf>
    <xf numFmtId="38" fontId="19" fillId="17" borderId="0" applyNumberFormat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363" fontId="8" fillId="0" borderId="0">
      <protection locked="0"/>
    </xf>
    <xf numFmtId="363" fontId="8" fillId="0" borderId="0">
      <protection locked="0"/>
    </xf>
    <xf numFmtId="10" fontId="19" fillId="20" borderId="3" applyNumberFormat="0" applyBorder="0" applyAlignment="0" applyProtection="0"/>
    <xf numFmtId="0" fontId="7" fillId="0" borderId="0" applyNumberFormat="0" applyFont="0" applyFill="0" applyBorder="0" applyAlignment="0" applyProtection="0"/>
    <xf numFmtId="364" fontId="1" fillId="0" borderId="0"/>
    <xf numFmtId="363" fontId="8" fillId="0" borderId="0">
      <protection locked="0"/>
    </xf>
    <xf numFmtId="0" fontId="7" fillId="0" borderId="0" applyNumberFormat="0" applyFont="0" applyFill="0" applyBorder="0" applyAlignment="0" applyProtection="0"/>
    <xf numFmtId="0" fontId="1" fillId="0" borderId="0">
      <alignment vertical="center"/>
    </xf>
    <xf numFmtId="363" fontId="8" fillId="0" borderId="70">
      <protection locked="0"/>
    </xf>
    <xf numFmtId="245" fontId="77" fillId="0" borderId="0" applyFill="0" applyBorder="0" applyAlignment="0"/>
    <xf numFmtId="363" fontId="8" fillId="0" borderId="0">
      <protection locked="0"/>
    </xf>
    <xf numFmtId="363" fontId="8" fillId="0" borderId="0">
      <protection locked="0"/>
    </xf>
    <xf numFmtId="363" fontId="8" fillId="0" borderId="0">
      <protection locked="0"/>
    </xf>
    <xf numFmtId="363" fontId="8" fillId="0" borderId="0">
      <protection locked="0"/>
    </xf>
    <xf numFmtId="38" fontId="19" fillId="17" borderId="0" applyNumberFormat="0" applyBorder="0" applyAlignment="0" applyProtection="0"/>
    <xf numFmtId="363" fontId="8" fillId="0" borderId="0">
      <protection locked="0"/>
    </xf>
    <xf numFmtId="363" fontId="8" fillId="0" borderId="0">
      <protection locked="0"/>
    </xf>
    <xf numFmtId="10" fontId="19" fillId="20" borderId="3" applyNumberFormat="0" applyBorder="0" applyAlignment="0" applyProtection="0"/>
    <xf numFmtId="364" fontId="1" fillId="0" borderId="0"/>
    <xf numFmtId="363" fontId="8" fillId="0" borderId="0">
      <protection locked="0"/>
    </xf>
    <xf numFmtId="363" fontId="8" fillId="0" borderId="70">
      <protection locked="0"/>
    </xf>
  </cellStyleXfs>
  <cellXfs count="517">
    <xf numFmtId="0" fontId="0" fillId="0" borderId="0" xfId="0"/>
    <xf numFmtId="0" fontId="0" fillId="0" borderId="0" xfId="0" applyBorder="1"/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0" fillId="0" borderId="0" xfId="0" quotePrefix="1" applyBorder="1"/>
    <xf numFmtId="0" fontId="0" fillId="0" borderId="29" xfId="0" applyBorder="1"/>
    <xf numFmtId="0" fontId="0" fillId="0" borderId="30" xfId="0" applyBorder="1" applyAlignment="1">
      <alignment horizontal="center"/>
    </xf>
    <xf numFmtId="189" fontId="0" fillId="0" borderId="31" xfId="0" applyNumberFormat="1" applyBorder="1" applyAlignment="1">
      <alignment horizontal="center" vertical="center"/>
    </xf>
    <xf numFmtId="182" fontId="0" fillId="0" borderId="31" xfId="0" quotePrefix="1" applyNumberFormat="1" applyBorder="1" applyAlignment="1">
      <alignment horizontal="center" vertical="center"/>
    </xf>
    <xf numFmtId="189" fontId="0" fillId="0" borderId="31" xfId="0" applyNumberFormat="1" applyBorder="1" applyAlignment="1">
      <alignment horizontal="right" vertical="center"/>
    </xf>
    <xf numFmtId="182" fontId="0" fillId="0" borderId="31" xfId="0" applyNumberFormat="1" applyBorder="1" applyAlignment="1">
      <alignment horizontal="center" vertical="center"/>
    </xf>
    <xf numFmtId="205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3" fillId="0" borderId="33" xfId="0" applyFont="1" applyBorder="1" applyAlignment="1">
      <alignment horizontal="center"/>
    </xf>
    <xf numFmtId="182" fontId="0" fillId="0" borderId="6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34" xfId="0" applyBorder="1"/>
    <xf numFmtId="0" fontId="0" fillId="0" borderId="33" xfId="0" applyBorder="1"/>
    <xf numFmtId="0" fontId="5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11" fontId="0" fillId="0" borderId="0" xfId="0" applyNumberFormat="1" applyBorder="1"/>
    <xf numFmtId="182" fontId="0" fillId="0" borderId="0" xfId="0" applyNumberFormat="1" applyBorder="1" applyAlignment="1">
      <alignment vertical="center"/>
    </xf>
    <xf numFmtId="11" fontId="0" fillId="0" borderId="0" xfId="0" applyNumberFormat="1" applyBorder="1" applyAlignment="1">
      <alignment vertical="center"/>
    </xf>
    <xf numFmtId="182" fontId="0" fillId="0" borderId="17" xfId="0" applyNumberFormat="1" applyBorder="1" applyAlignment="1">
      <alignment vertical="center"/>
    </xf>
    <xf numFmtId="182" fontId="0" fillId="0" borderId="39" xfId="0" applyNumberFormat="1" applyBorder="1" applyAlignment="1">
      <alignment vertical="center"/>
    </xf>
    <xf numFmtId="182" fontId="0" fillId="0" borderId="40" xfId="0" applyNumberFormat="1" applyBorder="1" applyAlignment="1">
      <alignment vertical="center"/>
    </xf>
    <xf numFmtId="182" fontId="0" fillId="0" borderId="41" xfId="0" applyNumberFormat="1" applyBorder="1" applyAlignment="1">
      <alignment vertical="center"/>
    </xf>
    <xf numFmtId="182" fontId="0" fillId="0" borderId="0" xfId="0" applyNumberFormat="1" applyBorder="1" applyAlignment="1">
      <alignment horizontal="center" vertical="center"/>
    </xf>
    <xf numFmtId="182" fontId="0" fillId="0" borderId="40" xfId="0" applyNumberFormat="1" applyBorder="1" applyAlignment="1">
      <alignment horizontal="center" vertical="center"/>
    </xf>
    <xf numFmtId="182" fontId="0" fillId="0" borderId="17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40" xfId="0" applyBorder="1"/>
    <xf numFmtId="0" fontId="0" fillId="0" borderId="17" xfId="0" applyBorder="1"/>
    <xf numFmtId="0" fontId="0" fillId="0" borderId="42" xfId="0" applyBorder="1"/>
    <xf numFmtId="0" fontId="0" fillId="0" borderId="31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3" xfId="0" applyBorder="1"/>
    <xf numFmtId="0" fontId="0" fillId="0" borderId="4" xfId="0" applyBorder="1"/>
    <xf numFmtId="11" fontId="0" fillId="0" borderId="4" xfId="0" applyNumberFormat="1" applyBorder="1"/>
    <xf numFmtId="0" fontId="0" fillId="0" borderId="44" xfId="0" applyBorder="1"/>
    <xf numFmtId="182" fontId="0" fillId="0" borderId="37" xfId="0" applyNumberFormat="1" applyBorder="1" applyAlignment="1">
      <alignment horizontal="center" vertical="center"/>
    </xf>
    <xf numFmtId="11" fontId="5" fillId="0" borderId="37" xfId="0" applyNumberFormat="1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38" fillId="0" borderId="0" xfId="0" applyFont="1"/>
    <xf numFmtId="0" fontId="39" fillId="0" borderId="0" xfId="0" applyFont="1"/>
    <xf numFmtId="0" fontId="1" fillId="0" borderId="0" xfId="0" applyFont="1"/>
    <xf numFmtId="0" fontId="21" fillId="0" borderId="0" xfId="0" applyFont="1"/>
    <xf numFmtId="0" fontId="21" fillId="0" borderId="16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11" fontId="41" fillId="0" borderId="3" xfId="0" applyNumberFormat="1" applyFont="1" applyBorder="1" applyAlignment="1">
      <alignment horizontal="center"/>
    </xf>
    <xf numFmtId="0" fontId="21" fillId="0" borderId="65" xfId="0" applyFont="1" applyBorder="1"/>
    <xf numFmtId="0" fontId="21" fillId="0" borderId="22" xfId="0" applyFont="1" applyBorder="1" applyAlignment="1">
      <alignment horizontal="center"/>
    </xf>
    <xf numFmtId="0" fontId="41" fillId="0" borderId="67" xfId="0" applyFont="1" applyBorder="1" applyAlignment="1">
      <alignment horizontal="center"/>
    </xf>
    <xf numFmtId="181" fontId="21" fillId="0" borderId="18" xfId="0" applyNumberFormat="1" applyFont="1" applyBorder="1" applyAlignment="1">
      <alignment horizontal="center"/>
    </xf>
    <xf numFmtId="206" fontId="21" fillId="0" borderId="22" xfId="49" applyNumberFormat="1" applyFont="1" applyBorder="1" applyAlignment="1">
      <alignment horizontal="center"/>
    </xf>
    <xf numFmtId="177" fontId="21" fillId="0" borderId="22" xfId="49" applyFont="1" applyBorder="1"/>
    <xf numFmtId="0" fontId="21" fillId="0" borderId="68" xfId="0" applyFont="1" applyBorder="1"/>
    <xf numFmtId="0" fontId="21" fillId="0" borderId="27" xfId="0" applyFont="1" applyBorder="1"/>
    <xf numFmtId="0" fontId="21" fillId="0" borderId="70" xfId="0" applyFont="1" applyBorder="1"/>
    <xf numFmtId="177" fontId="21" fillId="0" borderId="27" xfId="49" applyFont="1" applyBorder="1"/>
    <xf numFmtId="0" fontId="21" fillId="0" borderId="46" xfId="0" applyFont="1" applyBorder="1"/>
    <xf numFmtId="0" fontId="21" fillId="0" borderId="28" xfId="0" applyFont="1" applyBorder="1"/>
    <xf numFmtId="0" fontId="21" fillId="0" borderId="0" xfId="0" applyFont="1" applyBorder="1"/>
    <xf numFmtId="0" fontId="21" fillId="0" borderId="29" xfId="0" applyFont="1" applyBorder="1"/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0" borderId="43" xfId="0" applyFont="1" applyBorder="1"/>
    <xf numFmtId="0" fontId="21" fillId="0" borderId="4" xfId="0" applyFont="1" applyBorder="1"/>
    <xf numFmtId="0" fontId="21" fillId="0" borderId="44" xfId="0" applyFont="1" applyBorder="1"/>
    <xf numFmtId="0" fontId="1" fillId="0" borderId="0" xfId="78"/>
    <xf numFmtId="0" fontId="46" fillId="0" borderId="0" xfId="79"/>
    <xf numFmtId="0" fontId="130" fillId="0" borderId="32" xfId="0" applyFont="1" applyBorder="1" applyAlignment="1">
      <alignment horizontal="center"/>
    </xf>
    <xf numFmtId="0" fontId="16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8" fillId="0" borderId="0" xfId="0" applyFont="1" applyBorder="1" applyAlignment="1">
      <alignment vertical="center"/>
    </xf>
    <xf numFmtId="0" fontId="169" fillId="0" borderId="0" xfId="0" applyFont="1" applyBorder="1" applyAlignment="1">
      <alignment horizontal="center" wrapText="1"/>
    </xf>
    <xf numFmtId="0" fontId="170" fillId="0" borderId="0" xfId="0" applyFont="1" applyBorder="1" applyAlignment="1">
      <alignment horizontal="center" vertical="center"/>
    </xf>
    <xf numFmtId="0" fontId="167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7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3" fillId="0" borderId="0" xfId="0" applyFont="1" applyAlignment="1">
      <alignment vertical="center"/>
    </xf>
    <xf numFmtId="0" fontId="174" fillId="0" borderId="0" xfId="0" applyFont="1" applyAlignment="1">
      <alignment vertical="center"/>
    </xf>
    <xf numFmtId="0" fontId="175" fillId="0" borderId="0" xfId="0" applyFont="1" applyAlignment="1">
      <alignment vertical="center"/>
    </xf>
    <xf numFmtId="0" fontId="176" fillId="0" borderId="0" xfId="0" applyFont="1" applyAlignment="1">
      <alignment vertical="center"/>
    </xf>
    <xf numFmtId="0" fontId="177" fillId="0" borderId="0" xfId="0" applyFont="1" applyAlignment="1">
      <alignment vertical="center"/>
    </xf>
    <xf numFmtId="0" fontId="1" fillId="0" borderId="0" xfId="77"/>
    <xf numFmtId="0" fontId="178" fillId="0" borderId="0" xfId="77" applyFont="1" applyAlignment="1">
      <alignment horizontal="center"/>
    </xf>
    <xf numFmtId="0" fontId="42" fillId="0" borderId="0" xfId="77" applyFont="1" applyAlignment="1"/>
    <xf numFmtId="0" fontId="182" fillId="0" borderId="0" xfId="77" applyFont="1" applyAlignment="1"/>
    <xf numFmtId="0" fontId="183" fillId="0" borderId="0" xfId="77" applyFont="1" applyAlignment="1"/>
    <xf numFmtId="0" fontId="181" fillId="0" borderId="0" xfId="77" applyFont="1" applyAlignment="1"/>
    <xf numFmtId="0" fontId="182" fillId="0" borderId="0" xfId="77" applyFont="1" applyAlignment="1">
      <alignment horizontal="left"/>
    </xf>
    <xf numFmtId="0" fontId="182" fillId="0" borderId="0" xfId="77" applyFont="1" applyAlignment="1">
      <alignment horizontal="left" vertical="center"/>
    </xf>
    <xf numFmtId="0" fontId="184" fillId="0" borderId="0" xfId="77" applyFont="1" applyAlignment="1">
      <alignment horizontal="centerContinuous" vertical="center"/>
    </xf>
    <xf numFmtId="0" fontId="39" fillId="0" borderId="0" xfId="77" applyFont="1" applyAlignment="1"/>
    <xf numFmtId="0" fontId="185" fillId="0" borderId="0" xfId="77" applyFont="1" applyAlignment="1"/>
    <xf numFmtId="0" fontId="186" fillId="0" borderId="0" xfId="77" applyFont="1" applyAlignment="1"/>
    <xf numFmtId="0" fontId="187" fillId="0" borderId="0" xfId="77" applyFont="1"/>
    <xf numFmtId="0" fontId="16" fillId="0" borderId="0" xfId="0" applyFont="1" applyAlignment="1">
      <alignment horizontal="center"/>
    </xf>
    <xf numFmtId="0" fontId="18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104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107" xfId="0" applyFon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16" fillId="0" borderId="107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9" xfId="0" applyFont="1" applyBorder="1" applyAlignment="1">
      <alignment horizontal="center"/>
    </xf>
    <xf numFmtId="0" fontId="16" fillId="0" borderId="10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0" borderId="110" xfId="0" applyFont="1" applyBorder="1" applyAlignment="1">
      <alignment horizontal="center"/>
    </xf>
    <xf numFmtId="0" fontId="16" fillId="0" borderId="13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10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0" borderId="113" xfId="0" applyFont="1" applyBorder="1" applyAlignment="1">
      <alignment horizontal="center"/>
    </xf>
    <xf numFmtId="0" fontId="3" fillId="0" borderId="11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1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15" xfId="0" applyFont="1" applyBorder="1" applyAlignment="1">
      <alignment horizontal="left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16" xfId="0" applyFont="1" applyBorder="1" applyAlignment="1">
      <alignment horizontal="left"/>
    </xf>
    <xf numFmtId="0" fontId="3" fillId="0" borderId="10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6" fillId="0" borderId="19" xfId="0" applyFont="1" applyBorder="1" applyAlignment="1">
      <alignment horizontal="left"/>
    </xf>
    <xf numFmtId="0" fontId="16" fillId="0" borderId="117" xfId="0" applyFont="1" applyBorder="1" applyAlignment="1">
      <alignment horizontal="left"/>
    </xf>
    <xf numFmtId="0" fontId="16" fillId="0" borderId="111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118" xfId="0" applyFont="1" applyBorder="1" applyAlignment="1">
      <alignment horizontal="center"/>
    </xf>
    <xf numFmtId="0" fontId="16" fillId="0" borderId="114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180" fontId="3" fillId="0" borderId="15" xfId="0" applyNumberFormat="1" applyFont="1" applyBorder="1" applyAlignment="1">
      <alignment horizontal="center"/>
    </xf>
    <xf numFmtId="181" fontId="3" fillId="0" borderId="15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19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8" fontId="19" fillId="0" borderId="15" xfId="0" quotePrefix="1" applyNumberFormat="1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9" fillId="0" borderId="12" xfId="0" quotePrefix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0" borderId="15" xfId="0" quotePrefix="1" applyFont="1" applyBorder="1" applyAlignment="1">
      <alignment horizontal="center" vertical="center"/>
    </xf>
    <xf numFmtId="11" fontId="16" fillId="0" borderId="0" xfId="0" applyNumberFormat="1" applyFont="1" applyBorder="1" applyAlignment="1">
      <alignment horizontal="center" vertical="center"/>
    </xf>
    <xf numFmtId="0" fontId="0" fillId="0" borderId="13" xfId="0" applyBorder="1" applyAlignment="1"/>
    <xf numFmtId="0" fontId="0" fillId="0" borderId="0" xfId="0" applyBorder="1" applyAlignment="1">
      <alignment horizontal="left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120" xfId="0" applyFont="1" applyBorder="1" applyAlignment="1">
      <alignment horizontal="center"/>
    </xf>
    <xf numFmtId="0" fontId="16" fillId="0" borderId="104" xfId="0" applyFont="1" applyBorder="1" applyAlignment="1">
      <alignment horizontal="center"/>
    </xf>
    <xf numFmtId="0" fontId="16" fillId="0" borderId="121" xfId="0" applyFont="1" applyBorder="1" applyAlignment="1">
      <alignment horizontal="center"/>
    </xf>
    <xf numFmtId="0" fontId="3" fillId="0" borderId="122" xfId="0" applyFont="1" applyBorder="1" applyAlignment="1">
      <alignment horizontal="center"/>
    </xf>
    <xf numFmtId="0" fontId="3" fillId="2" borderId="122" xfId="0" applyFont="1" applyFill="1" applyBorder="1" applyAlignment="1">
      <alignment horizontal="center"/>
    </xf>
    <xf numFmtId="0" fontId="3" fillId="0" borderId="104" xfId="0" applyFont="1" applyBorder="1" applyAlignment="1">
      <alignment horizontal="left"/>
    </xf>
    <xf numFmtId="0" fontId="3" fillId="0" borderId="104" xfId="0" applyFont="1" applyBorder="1" applyAlignment="1">
      <alignment horizontal="center"/>
    </xf>
    <xf numFmtId="0" fontId="3" fillId="0" borderId="121" xfId="0" applyFont="1" applyBorder="1" applyAlignment="1">
      <alignment horizontal="center"/>
    </xf>
    <xf numFmtId="0" fontId="16" fillId="0" borderId="122" xfId="0" applyFont="1" applyBorder="1" applyAlignment="1">
      <alignment horizontal="center"/>
    </xf>
    <xf numFmtId="0" fontId="16" fillId="0" borderId="123" xfId="0" applyFont="1" applyBorder="1" applyAlignment="1">
      <alignment horizontal="center"/>
    </xf>
    <xf numFmtId="0" fontId="193" fillId="2" borderId="0" xfId="4479" applyFont="1" applyFill="1"/>
    <xf numFmtId="0" fontId="194" fillId="2" borderId="8" xfId="4479" applyFont="1" applyFill="1" applyBorder="1" applyAlignment="1">
      <alignment horizontal="center" vertical="center"/>
    </xf>
    <xf numFmtId="0" fontId="194" fillId="2" borderId="18" xfId="4479" applyFont="1" applyFill="1" applyBorder="1" applyAlignment="1">
      <alignment horizontal="center" vertical="center"/>
    </xf>
    <xf numFmtId="0" fontId="194" fillId="2" borderId="21" xfId="4479" applyFont="1" applyFill="1" applyBorder="1" applyAlignment="1">
      <alignment horizontal="center" vertical="center"/>
    </xf>
    <xf numFmtId="0" fontId="194" fillId="2" borderId="0" xfId="4479" applyFont="1" applyFill="1"/>
    <xf numFmtId="0" fontId="195" fillId="2" borderId="12" xfId="4479" applyFont="1" applyFill="1" applyBorder="1" applyAlignment="1">
      <alignment horizontal="center" vertical="center"/>
    </xf>
    <xf numFmtId="0" fontId="195" fillId="2" borderId="0" xfId="4479" applyFont="1" applyFill="1" applyBorder="1" applyAlignment="1">
      <alignment horizontal="center" vertical="center"/>
    </xf>
    <xf numFmtId="0" fontId="195" fillId="2" borderId="13" xfId="4479" applyFont="1" applyFill="1" applyBorder="1" applyAlignment="1">
      <alignment horizontal="center" vertical="center"/>
    </xf>
    <xf numFmtId="0" fontId="194" fillId="2" borderId="12" xfId="4479" applyFont="1" applyFill="1" applyBorder="1" applyAlignment="1">
      <alignment horizontal="center" vertical="center"/>
    </xf>
    <xf numFmtId="0" fontId="194" fillId="2" borderId="0" xfId="4479" applyFont="1" applyFill="1" applyBorder="1" applyAlignment="1">
      <alignment horizontal="center" vertical="center"/>
    </xf>
    <xf numFmtId="0" fontId="194" fillId="2" borderId="13" xfId="4479" applyFont="1" applyFill="1" applyBorder="1" applyAlignment="1">
      <alignment horizontal="center" vertical="center"/>
    </xf>
    <xf numFmtId="0" fontId="194" fillId="2" borderId="12" xfId="4479" applyFont="1" applyFill="1" applyBorder="1"/>
    <xf numFmtId="0" fontId="194" fillId="2" borderId="0" xfId="4479" applyFont="1" applyFill="1" applyBorder="1"/>
    <xf numFmtId="0" fontId="194" fillId="2" borderId="13" xfId="4479" applyFont="1" applyFill="1" applyBorder="1"/>
    <xf numFmtId="0" fontId="196" fillId="2" borderId="3" xfId="4479" applyFont="1" applyFill="1" applyBorder="1" applyAlignment="1">
      <alignment horizontal="center" vertical="center"/>
    </xf>
    <xf numFmtId="0" fontId="196" fillId="2" borderId="0" xfId="4479" applyFont="1" applyFill="1"/>
    <xf numFmtId="0" fontId="3" fillId="0" borderId="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1" fontId="3" fillId="0" borderId="15" xfId="0" applyNumberFormat="1" applyFont="1" applyBorder="1" applyAlignment="1">
      <alignment horizontal="center" vertical="center"/>
    </xf>
    <xf numFmtId="0" fontId="130" fillId="0" borderId="102" xfId="78" applyFont="1" applyBorder="1" applyAlignment="1">
      <alignment horizontal="center" vertical="center"/>
    </xf>
    <xf numFmtId="0" fontId="170" fillId="0" borderId="0" xfId="0" applyFont="1" applyBorder="1" applyAlignment="1">
      <alignment horizontal="center" vertical="center" wrapText="1"/>
    </xf>
    <xf numFmtId="0" fontId="19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185" fillId="0" borderId="0" xfId="77" applyFont="1" applyAlignment="1"/>
    <xf numFmtId="11" fontId="5" fillId="0" borderId="6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189" fontId="0" fillId="0" borderId="6" xfId="0" applyNumberFormat="1" applyBorder="1" applyAlignment="1">
      <alignment horizontal="center" vertical="center"/>
    </xf>
    <xf numFmtId="182" fontId="0" fillId="0" borderId="6" xfId="0" quotePrefix="1" applyNumberFormat="1" applyBorder="1" applyAlignment="1">
      <alignment horizontal="center" vertical="center"/>
    </xf>
    <xf numFmtId="189" fontId="0" fillId="0" borderId="6" xfId="0" applyNumberFormat="1" applyBorder="1" applyAlignment="1">
      <alignment horizontal="right" vertical="center"/>
    </xf>
    <xf numFmtId="205" fontId="0" fillId="0" borderId="6" xfId="0" applyNumberFormat="1" applyBorder="1" applyAlignment="1">
      <alignment horizontal="center" vertical="center"/>
    </xf>
    <xf numFmtId="0" fontId="130" fillId="0" borderId="34" xfId="0" applyFont="1" applyBorder="1" applyAlignment="1">
      <alignment horizontal="center"/>
    </xf>
    <xf numFmtId="0" fontId="40" fillId="0" borderId="61" xfId="4480" applyFont="1" applyBorder="1" applyAlignment="1">
      <alignment horizontal="center"/>
    </xf>
    <xf numFmtId="0" fontId="21" fillId="0" borderId="3" xfId="4480" applyFont="1" applyBorder="1" applyAlignment="1">
      <alignment horizontal="center"/>
    </xf>
    <xf numFmtId="181" fontId="21" fillId="0" borderId="2" xfId="4480" applyNumberFormat="1" applyFont="1" applyBorder="1" applyAlignment="1">
      <alignment horizontal="center"/>
    </xf>
    <xf numFmtId="206" fontId="21" fillId="0" borderId="3" xfId="49" applyNumberFormat="1" applyFont="1" applyBorder="1" applyAlignment="1">
      <alignment horizontal="center"/>
    </xf>
    <xf numFmtId="177" fontId="21" fillId="0" borderId="3" xfId="49" applyFont="1" applyBorder="1"/>
    <xf numFmtId="11" fontId="21" fillId="0" borderId="3" xfId="4480" applyNumberFormat="1" applyFont="1" applyBorder="1" applyAlignment="1">
      <alignment horizontal="center"/>
    </xf>
    <xf numFmtId="207" fontId="21" fillId="0" borderId="24" xfId="49" applyNumberFormat="1" applyFont="1" applyBorder="1" applyAlignment="1">
      <alignment horizontal="center"/>
    </xf>
    <xf numFmtId="0" fontId="21" fillId="0" borderId="61" xfId="4480" applyFont="1" applyBorder="1" applyAlignment="1">
      <alignment horizontal="center" vertical="center"/>
    </xf>
    <xf numFmtId="207" fontId="21" fillId="0" borderId="64" xfId="49" applyNumberFormat="1" applyFont="1" applyBorder="1" applyAlignment="1">
      <alignment horizontal="right"/>
    </xf>
    <xf numFmtId="0" fontId="21" fillId="0" borderId="61" xfId="4480" applyFont="1" applyBorder="1" applyAlignment="1"/>
    <xf numFmtId="0" fontId="41" fillId="0" borderId="64" xfId="4480" applyFont="1" applyBorder="1" applyAlignment="1">
      <alignment horizontal="center"/>
    </xf>
    <xf numFmtId="11" fontId="41" fillId="0" borderId="3" xfId="4480" applyNumberFormat="1" applyFont="1" applyBorder="1" applyAlignment="1">
      <alignment horizontal="center"/>
    </xf>
    <xf numFmtId="207" fontId="21" fillId="0" borderId="64" xfId="49" applyNumberFormat="1" applyFont="1" applyBorder="1" applyAlignment="1">
      <alignment horizontal="center"/>
    </xf>
    <xf numFmtId="0" fontId="21" fillId="0" borderId="0" xfId="0" applyFont="1" applyBorder="1" applyAlignment="1">
      <alignment vertical="center"/>
    </xf>
    <xf numFmtId="0" fontId="21" fillId="0" borderId="9" xfId="0" applyFont="1" applyBorder="1"/>
    <xf numFmtId="0" fontId="21" fillId="0" borderId="69" xfId="4506" applyFont="1" applyBorder="1" applyAlignment="1"/>
    <xf numFmtId="0" fontId="0" fillId="0" borderId="24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/>
    <xf numFmtId="0" fontId="3" fillId="0" borderId="12" xfId="0" applyFon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16" fillId="0" borderId="107" xfId="0" applyFont="1" applyBorder="1" applyAlignment="1">
      <alignment horizontal="center" vertical="center"/>
    </xf>
    <xf numFmtId="11" fontId="3" fillId="0" borderId="15" xfId="0" applyNumberFormat="1" applyFont="1" applyBorder="1" applyAlignment="1">
      <alignment vertical="center"/>
    </xf>
    <xf numFmtId="0" fontId="0" fillId="0" borderId="0" xfId="0"/>
    <xf numFmtId="0" fontId="16" fillId="0" borderId="2" xfId="0" applyFont="1" applyBorder="1" applyAlignment="1">
      <alignment horizontal="center"/>
    </xf>
    <xf numFmtId="0" fontId="16" fillId="0" borderId="114" xfId="0" applyFont="1" applyBorder="1" applyAlignment="1">
      <alignment horizontal="center" shrinkToFit="1"/>
    </xf>
    <xf numFmtId="1" fontId="16" fillId="0" borderId="114" xfId="0" applyNumberFormat="1" applyFont="1" applyBorder="1" applyAlignment="1">
      <alignment horizontal="center" shrinkToFit="1"/>
    </xf>
    <xf numFmtId="0" fontId="3" fillId="0" borderId="15" xfId="0" applyFont="1" applyFill="1" applyBorder="1" applyAlignment="1"/>
    <xf numFmtId="0" fontId="21" fillId="0" borderId="62" xfId="4480" applyFont="1" applyBorder="1" applyAlignment="1">
      <alignment horizontal="center" shrinkToFit="1"/>
    </xf>
    <xf numFmtId="180" fontId="21" fillId="0" borderId="52" xfId="4480" applyNumberFormat="1" applyFont="1" applyBorder="1" applyAlignment="1">
      <alignment horizontal="center"/>
    </xf>
    <xf numFmtId="0" fontId="21" fillId="0" borderId="127" xfId="4480" applyFont="1" applyBorder="1" applyAlignment="1">
      <alignment horizontal="center"/>
    </xf>
    <xf numFmtId="189" fontId="21" fillId="0" borderId="51" xfId="4480" applyNumberFormat="1" applyFont="1" applyBorder="1" applyAlignment="1">
      <alignment horizontal="center"/>
    </xf>
    <xf numFmtId="0" fontId="21" fillId="0" borderId="63" xfId="4480" applyFont="1" applyBorder="1" applyAlignment="1">
      <alignment shrinkToFit="1"/>
    </xf>
    <xf numFmtId="180" fontId="21" fillId="0" borderId="71" xfId="4480" applyNumberFormat="1" applyFont="1" applyBorder="1" applyAlignment="1">
      <alignment horizontal="center"/>
    </xf>
    <xf numFmtId="0" fontId="21" fillId="0" borderId="2" xfId="4480" applyFont="1" applyBorder="1" applyAlignment="1">
      <alignment horizontal="center"/>
    </xf>
    <xf numFmtId="189" fontId="21" fillId="0" borderId="20" xfId="4480" applyNumberFormat="1" applyFont="1" applyBorder="1" applyAlignment="1">
      <alignment horizontal="center"/>
    </xf>
    <xf numFmtId="0" fontId="21" fillId="0" borderId="66" xfId="0" applyFont="1" applyBorder="1" applyAlignment="1">
      <alignment shrinkToFit="1"/>
    </xf>
    <xf numFmtId="180" fontId="21" fillId="0" borderId="71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89" fontId="21" fillId="0" borderId="20" xfId="0" applyNumberFormat="1" applyFont="1" applyBorder="1" applyAlignment="1">
      <alignment horizontal="center"/>
    </xf>
    <xf numFmtId="0" fontId="0" fillId="0" borderId="0" xfId="0"/>
    <xf numFmtId="0" fontId="199" fillId="0" borderId="0" xfId="0" applyFont="1" applyAlignment="1">
      <alignment vertical="center"/>
    </xf>
    <xf numFmtId="180" fontId="3" fillId="0" borderId="15" xfId="0" applyNumberFormat="1" applyFont="1" applyFill="1" applyBorder="1" applyAlignment="1"/>
    <xf numFmtId="0" fontId="3" fillId="0" borderId="15" xfId="0" applyFont="1" applyFill="1" applyBorder="1" applyAlignment="1">
      <alignment vertical="center"/>
    </xf>
    <xf numFmtId="180" fontId="3" fillId="0" borderId="15" xfId="0" applyNumberFormat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180" fontId="0" fillId="0" borderId="0" xfId="0" applyNumberFormat="1"/>
    <xf numFmtId="0" fontId="21" fillId="0" borderId="129" xfId="0" applyFont="1" applyBorder="1"/>
    <xf numFmtId="0" fontId="21" fillId="0" borderId="130" xfId="0" applyFont="1" applyBorder="1"/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122" xfId="0" applyFont="1" applyFill="1" applyBorder="1" applyAlignment="1">
      <alignment vertical="center"/>
    </xf>
    <xf numFmtId="0" fontId="3" fillId="0" borderId="122" xfId="0" applyFont="1" applyFill="1" applyBorder="1" applyAlignment="1"/>
    <xf numFmtId="11" fontId="3" fillId="0" borderId="126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1" fontId="3" fillId="0" borderId="15" xfId="0" applyNumberFormat="1" applyFont="1" applyFill="1" applyBorder="1" applyAlignment="1">
      <alignment vertical="center"/>
    </xf>
    <xf numFmtId="0" fontId="3" fillId="0" borderId="122" xfId="0" applyFont="1" applyFill="1" applyBorder="1" applyAlignment="1">
      <alignment horizontal="center"/>
    </xf>
    <xf numFmtId="0" fontId="3" fillId="0" borderId="132" xfId="0" applyFont="1" applyFill="1" applyBorder="1" applyAlignment="1">
      <alignment horizontal="left"/>
    </xf>
    <xf numFmtId="0" fontId="3" fillId="0" borderId="104" xfId="0" applyFont="1" applyFill="1" applyBorder="1" applyAlignment="1">
      <alignment horizontal="left"/>
    </xf>
    <xf numFmtId="0" fontId="3" fillId="0" borderId="121" xfId="0" applyFont="1" applyFill="1" applyBorder="1" applyAlignment="1">
      <alignment horizontal="center"/>
    </xf>
    <xf numFmtId="180" fontId="3" fillId="0" borderId="3" xfId="0" applyNumberFormat="1" applyFont="1" applyBorder="1" applyAlignment="1"/>
    <xf numFmtId="0" fontId="3" fillId="34" borderId="3" xfId="0" applyFont="1" applyFill="1" applyBorder="1" applyAlignment="1"/>
    <xf numFmtId="0" fontId="3" fillId="0" borderId="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21" fillId="0" borderId="45" xfId="0" applyFont="1" applyBorder="1" applyAlignment="1">
      <alignment horizontal="center" vertical="center"/>
    </xf>
    <xf numFmtId="366" fontId="21" fillId="0" borderId="0" xfId="0" applyNumberFormat="1" applyFont="1"/>
    <xf numFmtId="182" fontId="0" fillId="0" borderId="0" xfId="0" applyNumberFormat="1"/>
    <xf numFmtId="182" fontId="130" fillId="0" borderId="3" xfId="78" applyNumberFormat="1" applyFont="1" applyFill="1" applyBorder="1" applyAlignment="1">
      <alignment horizontal="center" vertical="center"/>
    </xf>
    <xf numFmtId="11" fontId="166" fillId="0" borderId="3" xfId="78" applyNumberFormat="1" applyFont="1" applyFill="1" applyBorder="1" applyAlignment="1">
      <alignment horizontal="center" vertical="center"/>
    </xf>
    <xf numFmtId="0" fontId="1" fillId="0" borderId="0" xfId="78" applyAlignment="1">
      <alignment vertical="center"/>
    </xf>
    <xf numFmtId="0" fontId="43" fillId="0" borderId="0" xfId="78" applyFont="1" applyAlignment="1">
      <alignment horizontal="center" vertical="center"/>
    </xf>
    <xf numFmtId="0" fontId="44" fillId="0" borderId="0" xfId="78" applyFont="1" applyAlignment="1">
      <alignment horizontal="center" vertical="center"/>
    </xf>
    <xf numFmtId="182" fontId="44" fillId="0" borderId="0" xfId="78" applyNumberFormat="1" applyFont="1" applyAlignment="1">
      <alignment horizontal="center" vertical="center"/>
    </xf>
    <xf numFmtId="0" fontId="5" fillId="0" borderId="0" xfId="78" quotePrefix="1" applyFont="1" applyAlignment="1">
      <alignment vertical="center"/>
    </xf>
    <xf numFmtId="0" fontId="46" fillId="0" borderId="0" xfId="79" applyAlignment="1">
      <alignment vertical="center"/>
    </xf>
    <xf numFmtId="182" fontId="46" fillId="0" borderId="0" xfId="79" applyNumberFormat="1" applyAlignment="1">
      <alignment vertical="center"/>
    </xf>
    <xf numFmtId="0" fontId="1" fillId="0" borderId="0" xfId="78" applyFill="1" applyAlignment="1">
      <alignment vertical="center"/>
    </xf>
    <xf numFmtId="0" fontId="130" fillId="0" borderId="64" xfId="78" applyFont="1" applyFill="1" applyBorder="1" applyAlignment="1">
      <alignment horizontal="center" vertical="center"/>
    </xf>
    <xf numFmtId="0" fontId="130" fillId="0" borderId="20" xfId="78" applyFont="1" applyFill="1" applyBorder="1" applyAlignment="1">
      <alignment horizontal="center" vertical="center"/>
    </xf>
    <xf numFmtId="0" fontId="1" fillId="0" borderId="0" xfId="78" applyFill="1"/>
    <xf numFmtId="11" fontId="1" fillId="0" borderId="0" xfId="78" applyNumberFormat="1" applyFill="1" applyAlignment="1">
      <alignment vertical="center"/>
    </xf>
    <xf numFmtId="0" fontId="130" fillId="0" borderId="21" xfId="78" applyFont="1" applyFill="1" applyBorder="1" applyAlignment="1">
      <alignment horizontal="center" vertical="center"/>
    </xf>
    <xf numFmtId="11" fontId="166" fillId="0" borderId="22" xfId="78" applyNumberFormat="1" applyFont="1" applyFill="1" applyBorder="1" applyAlignment="1">
      <alignment horizontal="center" vertical="center"/>
    </xf>
    <xf numFmtId="0" fontId="130" fillId="0" borderId="67" xfId="78" applyFont="1" applyFill="1" applyBorder="1" applyAlignment="1">
      <alignment horizontal="center" vertical="center"/>
    </xf>
    <xf numFmtId="0" fontId="130" fillId="0" borderId="64" xfId="78" applyFont="1" applyFill="1" applyBorder="1" applyAlignment="1">
      <alignment vertical="center"/>
    </xf>
    <xf numFmtId="180" fontId="130" fillId="0" borderId="71" xfId="78" applyNumberFormat="1" applyFont="1" applyFill="1" applyBorder="1" applyAlignment="1">
      <alignment horizontal="center" vertical="center" shrinkToFit="1"/>
    </xf>
    <xf numFmtId="180" fontId="130" fillId="0" borderId="2" xfId="78" applyNumberFormat="1" applyFont="1" applyFill="1" applyBorder="1" applyAlignment="1">
      <alignment horizontal="center" vertical="center" shrinkToFit="1"/>
    </xf>
    <xf numFmtId="180" fontId="130" fillId="0" borderId="20" xfId="78" applyNumberFormat="1" applyFont="1" applyFill="1" applyBorder="1" applyAlignment="1">
      <alignment horizontal="center" vertical="center" shrinkToFi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80" fontId="1" fillId="0" borderId="0" xfId="78" applyNumberFormat="1" applyFill="1" applyAlignment="1">
      <alignment vertical="center"/>
    </xf>
    <xf numFmtId="367" fontId="21" fillId="0" borderId="0" xfId="0" applyNumberFormat="1" applyFont="1"/>
    <xf numFmtId="0" fontId="197" fillId="0" borderId="0" xfId="78" applyFont="1" applyAlignment="1">
      <alignment vertical="center" shrinkToFit="1"/>
    </xf>
    <xf numFmtId="11" fontId="0" fillId="0" borderId="0" xfId="78" applyNumberFormat="1" applyFont="1" applyFill="1" applyAlignment="1">
      <alignment vertical="center"/>
    </xf>
    <xf numFmtId="0" fontId="0" fillId="0" borderId="0" xfId="78" applyFont="1" applyFill="1" applyAlignment="1">
      <alignment vertical="center"/>
    </xf>
    <xf numFmtId="181" fontId="21" fillId="37" borderId="2" xfId="4480" applyNumberFormat="1" applyFont="1" applyFill="1" applyBorder="1" applyAlignment="1">
      <alignment horizontal="center"/>
    </xf>
    <xf numFmtId="182" fontId="0" fillId="37" borderId="6" xfId="0" applyNumberFormat="1" applyFill="1" applyBorder="1" applyAlignment="1">
      <alignment horizontal="center" vertical="center"/>
    </xf>
    <xf numFmtId="0" fontId="130" fillId="0" borderId="3" xfId="78" applyFont="1" applyFill="1" applyBorder="1" applyAlignment="1">
      <alignment horizontal="center" vertical="center"/>
    </xf>
    <xf numFmtId="0" fontId="130" fillId="0" borderId="22" xfId="78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82" fontId="0" fillId="38" borderId="6" xfId="0" applyNumberFormat="1" applyFill="1" applyBorder="1" applyAlignment="1">
      <alignment horizontal="center" vertical="center"/>
    </xf>
    <xf numFmtId="182" fontId="130" fillId="0" borderId="22" xfId="78" applyNumberFormat="1" applyFont="1" applyBorder="1" applyAlignment="1">
      <alignment horizontal="center" vertical="center"/>
    </xf>
    <xf numFmtId="0" fontId="130" fillId="0" borderId="22" xfId="78" applyFont="1" applyBorder="1" applyAlignment="1">
      <alignment horizontal="center" vertical="center"/>
    </xf>
    <xf numFmtId="180" fontId="130" fillId="0" borderId="52" xfId="78" applyNumberFormat="1" applyFont="1" applyFill="1" applyBorder="1" applyAlignment="1">
      <alignment horizontal="center" vertical="center" shrinkToFit="1"/>
    </xf>
    <xf numFmtId="180" fontId="130" fillId="0" borderId="127" xfId="78" applyNumberFormat="1" applyFont="1" applyFill="1" applyBorder="1" applyAlignment="1">
      <alignment horizontal="center" vertical="center" shrinkToFit="1"/>
    </xf>
    <xf numFmtId="180" fontId="130" fillId="0" borderId="51" xfId="78" applyNumberFormat="1" applyFont="1" applyFill="1" applyBorder="1" applyAlignment="1">
      <alignment horizontal="center" vertical="center" shrinkToFit="1"/>
    </xf>
    <xf numFmtId="182" fontId="130" fillId="0" borderId="23" xfId="78" applyNumberFormat="1" applyFont="1" applyFill="1" applyBorder="1" applyAlignment="1">
      <alignment horizontal="center" vertical="center"/>
    </xf>
    <xf numFmtId="11" fontId="166" fillId="0" borderId="23" xfId="78" applyNumberFormat="1" applyFont="1" applyFill="1" applyBorder="1" applyAlignment="1">
      <alignment horizontal="center" vertical="center"/>
    </xf>
    <xf numFmtId="0" fontId="130" fillId="0" borderId="24" xfId="78" applyFont="1" applyFill="1" applyBorder="1" applyAlignment="1">
      <alignment vertical="center"/>
    </xf>
    <xf numFmtId="0" fontId="130" fillId="0" borderId="51" xfId="78" applyFont="1" applyFill="1" applyBorder="1" applyAlignment="1">
      <alignment horizontal="center" vertical="center"/>
    </xf>
    <xf numFmtId="0" fontId="130" fillId="0" borderId="23" xfId="78" applyFont="1" applyFill="1" applyBorder="1" applyAlignment="1">
      <alignment horizontal="center" vertical="center"/>
    </xf>
    <xf numFmtId="0" fontId="130" fillId="0" borderId="24" xfId="78" applyFont="1" applyFill="1" applyBorder="1" applyAlignment="1">
      <alignment horizontal="center" vertical="center"/>
    </xf>
    <xf numFmtId="180" fontId="130" fillId="0" borderId="45" xfId="78" applyNumberFormat="1" applyFont="1" applyFill="1" applyBorder="1" applyAlignment="1">
      <alignment horizontal="center" vertical="center" shrinkToFit="1"/>
    </xf>
    <xf numFmtId="180" fontId="130" fillId="0" borderId="128" xfId="78" applyNumberFormat="1" applyFont="1" applyFill="1" applyBorder="1" applyAlignment="1">
      <alignment horizontal="center" vertical="center" shrinkToFit="1"/>
    </xf>
    <xf numFmtId="180" fontId="130" fillId="0" borderId="49" xfId="78" applyNumberFormat="1" applyFont="1" applyFill="1" applyBorder="1" applyAlignment="1">
      <alignment horizontal="center" vertical="center" shrinkToFit="1"/>
    </xf>
    <xf numFmtId="182" fontId="130" fillId="0" borderId="25" xfId="78" applyNumberFormat="1" applyFont="1" applyFill="1" applyBorder="1" applyAlignment="1">
      <alignment horizontal="center" vertical="center"/>
    </xf>
    <xf numFmtId="11" fontId="166" fillId="0" borderId="25" xfId="78" applyNumberFormat="1" applyFont="1" applyFill="1" applyBorder="1" applyAlignment="1">
      <alignment horizontal="center" vertical="center"/>
    </xf>
    <xf numFmtId="0" fontId="130" fillId="0" borderId="26" xfId="78" applyFont="1" applyFill="1" applyBorder="1" applyAlignment="1">
      <alignment vertical="center"/>
    </xf>
    <xf numFmtId="0" fontId="130" fillId="0" borderId="49" xfId="78" applyFont="1" applyFill="1" applyBorder="1" applyAlignment="1">
      <alignment horizontal="center" vertical="center"/>
    </xf>
    <xf numFmtId="0" fontId="130" fillId="0" borderId="25" xfId="78" applyFont="1" applyFill="1" applyBorder="1" applyAlignment="1">
      <alignment horizontal="center" vertical="center"/>
    </xf>
    <xf numFmtId="0" fontId="130" fillId="0" borderId="26" xfId="78" applyFont="1" applyFill="1" applyBorder="1" applyAlignment="1">
      <alignment horizontal="center" vertical="center"/>
    </xf>
    <xf numFmtId="0" fontId="170" fillId="0" borderId="0" xfId="0" applyFont="1" applyBorder="1" applyAlignment="1">
      <alignment horizontal="center" vertical="center" wrapText="1"/>
    </xf>
    <xf numFmtId="0" fontId="200" fillId="0" borderId="0" xfId="0" applyFont="1" applyBorder="1" applyAlignment="1">
      <alignment horizontal="center" wrapText="1"/>
    </xf>
    <xf numFmtId="0" fontId="167" fillId="0" borderId="0" xfId="0" applyFont="1" applyBorder="1" applyAlignment="1">
      <alignment horizontal="center" vertical="center"/>
    </xf>
    <xf numFmtId="0" fontId="170" fillId="0" borderId="0" xfId="0" applyFont="1" applyBorder="1" applyAlignment="1">
      <alignment horizontal="center" vertical="center"/>
    </xf>
    <xf numFmtId="0" fontId="181" fillId="0" borderId="0" xfId="77" applyFont="1" applyAlignment="1"/>
    <xf numFmtId="0" fontId="179" fillId="0" borderId="0" xfId="77" applyFont="1" applyAlignment="1">
      <alignment horizontal="center"/>
    </xf>
    <xf numFmtId="0" fontId="180" fillId="0" borderId="0" xfId="77" applyFont="1" applyAlignment="1"/>
    <xf numFmtId="0" fontId="182" fillId="0" borderId="0" xfId="77" applyFont="1" applyAlignment="1">
      <alignment horizontal="left"/>
    </xf>
    <xf numFmtId="0" fontId="182" fillId="0" borderId="0" xfId="77" applyFont="1" applyAlignment="1">
      <alignment horizontal="left" vertical="center"/>
    </xf>
    <xf numFmtId="0" fontId="185" fillId="0" borderId="0" xfId="77" applyFont="1" applyAlignment="1"/>
    <xf numFmtId="0" fontId="178" fillId="0" borderId="0" xfId="77" applyFont="1" applyAlignment="1">
      <alignment horizontal="left"/>
    </xf>
    <xf numFmtId="0" fontId="178" fillId="0" borderId="0" xfId="77" applyFont="1" applyAlignment="1">
      <alignment horizontal="left" vertical="center"/>
    </xf>
    <xf numFmtId="0" fontId="130" fillId="0" borderId="134" xfId="78" applyFont="1" applyBorder="1" applyAlignment="1">
      <alignment horizontal="center" vertical="center"/>
    </xf>
    <xf numFmtId="0" fontId="130" fillId="0" borderId="137" xfId="78" applyFont="1" applyBorder="1" applyAlignment="1">
      <alignment horizontal="center" vertical="center"/>
    </xf>
    <xf numFmtId="0" fontId="130" fillId="0" borderId="72" xfId="78" applyFont="1" applyBorder="1" applyAlignment="1">
      <alignment horizontal="center" vertical="center"/>
    </xf>
    <xf numFmtId="0" fontId="166" fillId="0" borderId="72" xfId="78" applyFont="1" applyBorder="1" applyAlignment="1">
      <alignment horizontal="center" vertical="center" wrapText="1"/>
    </xf>
    <xf numFmtId="0" fontId="166" fillId="0" borderId="22" xfId="78" applyFont="1" applyBorder="1" applyAlignment="1">
      <alignment horizontal="center" vertical="center" wrapText="1"/>
    </xf>
    <xf numFmtId="0" fontId="130" fillId="0" borderId="22" xfId="78" applyFont="1" applyBorder="1" applyAlignment="1">
      <alignment horizontal="center" vertical="center"/>
    </xf>
    <xf numFmtId="0" fontId="130" fillId="0" borderId="133" xfId="78" applyFont="1" applyBorder="1" applyAlignment="1">
      <alignment horizontal="center" vertical="center"/>
    </xf>
    <xf numFmtId="0" fontId="130" fillId="0" borderId="15" xfId="78" applyFont="1" applyBorder="1" applyAlignment="1">
      <alignment horizontal="center" vertical="center"/>
    </xf>
    <xf numFmtId="0" fontId="166" fillId="0" borderId="124" xfId="78" applyFont="1" applyBorder="1" applyAlignment="1">
      <alignment horizontal="center" vertical="center"/>
    </xf>
    <xf numFmtId="0" fontId="166" fillId="0" borderId="125" xfId="78" applyFont="1" applyBorder="1" applyAlignment="1">
      <alignment horizontal="center" vertical="center"/>
    </xf>
    <xf numFmtId="0" fontId="166" fillId="0" borderId="131" xfId="78" applyFont="1" applyBorder="1" applyAlignment="1">
      <alignment horizontal="center" vertical="center"/>
    </xf>
    <xf numFmtId="0" fontId="166" fillId="0" borderId="52" xfId="78" applyFont="1" applyBorder="1" applyAlignment="1">
      <alignment horizontal="center" vertical="center"/>
    </xf>
    <xf numFmtId="0" fontId="166" fillId="0" borderId="127" xfId="78" applyFont="1" applyBorder="1" applyAlignment="1">
      <alignment horizontal="center" vertical="center"/>
    </xf>
    <xf numFmtId="0" fontId="166" fillId="0" borderId="135" xfId="78" applyFont="1" applyBorder="1" applyAlignment="1">
      <alignment horizontal="center" vertical="center"/>
    </xf>
    <xf numFmtId="0" fontId="130" fillId="0" borderId="22" xfId="78" applyFont="1" applyFill="1" applyBorder="1" applyAlignment="1">
      <alignment horizontal="center" vertical="center"/>
    </xf>
    <xf numFmtId="0" fontId="130" fillId="0" borderId="15" xfId="78" applyFont="1" applyFill="1" applyBorder="1" applyAlignment="1">
      <alignment horizontal="center" vertical="center"/>
    </xf>
    <xf numFmtId="0" fontId="130" fillId="0" borderId="59" xfId="78" applyFont="1" applyFill="1" applyBorder="1" applyAlignment="1">
      <alignment horizontal="center" vertical="center"/>
    </xf>
    <xf numFmtId="0" fontId="130" fillId="0" borderId="22" xfId="78" applyFont="1" applyFill="1" applyBorder="1" applyAlignment="1">
      <alignment horizontal="center" vertical="center" shrinkToFit="1"/>
    </xf>
    <xf numFmtId="0" fontId="130" fillId="0" borderId="15" xfId="78" applyFont="1" applyFill="1" applyBorder="1" applyAlignment="1">
      <alignment horizontal="center" vertical="center" shrinkToFit="1"/>
    </xf>
    <xf numFmtId="0" fontId="130" fillId="0" borderId="59" xfId="78" applyFont="1" applyFill="1" applyBorder="1" applyAlignment="1">
      <alignment horizontal="center" vertical="center" shrinkToFit="1"/>
    </xf>
    <xf numFmtId="0" fontId="130" fillId="0" borderId="23" xfId="78" applyFont="1" applyFill="1" applyBorder="1" applyAlignment="1">
      <alignment horizontal="center" vertical="center"/>
    </xf>
    <xf numFmtId="0" fontId="130" fillId="0" borderId="3" xfId="78" applyFont="1" applyFill="1" applyBorder="1" applyAlignment="1">
      <alignment horizontal="center" vertical="center"/>
    </xf>
    <xf numFmtId="0" fontId="130" fillId="0" borderId="3" xfId="78" applyFont="1" applyFill="1" applyBorder="1" applyAlignment="1">
      <alignment horizontal="center" vertical="center" shrinkToFit="1"/>
    </xf>
    <xf numFmtId="0" fontId="130" fillId="0" borderId="19" xfId="78" applyFont="1" applyFill="1" applyBorder="1" applyAlignment="1">
      <alignment horizontal="center" vertical="center"/>
    </xf>
    <xf numFmtId="0" fontId="130" fillId="0" borderId="19" xfId="78" applyFont="1" applyFill="1" applyBorder="1" applyAlignment="1">
      <alignment horizontal="center" vertical="center" shrinkToFit="1"/>
    </xf>
    <xf numFmtId="0" fontId="5" fillId="0" borderId="47" xfId="78" applyFont="1" applyBorder="1" applyAlignment="1">
      <alignment horizontal="center" vertical="center"/>
    </xf>
    <xf numFmtId="0" fontId="5" fillId="0" borderId="23" xfId="78" applyFont="1" applyBorder="1" applyAlignment="1">
      <alignment horizontal="center" vertical="center"/>
    </xf>
    <xf numFmtId="0" fontId="130" fillId="0" borderId="73" xfId="78" applyFont="1" applyBorder="1" applyAlignment="1">
      <alignment horizontal="center" vertical="center" wrapText="1"/>
    </xf>
    <xf numFmtId="0" fontId="130" fillId="0" borderId="67" xfId="78" applyFont="1" applyBorder="1" applyAlignment="1">
      <alignment horizontal="center" vertical="center" wrapText="1"/>
    </xf>
    <xf numFmtId="0" fontId="130" fillId="0" borderId="3" xfId="78" applyFont="1" applyBorder="1" applyAlignment="1">
      <alignment horizontal="center" vertical="center"/>
    </xf>
    <xf numFmtId="0" fontId="166" fillId="0" borderId="3" xfId="78" applyFont="1" applyBorder="1" applyAlignment="1">
      <alignment horizontal="center" vertical="center" wrapText="1"/>
    </xf>
    <xf numFmtId="0" fontId="166" fillId="0" borderId="22" xfId="78" applyFont="1" applyBorder="1" applyAlignment="1">
      <alignment horizontal="center" vertical="center"/>
    </xf>
    <xf numFmtId="0" fontId="130" fillId="0" borderId="64" xfId="78" applyFont="1" applyBorder="1" applyAlignment="1">
      <alignment horizontal="center" vertical="center"/>
    </xf>
    <xf numFmtId="0" fontId="130" fillId="0" borderId="67" xfId="78" applyFont="1" applyBorder="1" applyAlignment="1">
      <alignment horizontal="center" vertical="center"/>
    </xf>
    <xf numFmtId="0" fontId="0" fillId="0" borderId="54" xfId="78" applyFont="1" applyFill="1" applyBorder="1" applyAlignment="1">
      <alignment horizontal="center" vertical="center"/>
    </xf>
    <xf numFmtId="0" fontId="0" fillId="0" borderId="137" xfId="78" applyFont="1" applyFill="1" applyBorder="1" applyAlignment="1">
      <alignment horizontal="center" vertical="center"/>
    </xf>
    <xf numFmtId="0" fontId="0" fillId="0" borderId="58" xfId="78" applyFont="1" applyFill="1" applyBorder="1" applyAlignment="1">
      <alignment horizontal="center" vertical="center"/>
    </xf>
    <xf numFmtId="0" fontId="0" fillId="0" borderId="62" xfId="78" applyFont="1" applyBorder="1" applyAlignment="1">
      <alignment horizontal="center" vertical="center"/>
    </xf>
    <xf numFmtId="0" fontId="0" fillId="0" borderId="136" xfId="78" applyFont="1" applyBorder="1" applyAlignment="1">
      <alignment horizontal="center" vertical="center"/>
    </xf>
    <xf numFmtId="0" fontId="197" fillId="0" borderId="0" xfId="78" applyFont="1" applyAlignment="1">
      <alignment horizontal="center" vertical="center" shrinkToFit="1"/>
    </xf>
    <xf numFmtId="0" fontId="130" fillId="0" borderId="23" xfId="78" applyFont="1" applyFill="1" applyBorder="1" applyAlignment="1">
      <alignment horizontal="center" vertical="center" shrinkToFit="1"/>
    </xf>
    <xf numFmtId="0" fontId="34" fillId="0" borderId="0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2" xfId="0" applyFont="1" applyBorder="1" applyAlignment="1">
      <alignment horizontal="center" vertical="center" wrapText="1"/>
    </xf>
    <xf numFmtId="0" fontId="0" fillId="0" borderId="127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31" fontId="0" fillId="0" borderId="2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68" fontId="130" fillId="0" borderId="45" xfId="0" applyNumberFormat="1" applyFont="1" applyBorder="1" applyAlignment="1">
      <alignment horizontal="center" vertical="center"/>
    </xf>
    <xf numFmtId="368" fontId="130" fillId="0" borderId="49" xfId="0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128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1" fillId="0" borderId="17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top"/>
    </xf>
    <xf numFmtId="0" fontId="21" fillId="0" borderId="53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38" fillId="0" borderId="0" xfId="0" applyFont="1" applyBorder="1" applyAlignment="1">
      <alignment horizontal="right"/>
    </xf>
    <xf numFmtId="180" fontId="3" fillId="0" borderId="3" xfId="0" applyNumberFormat="1" applyFont="1" applyBorder="1" applyAlignment="1">
      <alignment horizontal="center"/>
    </xf>
    <xf numFmtId="180" fontId="3" fillId="0" borderId="3" xfId="0" applyNumberFormat="1" applyFont="1" applyBorder="1" applyAlignment="1">
      <alignment horizontal="center" vertical="center"/>
    </xf>
    <xf numFmtId="0" fontId="3" fillId="36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7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11" fontId="3" fillId="0" borderId="126" xfId="0" applyNumberFormat="1" applyFont="1" applyBorder="1" applyAlignment="1">
      <alignment horizontal="center" vertical="center"/>
    </xf>
    <xf numFmtId="365" fontId="18" fillId="0" borderId="8" xfId="0" applyNumberFormat="1" applyFont="1" applyBorder="1" applyAlignment="1">
      <alignment horizontal="center" vertical="center"/>
    </xf>
    <xf numFmtId="365" fontId="18" fillId="0" borderId="18" xfId="0" applyNumberFormat="1" applyFont="1" applyBorder="1" applyAlignment="1">
      <alignment horizontal="center" vertical="center"/>
    </xf>
    <xf numFmtId="365" fontId="18" fillId="0" borderId="21" xfId="0" applyNumberFormat="1" applyFont="1" applyBorder="1" applyAlignment="1">
      <alignment horizontal="center" vertical="center"/>
    </xf>
    <xf numFmtId="365" fontId="18" fillId="0" borderId="10" xfId="0" applyNumberFormat="1" applyFont="1" applyBorder="1" applyAlignment="1">
      <alignment horizontal="center" vertical="center"/>
    </xf>
    <xf numFmtId="365" fontId="18" fillId="0" borderId="17" xfId="0" applyNumberFormat="1" applyFont="1" applyBorder="1" applyAlignment="1">
      <alignment horizontal="center" vertical="center"/>
    </xf>
    <xf numFmtId="365" fontId="18" fillId="0" borderId="11" xfId="0" applyNumberFormat="1" applyFont="1" applyBorder="1" applyAlignment="1">
      <alignment horizontal="center" vertical="center"/>
    </xf>
    <xf numFmtId="0" fontId="3" fillId="34" borderId="3" xfId="0" applyFont="1" applyFill="1" applyBorder="1" applyAlignment="1">
      <alignment horizontal="center"/>
    </xf>
    <xf numFmtId="0" fontId="16" fillId="0" borderId="11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03" xfId="0" applyFont="1" applyBorder="1" applyAlignment="1">
      <alignment horizontal="center" vertical="center"/>
    </xf>
    <xf numFmtId="0" fontId="16" fillId="0" borderId="1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88" fillId="0" borderId="0" xfId="0" applyFont="1" applyAlignment="1">
      <alignment horizontal="center"/>
    </xf>
    <xf numFmtId="0" fontId="16" fillId="0" borderId="10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16" fillId="0" borderId="107" xfId="0" applyFont="1" applyBorder="1" applyAlignment="1">
      <alignment horizontal="center" vertical="center"/>
    </xf>
    <xf numFmtId="0" fontId="18" fillId="0" borderId="10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6" fillId="0" borderId="10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9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31" fontId="16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/>
    <xf numFmtId="0" fontId="3" fillId="35" borderId="3" xfId="0" applyFont="1" applyFill="1" applyBorder="1" applyAlignment="1">
      <alignment horizontal="center"/>
    </xf>
    <xf numFmtId="0" fontId="3" fillId="2" borderId="0" xfId="4479" applyFont="1" applyFill="1" applyBorder="1" applyAlignment="1">
      <alignment wrapText="1"/>
    </xf>
    <xf numFmtId="0" fontId="191" fillId="2" borderId="17" xfId="4479" applyFont="1" applyFill="1" applyBorder="1" applyAlignment="1">
      <alignment horizontal="center" vertical="center"/>
    </xf>
    <xf numFmtId="0" fontId="192" fillId="2" borderId="17" xfId="4479" applyFont="1" applyFill="1" applyBorder="1" applyAlignment="1">
      <alignment horizontal="center" vertical="center"/>
    </xf>
  </cellXfs>
  <cellStyles count="4520">
    <cellStyle name="'" xfId="80" xr:uid="{00000000-0005-0000-0000-000000000000}"/>
    <cellStyle name=" " xfId="81" xr:uid="{00000000-0005-0000-0000-000001000000}"/>
    <cellStyle name=" ?&quot;U??2U??BU??RU??bU??rU??괮??뭊??줦_x000e_`?쾇$`?헧&lt;`??_x0008_@??_x001e_@??:@?_x0002_VP@?_x0012_V`@?&quot;Vt@?2V??BV??RV??bV??rVP`?괯n`?뭋`?줧??쾈??헩_x0012_곞_x0010_ " xfId="82" xr:uid="{00000000-0005-0000-0000-000002000000}"/>
    <cellStyle name=" _97연말" xfId="83" xr:uid="{00000000-0005-0000-0000-000003000000}"/>
    <cellStyle name=" _97연말1" xfId="84" xr:uid="{00000000-0005-0000-0000-000004000000}"/>
    <cellStyle name=" _Book1" xfId="85" xr:uid="{00000000-0005-0000-0000-000005000000}"/>
    <cellStyle name="&quot;" xfId="86" xr:uid="{00000000-0005-0000-0000-000006000000}"/>
    <cellStyle name="#,##0" xfId="87" xr:uid="{00000000-0005-0000-0000-000007000000}"/>
    <cellStyle name="$" xfId="1" xr:uid="{00000000-0005-0000-0000-000008000000}"/>
    <cellStyle name="$_★공사비(실시설계)" xfId="88" xr:uid="{00000000-0005-0000-0000-000009000000}"/>
    <cellStyle name="$_★공사비(오갑)" xfId="89" xr:uid="{00000000-0005-0000-0000-00000A000000}"/>
    <cellStyle name="$_001. 중동사업비" xfId="90" xr:uid="{00000000-0005-0000-0000-00000B000000}"/>
    <cellStyle name="$_01.저전지구사업비(최종) " xfId="91" xr:uid="{00000000-0005-0000-0000-00000C000000}"/>
    <cellStyle name="$_06년 재료집계" xfId="92" xr:uid="{00000000-0005-0000-0000-00000D000000}"/>
    <cellStyle name="$_08-옹벽공" xfId="93" xr:uid="{00000000-0005-0000-0000-00000E000000}"/>
    <cellStyle name="$_2001년 9월" xfId="94" xr:uid="{00000000-0005-0000-0000-00000F000000}"/>
    <cellStyle name="$_2001년 9월 일위" xfId="95" xr:uid="{00000000-0005-0000-0000-000010000000}"/>
    <cellStyle name="$_2001년7월내역" xfId="96" xr:uid="{00000000-0005-0000-0000-000011000000}"/>
    <cellStyle name="$_2001년8월내역" xfId="97" xr:uid="{00000000-0005-0000-0000-000012000000}"/>
    <cellStyle name="$_2002년 설치" xfId="98" xr:uid="{00000000-0005-0000-0000-000013000000}"/>
    <cellStyle name="$_2002년 합판거푸집" xfId="99" xr:uid="{00000000-0005-0000-0000-000014000000}"/>
    <cellStyle name="$_2002년2,3월" xfId="100" xr:uid="{00000000-0005-0000-0000-000015000000}"/>
    <cellStyle name="$_7. 공동선과장 재료계산(2차최종)" xfId="101" xr:uid="{00000000-0005-0000-0000-000016000000}"/>
    <cellStyle name="$_7. 마을안내판" xfId="102" xr:uid="{00000000-0005-0000-0000-000017000000}"/>
    <cellStyle name="$_db진흥" xfId="2" xr:uid="{00000000-0005-0000-0000-000018000000}"/>
    <cellStyle name="$_db진흥 2" xfId="103" xr:uid="{00000000-0005-0000-0000-000019000000}"/>
    <cellStyle name="$_db진흥 3" xfId="104" xr:uid="{00000000-0005-0000-0000-00001A000000}"/>
    <cellStyle name="$_db진흥 4" xfId="105" xr:uid="{00000000-0005-0000-0000-00001B000000}"/>
    <cellStyle name="$_db진흥 5" xfId="4484" xr:uid="{00000000-0005-0000-0000-00001C000000}"/>
    <cellStyle name="$_db진흥 6" xfId="4498" xr:uid="{00000000-0005-0000-0000-00001D000000}"/>
    <cellStyle name="$_SE40" xfId="3" xr:uid="{00000000-0005-0000-0000-00001E000000}"/>
    <cellStyle name="$_SE40 2" xfId="106" xr:uid="{00000000-0005-0000-0000-00001F000000}"/>
    <cellStyle name="$_SE40 3" xfId="107" xr:uid="{00000000-0005-0000-0000-000020000000}"/>
    <cellStyle name="$_SE40 4" xfId="108" xr:uid="{00000000-0005-0000-0000-000021000000}"/>
    <cellStyle name="$_SE40 5" xfId="4485" xr:uid="{00000000-0005-0000-0000-000022000000}"/>
    <cellStyle name="$_SE40 6" xfId="4497" xr:uid="{00000000-0005-0000-0000-000023000000}"/>
    <cellStyle name="$_Sheet1" xfId="109" xr:uid="{00000000-0005-0000-0000-000024000000}"/>
    <cellStyle name="$_Sheet2" xfId="110" xr:uid="{00000000-0005-0000-0000-000025000000}"/>
    <cellStyle name="$_TDW제작시방" xfId="111" xr:uid="{00000000-0005-0000-0000-000026000000}"/>
    <cellStyle name="$_TDW제작시방(2002,05,27)" xfId="112" xr:uid="{00000000-0005-0000-0000-000027000000}"/>
    <cellStyle name="$_감곡 원가계산서(부분 발주,최종)" xfId="113" xr:uid="{00000000-0005-0000-0000-000028000000}"/>
    <cellStyle name="$_갑지" xfId="114" xr:uid="{00000000-0005-0000-0000-000029000000}"/>
    <cellStyle name="$_강경양수장내역" xfId="115" xr:uid="{00000000-0005-0000-0000-00002A000000}"/>
    <cellStyle name="$_강릉재료집계" xfId="116" xr:uid="{00000000-0005-0000-0000-00002B000000}"/>
    <cellStyle name="$_개보수토적계산" xfId="117" xr:uid="{00000000-0005-0000-0000-00002C000000}"/>
    <cellStyle name="$_견적2" xfId="4" xr:uid="{00000000-0005-0000-0000-00002D000000}"/>
    <cellStyle name="$_견적2 2" xfId="118" xr:uid="{00000000-0005-0000-0000-00002E000000}"/>
    <cellStyle name="$_견적2 3" xfId="119" xr:uid="{00000000-0005-0000-0000-00002F000000}"/>
    <cellStyle name="$_견적2 4" xfId="120" xr:uid="{00000000-0005-0000-0000-000030000000}"/>
    <cellStyle name="$_견적2 5" xfId="4482" xr:uid="{00000000-0005-0000-0000-000031000000}"/>
    <cellStyle name="$_견적2 6" xfId="4505" xr:uid="{00000000-0005-0000-0000-000032000000}"/>
    <cellStyle name="$_결재(관동취입보)" xfId="121" xr:uid="{00000000-0005-0000-0000-000033000000}"/>
    <cellStyle name="$_고마수량(최종)" xfId="122" xr:uid="{00000000-0005-0000-0000-000034000000}"/>
    <cellStyle name="$_공사비" xfId="123" xr:uid="{00000000-0005-0000-0000-000035000000}"/>
    <cellStyle name="$_공사비2001-06" xfId="124" xr:uid="{00000000-0005-0000-0000-000036000000}"/>
    <cellStyle name="$_공사비2001-07" xfId="125" xr:uid="{00000000-0005-0000-0000-000037000000}"/>
    <cellStyle name="$_교동지탄집계(최종)" xfId="126" xr:uid="{00000000-0005-0000-0000-000038000000}"/>
    <cellStyle name="$_금계공사비" xfId="127" xr:uid="{00000000-0005-0000-0000-000039000000}"/>
    <cellStyle name="$_기아" xfId="5" xr:uid="{00000000-0005-0000-0000-00003A000000}"/>
    <cellStyle name="$_기아 2" xfId="128" xr:uid="{00000000-0005-0000-0000-00003B000000}"/>
    <cellStyle name="$_기아 3" xfId="129" xr:uid="{00000000-0005-0000-0000-00003C000000}"/>
    <cellStyle name="$_기아 4" xfId="130" xr:uid="{00000000-0005-0000-0000-00003D000000}"/>
    <cellStyle name="$_기아 5" xfId="4483" xr:uid="{00000000-0005-0000-0000-00003E000000}"/>
    <cellStyle name="$_기아 6" xfId="4502" xr:uid="{00000000-0005-0000-0000-00003F000000}"/>
    <cellStyle name="$_남광TS-60B(둔기교)" xfId="131" xr:uid="{00000000-0005-0000-0000-000040000000}"/>
    <cellStyle name="$_내역표지" xfId="132" xr:uid="{00000000-0005-0000-0000-000041000000}"/>
    <cellStyle name="$_단암양수장재료계산" xfId="133" xr:uid="{00000000-0005-0000-0000-000042000000}"/>
    <cellStyle name="$_단암토적계산" xfId="134" xr:uid="{00000000-0005-0000-0000-000043000000}"/>
    <cellStyle name="$_달두루 수지예산서" xfId="135" xr:uid="{00000000-0005-0000-0000-000044000000}"/>
    <cellStyle name="$_달창지구 평야부 수문공사내역-최종" xfId="136" xr:uid="{00000000-0005-0000-0000-000045000000}"/>
    <cellStyle name="$_대원지구사업비" xfId="137" xr:uid="{00000000-0005-0000-0000-000046000000}"/>
    <cellStyle name="$_동물탈출통로(1)" xfId="138" xr:uid="{00000000-0005-0000-0000-000047000000}"/>
    <cellStyle name="$_롤라게이트(3.0X1.5)" xfId="139" xr:uid="{00000000-0005-0000-0000-000048000000}"/>
    <cellStyle name="$_마이지구(2차착공)" xfId="6" xr:uid="{00000000-0005-0000-0000-000049000000}"/>
    <cellStyle name="$_맹동지구 수지예산서" xfId="140" xr:uid="{00000000-0005-0000-0000-00004A000000}"/>
    <cellStyle name="$_명금지구 기계내역 보완(유압식2002,10,2)" xfId="141" xr:uid="{00000000-0005-0000-0000-00004B000000}"/>
    <cellStyle name="$_배수장재료(75)" xfId="142" xr:uid="{00000000-0005-0000-0000-00004C000000}"/>
    <cellStyle name="$_보성회령제사통-변경1" xfId="143" xr:uid="{00000000-0005-0000-0000-00004D000000}"/>
    <cellStyle name="$_보완 - 북부(최종)" xfId="144" xr:uid="{00000000-0005-0000-0000-00004E000000}"/>
    <cellStyle name="$_보청수지예산서(수정)" xfId="145" xr:uid="{00000000-0005-0000-0000-00004F000000}"/>
    <cellStyle name="$_복사본 수원공1" xfId="146" xr:uid="{00000000-0005-0000-0000-000050000000}"/>
    <cellStyle name="$_북부2차" xfId="147" xr:uid="{00000000-0005-0000-0000-000051000000}"/>
    <cellStyle name="$_삼방사업비(물량변동)" xfId="148" xr:uid="{00000000-0005-0000-0000-000052000000}"/>
    <cellStyle name="$_상판공사비내역" xfId="149" xr:uid="{00000000-0005-0000-0000-000053000000}"/>
    <cellStyle name="$_세풍승인" xfId="150" xr:uid="{00000000-0005-0000-0000-000054000000}"/>
    <cellStyle name="$_수문(5x5이하) 일위" xfId="151" xr:uid="{00000000-0005-0000-0000-000055000000}"/>
    <cellStyle name="$_수문(5x5이하) 일위-곽노임2개수정" xfId="152" xr:uid="{00000000-0005-0000-0000-000056000000}"/>
    <cellStyle name="$_수문(5x5초과) 일위" xfId="153" xr:uid="{00000000-0005-0000-0000-000057000000}"/>
    <cellStyle name="$_수문_5m이하(2006년_3월)" xfId="154" xr:uid="{00000000-0005-0000-0000-000058000000}"/>
    <cellStyle name="$_수문내역및계산(4.0x2.5)(최종)" xfId="155" xr:uid="{00000000-0005-0000-0000-000059000000}"/>
    <cellStyle name="$_수원공 재료계산" xfId="156" xr:uid="{00000000-0005-0000-0000-00005A000000}"/>
    <cellStyle name="$_수원공제계산서" xfId="157" xr:uid="{00000000-0005-0000-0000-00005B000000}"/>
    <cellStyle name="$_순천구룡" xfId="159" xr:uid="{00000000-0005-0000-0000-00005D000000}"/>
    <cellStyle name="$_순천지부구룡해룡" xfId="160" xr:uid="{00000000-0005-0000-0000-00005E000000}"/>
    <cellStyle name="$_시방서" xfId="161" xr:uid="{00000000-0005-0000-0000-00005F000000}"/>
    <cellStyle name="$_신월지구 총사업비" xfId="162" xr:uid="{00000000-0005-0000-0000-000060000000}"/>
    <cellStyle name="$_운반거리표" xfId="163" xr:uid="{00000000-0005-0000-0000-000061000000}"/>
    <cellStyle name="$_운반거리표_1" xfId="164" xr:uid="{00000000-0005-0000-0000-000062000000}"/>
    <cellStyle name="$_은탄수지예산서1" xfId="165" xr:uid="{00000000-0005-0000-0000-000063000000}"/>
    <cellStyle name="$_은탄수지예산서2" xfId="166" xr:uid="{00000000-0005-0000-0000-000064000000}"/>
    <cellStyle name="$_의동수지예산서(최종)" xfId="167" xr:uid="{00000000-0005-0000-0000-000065000000}"/>
    <cellStyle name="$_잡지출 내역" xfId="168" xr:uid="{00000000-0005-0000-0000-000066000000}"/>
    <cellStyle name="$_장흥광평양수장" xfId="169" xr:uid="{00000000-0005-0000-0000-000067000000}"/>
    <cellStyle name="$_전도수문내역(10.0x1.0)" xfId="170" xr:uid="{00000000-0005-0000-0000-000068000000}"/>
    <cellStyle name="$_전북 용산지구 다단 21×1.2-2련(020417)" xfId="171" xr:uid="{00000000-0005-0000-0000-000069000000}"/>
    <cellStyle name="$_중배측벽" xfId="172" xr:uid="{00000000-0005-0000-0000-00006A000000}"/>
    <cellStyle name="$_증감내역" xfId="7" xr:uid="{00000000-0005-0000-0000-00006B000000}"/>
    <cellStyle name="$_진도 보전지구" xfId="173" xr:uid="{00000000-0005-0000-0000-00006C000000}"/>
    <cellStyle name="$_진도마산2차제출F18x21" xfId="174" xr:uid="{00000000-0005-0000-0000-00006D000000}"/>
    <cellStyle name="$_창산지여수토재료계산(05.29)" xfId="175" xr:uid="{00000000-0005-0000-0000-00006E000000}"/>
    <cellStyle name="$_총괄자재집계표" xfId="176" xr:uid="{00000000-0005-0000-0000-00006F000000}"/>
    <cellStyle name="$_추풍지재료집계" xfId="177" xr:uid="{00000000-0005-0000-0000-000070000000}"/>
    <cellStyle name="$_취입보기계공사비" xfId="178" xr:uid="{00000000-0005-0000-0000-000071000000}"/>
    <cellStyle name="$_토적계산(평야부)" xfId="179" xr:uid="{00000000-0005-0000-0000-000072000000}"/>
    <cellStyle name="$_평야부 재료계산(2005)" xfId="180" xr:uid="{00000000-0005-0000-0000-000073000000}"/>
    <cellStyle name="$_평야부총(전체최종)" xfId="181" xr:uid="{00000000-0005-0000-0000-000074000000}"/>
    <cellStyle name="$_평야부총(최종)" xfId="182" xr:uid="{00000000-0005-0000-0000-000075000000}"/>
    <cellStyle name="$_평야부총4" xfId="183" xr:uid="{00000000-0005-0000-0000-000076000000}"/>
    <cellStyle name="$_폐기물" xfId="184" xr:uid="{00000000-0005-0000-0000-000077000000}"/>
    <cellStyle name="$_피치,벌목재료(최종)" xfId="185" xr:uid="{00000000-0005-0000-0000-000078000000}"/>
    <cellStyle name="$_피치로드재료" xfId="186" xr:uid="{00000000-0005-0000-0000-000079000000}"/>
    <cellStyle name="$_합판거푸집" xfId="187" xr:uid="{00000000-0005-0000-0000-00007A000000}"/>
    <cellStyle name="$_홍보정보관 관급자재대" xfId="188" xr:uid="{00000000-0005-0000-0000-00007B000000}"/>
    <cellStyle name="$_收支預算書(전체)" xfId="158" xr:uid="{00000000-0005-0000-0000-00005C000000}"/>
    <cellStyle name="(##.00)" xfId="189" xr:uid="{00000000-0005-0000-0000-00007C000000}"/>
    <cellStyle name="(_x0010_.D?(.D?:.D?\.D?v.D??D??D??D_x0002_)?D_x0012_)_x0006_&gt;D&quot;)?D2)?DB)?DR)?Db)?Dr)_x0006_/D?_x001a_/D?./D?@/D?b/X??rTr??괫 " xfId="190" xr:uid="{00000000-0005-0000-0000-00007D000000}"/>
    <cellStyle name="(△콤마)" xfId="191" xr:uid="{00000000-0005-0000-0000-00007E000000}"/>
    <cellStyle name="(1)" xfId="192" xr:uid="{00000000-0005-0000-0000-00007F000000}"/>
    <cellStyle name="(백분율)" xfId="193" xr:uid="{00000000-0005-0000-0000-000080000000}"/>
    <cellStyle name="(콤마)" xfId="194" xr:uid="{00000000-0005-0000-0000-000081000000}"/>
    <cellStyle name="(표준)" xfId="195" xr:uid="{00000000-0005-0000-0000-000082000000}"/>
    <cellStyle name=";;;" xfId="196" xr:uid="{00000000-0005-0000-0000-000083000000}"/>
    <cellStyle name="??" xfId="197" xr:uid="{00000000-0005-0000-0000-000084000000}"/>
    <cellStyle name="_x0001_??" xfId="198" xr:uid="{00000000-0005-0000-0000-000085000000}"/>
    <cellStyle name="??_x000c_둄_x001b__x000d_|?_x0001_?_x0003__x0014__x0007__x0001__x0001_" xfId="199" xr:uid="{00000000-0005-0000-0000-000086000000}"/>
    <cellStyle name="??&amp;O?&amp;H?_x0008__x0006__x0017_?_x0007__x0001__x0001_" xfId="200" xr:uid="{00000000-0005-0000-0000-000087000000}"/>
    <cellStyle name="??&amp;O?&amp;H?_x0008__x000f__x0007_?_x0007__x0001__x0001_" xfId="201" xr:uid="{00000000-0005-0000-0000-000088000000}"/>
    <cellStyle name="??&amp;O?&amp;H?_x0008_??_x0007__x0001__x0001_" xfId="202" xr:uid="{00000000-0005-0000-0000-000089000000}"/>
    <cellStyle name="??&amp;쏗?뷐9_x0008__x0011__x0007_?_x0007__x0001__x0001_" xfId="203" xr:uid="{00000000-0005-0000-0000-00008A000000}"/>
    <cellStyle name="???­ [" xfId="204" xr:uid="{00000000-0005-0000-0000-00008B000000}"/>
    <cellStyle name="???­ [0]_??º?¼?·®??°? " xfId="205" xr:uid="{00000000-0005-0000-0000-00008C000000}"/>
    <cellStyle name="???­_??º?¼?·®??°? " xfId="206" xr:uid="{00000000-0005-0000-0000-00008D000000}"/>
    <cellStyle name="???Ø_??º?¼?·®??°? " xfId="207" xr:uid="{00000000-0005-0000-0000-00008E000000}"/>
    <cellStyle name="??_마곡보완" xfId="208" xr:uid="{00000000-0005-0000-0000-00008F000000}"/>
    <cellStyle name="??bU??rU??괮??뭊??줦_x000e_`?쾇$`?헧&lt;`??_x0008_@??_x001e_@??:@?_x0002_VP@?_x0012_V`@?&quot;Vt@?2V??BV??RV??bV??rVP`?괯n`?뭋`?줧??쾈??헩_x0012_곞_x0010_?(곞_x0010_?D곞_x0010_?T곞_x0010__x0002_Wl곞_x0010__x0012_W??&quot;W??2W??BW_x0014_a?RW4a?bWHa?rW\a? " xfId="209" xr:uid="{00000000-0005-0000-0000-000090000000}"/>
    <cellStyle name="?þ" xfId="210" xr:uid="{00000000-0005-0000-0000-000091000000}"/>
    <cellStyle name="?þ¸¶ [" xfId="211" xr:uid="{00000000-0005-0000-0000-000092000000}"/>
    <cellStyle name="?Þ¸¶ [0]_??º?¼?·®??°? " xfId="212" xr:uid="{00000000-0005-0000-0000-000093000000}"/>
    <cellStyle name="?Þ¸¶_??º?¼?·®??°? " xfId="213" xr:uid="{00000000-0005-0000-0000-000094000000}"/>
    <cellStyle name="?W?_laroux" xfId="214" xr:uid="{00000000-0005-0000-0000-000095000000}"/>
    <cellStyle name="?曹%U?&amp;H?_x0008__x001a__x0004_?_x0007__x0001__x0001_" xfId="215" xr:uid="{00000000-0005-0000-0000-000096000000}"/>
    <cellStyle name="?潮%뾁?둃u_x0008_??_x0007__x0001__x0001_" xfId="216" xr:uid="{00000000-0005-0000-0000-000097000000}"/>
    <cellStyle name="\" xfId="2122" xr:uid="{00000000-0005-0000-0000-000009080000}"/>
    <cellStyle name="]_Sheet1_FY96" xfId="217" xr:uid="{00000000-0005-0000-0000-000098000000}"/>
    <cellStyle name="]_Sheet1_PRODUCT DETAIL_x0013_Comma [0]_Sheet1_Q1" xfId="218" xr:uid="{00000000-0005-0000-0000-000099000000}"/>
    <cellStyle name="_(06-03-16) 창조건축-대형폐기물파쇄시설기본및실시설계-산출" xfId="219" xr:uid="{00000000-0005-0000-0000-00009A000000}"/>
    <cellStyle name="_(통신)CT-63호 촬영실" xfId="220" xr:uid="{00000000-0005-0000-0000-00009B000000}"/>
    <cellStyle name="_☆송림지구사업비" xfId="221" xr:uid="{00000000-0005-0000-0000-00009C000000}"/>
    <cellStyle name="_0.0 토공수량집계(성암천)" xfId="222" xr:uid="{00000000-0005-0000-0000-00009D000000}"/>
    <cellStyle name="_00.공사비조정(2006.10.30)" xfId="223" xr:uid="{00000000-0005-0000-0000-00009E000000}"/>
    <cellStyle name="_000토공" xfId="224" xr:uid="{00000000-0005-0000-0000-00009F000000}"/>
    <cellStyle name="_001. 용산-한벌 사업비" xfId="225" xr:uid="{00000000-0005-0000-0000-0000A0000000}"/>
    <cellStyle name="_003 봉림교(교각수량)" xfId="226" xr:uid="{00000000-0005-0000-0000-0000A1000000}"/>
    <cellStyle name="_003 봉림교(교각수량)_003 봉림교(교각수량)" xfId="227" xr:uid="{00000000-0005-0000-0000-0000A2000000}"/>
    <cellStyle name="_003 봉림교(교각수량)_003 봉림교(교각수량)_003 봉림교(교각수량)" xfId="228" xr:uid="{00000000-0005-0000-0000-0000A3000000}"/>
    <cellStyle name="_003 봉림교(교각수량)_003 봉림교(교각수량)_003 봉림교(교각수량)_4.배수공(내응)" xfId="229" xr:uid="{00000000-0005-0000-0000-0000A4000000}"/>
    <cellStyle name="_003 봉림교(교각수량)_003 봉림교(교각수량)_003 봉림교(교각수량)_부대공수량" xfId="230" xr:uid="{00000000-0005-0000-0000-0000A5000000}"/>
    <cellStyle name="_003 봉림교(교각수량)_003 봉림교(교각수량)_003 봉림교(교각수량)_부대공수량_4.배수공(내응)" xfId="231" xr:uid="{00000000-0005-0000-0000-0000A6000000}"/>
    <cellStyle name="_003 봉림교(교각수량)_003 봉림교(교각수량)_4.배수공(내응)" xfId="232" xr:uid="{00000000-0005-0000-0000-0000A7000000}"/>
    <cellStyle name="_003 봉림교(교각수량)_003 봉림교(교각수량)_부대공수량" xfId="233" xr:uid="{00000000-0005-0000-0000-0000A8000000}"/>
    <cellStyle name="_003 봉림교(교각수량)_003 봉림교(교각수량)_부대공수량_4.배수공(내응)" xfId="234" xr:uid="{00000000-0005-0000-0000-0000A9000000}"/>
    <cellStyle name="_003 봉림교(교각수량)_4.배수공(내응)" xfId="235" xr:uid="{00000000-0005-0000-0000-0000AA000000}"/>
    <cellStyle name="_003 봉림교(교각수량)_부대공수량" xfId="236" xr:uid="{00000000-0005-0000-0000-0000AB000000}"/>
    <cellStyle name="_003 봉림교(교각수량)_부대공수량_4.배수공(내응)" xfId="237" xr:uid="{00000000-0005-0000-0000-0000AC000000}"/>
    <cellStyle name="_00-남악고(총괄수량)" xfId="238" xr:uid="{00000000-0005-0000-0000-0000AD000000}"/>
    <cellStyle name="_01.관로토공" xfId="239" xr:uid="{00000000-0005-0000-0000-0000AE000000}"/>
    <cellStyle name="_01.관로토공_고흥양수장전기내역서(고압)수량산출" xfId="240" xr:uid="{00000000-0005-0000-0000-0000AF000000}"/>
    <cellStyle name="_01-2.토공규준틀" xfId="241" xr:uid="{00000000-0005-0000-0000-0000B0000000}"/>
    <cellStyle name="_02 아스콘포장" xfId="242" xr:uid="{00000000-0005-0000-0000-0000B1000000}"/>
    <cellStyle name="_02-.배수및구조물공(갈원-산막)복구" xfId="243" xr:uid="{00000000-0005-0000-0000-0000B2000000}"/>
    <cellStyle name="_02-0.갈원-산막간 배수구조물공 집계표" xfId="244" xr:uid="{00000000-0005-0000-0000-0000B3000000}"/>
    <cellStyle name="_02-0.갈원-산막간 배수구조물공 집계표 2" xfId="245" xr:uid="{00000000-0005-0000-0000-0000B4000000}"/>
    <cellStyle name="_02-0.갈원-산막간 배수구조물공 집계표 2_4.배수공(내응)" xfId="246" xr:uid="{00000000-0005-0000-0000-0000B5000000}"/>
    <cellStyle name="_02-0.갈원-산막간 배수구조물공 집계표_4.배수공(내응)" xfId="247" xr:uid="{00000000-0005-0000-0000-0000B6000000}"/>
    <cellStyle name="_02-0.갈원-산막간 배수구조물공 집계표_배수공" xfId="248" xr:uid="{00000000-0005-0000-0000-0000B7000000}"/>
    <cellStyle name="_02-4.슬래브이하" xfId="249" xr:uid="{00000000-0005-0000-0000-0000B8000000}"/>
    <cellStyle name="_02배수공" xfId="250" xr:uid="{00000000-0005-0000-0000-0000B9000000}"/>
    <cellStyle name="_03포장공" xfId="251" xr:uid="{00000000-0005-0000-0000-0000BA000000}"/>
    <cellStyle name="_03포장공_00.자재집계(TOTAL)" xfId="252" xr:uid="{00000000-0005-0000-0000-0000BB000000}"/>
    <cellStyle name="_03포장공_00.자재집계(TOTAL)_교량산출서 (version 1)" xfId="253" xr:uid="{00000000-0005-0000-0000-0000BC000000}"/>
    <cellStyle name="_03포장공_00.자재집계(TOTAL)_수량산출서(금수천)" xfId="254" xr:uid="{00000000-0005-0000-0000-0000BD000000}"/>
    <cellStyle name="_03포장공_00.자재집계(TOTAL)_수량산출서(원당천2공구)" xfId="255" xr:uid="{00000000-0005-0000-0000-0000BE000000}"/>
    <cellStyle name="_03포장공_00.자재집계(TOTAL)_수량산출서(큰골천)" xfId="256" xr:uid="{00000000-0005-0000-0000-0000BF000000}"/>
    <cellStyle name="_03포장공_00.자재집계(TOTAL)_수령산출" xfId="257" xr:uid="{00000000-0005-0000-0000-0000C0000000}"/>
    <cellStyle name="_03포장공_00.자재집계(TOTAL)_수령산출_교량산출서 (version 1)" xfId="258" xr:uid="{00000000-0005-0000-0000-0000C1000000}"/>
    <cellStyle name="_03포장공_00.자재집계(TOTAL)_수령산출_수량산출서(금수천)" xfId="259" xr:uid="{00000000-0005-0000-0000-0000C2000000}"/>
    <cellStyle name="_03포장공_00.자재집계(TOTAL)_수령산출_수량산출서(원당천2공구)" xfId="260" xr:uid="{00000000-0005-0000-0000-0000C3000000}"/>
    <cellStyle name="_03포장공_00.자재집계(TOTAL)_수령산출_수량산출서(큰골천)" xfId="261" xr:uid="{00000000-0005-0000-0000-0000C4000000}"/>
    <cellStyle name="_03포장공_00.자재집계(TOTAL)_수령산출_원당천1공구수량산출서" xfId="262" xr:uid="{00000000-0005-0000-0000-0000C5000000}"/>
    <cellStyle name="_03포장공_00.자재집계(TOTAL)_수령산출_원당천2공구수량산출서" xfId="263" xr:uid="{00000000-0005-0000-0000-0000C6000000}"/>
    <cellStyle name="_03포장공_00.자재집계(TOTAL)_원당천1공구수량산출서" xfId="264" xr:uid="{00000000-0005-0000-0000-0000C7000000}"/>
    <cellStyle name="_03포장공_00.자재집계(TOTAL)_원당천2공구수량산출서" xfId="265" xr:uid="{00000000-0005-0000-0000-0000C8000000}"/>
    <cellStyle name="_03포장공_02.2-4.배수공" xfId="266" xr:uid="{00000000-0005-0000-0000-0000C9000000}"/>
    <cellStyle name="_03포장공_02.2-4.배수공_교량산출서 (version 1)" xfId="267" xr:uid="{00000000-0005-0000-0000-0000CA000000}"/>
    <cellStyle name="_03포장공_02.2-4.배수공_수량산출서(금수천)" xfId="268" xr:uid="{00000000-0005-0000-0000-0000CB000000}"/>
    <cellStyle name="_03포장공_02.2-4.배수공_수량산출서(원당천2공구)" xfId="269" xr:uid="{00000000-0005-0000-0000-0000CC000000}"/>
    <cellStyle name="_03포장공_02.2-4.배수공_수량산출서(큰골천)" xfId="270" xr:uid="{00000000-0005-0000-0000-0000CD000000}"/>
    <cellStyle name="_03포장공_02.2-4.배수공_수령산출" xfId="271" xr:uid="{00000000-0005-0000-0000-0000CE000000}"/>
    <cellStyle name="_03포장공_02.2-4.배수공_수령산출_교량산출서 (version 1)" xfId="272" xr:uid="{00000000-0005-0000-0000-0000CF000000}"/>
    <cellStyle name="_03포장공_02.2-4.배수공_수령산출_수량산출서(금수천)" xfId="273" xr:uid="{00000000-0005-0000-0000-0000D0000000}"/>
    <cellStyle name="_03포장공_02.2-4.배수공_수령산출_수량산출서(원당천2공구)" xfId="274" xr:uid="{00000000-0005-0000-0000-0000D1000000}"/>
    <cellStyle name="_03포장공_02.2-4.배수공_수령산출_수량산출서(큰골천)" xfId="275" xr:uid="{00000000-0005-0000-0000-0000D2000000}"/>
    <cellStyle name="_03포장공_02.2-4.배수공_수령산출_원당천1공구수량산출서" xfId="276" xr:uid="{00000000-0005-0000-0000-0000D3000000}"/>
    <cellStyle name="_03포장공_02.2-4.배수공_수령산출_원당천2공구수량산출서" xfId="277" xr:uid="{00000000-0005-0000-0000-0000D4000000}"/>
    <cellStyle name="_03포장공_02.2-4.배수공_원당천1공구수량산출서" xfId="278" xr:uid="{00000000-0005-0000-0000-0000D5000000}"/>
    <cellStyle name="_03포장공_02.2-4.배수공_원당천2공구수량산출서" xfId="279" xr:uid="{00000000-0005-0000-0000-0000D6000000}"/>
    <cellStyle name="_03포장공_02.3-6.배수공" xfId="280" xr:uid="{00000000-0005-0000-0000-0000D7000000}"/>
    <cellStyle name="_03포장공_02.3-6.배수공_교량산출서 (version 1)" xfId="281" xr:uid="{00000000-0005-0000-0000-0000D8000000}"/>
    <cellStyle name="_03포장공_02.3-6.배수공_수량산출서(금수천)" xfId="282" xr:uid="{00000000-0005-0000-0000-0000D9000000}"/>
    <cellStyle name="_03포장공_02.3-6.배수공_수량산출서(원당천2공구)" xfId="283" xr:uid="{00000000-0005-0000-0000-0000DA000000}"/>
    <cellStyle name="_03포장공_02.3-6.배수공_수량산출서(큰골천)" xfId="284" xr:uid="{00000000-0005-0000-0000-0000DB000000}"/>
    <cellStyle name="_03포장공_02.3-6.배수공_수령산출" xfId="285" xr:uid="{00000000-0005-0000-0000-0000DC000000}"/>
    <cellStyle name="_03포장공_02.3-6.배수공_수령산출_교량산출서 (version 1)" xfId="286" xr:uid="{00000000-0005-0000-0000-0000DD000000}"/>
    <cellStyle name="_03포장공_02.3-6.배수공_수령산출_수량산출서(금수천)" xfId="287" xr:uid="{00000000-0005-0000-0000-0000DE000000}"/>
    <cellStyle name="_03포장공_02.3-6.배수공_수령산출_수량산출서(원당천2공구)" xfId="288" xr:uid="{00000000-0005-0000-0000-0000DF000000}"/>
    <cellStyle name="_03포장공_02.3-6.배수공_수령산출_수량산출서(큰골천)" xfId="289" xr:uid="{00000000-0005-0000-0000-0000E0000000}"/>
    <cellStyle name="_03포장공_02.3-6.배수공_수령산출_원당천1공구수량산출서" xfId="290" xr:uid="{00000000-0005-0000-0000-0000E1000000}"/>
    <cellStyle name="_03포장공_02.3-6.배수공_수령산출_원당천2공구수량산출서" xfId="291" xr:uid="{00000000-0005-0000-0000-0000E2000000}"/>
    <cellStyle name="_03포장공_02.3-6.배수공_원당천1공구수량산출서" xfId="292" xr:uid="{00000000-0005-0000-0000-0000E3000000}"/>
    <cellStyle name="_03포장공_02.3-6.배수공_원당천2공구수량산출서" xfId="293" xr:uid="{00000000-0005-0000-0000-0000E4000000}"/>
    <cellStyle name="_03포장공_02.3-G.배수공" xfId="294" xr:uid="{00000000-0005-0000-0000-0000E5000000}"/>
    <cellStyle name="_03포장공_02.3-G.배수공_교량산출서 (version 1)" xfId="295" xr:uid="{00000000-0005-0000-0000-0000E6000000}"/>
    <cellStyle name="_03포장공_02.3-G.배수공_수량산출서(금수천)" xfId="296" xr:uid="{00000000-0005-0000-0000-0000E7000000}"/>
    <cellStyle name="_03포장공_02.3-G.배수공_수량산출서(원당천2공구)" xfId="297" xr:uid="{00000000-0005-0000-0000-0000E8000000}"/>
    <cellStyle name="_03포장공_02.3-G.배수공_수량산출서(큰골천)" xfId="298" xr:uid="{00000000-0005-0000-0000-0000E9000000}"/>
    <cellStyle name="_03포장공_02.3-G.배수공_수령산출" xfId="299" xr:uid="{00000000-0005-0000-0000-0000EA000000}"/>
    <cellStyle name="_03포장공_02.3-G.배수공_수령산출_교량산출서 (version 1)" xfId="300" xr:uid="{00000000-0005-0000-0000-0000EB000000}"/>
    <cellStyle name="_03포장공_02.3-G.배수공_수령산출_수량산출서(금수천)" xfId="301" xr:uid="{00000000-0005-0000-0000-0000EC000000}"/>
    <cellStyle name="_03포장공_02.3-G.배수공_수령산출_수량산출서(원당천2공구)" xfId="302" xr:uid="{00000000-0005-0000-0000-0000ED000000}"/>
    <cellStyle name="_03포장공_02.3-G.배수공_수령산출_수량산출서(큰골천)" xfId="303" xr:uid="{00000000-0005-0000-0000-0000EE000000}"/>
    <cellStyle name="_03포장공_02.3-G.배수공_수령산출_원당천1공구수량산출서" xfId="304" xr:uid="{00000000-0005-0000-0000-0000EF000000}"/>
    <cellStyle name="_03포장공_02.3-G.배수공_수령산출_원당천2공구수량산출서" xfId="305" xr:uid="{00000000-0005-0000-0000-0000F0000000}"/>
    <cellStyle name="_03포장공_02.3-G.배수공_원당천1공구수량산출서" xfId="306" xr:uid="{00000000-0005-0000-0000-0000F1000000}"/>
    <cellStyle name="_03포장공_02.3-G.배수공_원당천2공구수량산출서" xfId="307" xr:uid="{00000000-0005-0000-0000-0000F2000000}"/>
    <cellStyle name="_03포장공_02-배수공집계" xfId="308" xr:uid="{00000000-0005-0000-0000-0000F3000000}"/>
    <cellStyle name="_03포장공_02-배수공집계_교량산출서 (version 1)" xfId="309" xr:uid="{00000000-0005-0000-0000-0000F4000000}"/>
    <cellStyle name="_03포장공_02-배수공집계_수량산출서(금수천)" xfId="310" xr:uid="{00000000-0005-0000-0000-0000F5000000}"/>
    <cellStyle name="_03포장공_02-배수공집계_수량산출서(원당천2공구)" xfId="311" xr:uid="{00000000-0005-0000-0000-0000F6000000}"/>
    <cellStyle name="_03포장공_02-배수공집계_수량산출서(큰골천)" xfId="312" xr:uid="{00000000-0005-0000-0000-0000F7000000}"/>
    <cellStyle name="_03포장공_02-배수공집계_수령산출" xfId="313" xr:uid="{00000000-0005-0000-0000-0000F8000000}"/>
    <cellStyle name="_03포장공_02-배수공집계_수령산출_교량산출서 (version 1)" xfId="314" xr:uid="{00000000-0005-0000-0000-0000F9000000}"/>
    <cellStyle name="_03포장공_02-배수공집계_수령산출_수량산출서(금수천)" xfId="315" xr:uid="{00000000-0005-0000-0000-0000FA000000}"/>
    <cellStyle name="_03포장공_02-배수공집계_수령산출_수량산출서(원당천2공구)" xfId="316" xr:uid="{00000000-0005-0000-0000-0000FB000000}"/>
    <cellStyle name="_03포장공_02-배수공집계_수령산출_수량산출서(큰골천)" xfId="317" xr:uid="{00000000-0005-0000-0000-0000FC000000}"/>
    <cellStyle name="_03포장공_02-배수공집계_수령산출_원당천1공구수량산출서" xfId="318" xr:uid="{00000000-0005-0000-0000-0000FD000000}"/>
    <cellStyle name="_03포장공_02-배수공집계_수령산출_원당천2공구수량산출서" xfId="319" xr:uid="{00000000-0005-0000-0000-0000FE000000}"/>
    <cellStyle name="_03포장공_02-배수공집계_원당천1공구수량산출서" xfId="320" xr:uid="{00000000-0005-0000-0000-0000FF000000}"/>
    <cellStyle name="_03포장공_02-배수공집계_원당천2공구수량산출서" xfId="321" xr:uid="{00000000-0005-0000-0000-000000010000}"/>
    <cellStyle name="_03포장공_교량산출서 (version 1)" xfId="322" xr:uid="{00000000-0005-0000-0000-000001010000}"/>
    <cellStyle name="_03포장공_수량산출서(금수천)" xfId="323" xr:uid="{00000000-0005-0000-0000-000002010000}"/>
    <cellStyle name="_03포장공_수량산출서(원당천2공구)" xfId="324" xr:uid="{00000000-0005-0000-0000-000003010000}"/>
    <cellStyle name="_03포장공_수량산출서(큰골천)" xfId="325" xr:uid="{00000000-0005-0000-0000-000004010000}"/>
    <cellStyle name="_03포장공_수령산출" xfId="326" xr:uid="{00000000-0005-0000-0000-000005010000}"/>
    <cellStyle name="_03포장공_수령산출_교량산출서 (version 1)" xfId="327" xr:uid="{00000000-0005-0000-0000-000006010000}"/>
    <cellStyle name="_03포장공_수령산출_수량산출서(금수천)" xfId="328" xr:uid="{00000000-0005-0000-0000-000007010000}"/>
    <cellStyle name="_03포장공_수령산출_수량산출서(원당천2공구)" xfId="329" xr:uid="{00000000-0005-0000-0000-000008010000}"/>
    <cellStyle name="_03포장공_수령산출_수량산출서(큰골천)" xfId="330" xr:uid="{00000000-0005-0000-0000-000009010000}"/>
    <cellStyle name="_03포장공_수령산출_원당천1공구수량산출서" xfId="331" xr:uid="{00000000-0005-0000-0000-00000A010000}"/>
    <cellStyle name="_03포장공_수령산출_원당천2공구수량산출서" xfId="332" xr:uid="{00000000-0005-0000-0000-00000B010000}"/>
    <cellStyle name="_03포장공_원당천1공구수량산출서" xfId="333" xr:uid="{00000000-0005-0000-0000-00000C010000}"/>
    <cellStyle name="_03포장공_원당천2공구수량산출서" xfId="334" xr:uid="{00000000-0005-0000-0000-00000D010000}"/>
    <cellStyle name="_04. 교량공(상부공NEw)" xfId="335" xr:uid="{00000000-0005-0000-0000-00000E010000}"/>
    <cellStyle name="_04구조물공" xfId="336" xr:uid="{00000000-0005-0000-0000-00000F010000}"/>
    <cellStyle name="_04구조물공_4.배수공(내응)" xfId="337" xr:uid="{00000000-0005-0000-0000-000010010000}"/>
    <cellStyle name="_04구조물공_부대공수량" xfId="338" xr:uid="{00000000-0005-0000-0000-000011010000}"/>
    <cellStyle name="_04구조물공_부대공수량_4.배수공(내응)" xfId="339" xr:uid="{00000000-0005-0000-0000-000012010000}"/>
    <cellStyle name="_04오수공" xfId="340" xr:uid="{00000000-0005-0000-0000-000013010000}"/>
    <cellStyle name="_04오수공_4.배수공(내응)" xfId="341" xr:uid="{00000000-0005-0000-0000-000014010000}"/>
    <cellStyle name="_05BOX복구공" xfId="342" xr:uid="{00000000-0005-0000-0000-000015010000}"/>
    <cellStyle name="_05BOX복구공_4.배수공(내응)" xfId="343" xr:uid="{00000000-0005-0000-0000-000016010000}"/>
    <cellStyle name="_05구조물공" xfId="344" xr:uid="{00000000-0005-0000-0000-000017010000}"/>
    <cellStyle name="_05토공" xfId="345" xr:uid="{00000000-0005-0000-0000-000018010000}"/>
    <cellStyle name="_05토공_교량산출서 (version 1)" xfId="346" xr:uid="{00000000-0005-0000-0000-000019010000}"/>
    <cellStyle name="_05토공_수량산출서(금수천)" xfId="347" xr:uid="{00000000-0005-0000-0000-00001A010000}"/>
    <cellStyle name="_05토공_수량산출서(원당천2공구)" xfId="348" xr:uid="{00000000-0005-0000-0000-00001B010000}"/>
    <cellStyle name="_05토공_수량산출서(큰골천)" xfId="349" xr:uid="{00000000-0005-0000-0000-00001C010000}"/>
    <cellStyle name="_05토공_수령산출" xfId="350" xr:uid="{00000000-0005-0000-0000-00001D010000}"/>
    <cellStyle name="_05토공_수령산출_교량산출서 (version 1)" xfId="351" xr:uid="{00000000-0005-0000-0000-00001E010000}"/>
    <cellStyle name="_05토공_수령산출_수량산출서(금수천)" xfId="352" xr:uid="{00000000-0005-0000-0000-00001F010000}"/>
    <cellStyle name="_05토공_수령산출_수량산출서(원당천2공구)" xfId="353" xr:uid="{00000000-0005-0000-0000-000020010000}"/>
    <cellStyle name="_05토공_수령산출_수량산출서(큰골천)" xfId="354" xr:uid="{00000000-0005-0000-0000-000021010000}"/>
    <cellStyle name="_05토공_수령산출_원당천1공구수량산출서" xfId="355" xr:uid="{00000000-0005-0000-0000-000022010000}"/>
    <cellStyle name="_05토공_수령산출_원당천2공구수량산출서" xfId="356" xr:uid="{00000000-0005-0000-0000-000023010000}"/>
    <cellStyle name="_05토공_원당천1공구수량산출서" xfId="357" xr:uid="{00000000-0005-0000-0000-000024010000}"/>
    <cellStyle name="_05토공_원당천2공구수량산출서" xfId="358" xr:uid="{00000000-0005-0000-0000-000025010000}"/>
    <cellStyle name="_06년 재료집계" xfId="359" xr:uid="{00000000-0005-0000-0000-000026010000}"/>
    <cellStyle name="_08(1). 2006년사업수지예산서" xfId="360" xr:uid="{00000000-0005-0000-0000-000027010000}"/>
    <cellStyle name="_08부대공" xfId="361" xr:uid="{00000000-0005-0000-0000-000028010000}"/>
    <cellStyle name="_09년(착공내역서)" xfId="362" xr:uid="{00000000-0005-0000-0000-000029010000}"/>
    <cellStyle name="_1 복탄양계획보완 1231" xfId="363" xr:uid="{00000000-0005-0000-0000-00002A010000}"/>
    <cellStyle name="_1,6 총괄 부대공" xfId="364" xr:uid="{00000000-0005-0000-0000-00002B010000}"/>
    <cellStyle name="_1.총괄자재집계표(총괄)" xfId="365" xr:uid="{00000000-0005-0000-0000-00002C010000}"/>
    <cellStyle name="_1-01토공" xfId="366" xr:uid="{00000000-0005-0000-0000-00002D010000}"/>
    <cellStyle name="_1-01토공_05구조물공" xfId="367" xr:uid="{00000000-0005-0000-0000-00002E010000}"/>
    <cellStyle name="_1-01토공_05구조물공_교량산출서 (version 1)" xfId="368" xr:uid="{00000000-0005-0000-0000-00002F010000}"/>
    <cellStyle name="_1-01토공_05구조물공_수량산출서(금수천)" xfId="369" xr:uid="{00000000-0005-0000-0000-000030010000}"/>
    <cellStyle name="_1-01토공_05구조물공_수량산출서(원당천2공구)" xfId="370" xr:uid="{00000000-0005-0000-0000-000031010000}"/>
    <cellStyle name="_1-01토공_05구조물공_수량산출서(큰골천)" xfId="371" xr:uid="{00000000-0005-0000-0000-000032010000}"/>
    <cellStyle name="_1-01토공_05구조물공_수령산출" xfId="372" xr:uid="{00000000-0005-0000-0000-000033010000}"/>
    <cellStyle name="_1-01토공_05구조물공_수령산출_교량산출서 (version 1)" xfId="373" xr:uid="{00000000-0005-0000-0000-000034010000}"/>
    <cellStyle name="_1-01토공_05구조물공_수령산출_수량산출서(금수천)" xfId="374" xr:uid="{00000000-0005-0000-0000-000035010000}"/>
    <cellStyle name="_1-01토공_05구조물공_수령산출_수량산출서(원당천2공구)" xfId="375" xr:uid="{00000000-0005-0000-0000-000036010000}"/>
    <cellStyle name="_1-01토공_05구조물공_수령산출_수량산출서(큰골천)" xfId="376" xr:uid="{00000000-0005-0000-0000-000037010000}"/>
    <cellStyle name="_1-01토공_05구조물공_수령산출_원당천1공구수량산출서" xfId="377" xr:uid="{00000000-0005-0000-0000-000038010000}"/>
    <cellStyle name="_1-01토공_05구조물공_수령산출_원당천2공구수량산출서" xfId="378" xr:uid="{00000000-0005-0000-0000-000039010000}"/>
    <cellStyle name="_1-01토공_05구조물공_원당천1공구수량산출서" xfId="379" xr:uid="{00000000-0005-0000-0000-00003A010000}"/>
    <cellStyle name="_1-01토공_05구조물공_원당천2공구수량산출서" xfId="380" xr:uid="{00000000-0005-0000-0000-00003B010000}"/>
    <cellStyle name="_1-03구조물공" xfId="381" xr:uid="{00000000-0005-0000-0000-00003C010000}"/>
    <cellStyle name="_1-03구조물공_교량산출서 (version 1)" xfId="382" xr:uid="{00000000-0005-0000-0000-00003D010000}"/>
    <cellStyle name="_1-03구조물공_수량산출서(금수천)" xfId="383" xr:uid="{00000000-0005-0000-0000-00003E010000}"/>
    <cellStyle name="_1-03구조물공_수량산출서(원당천2공구)" xfId="384" xr:uid="{00000000-0005-0000-0000-00003F010000}"/>
    <cellStyle name="_1-03구조물공_수량산출서(큰골천)" xfId="385" xr:uid="{00000000-0005-0000-0000-000040010000}"/>
    <cellStyle name="_1-03구조물공_수령산출" xfId="386" xr:uid="{00000000-0005-0000-0000-000041010000}"/>
    <cellStyle name="_1-03구조물공_수령산출_교량산출서 (version 1)" xfId="387" xr:uid="{00000000-0005-0000-0000-000042010000}"/>
    <cellStyle name="_1-03구조물공_수령산출_수량산출서(금수천)" xfId="388" xr:uid="{00000000-0005-0000-0000-000043010000}"/>
    <cellStyle name="_1-03구조물공_수령산출_수량산출서(원당천2공구)" xfId="389" xr:uid="{00000000-0005-0000-0000-000044010000}"/>
    <cellStyle name="_1-03구조물공_수령산출_수량산출서(큰골천)" xfId="390" xr:uid="{00000000-0005-0000-0000-000045010000}"/>
    <cellStyle name="_1-03구조물공_수령산출_원당천1공구수량산출서" xfId="391" xr:uid="{00000000-0005-0000-0000-000046010000}"/>
    <cellStyle name="_1-03구조물공_수령산출_원당천2공구수량산출서" xfId="392" xr:uid="{00000000-0005-0000-0000-000047010000}"/>
    <cellStyle name="_1-03구조물공_원당천1공구수량산출서" xfId="393" xr:uid="{00000000-0005-0000-0000-000048010000}"/>
    <cellStyle name="_1-03구조물공_원당천2공구수량산출서" xfId="394" xr:uid="{00000000-0005-0000-0000-000049010000}"/>
    <cellStyle name="_1연박스(nnlink)_TYPE12" xfId="395" xr:uid="{00000000-0005-0000-0000-00004A010000}"/>
    <cellStyle name="_1연박스(nnlink)_TYPE12_고흥양수장전기내역서(고압)수량산출" xfId="396" xr:uid="{00000000-0005-0000-0000-00004B010000}"/>
    <cellStyle name="_1연박스(nnlink)_TYPE345" xfId="397" xr:uid="{00000000-0005-0000-0000-00004C010000}"/>
    <cellStyle name="_1연박스(nnlink)_TYPE345_고흥양수장전기내역서(고압)수량산출" xfId="398" xr:uid="{00000000-0005-0000-0000-00004D010000}"/>
    <cellStyle name="_1-토공" xfId="399" xr:uid="{00000000-0005-0000-0000-00004E010000}"/>
    <cellStyle name="_2.5토공및 포장공" xfId="400" xr:uid="{00000000-0005-0000-0000-00004F010000}"/>
    <cellStyle name="_2.배관공(송수)" xfId="401" xr:uid="{00000000-0005-0000-0000-000050010000}"/>
    <cellStyle name="_2.토공" xfId="402" xr:uid="{00000000-0005-0000-0000-000051010000}"/>
    <cellStyle name="_2@라멘(직접)-성황2교-0.6" xfId="403" xr:uid="{00000000-0005-0000-0000-000052010000}"/>
    <cellStyle name="_2@라멘(직접)-성황2교-0.6_고흥양수장전기내역서(고압)수량산출" xfId="404" xr:uid="{00000000-0005-0000-0000-000053010000}"/>
    <cellStyle name="_2004한발대비5개지구 설계서-수량산출서" xfId="405" xr:uid="{00000000-0005-0000-0000-000054010000}"/>
    <cellStyle name="_2004한발대비5개지구 이용시설 설계서-수량산출서" xfId="406" xr:uid="{00000000-0005-0000-0000-000055010000}"/>
    <cellStyle name="_21 봉림교-교대수량" xfId="407" xr:uid="{00000000-0005-0000-0000-000056010000}"/>
    <cellStyle name="_21 봉림교-교대수량_4.배수공(내응)" xfId="408" xr:uid="{00000000-0005-0000-0000-000057010000}"/>
    <cellStyle name="_21 봉림교-교대수량_부대공수량" xfId="409" xr:uid="{00000000-0005-0000-0000-000058010000}"/>
    <cellStyle name="_21 봉림교-교대수량_부대공수량_4.배수공(내응)" xfId="410" xr:uid="{00000000-0005-0000-0000-000059010000}"/>
    <cellStyle name="_2-4.상반기실적부문별요약" xfId="411" xr:uid="{00000000-0005-0000-0000-00005A010000}"/>
    <cellStyle name="_2-4.상반기실적부문별요약(표지및목차포함)" xfId="412" xr:uid="{00000000-0005-0000-0000-00005B010000}"/>
    <cellStyle name="_2-4.상반기실적부문별요약(표지및목차포함)_1" xfId="413" xr:uid="{00000000-0005-0000-0000-00005C010000}"/>
    <cellStyle name="_2-4.상반기실적부문별요약_1" xfId="414" xr:uid="{00000000-0005-0000-0000-00005D010000}"/>
    <cellStyle name="_2공구수량" xfId="415" xr:uid="{00000000-0005-0000-0000-00005E010000}"/>
    <cellStyle name="_2-급수관로." xfId="416" xr:uid="{00000000-0005-0000-0000-00005F010000}"/>
    <cellStyle name="_3. 대흥지구 자재(3회)" xfId="417" xr:uid="{00000000-0005-0000-0000-000060010000}"/>
    <cellStyle name="_3.01구조물공" xfId="418" xr:uid="{00000000-0005-0000-0000-000061010000}"/>
    <cellStyle name="_3.0구조물공" xfId="419" xr:uid="{00000000-0005-0000-0000-000062010000}"/>
    <cellStyle name="_3.쉼터재료" xfId="420" xr:uid="{00000000-0005-0000-0000-000063010000}"/>
    <cellStyle name="_3-04포장공" xfId="421" xr:uid="{00000000-0005-0000-0000-000064010000}"/>
    <cellStyle name="_3-04포장공_교량산출서 (version 1)" xfId="422" xr:uid="{00000000-0005-0000-0000-000065010000}"/>
    <cellStyle name="_3-04포장공_수량산출서(금수천)" xfId="423" xr:uid="{00000000-0005-0000-0000-000066010000}"/>
    <cellStyle name="_3-04포장공_수량산출서(원당천2공구)" xfId="424" xr:uid="{00000000-0005-0000-0000-000067010000}"/>
    <cellStyle name="_3-04포장공_수량산출서(큰골천)" xfId="425" xr:uid="{00000000-0005-0000-0000-000068010000}"/>
    <cellStyle name="_3-04포장공_수령산출" xfId="426" xr:uid="{00000000-0005-0000-0000-000069010000}"/>
    <cellStyle name="_3-04포장공_수령산출_교량산출서 (version 1)" xfId="427" xr:uid="{00000000-0005-0000-0000-00006A010000}"/>
    <cellStyle name="_3-04포장공_수령산출_수량산출서(금수천)" xfId="428" xr:uid="{00000000-0005-0000-0000-00006B010000}"/>
    <cellStyle name="_3-04포장공_수령산출_수량산출서(원당천2공구)" xfId="429" xr:uid="{00000000-0005-0000-0000-00006C010000}"/>
    <cellStyle name="_3-04포장공_수령산출_수량산출서(큰골천)" xfId="430" xr:uid="{00000000-0005-0000-0000-00006D010000}"/>
    <cellStyle name="_3-04포장공_수령산출_원당천1공구수량산출서" xfId="431" xr:uid="{00000000-0005-0000-0000-00006E010000}"/>
    <cellStyle name="_3-04포장공_수령산출_원당천2공구수량산출서" xfId="432" xr:uid="{00000000-0005-0000-0000-00006F010000}"/>
    <cellStyle name="_3-04포장공_원당천1공구수량산출서" xfId="433" xr:uid="{00000000-0005-0000-0000-000070010000}"/>
    <cellStyle name="_3-04포장공_원당천2공구수량산출서" xfId="434" xr:uid="{00000000-0005-0000-0000-000071010000}"/>
    <cellStyle name="_3공구(U형측구)" xfId="435" xr:uid="{00000000-0005-0000-0000-000072010000}"/>
    <cellStyle name="_3-부대공" xfId="436" xr:uid="{00000000-0005-0000-0000-000073010000}"/>
    <cellStyle name="_4-1. 친환경축사 재료집계(토목)" xfId="437" xr:uid="{00000000-0005-0000-0000-000074010000}"/>
    <cellStyle name="_4경간아치(조곡교)" xfId="438" xr:uid="{00000000-0005-0000-0000-000075010000}"/>
    <cellStyle name="_5.부대공" xfId="439" xr:uid="{00000000-0005-0000-0000-000076010000}"/>
    <cellStyle name="_8. 순양 친환경축사 재료집계(토목)" xfId="440" xr:uid="{00000000-0005-0000-0000-000077010000}"/>
    <cellStyle name="_9-3. 문촌마당 재료집계" xfId="441" xr:uid="{00000000-0005-0000-0000-000078010000}"/>
    <cellStyle name="_'99상반기경영개선활동결과(게시용)" xfId="442" xr:uid="{00000000-0005-0000-0000-000079010000}"/>
    <cellStyle name="_AS" xfId="443" xr:uid="{00000000-0005-0000-0000-00007A010000}"/>
    <cellStyle name="_AS_고흥양수장전기내역서(고압)수량산출" xfId="444" xr:uid="{00000000-0005-0000-0000-00007B010000}"/>
    <cellStyle name="_a입찰표지(금액)" xfId="445" xr:uid="{00000000-0005-0000-0000-00007C010000}"/>
    <cellStyle name="_B2.51토공및 포장공" xfId="446" xr:uid="{00000000-0005-0000-0000-00007D010000}"/>
    <cellStyle name="_B5부대공" xfId="447" xr:uid="{00000000-0005-0000-0000-00007E010000}"/>
    <cellStyle name="_Book1" xfId="448" xr:uid="{00000000-0005-0000-0000-00007F010000}"/>
    <cellStyle name="_Book1_1" xfId="449" xr:uid="{00000000-0005-0000-0000-000080010000}"/>
    <cellStyle name="_Book1_1_고흥양수장전기내역서(고압)수량산출" xfId="450" xr:uid="{00000000-0005-0000-0000-000081010000}"/>
    <cellStyle name="_Book2" xfId="451" xr:uid="{00000000-0005-0000-0000-000082010000}"/>
    <cellStyle name="_BOX단위수량(2@3.0X2.5)" xfId="452" xr:uid="{00000000-0005-0000-0000-000083010000}"/>
    <cellStyle name="_gabion(호안)" xfId="453" xr:uid="{00000000-0005-0000-0000-000084010000}"/>
    <cellStyle name="_laroux" xfId="454" xr:uid="{00000000-0005-0000-0000-000085010000}"/>
    <cellStyle name="_LW-GROU(발주)" xfId="455" xr:uid="{00000000-0005-0000-0000-000086010000}"/>
    <cellStyle name="_LW-GROU(발주분)" xfId="456" xr:uid="{00000000-0005-0000-0000-000087010000}"/>
    <cellStyle name="_LW그라우팅(울진금장5)" xfId="457" xr:uid="{00000000-0005-0000-0000-000088010000}"/>
    <cellStyle name="_MBR1~3 (version 1)" xfId="458" xr:uid="{00000000-0005-0000-0000-000089010000}"/>
    <cellStyle name="_RESULTS" xfId="459" xr:uid="{00000000-0005-0000-0000-00008A010000}"/>
    <cellStyle name="_가시설" xfId="460" xr:uid="{00000000-0005-0000-0000-00008B010000}"/>
    <cellStyle name="_가시설구간수량집계" xfId="461" xr:uid="{00000000-0005-0000-0000-00008C010000}"/>
    <cellStyle name="_가시설구간수량집계_Book1" xfId="462" xr:uid="{00000000-0005-0000-0000-00008D010000}"/>
    <cellStyle name="_가시설구간수량집계_Book1_고흥양수장전기내역서(고압)수량산출" xfId="463" xr:uid="{00000000-0005-0000-0000-00008E010000}"/>
    <cellStyle name="_가시설구간수량집계_Book2" xfId="464" xr:uid="{00000000-0005-0000-0000-00008F010000}"/>
    <cellStyle name="_가시설구간수량집계_Book2_고흥양수장전기내역서(고압)수량산출" xfId="465" xr:uid="{00000000-0005-0000-0000-000090010000}"/>
    <cellStyle name="_가시설구간수량집계_Book5" xfId="466" xr:uid="{00000000-0005-0000-0000-000091010000}"/>
    <cellStyle name="_가시설구간수량집계_Book5_고흥양수장전기내역서(고압)수량산출" xfId="467" xr:uid="{00000000-0005-0000-0000-000092010000}"/>
    <cellStyle name="_가시설구간수량집계_가시설구간수량집계(73대형~주민복지관)" xfId="468" xr:uid="{00000000-0005-0000-0000-000093010000}"/>
    <cellStyle name="_가시설구간수량집계_가시설구간수량집계(73대형~주민복지관)_고흥양수장전기내역서(고압)수량산출" xfId="469" xr:uid="{00000000-0005-0000-0000-000094010000}"/>
    <cellStyle name="_가시설구간수량집계_가시설수량" xfId="470" xr:uid="{00000000-0005-0000-0000-000095010000}"/>
    <cellStyle name="_가시설구간수량집계_가시설수량(1안)" xfId="471" xr:uid="{00000000-0005-0000-0000-000096010000}"/>
    <cellStyle name="_가시설구간수량집계_가시설수량(1안)_고흥양수장전기내역서(고압)수량산출" xfId="472" xr:uid="{00000000-0005-0000-0000-000097010000}"/>
    <cellStyle name="_가시설구간수량집계_가시설수량(앵커)" xfId="473" xr:uid="{00000000-0005-0000-0000-000098010000}"/>
    <cellStyle name="_가시설구간수량집계_가시설수량(앵커)_고흥양수장전기내역서(고압)수량산출" xfId="474" xr:uid="{00000000-0005-0000-0000-000099010000}"/>
    <cellStyle name="_가시설구간수량집계_가시설수량_고흥양수장전기내역서(고압)수량산출" xfId="475" xr:uid="{00000000-0005-0000-0000-00009A010000}"/>
    <cellStyle name="_가시설구간수량집계_가시설수량00" xfId="476" xr:uid="{00000000-0005-0000-0000-00009B010000}"/>
    <cellStyle name="_가시설구간수량집계_가시설수량00_고흥양수장전기내역서(고압)수량산출" xfId="477" xr:uid="{00000000-0005-0000-0000-00009C010000}"/>
    <cellStyle name="_가시설구간수량집계_가시설수량1" xfId="478" xr:uid="{00000000-0005-0000-0000-00009D010000}"/>
    <cellStyle name="_가시설구간수량집계_가시설수량1_고흥양수장전기내역서(고압)수량산출" xfId="479" xr:uid="{00000000-0005-0000-0000-00009E010000}"/>
    <cellStyle name="_가시설구간수량집계_고흥양수장전기내역서(고압)수량산출" xfId="480" xr:uid="{00000000-0005-0000-0000-00009F010000}"/>
    <cellStyle name="_가시설구간수량집계_수량(H)" xfId="481" xr:uid="{00000000-0005-0000-0000-0000A0010000}"/>
    <cellStyle name="_가시설구간수량집계_수량(H)_고흥양수장전기내역서(고압)수량산출" xfId="482" xr:uid="{00000000-0005-0000-0000-0000A1010000}"/>
    <cellStyle name="_감곡지구(설계내역서-1018)" xfId="483" xr:uid="{00000000-0005-0000-0000-0000A2010000}"/>
    <cellStyle name="_건축내역서(최종)" xfId="484" xr:uid="{00000000-0005-0000-0000-0000A3010000}"/>
    <cellStyle name="_경남테크노파크본부동적격_(주)보해토건" xfId="485" xr:uid="{00000000-0005-0000-0000-0000A4010000}"/>
    <cellStyle name="_경영개선활동상반기실적(990708)" xfId="486" xr:uid="{00000000-0005-0000-0000-0000A5010000}"/>
    <cellStyle name="_경영개선활동상반기실적(990708)_1" xfId="487" xr:uid="{00000000-0005-0000-0000-0000A6010000}"/>
    <cellStyle name="_경영개선활동상반기실적(990708)_2" xfId="488" xr:uid="{00000000-0005-0000-0000-0000A7010000}"/>
    <cellStyle name="_경영개선활성화방안(990802)" xfId="489" xr:uid="{00000000-0005-0000-0000-0000A8010000}"/>
    <cellStyle name="_경영개선활성화방안(990802)_1" xfId="490" xr:uid="{00000000-0005-0000-0000-0000A9010000}"/>
    <cellStyle name="_고안취입보 전기내역서" xfId="491" xr:uid="{00000000-0005-0000-0000-0000AA010000}"/>
    <cellStyle name="_고흥기계내역서" xfId="492" xr:uid="{00000000-0005-0000-0000-0000AB010000}"/>
    <cellStyle name="_공문 " xfId="493" xr:uid="{00000000-0005-0000-0000-0000AC010000}"/>
    <cellStyle name="_공문 _내역서" xfId="494" xr:uid="{00000000-0005-0000-0000-0000AD010000}"/>
    <cellStyle name="_공문양식" xfId="495" xr:uid="{00000000-0005-0000-0000-0000AE010000}"/>
    <cellStyle name="_공통공총괄" xfId="496" xr:uid="{00000000-0005-0000-0000-0000AF010000}"/>
    <cellStyle name="_공통공총괄_03반정1육교총괄집계표" xfId="497" xr:uid="{00000000-0005-0000-0000-0000B0010000}"/>
    <cellStyle name="_공통공총괄_07_01곡반정육교총괄집계표" xfId="498" xr:uid="{00000000-0005-0000-0000-0000B1010000}"/>
    <cellStyle name="_교각수량_1009" xfId="499" xr:uid="{00000000-0005-0000-0000-0000B2010000}"/>
    <cellStyle name="_교각수량_1009_003 봉림교(교각수량)" xfId="500" xr:uid="{00000000-0005-0000-0000-0000B3010000}"/>
    <cellStyle name="_교각수량_1009_003 봉림교(교각수량)_003 봉림교(교각수량)" xfId="501" xr:uid="{00000000-0005-0000-0000-0000B4010000}"/>
    <cellStyle name="_교각수량_1009_003 봉림교(교각수량)_003 봉림교(교각수량)_4.배수공(내응)" xfId="502" xr:uid="{00000000-0005-0000-0000-0000B5010000}"/>
    <cellStyle name="_교각수량_1009_003 봉림교(교각수량)_003 봉림교(교각수량)_부대공수량" xfId="503" xr:uid="{00000000-0005-0000-0000-0000B6010000}"/>
    <cellStyle name="_교각수량_1009_003 봉림교(교각수량)_003 봉림교(교각수량)_부대공수량_4.배수공(내응)" xfId="504" xr:uid="{00000000-0005-0000-0000-0000B7010000}"/>
    <cellStyle name="_교각수량_1009_003 봉림교(교각수량)_4.배수공(내응)" xfId="505" xr:uid="{00000000-0005-0000-0000-0000B8010000}"/>
    <cellStyle name="_교각수량_1009_003 봉림교(교각수량)_부대공수량" xfId="506" xr:uid="{00000000-0005-0000-0000-0000B9010000}"/>
    <cellStyle name="_교각수량_1009_003 봉림교(교각수량)_부대공수량_4.배수공(내응)" xfId="507" xr:uid="{00000000-0005-0000-0000-0000BA010000}"/>
    <cellStyle name="_교각수량_1009_4.배수공(내응)" xfId="508" xr:uid="{00000000-0005-0000-0000-0000BB010000}"/>
    <cellStyle name="_교각수량_1009_부대공수량" xfId="509" xr:uid="{00000000-0005-0000-0000-0000BC010000}"/>
    <cellStyle name="_교각수량_1009_부대공수량_4.배수공(내응)" xfId="510" xr:uid="{00000000-0005-0000-0000-0000BD010000}"/>
    <cellStyle name="_교대계산서_최종" xfId="511" xr:uid="{00000000-0005-0000-0000-0000BE010000}"/>
    <cellStyle name="_교량2_수량(하부)" xfId="512" xr:uid="{00000000-0005-0000-0000-0000BF010000}"/>
    <cellStyle name="_교량공총괄" xfId="513" xr:uid="{00000000-0005-0000-0000-0000C0010000}"/>
    <cellStyle name="_교량공총괄_03반정1육교총괄집계표" xfId="514" xr:uid="{00000000-0005-0000-0000-0000C1010000}"/>
    <cellStyle name="_교량공총괄_07_01곡반정육교총괄집계표" xfId="515" xr:uid="{00000000-0005-0000-0000-0000C2010000}"/>
    <cellStyle name="_교량별-공종별집계" xfId="516" xr:uid="{00000000-0005-0000-0000-0000C3010000}"/>
    <cellStyle name="_교량별-공종별집계_01기산교총괄집계표" xfId="517" xr:uid="{00000000-0005-0000-0000-0000C4010000}"/>
    <cellStyle name="_교량별-공종별집계_01기산교총괄집계표_03반정1육교총괄집계표" xfId="518" xr:uid="{00000000-0005-0000-0000-0000C5010000}"/>
    <cellStyle name="_교량별-공종별집계_01기산교총괄집계표_07_01곡반정육교총괄집계표" xfId="519" xr:uid="{00000000-0005-0000-0000-0000C6010000}"/>
    <cellStyle name="_교량별-공종별집계_02한반천교총괄집계표" xfId="520" xr:uid="{00000000-0005-0000-0000-0000C7010000}"/>
    <cellStyle name="_교량별-공종별집계_02한반천교총괄집계표_03반정1육교총괄집계표" xfId="521" xr:uid="{00000000-0005-0000-0000-0000C8010000}"/>
    <cellStyle name="_교량별-공종별집계_02한반천교총괄집계표_07_01곡반정육교총괄집계표" xfId="522" xr:uid="{00000000-0005-0000-0000-0000C9010000}"/>
    <cellStyle name="_교량별-공종별집계_03반정1육교총괄집계표" xfId="523" xr:uid="{00000000-0005-0000-0000-0000CA010000}"/>
    <cellStyle name="_교량별-공종별집계_03반정1육교총괄집계표_07_01곡반정육교총괄집계표" xfId="524" xr:uid="{00000000-0005-0000-0000-0000CB010000}"/>
    <cellStyle name="_교량별-공종별집계_04반정2육교총괄집계표" xfId="525" xr:uid="{00000000-0005-0000-0000-0000CC010000}"/>
    <cellStyle name="_교량별-공종별집계_04반정2육교총괄집계표_07_01곡반정육교총괄집계표" xfId="526" xr:uid="{00000000-0005-0000-0000-0000CD010000}"/>
    <cellStyle name="_교량별-공종별집계_05반정3육교총괄집계표" xfId="527" xr:uid="{00000000-0005-0000-0000-0000CE010000}"/>
    <cellStyle name="_교량별-공종별집계_05반정3육교총괄집계표_07_01곡반정육교총괄집계표" xfId="528" xr:uid="{00000000-0005-0000-0000-0000CF010000}"/>
    <cellStyle name="_교량별-공종별집계_06원천리천교총괄집계표" xfId="529" xr:uid="{00000000-0005-0000-0000-0000D0010000}"/>
    <cellStyle name="_교량별-공종별집계_06원천리천교총괄집계표_07_01곡반정육교총괄집계표" xfId="530" xr:uid="{00000000-0005-0000-0000-0000D1010000}"/>
    <cellStyle name="_교량별-공종별집계_07_01곡반정육교총괄집계표" xfId="531" xr:uid="{00000000-0005-0000-0000-0000D2010000}"/>
    <cellStyle name="_교량별-공종별집계_07곡반정육교총괄집계표" xfId="532" xr:uid="{00000000-0005-0000-0000-0000D3010000}"/>
    <cellStyle name="_교량별-공종별집계_11청계1교(B교)총괄집계표" xfId="533" xr:uid="{00000000-0005-0000-0000-0000D4010000}"/>
    <cellStyle name="_교량별공통공사집계표최종" xfId="534" xr:uid="{00000000-0005-0000-0000-0000D5010000}"/>
    <cellStyle name="_교사" xfId="535" xr:uid="{00000000-0005-0000-0000-0000D6010000}"/>
    <cellStyle name="_교암" xfId="536" xr:uid="{00000000-0005-0000-0000-0000D7010000}"/>
    <cellStyle name="_구관1층남여갱의실조성공사(설비내역)" xfId="537" xr:uid="{00000000-0005-0000-0000-0000D8010000}"/>
    <cellStyle name="_구조물공" xfId="538" xr:uid="{00000000-0005-0000-0000-0000D9010000}"/>
    <cellStyle name="_구조물공_00.자재집계(TOTAL)" xfId="539" xr:uid="{00000000-0005-0000-0000-0000DA010000}"/>
    <cellStyle name="_구조물공_00.자재집계(TOTAL)_교량산출서 (version 1)" xfId="540" xr:uid="{00000000-0005-0000-0000-0000DB010000}"/>
    <cellStyle name="_구조물공_00.자재집계(TOTAL)_수량산출서(금수천)" xfId="541" xr:uid="{00000000-0005-0000-0000-0000DC010000}"/>
    <cellStyle name="_구조물공_00.자재집계(TOTAL)_수량산출서(원당천2공구)" xfId="542" xr:uid="{00000000-0005-0000-0000-0000DD010000}"/>
    <cellStyle name="_구조물공_00.자재집계(TOTAL)_수량산출서(큰골천)" xfId="543" xr:uid="{00000000-0005-0000-0000-0000DE010000}"/>
    <cellStyle name="_구조물공_00.자재집계(TOTAL)_수령산출" xfId="544" xr:uid="{00000000-0005-0000-0000-0000DF010000}"/>
    <cellStyle name="_구조물공_00.자재집계(TOTAL)_수령산출_교량산출서 (version 1)" xfId="545" xr:uid="{00000000-0005-0000-0000-0000E0010000}"/>
    <cellStyle name="_구조물공_00.자재집계(TOTAL)_수령산출_수량산출서(금수천)" xfId="546" xr:uid="{00000000-0005-0000-0000-0000E1010000}"/>
    <cellStyle name="_구조물공_00.자재집계(TOTAL)_수령산출_수량산출서(원당천2공구)" xfId="547" xr:uid="{00000000-0005-0000-0000-0000E2010000}"/>
    <cellStyle name="_구조물공_00.자재집계(TOTAL)_수령산출_수량산출서(큰골천)" xfId="548" xr:uid="{00000000-0005-0000-0000-0000E3010000}"/>
    <cellStyle name="_구조물공_00.자재집계(TOTAL)_수령산출_원당천1공구수량산출서" xfId="549" xr:uid="{00000000-0005-0000-0000-0000E4010000}"/>
    <cellStyle name="_구조물공_00.자재집계(TOTAL)_수령산출_원당천2공구수량산출서" xfId="550" xr:uid="{00000000-0005-0000-0000-0000E5010000}"/>
    <cellStyle name="_구조물공_00.자재집계(TOTAL)_원당천1공구수량산출서" xfId="551" xr:uid="{00000000-0005-0000-0000-0000E6010000}"/>
    <cellStyle name="_구조물공_00.자재집계(TOTAL)_원당천2공구수량산출서" xfId="552" xr:uid="{00000000-0005-0000-0000-0000E7010000}"/>
    <cellStyle name="_구조물공_02.2-4.배수공" xfId="553" xr:uid="{00000000-0005-0000-0000-0000E8010000}"/>
    <cellStyle name="_구조물공_02.2-4.배수공_교량산출서 (version 1)" xfId="554" xr:uid="{00000000-0005-0000-0000-0000E9010000}"/>
    <cellStyle name="_구조물공_02.2-4.배수공_수량산출서(금수천)" xfId="555" xr:uid="{00000000-0005-0000-0000-0000EA010000}"/>
    <cellStyle name="_구조물공_02.2-4.배수공_수량산출서(원당천2공구)" xfId="556" xr:uid="{00000000-0005-0000-0000-0000EB010000}"/>
    <cellStyle name="_구조물공_02.2-4.배수공_수량산출서(큰골천)" xfId="557" xr:uid="{00000000-0005-0000-0000-0000EC010000}"/>
    <cellStyle name="_구조물공_02.2-4.배수공_수령산출" xfId="558" xr:uid="{00000000-0005-0000-0000-0000ED010000}"/>
    <cellStyle name="_구조물공_02.2-4.배수공_수령산출_교량산출서 (version 1)" xfId="559" xr:uid="{00000000-0005-0000-0000-0000EE010000}"/>
    <cellStyle name="_구조물공_02.2-4.배수공_수령산출_수량산출서(금수천)" xfId="560" xr:uid="{00000000-0005-0000-0000-0000EF010000}"/>
    <cellStyle name="_구조물공_02.2-4.배수공_수령산출_수량산출서(원당천2공구)" xfId="561" xr:uid="{00000000-0005-0000-0000-0000F0010000}"/>
    <cellStyle name="_구조물공_02.2-4.배수공_수령산출_수량산출서(큰골천)" xfId="562" xr:uid="{00000000-0005-0000-0000-0000F1010000}"/>
    <cellStyle name="_구조물공_02.2-4.배수공_수령산출_원당천1공구수량산출서" xfId="563" xr:uid="{00000000-0005-0000-0000-0000F2010000}"/>
    <cellStyle name="_구조물공_02.2-4.배수공_수령산출_원당천2공구수량산출서" xfId="564" xr:uid="{00000000-0005-0000-0000-0000F3010000}"/>
    <cellStyle name="_구조물공_02.2-4.배수공_원당천1공구수량산출서" xfId="565" xr:uid="{00000000-0005-0000-0000-0000F4010000}"/>
    <cellStyle name="_구조물공_02.2-4.배수공_원당천2공구수량산출서" xfId="566" xr:uid="{00000000-0005-0000-0000-0000F5010000}"/>
    <cellStyle name="_구조물공_02.3-6.배수공" xfId="567" xr:uid="{00000000-0005-0000-0000-0000F6010000}"/>
    <cellStyle name="_구조물공_02.3-6.배수공_교량산출서 (version 1)" xfId="568" xr:uid="{00000000-0005-0000-0000-0000F7010000}"/>
    <cellStyle name="_구조물공_02.3-6.배수공_수량산출서(금수천)" xfId="569" xr:uid="{00000000-0005-0000-0000-0000F8010000}"/>
    <cellStyle name="_구조물공_02.3-6.배수공_수량산출서(원당천2공구)" xfId="570" xr:uid="{00000000-0005-0000-0000-0000F9010000}"/>
    <cellStyle name="_구조물공_02.3-6.배수공_수량산출서(큰골천)" xfId="571" xr:uid="{00000000-0005-0000-0000-0000FA010000}"/>
    <cellStyle name="_구조물공_02.3-6.배수공_수령산출" xfId="572" xr:uid="{00000000-0005-0000-0000-0000FB010000}"/>
    <cellStyle name="_구조물공_02.3-6.배수공_수령산출_교량산출서 (version 1)" xfId="573" xr:uid="{00000000-0005-0000-0000-0000FC010000}"/>
    <cellStyle name="_구조물공_02.3-6.배수공_수령산출_수량산출서(금수천)" xfId="574" xr:uid="{00000000-0005-0000-0000-0000FD010000}"/>
    <cellStyle name="_구조물공_02.3-6.배수공_수령산출_수량산출서(원당천2공구)" xfId="575" xr:uid="{00000000-0005-0000-0000-0000FE010000}"/>
    <cellStyle name="_구조물공_02.3-6.배수공_수령산출_수량산출서(큰골천)" xfId="576" xr:uid="{00000000-0005-0000-0000-0000FF010000}"/>
    <cellStyle name="_구조물공_02.3-6.배수공_수령산출_원당천1공구수량산출서" xfId="577" xr:uid="{00000000-0005-0000-0000-000000020000}"/>
    <cellStyle name="_구조물공_02.3-6.배수공_수령산출_원당천2공구수량산출서" xfId="578" xr:uid="{00000000-0005-0000-0000-000001020000}"/>
    <cellStyle name="_구조물공_02.3-6.배수공_원당천1공구수량산출서" xfId="579" xr:uid="{00000000-0005-0000-0000-000002020000}"/>
    <cellStyle name="_구조물공_02.3-6.배수공_원당천2공구수량산출서" xfId="580" xr:uid="{00000000-0005-0000-0000-000003020000}"/>
    <cellStyle name="_구조물공_02.3-G.배수공" xfId="581" xr:uid="{00000000-0005-0000-0000-000004020000}"/>
    <cellStyle name="_구조물공_02.3-G.배수공_교량산출서 (version 1)" xfId="582" xr:uid="{00000000-0005-0000-0000-000005020000}"/>
    <cellStyle name="_구조물공_02.3-G.배수공_수량산출서(금수천)" xfId="583" xr:uid="{00000000-0005-0000-0000-000006020000}"/>
    <cellStyle name="_구조물공_02.3-G.배수공_수량산출서(원당천2공구)" xfId="584" xr:uid="{00000000-0005-0000-0000-000007020000}"/>
    <cellStyle name="_구조물공_02.3-G.배수공_수량산출서(큰골천)" xfId="585" xr:uid="{00000000-0005-0000-0000-000008020000}"/>
    <cellStyle name="_구조물공_02.3-G.배수공_수령산출" xfId="586" xr:uid="{00000000-0005-0000-0000-000009020000}"/>
    <cellStyle name="_구조물공_02.3-G.배수공_수령산출_교량산출서 (version 1)" xfId="587" xr:uid="{00000000-0005-0000-0000-00000A020000}"/>
    <cellStyle name="_구조물공_02.3-G.배수공_수령산출_수량산출서(금수천)" xfId="588" xr:uid="{00000000-0005-0000-0000-00000B020000}"/>
    <cellStyle name="_구조물공_02.3-G.배수공_수령산출_수량산출서(원당천2공구)" xfId="589" xr:uid="{00000000-0005-0000-0000-00000C020000}"/>
    <cellStyle name="_구조물공_02.3-G.배수공_수령산출_수량산출서(큰골천)" xfId="590" xr:uid="{00000000-0005-0000-0000-00000D020000}"/>
    <cellStyle name="_구조물공_02.3-G.배수공_수령산출_원당천1공구수량산출서" xfId="591" xr:uid="{00000000-0005-0000-0000-00000E020000}"/>
    <cellStyle name="_구조물공_02.3-G.배수공_수령산출_원당천2공구수량산출서" xfId="592" xr:uid="{00000000-0005-0000-0000-00000F020000}"/>
    <cellStyle name="_구조물공_02.3-G.배수공_원당천1공구수량산출서" xfId="593" xr:uid="{00000000-0005-0000-0000-000010020000}"/>
    <cellStyle name="_구조물공_02.3-G.배수공_원당천2공구수량산출서" xfId="594" xr:uid="{00000000-0005-0000-0000-000011020000}"/>
    <cellStyle name="_구조물공_02-배수공집계" xfId="595" xr:uid="{00000000-0005-0000-0000-000012020000}"/>
    <cellStyle name="_구조물공_02-배수공집계_교량산출서 (version 1)" xfId="596" xr:uid="{00000000-0005-0000-0000-000013020000}"/>
    <cellStyle name="_구조물공_02-배수공집계_수량산출서(금수천)" xfId="597" xr:uid="{00000000-0005-0000-0000-000014020000}"/>
    <cellStyle name="_구조물공_02-배수공집계_수량산출서(원당천2공구)" xfId="598" xr:uid="{00000000-0005-0000-0000-000015020000}"/>
    <cellStyle name="_구조물공_02-배수공집계_수량산출서(큰골천)" xfId="599" xr:uid="{00000000-0005-0000-0000-000016020000}"/>
    <cellStyle name="_구조물공_02-배수공집계_수령산출" xfId="600" xr:uid="{00000000-0005-0000-0000-000017020000}"/>
    <cellStyle name="_구조물공_02-배수공집계_수령산출_교량산출서 (version 1)" xfId="601" xr:uid="{00000000-0005-0000-0000-000018020000}"/>
    <cellStyle name="_구조물공_02-배수공집계_수령산출_수량산출서(금수천)" xfId="602" xr:uid="{00000000-0005-0000-0000-000019020000}"/>
    <cellStyle name="_구조물공_02-배수공집계_수령산출_수량산출서(원당천2공구)" xfId="603" xr:uid="{00000000-0005-0000-0000-00001A020000}"/>
    <cellStyle name="_구조물공_02-배수공집계_수령산출_수량산출서(큰골천)" xfId="604" xr:uid="{00000000-0005-0000-0000-00001B020000}"/>
    <cellStyle name="_구조물공_02-배수공집계_수령산출_원당천1공구수량산출서" xfId="605" xr:uid="{00000000-0005-0000-0000-00001C020000}"/>
    <cellStyle name="_구조물공_02-배수공집계_수령산출_원당천2공구수량산출서" xfId="606" xr:uid="{00000000-0005-0000-0000-00001D020000}"/>
    <cellStyle name="_구조물공_02-배수공집계_원당천1공구수량산출서" xfId="607" xr:uid="{00000000-0005-0000-0000-00001E020000}"/>
    <cellStyle name="_구조물공_02-배수공집계_원당천2공구수량산출서" xfId="608" xr:uid="{00000000-0005-0000-0000-00001F020000}"/>
    <cellStyle name="_구조물공_교량산출서 (version 1)" xfId="609" xr:uid="{00000000-0005-0000-0000-000020020000}"/>
    <cellStyle name="_구조물공_수량산출서(금수천)" xfId="610" xr:uid="{00000000-0005-0000-0000-000021020000}"/>
    <cellStyle name="_구조물공_수량산출서(원당천2공구)" xfId="611" xr:uid="{00000000-0005-0000-0000-000022020000}"/>
    <cellStyle name="_구조물공_수량산출서(큰골천)" xfId="612" xr:uid="{00000000-0005-0000-0000-000023020000}"/>
    <cellStyle name="_구조물공_수령산출" xfId="613" xr:uid="{00000000-0005-0000-0000-000024020000}"/>
    <cellStyle name="_구조물공_수령산출_교량산출서 (version 1)" xfId="614" xr:uid="{00000000-0005-0000-0000-000025020000}"/>
    <cellStyle name="_구조물공_수령산출_수량산출서(금수천)" xfId="615" xr:uid="{00000000-0005-0000-0000-000026020000}"/>
    <cellStyle name="_구조물공_수령산출_수량산출서(원당천2공구)" xfId="616" xr:uid="{00000000-0005-0000-0000-000027020000}"/>
    <cellStyle name="_구조물공_수령산출_수량산출서(큰골천)" xfId="617" xr:uid="{00000000-0005-0000-0000-000028020000}"/>
    <cellStyle name="_구조물공_수령산출_원당천1공구수량산출서" xfId="618" xr:uid="{00000000-0005-0000-0000-000029020000}"/>
    <cellStyle name="_구조물공_수령산출_원당천2공구수량산출서" xfId="619" xr:uid="{00000000-0005-0000-0000-00002A020000}"/>
    <cellStyle name="_구조물공_원당천1공구수량산출서" xfId="620" xr:uid="{00000000-0005-0000-0000-00002B020000}"/>
    <cellStyle name="_구조물공_원당천2공구수량산출서" xfId="621" xr:uid="{00000000-0005-0000-0000-00002C020000}"/>
    <cellStyle name="_구즉내역서" xfId="622" xr:uid="{00000000-0005-0000-0000-00002D020000}"/>
    <cellStyle name="_국도23호선영암연소지구내역서" xfId="623" xr:uid="{00000000-0005-0000-0000-00002E020000}"/>
    <cellStyle name="_국도38호선통리지구내역서" xfId="624" xr:uid="{00000000-0005-0000-0000-00002F020000}"/>
    <cellStyle name="_국도42호선여량지구오르막차로" xfId="625" xr:uid="{00000000-0005-0000-0000-000030020000}"/>
    <cellStyle name="_국수교수량" xfId="626" xr:uid="{00000000-0005-0000-0000-000031020000}"/>
    <cellStyle name="_국수교수량_04. 교량공(상부공NEw)" xfId="627" xr:uid="{00000000-0005-0000-0000-000032020000}"/>
    <cellStyle name="_국수교수량_LW-GROU(발주)" xfId="628" xr:uid="{00000000-0005-0000-0000-000033020000}"/>
    <cellStyle name="_국수교수량_LW-GROU(발주분)" xfId="629" xr:uid="{00000000-0005-0000-0000-000034020000}"/>
    <cellStyle name="_국수교수량_빔집계" xfId="630" xr:uid="{00000000-0005-0000-0000-000035020000}"/>
    <cellStyle name="_금천청소년수련관(토목林)" xfId="631" xr:uid="{00000000-0005-0000-0000-000036020000}"/>
    <cellStyle name="_기성검사원" xfId="632" xr:uid="{00000000-0005-0000-0000-000037020000}"/>
    <cellStyle name="_기성검사원_내역서" xfId="633" xr:uid="{00000000-0005-0000-0000-000038020000}"/>
    <cellStyle name="_깨기물량" xfId="634" xr:uid="{00000000-0005-0000-0000-000039020000}"/>
    <cellStyle name="_깨기수량(부대)" xfId="635" xr:uid="{00000000-0005-0000-0000-00003A020000}"/>
    <cellStyle name="_깨기수량(부대)_4.배수공(내응)" xfId="636" xr:uid="{00000000-0005-0000-0000-00003B020000}"/>
    <cellStyle name="_깨기수량(부대)_깨기수량(부대)" xfId="637" xr:uid="{00000000-0005-0000-0000-00003C020000}"/>
    <cellStyle name="_깨기수량(부대)_깨기수량(부대)_4.배수공(내응)" xfId="638" xr:uid="{00000000-0005-0000-0000-00003D020000}"/>
    <cellStyle name="_깨기수량(부대)_깨기수량(부대)_부대공수량" xfId="639" xr:uid="{00000000-0005-0000-0000-00003E020000}"/>
    <cellStyle name="_깨기수량(부대)_깨기수량(부대)_부대공수량_4.배수공(내응)" xfId="640" xr:uid="{00000000-0005-0000-0000-00003F020000}"/>
    <cellStyle name="_깨기수량(부대)_부대공수량" xfId="641" xr:uid="{00000000-0005-0000-0000-000040020000}"/>
    <cellStyle name="_깨기수량(부대)_부대공수량_4.배수공(내응)" xfId="642" xr:uid="{00000000-0005-0000-0000-000041020000}"/>
    <cellStyle name="_날개벽" xfId="643" xr:uid="{00000000-0005-0000-0000-000042020000}"/>
    <cellStyle name="_내역(통신)" xfId="644" xr:uid="{00000000-0005-0000-0000-000043020000}"/>
    <cellStyle name="_내역서" xfId="645" xr:uid="{00000000-0005-0000-0000-000044020000}"/>
    <cellStyle name="_내역서(전기)" xfId="646" xr:uid="{00000000-0005-0000-0000-000045020000}"/>
    <cellStyle name="_노천1지구1공구" xfId="647" xr:uid="{00000000-0005-0000-0000-000046020000}"/>
    <cellStyle name="_노천1지구2공구" xfId="648" xr:uid="{00000000-0005-0000-0000-000047020000}"/>
    <cellStyle name="_노천1지구2공구_00.자재집계(TOTAL)" xfId="649" xr:uid="{00000000-0005-0000-0000-000048020000}"/>
    <cellStyle name="_노천1지구2공구_00.자재집계(TOTAL)_교량산출서 (version 1)" xfId="650" xr:uid="{00000000-0005-0000-0000-000049020000}"/>
    <cellStyle name="_노천1지구2공구_00.자재집계(TOTAL)_수량산출서(금수천)" xfId="651" xr:uid="{00000000-0005-0000-0000-00004A020000}"/>
    <cellStyle name="_노천1지구2공구_00.자재집계(TOTAL)_수량산출서(원당천2공구)" xfId="652" xr:uid="{00000000-0005-0000-0000-00004B020000}"/>
    <cellStyle name="_노천1지구2공구_00.자재집계(TOTAL)_수량산출서(큰골천)" xfId="653" xr:uid="{00000000-0005-0000-0000-00004C020000}"/>
    <cellStyle name="_노천1지구2공구_00.자재집계(TOTAL)_수령산출" xfId="654" xr:uid="{00000000-0005-0000-0000-00004D020000}"/>
    <cellStyle name="_노천1지구2공구_00.자재집계(TOTAL)_수령산출_교량산출서 (version 1)" xfId="655" xr:uid="{00000000-0005-0000-0000-00004E020000}"/>
    <cellStyle name="_노천1지구2공구_00.자재집계(TOTAL)_수령산출_수량산출서(금수천)" xfId="656" xr:uid="{00000000-0005-0000-0000-00004F020000}"/>
    <cellStyle name="_노천1지구2공구_00.자재집계(TOTAL)_수령산출_수량산출서(원당천2공구)" xfId="657" xr:uid="{00000000-0005-0000-0000-000050020000}"/>
    <cellStyle name="_노천1지구2공구_00.자재집계(TOTAL)_수령산출_수량산출서(큰골천)" xfId="658" xr:uid="{00000000-0005-0000-0000-000051020000}"/>
    <cellStyle name="_노천1지구2공구_00.자재집계(TOTAL)_수령산출_원당천1공구수량산출서" xfId="659" xr:uid="{00000000-0005-0000-0000-000052020000}"/>
    <cellStyle name="_노천1지구2공구_00.자재집계(TOTAL)_수령산출_원당천2공구수량산출서" xfId="660" xr:uid="{00000000-0005-0000-0000-000053020000}"/>
    <cellStyle name="_노천1지구2공구_00.자재집계(TOTAL)_원당천1공구수량산출서" xfId="661" xr:uid="{00000000-0005-0000-0000-000054020000}"/>
    <cellStyle name="_노천1지구2공구_00.자재집계(TOTAL)_원당천2공구수량산출서" xfId="662" xr:uid="{00000000-0005-0000-0000-000055020000}"/>
    <cellStyle name="_노천1지구2공구_02.2-4.배수공" xfId="663" xr:uid="{00000000-0005-0000-0000-000056020000}"/>
    <cellStyle name="_노천1지구2공구_02.2-4.배수공_교량산출서 (version 1)" xfId="664" xr:uid="{00000000-0005-0000-0000-000057020000}"/>
    <cellStyle name="_노천1지구2공구_02.2-4.배수공_수량산출서(금수천)" xfId="665" xr:uid="{00000000-0005-0000-0000-000058020000}"/>
    <cellStyle name="_노천1지구2공구_02.2-4.배수공_수량산출서(원당천2공구)" xfId="666" xr:uid="{00000000-0005-0000-0000-000059020000}"/>
    <cellStyle name="_노천1지구2공구_02.2-4.배수공_수량산출서(큰골천)" xfId="667" xr:uid="{00000000-0005-0000-0000-00005A020000}"/>
    <cellStyle name="_노천1지구2공구_02.2-4.배수공_수령산출" xfId="668" xr:uid="{00000000-0005-0000-0000-00005B020000}"/>
    <cellStyle name="_노천1지구2공구_02.2-4.배수공_수령산출_교량산출서 (version 1)" xfId="669" xr:uid="{00000000-0005-0000-0000-00005C020000}"/>
    <cellStyle name="_노천1지구2공구_02.2-4.배수공_수령산출_수량산출서(금수천)" xfId="670" xr:uid="{00000000-0005-0000-0000-00005D020000}"/>
    <cellStyle name="_노천1지구2공구_02.2-4.배수공_수령산출_수량산출서(원당천2공구)" xfId="671" xr:uid="{00000000-0005-0000-0000-00005E020000}"/>
    <cellStyle name="_노천1지구2공구_02.2-4.배수공_수령산출_수량산출서(큰골천)" xfId="672" xr:uid="{00000000-0005-0000-0000-00005F020000}"/>
    <cellStyle name="_노천1지구2공구_02.2-4.배수공_수령산출_원당천1공구수량산출서" xfId="673" xr:uid="{00000000-0005-0000-0000-000060020000}"/>
    <cellStyle name="_노천1지구2공구_02.2-4.배수공_수령산출_원당천2공구수량산출서" xfId="674" xr:uid="{00000000-0005-0000-0000-000061020000}"/>
    <cellStyle name="_노천1지구2공구_02.2-4.배수공_원당천1공구수량산출서" xfId="675" xr:uid="{00000000-0005-0000-0000-000062020000}"/>
    <cellStyle name="_노천1지구2공구_02.2-4.배수공_원당천2공구수량산출서" xfId="676" xr:uid="{00000000-0005-0000-0000-000063020000}"/>
    <cellStyle name="_노천1지구2공구_02.3-6.배수공" xfId="677" xr:uid="{00000000-0005-0000-0000-000064020000}"/>
    <cellStyle name="_노천1지구2공구_02.3-6.배수공_교량산출서 (version 1)" xfId="678" xr:uid="{00000000-0005-0000-0000-000065020000}"/>
    <cellStyle name="_노천1지구2공구_02.3-6.배수공_수량산출서(금수천)" xfId="679" xr:uid="{00000000-0005-0000-0000-000066020000}"/>
    <cellStyle name="_노천1지구2공구_02.3-6.배수공_수량산출서(원당천2공구)" xfId="680" xr:uid="{00000000-0005-0000-0000-000067020000}"/>
    <cellStyle name="_노천1지구2공구_02.3-6.배수공_수량산출서(큰골천)" xfId="681" xr:uid="{00000000-0005-0000-0000-000068020000}"/>
    <cellStyle name="_노천1지구2공구_02.3-6.배수공_수령산출" xfId="682" xr:uid="{00000000-0005-0000-0000-000069020000}"/>
    <cellStyle name="_노천1지구2공구_02.3-6.배수공_수령산출_교량산출서 (version 1)" xfId="683" xr:uid="{00000000-0005-0000-0000-00006A020000}"/>
    <cellStyle name="_노천1지구2공구_02.3-6.배수공_수령산출_수량산출서(금수천)" xfId="684" xr:uid="{00000000-0005-0000-0000-00006B020000}"/>
    <cellStyle name="_노천1지구2공구_02.3-6.배수공_수령산출_수량산출서(원당천2공구)" xfId="685" xr:uid="{00000000-0005-0000-0000-00006C020000}"/>
    <cellStyle name="_노천1지구2공구_02.3-6.배수공_수령산출_수량산출서(큰골천)" xfId="686" xr:uid="{00000000-0005-0000-0000-00006D020000}"/>
    <cellStyle name="_노천1지구2공구_02.3-6.배수공_수령산출_원당천1공구수량산출서" xfId="687" xr:uid="{00000000-0005-0000-0000-00006E020000}"/>
    <cellStyle name="_노천1지구2공구_02.3-6.배수공_수령산출_원당천2공구수량산출서" xfId="688" xr:uid="{00000000-0005-0000-0000-00006F020000}"/>
    <cellStyle name="_노천1지구2공구_02.3-6.배수공_원당천1공구수량산출서" xfId="689" xr:uid="{00000000-0005-0000-0000-000070020000}"/>
    <cellStyle name="_노천1지구2공구_02.3-6.배수공_원당천2공구수량산출서" xfId="690" xr:uid="{00000000-0005-0000-0000-000071020000}"/>
    <cellStyle name="_노천1지구2공구_02.3-G.배수공" xfId="691" xr:uid="{00000000-0005-0000-0000-000072020000}"/>
    <cellStyle name="_노천1지구2공구_02.3-G.배수공_교량산출서 (version 1)" xfId="692" xr:uid="{00000000-0005-0000-0000-000073020000}"/>
    <cellStyle name="_노천1지구2공구_02.3-G.배수공_수량산출서(금수천)" xfId="693" xr:uid="{00000000-0005-0000-0000-000074020000}"/>
    <cellStyle name="_노천1지구2공구_02.3-G.배수공_수량산출서(원당천2공구)" xfId="694" xr:uid="{00000000-0005-0000-0000-000075020000}"/>
    <cellStyle name="_노천1지구2공구_02.3-G.배수공_수량산출서(큰골천)" xfId="695" xr:uid="{00000000-0005-0000-0000-000076020000}"/>
    <cellStyle name="_노천1지구2공구_02.3-G.배수공_수령산출" xfId="696" xr:uid="{00000000-0005-0000-0000-000077020000}"/>
    <cellStyle name="_노천1지구2공구_02.3-G.배수공_수령산출_교량산출서 (version 1)" xfId="697" xr:uid="{00000000-0005-0000-0000-000078020000}"/>
    <cellStyle name="_노천1지구2공구_02.3-G.배수공_수령산출_수량산출서(금수천)" xfId="698" xr:uid="{00000000-0005-0000-0000-000079020000}"/>
    <cellStyle name="_노천1지구2공구_02.3-G.배수공_수령산출_수량산출서(원당천2공구)" xfId="699" xr:uid="{00000000-0005-0000-0000-00007A020000}"/>
    <cellStyle name="_노천1지구2공구_02.3-G.배수공_수령산출_수량산출서(큰골천)" xfId="700" xr:uid="{00000000-0005-0000-0000-00007B020000}"/>
    <cellStyle name="_노천1지구2공구_02.3-G.배수공_수령산출_원당천1공구수량산출서" xfId="701" xr:uid="{00000000-0005-0000-0000-00007C020000}"/>
    <cellStyle name="_노천1지구2공구_02.3-G.배수공_수령산출_원당천2공구수량산출서" xfId="702" xr:uid="{00000000-0005-0000-0000-00007D020000}"/>
    <cellStyle name="_노천1지구2공구_02.3-G.배수공_원당천1공구수량산출서" xfId="703" xr:uid="{00000000-0005-0000-0000-00007E020000}"/>
    <cellStyle name="_노천1지구2공구_02.3-G.배수공_원당천2공구수량산출서" xfId="704" xr:uid="{00000000-0005-0000-0000-00007F020000}"/>
    <cellStyle name="_노천1지구2공구_02-배수공집계" xfId="705" xr:uid="{00000000-0005-0000-0000-000080020000}"/>
    <cellStyle name="_노천1지구2공구_02-배수공집계_교량산출서 (version 1)" xfId="706" xr:uid="{00000000-0005-0000-0000-000081020000}"/>
    <cellStyle name="_노천1지구2공구_02-배수공집계_수량산출서(금수천)" xfId="707" xr:uid="{00000000-0005-0000-0000-000082020000}"/>
    <cellStyle name="_노천1지구2공구_02-배수공집계_수량산출서(원당천2공구)" xfId="708" xr:uid="{00000000-0005-0000-0000-000083020000}"/>
    <cellStyle name="_노천1지구2공구_02-배수공집계_수량산출서(큰골천)" xfId="709" xr:uid="{00000000-0005-0000-0000-000084020000}"/>
    <cellStyle name="_노천1지구2공구_02-배수공집계_수령산출" xfId="710" xr:uid="{00000000-0005-0000-0000-000085020000}"/>
    <cellStyle name="_노천1지구2공구_02-배수공집계_수령산출_교량산출서 (version 1)" xfId="711" xr:uid="{00000000-0005-0000-0000-000086020000}"/>
    <cellStyle name="_노천1지구2공구_02-배수공집계_수령산출_수량산출서(금수천)" xfId="712" xr:uid="{00000000-0005-0000-0000-000087020000}"/>
    <cellStyle name="_노천1지구2공구_02-배수공집계_수령산출_수량산출서(원당천2공구)" xfId="713" xr:uid="{00000000-0005-0000-0000-000088020000}"/>
    <cellStyle name="_노천1지구2공구_02-배수공집계_수령산출_수량산출서(큰골천)" xfId="714" xr:uid="{00000000-0005-0000-0000-000089020000}"/>
    <cellStyle name="_노천1지구2공구_02-배수공집계_수령산출_원당천1공구수량산출서" xfId="715" xr:uid="{00000000-0005-0000-0000-00008A020000}"/>
    <cellStyle name="_노천1지구2공구_02-배수공집계_수령산출_원당천2공구수량산출서" xfId="716" xr:uid="{00000000-0005-0000-0000-00008B020000}"/>
    <cellStyle name="_노천1지구2공구_02-배수공집계_원당천1공구수량산출서" xfId="717" xr:uid="{00000000-0005-0000-0000-00008C020000}"/>
    <cellStyle name="_노천1지구2공구_02-배수공집계_원당천2공구수량산출서" xfId="718" xr:uid="{00000000-0005-0000-0000-00008D020000}"/>
    <cellStyle name="_노천1지구2공구_교량산출서 (version 1)" xfId="719" xr:uid="{00000000-0005-0000-0000-00008E020000}"/>
    <cellStyle name="_노천1지구2공구_사본 - 하마2교-수량" xfId="720" xr:uid="{00000000-0005-0000-0000-00008F020000}"/>
    <cellStyle name="_노천1지구2공구_수량산출서(금수천)" xfId="721" xr:uid="{00000000-0005-0000-0000-000090020000}"/>
    <cellStyle name="_노천1지구2공구_수량산출서(원당천2공구)" xfId="722" xr:uid="{00000000-0005-0000-0000-000091020000}"/>
    <cellStyle name="_노천1지구2공구_수량산출서(큰골천)" xfId="723" xr:uid="{00000000-0005-0000-0000-000092020000}"/>
    <cellStyle name="_노천1지구2공구_수령산출" xfId="724" xr:uid="{00000000-0005-0000-0000-000093020000}"/>
    <cellStyle name="_노천1지구2공구_수령산출_교량산출서 (version 1)" xfId="725" xr:uid="{00000000-0005-0000-0000-000094020000}"/>
    <cellStyle name="_노천1지구2공구_수령산출_수량산출서(금수천)" xfId="726" xr:uid="{00000000-0005-0000-0000-000095020000}"/>
    <cellStyle name="_노천1지구2공구_수령산출_수량산출서(원당천2공구)" xfId="727" xr:uid="{00000000-0005-0000-0000-000096020000}"/>
    <cellStyle name="_노천1지구2공구_수령산출_수량산출서(큰골천)" xfId="728" xr:uid="{00000000-0005-0000-0000-000097020000}"/>
    <cellStyle name="_노천1지구2공구_수령산출_원당천1공구수량산출서" xfId="729" xr:uid="{00000000-0005-0000-0000-000098020000}"/>
    <cellStyle name="_노천1지구2공구_수령산출_원당천2공구수량산출서" xfId="730" xr:uid="{00000000-0005-0000-0000-000099020000}"/>
    <cellStyle name="_노천1지구2공구_원당천1공구수량산출서" xfId="731" xr:uid="{00000000-0005-0000-0000-00009A020000}"/>
    <cellStyle name="_노천1지구2공구_원당천2공구수량산출서" xfId="732" xr:uid="{00000000-0005-0000-0000-00009B020000}"/>
    <cellStyle name="_노천1지구2공구_하마1교-수량" xfId="733" xr:uid="{00000000-0005-0000-0000-00009C020000}"/>
    <cellStyle name="_노천1지구2공구_하마2교-수량" xfId="734" xr:uid="{00000000-0005-0000-0000-00009D020000}"/>
    <cellStyle name="_노천1지구2공구_하마읍3교대" xfId="735" xr:uid="{00000000-0005-0000-0000-00009E020000}"/>
    <cellStyle name="_노천1지구2공구_하마읍3교토공" xfId="736" xr:uid="{00000000-0005-0000-0000-00009F020000}"/>
    <cellStyle name="_노천3지구3공구" xfId="737" xr:uid="{00000000-0005-0000-0000-0000A0020000}"/>
    <cellStyle name="_단경간라멘" xfId="738" xr:uid="{00000000-0005-0000-0000-0000A1020000}"/>
    <cellStyle name="_단경간라멘(원당교)" xfId="739" xr:uid="{00000000-0005-0000-0000-0000A2020000}"/>
    <cellStyle name="_달두루 수지예산서" xfId="740" xr:uid="{00000000-0005-0000-0000-0000A3020000}"/>
    <cellStyle name="_담장재료집계(당초)" xfId="741" xr:uid="{00000000-0005-0000-0000-0000A4020000}"/>
    <cellStyle name="_대구논공초" xfId="742" xr:uid="{00000000-0005-0000-0000-0000A5020000}"/>
    <cellStyle name="_도곡1교 교대 수량" xfId="743" xr:uid="{00000000-0005-0000-0000-0000A6020000}"/>
    <cellStyle name="_도곡1교 교대 수량 2" xfId="744" xr:uid="{00000000-0005-0000-0000-0000A7020000}"/>
    <cellStyle name="_도곡1교 교대 수량 2_4.배수공(내응)" xfId="745" xr:uid="{00000000-0005-0000-0000-0000A8020000}"/>
    <cellStyle name="_도곡1교 교대 수량_00.자재집계(TOTAL)" xfId="746" xr:uid="{00000000-0005-0000-0000-0000A9020000}"/>
    <cellStyle name="_도곡1교 교대 수량_00.자재집계(TOTAL)_교량산출서 (version 1)" xfId="747" xr:uid="{00000000-0005-0000-0000-0000AA020000}"/>
    <cellStyle name="_도곡1교 교대 수량_00.자재집계(TOTAL)_수량산출서(금수천)" xfId="748" xr:uid="{00000000-0005-0000-0000-0000AB020000}"/>
    <cellStyle name="_도곡1교 교대 수량_00.자재집계(TOTAL)_수량산출서(원당천2공구)" xfId="749" xr:uid="{00000000-0005-0000-0000-0000AC020000}"/>
    <cellStyle name="_도곡1교 교대 수량_00.자재집계(TOTAL)_수량산출서(큰골천)" xfId="750" xr:uid="{00000000-0005-0000-0000-0000AD020000}"/>
    <cellStyle name="_도곡1교 교대 수량_00.자재집계(TOTAL)_수령산출" xfId="751" xr:uid="{00000000-0005-0000-0000-0000AE020000}"/>
    <cellStyle name="_도곡1교 교대 수량_00.자재집계(TOTAL)_수령산출_교량산출서 (version 1)" xfId="752" xr:uid="{00000000-0005-0000-0000-0000AF020000}"/>
    <cellStyle name="_도곡1교 교대 수량_00.자재집계(TOTAL)_수령산출_수량산출서(금수천)" xfId="753" xr:uid="{00000000-0005-0000-0000-0000B0020000}"/>
    <cellStyle name="_도곡1교 교대 수량_00.자재집계(TOTAL)_수령산출_수량산출서(원당천2공구)" xfId="754" xr:uid="{00000000-0005-0000-0000-0000B1020000}"/>
    <cellStyle name="_도곡1교 교대 수량_00.자재집계(TOTAL)_수령산출_수량산출서(큰골천)" xfId="755" xr:uid="{00000000-0005-0000-0000-0000B2020000}"/>
    <cellStyle name="_도곡1교 교대 수량_00.자재집계(TOTAL)_수령산출_원당천1공구수량산출서" xfId="756" xr:uid="{00000000-0005-0000-0000-0000B3020000}"/>
    <cellStyle name="_도곡1교 교대 수량_00.자재집계(TOTAL)_수령산출_원당천2공구수량산출서" xfId="757" xr:uid="{00000000-0005-0000-0000-0000B4020000}"/>
    <cellStyle name="_도곡1교 교대 수량_00.자재집계(TOTAL)_원당천1공구수량산출서" xfId="758" xr:uid="{00000000-0005-0000-0000-0000B5020000}"/>
    <cellStyle name="_도곡1교 교대 수량_00.자재집계(TOTAL)_원당천2공구수량산출서" xfId="759" xr:uid="{00000000-0005-0000-0000-0000B6020000}"/>
    <cellStyle name="_도곡1교 교대 수량_02.2-4.배수공" xfId="760" xr:uid="{00000000-0005-0000-0000-0000B7020000}"/>
    <cellStyle name="_도곡1교 교대 수량_02.2-4.배수공_교량산출서 (version 1)" xfId="761" xr:uid="{00000000-0005-0000-0000-0000B8020000}"/>
    <cellStyle name="_도곡1교 교대 수량_02.2-4.배수공_수량산출서(금수천)" xfId="762" xr:uid="{00000000-0005-0000-0000-0000B9020000}"/>
    <cellStyle name="_도곡1교 교대 수량_02.2-4.배수공_수량산출서(원당천2공구)" xfId="763" xr:uid="{00000000-0005-0000-0000-0000BA020000}"/>
    <cellStyle name="_도곡1교 교대 수량_02.2-4.배수공_수량산출서(큰골천)" xfId="764" xr:uid="{00000000-0005-0000-0000-0000BB020000}"/>
    <cellStyle name="_도곡1교 교대 수량_02.2-4.배수공_수령산출" xfId="765" xr:uid="{00000000-0005-0000-0000-0000BC020000}"/>
    <cellStyle name="_도곡1교 교대 수량_02.2-4.배수공_수령산출_교량산출서 (version 1)" xfId="766" xr:uid="{00000000-0005-0000-0000-0000BD020000}"/>
    <cellStyle name="_도곡1교 교대 수량_02.2-4.배수공_수령산출_수량산출서(금수천)" xfId="767" xr:uid="{00000000-0005-0000-0000-0000BE020000}"/>
    <cellStyle name="_도곡1교 교대 수량_02.2-4.배수공_수령산출_수량산출서(원당천2공구)" xfId="768" xr:uid="{00000000-0005-0000-0000-0000BF020000}"/>
    <cellStyle name="_도곡1교 교대 수량_02.2-4.배수공_수령산출_수량산출서(큰골천)" xfId="769" xr:uid="{00000000-0005-0000-0000-0000C0020000}"/>
    <cellStyle name="_도곡1교 교대 수량_02.2-4.배수공_수령산출_원당천1공구수량산출서" xfId="770" xr:uid="{00000000-0005-0000-0000-0000C1020000}"/>
    <cellStyle name="_도곡1교 교대 수량_02.2-4.배수공_수령산출_원당천2공구수량산출서" xfId="771" xr:uid="{00000000-0005-0000-0000-0000C2020000}"/>
    <cellStyle name="_도곡1교 교대 수량_02.2-4.배수공_원당천1공구수량산출서" xfId="772" xr:uid="{00000000-0005-0000-0000-0000C3020000}"/>
    <cellStyle name="_도곡1교 교대 수량_02.2-4.배수공_원당천2공구수량산출서" xfId="773" xr:uid="{00000000-0005-0000-0000-0000C4020000}"/>
    <cellStyle name="_도곡1교 교대 수량_02.3-6.배수공" xfId="774" xr:uid="{00000000-0005-0000-0000-0000C5020000}"/>
    <cellStyle name="_도곡1교 교대 수량_02.3-6.배수공_교량산출서 (version 1)" xfId="775" xr:uid="{00000000-0005-0000-0000-0000C6020000}"/>
    <cellStyle name="_도곡1교 교대 수량_02.3-6.배수공_수량산출서(금수천)" xfId="776" xr:uid="{00000000-0005-0000-0000-0000C7020000}"/>
    <cellStyle name="_도곡1교 교대 수량_02.3-6.배수공_수량산출서(원당천2공구)" xfId="777" xr:uid="{00000000-0005-0000-0000-0000C8020000}"/>
    <cellStyle name="_도곡1교 교대 수량_02.3-6.배수공_수량산출서(큰골천)" xfId="778" xr:uid="{00000000-0005-0000-0000-0000C9020000}"/>
    <cellStyle name="_도곡1교 교대 수량_02.3-6.배수공_수령산출" xfId="779" xr:uid="{00000000-0005-0000-0000-0000CA020000}"/>
    <cellStyle name="_도곡1교 교대 수량_02.3-6.배수공_수령산출_교량산출서 (version 1)" xfId="780" xr:uid="{00000000-0005-0000-0000-0000CB020000}"/>
    <cellStyle name="_도곡1교 교대 수량_02.3-6.배수공_수령산출_수량산출서(금수천)" xfId="781" xr:uid="{00000000-0005-0000-0000-0000CC020000}"/>
    <cellStyle name="_도곡1교 교대 수량_02.3-6.배수공_수령산출_수량산출서(원당천2공구)" xfId="782" xr:uid="{00000000-0005-0000-0000-0000CD020000}"/>
    <cellStyle name="_도곡1교 교대 수량_02.3-6.배수공_수령산출_수량산출서(큰골천)" xfId="783" xr:uid="{00000000-0005-0000-0000-0000CE020000}"/>
    <cellStyle name="_도곡1교 교대 수량_02.3-6.배수공_수령산출_원당천1공구수량산출서" xfId="784" xr:uid="{00000000-0005-0000-0000-0000CF020000}"/>
    <cellStyle name="_도곡1교 교대 수량_02.3-6.배수공_수령산출_원당천2공구수량산출서" xfId="785" xr:uid="{00000000-0005-0000-0000-0000D0020000}"/>
    <cellStyle name="_도곡1교 교대 수량_02.3-6.배수공_원당천1공구수량산출서" xfId="786" xr:uid="{00000000-0005-0000-0000-0000D1020000}"/>
    <cellStyle name="_도곡1교 교대 수량_02.3-6.배수공_원당천2공구수량산출서" xfId="787" xr:uid="{00000000-0005-0000-0000-0000D2020000}"/>
    <cellStyle name="_도곡1교 교대 수량_02.3-G.배수공" xfId="788" xr:uid="{00000000-0005-0000-0000-0000D3020000}"/>
    <cellStyle name="_도곡1교 교대 수량_02.3-G.배수공_교량산출서 (version 1)" xfId="789" xr:uid="{00000000-0005-0000-0000-0000D4020000}"/>
    <cellStyle name="_도곡1교 교대 수량_02.3-G.배수공_수량산출서(금수천)" xfId="790" xr:uid="{00000000-0005-0000-0000-0000D5020000}"/>
    <cellStyle name="_도곡1교 교대 수량_02.3-G.배수공_수량산출서(원당천2공구)" xfId="791" xr:uid="{00000000-0005-0000-0000-0000D6020000}"/>
    <cellStyle name="_도곡1교 교대 수량_02.3-G.배수공_수량산출서(큰골천)" xfId="792" xr:uid="{00000000-0005-0000-0000-0000D7020000}"/>
    <cellStyle name="_도곡1교 교대 수량_02.3-G.배수공_수령산출" xfId="793" xr:uid="{00000000-0005-0000-0000-0000D8020000}"/>
    <cellStyle name="_도곡1교 교대 수량_02.3-G.배수공_수령산출_교량산출서 (version 1)" xfId="794" xr:uid="{00000000-0005-0000-0000-0000D9020000}"/>
    <cellStyle name="_도곡1교 교대 수량_02.3-G.배수공_수령산출_수량산출서(금수천)" xfId="795" xr:uid="{00000000-0005-0000-0000-0000DA020000}"/>
    <cellStyle name="_도곡1교 교대 수량_02.3-G.배수공_수령산출_수량산출서(원당천2공구)" xfId="796" xr:uid="{00000000-0005-0000-0000-0000DB020000}"/>
    <cellStyle name="_도곡1교 교대 수량_02.3-G.배수공_수령산출_수량산출서(큰골천)" xfId="797" xr:uid="{00000000-0005-0000-0000-0000DC020000}"/>
    <cellStyle name="_도곡1교 교대 수량_02.3-G.배수공_수령산출_원당천1공구수량산출서" xfId="798" xr:uid="{00000000-0005-0000-0000-0000DD020000}"/>
    <cellStyle name="_도곡1교 교대 수량_02.3-G.배수공_수령산출_원당천2공구수량산출서" xfId="799" xr:uid="{00000000-0005-0000-0000-0000DE020000}"/>
    <cellStyle name="_도곡1교 교대 수량_02.3-G.배수공_원당천1공구수량산출서" xfId="800" xr:uid="{00000000-0005-0000-0000-0000DF020000}"/>
    <cellStyle name="_도곡1교 교대 수량_02.3-G.배수공_원당천2공구수량산출서" xfId="801" xr:uid="{00000000-0005-0000-0000-0000E0020000}"/>
    <cellStyle name="_도곡1교 교대 수량_02-배수공" xfId="802" xr:uid="{00000000-0005-0000-0000-0000E1020000}"/>
    <cellStyle name="_도곡1교 교대 수량_02-배수공_4.배수공(내응)" xfId="803" xr:uid="{00000000-0005-0000-0000-0000E2020000}"/>
    <cellStyle name="_도곡1교 교대 수량_02-배수공집계" xfId="804" xr:uid="{00000000-0005-0000-0000-0000E3020000}"/>
    <cellStyle name="_도곡1교 교대 수량_02-배수공집계_교량산출서 (version 1)" xfId="805" xr:uid="{00000000-0005-0000-0000-0000E4020000}"/>
    <cellStyle name="_도곡1교 교대 수량_02-배수공집계_수량산출서(금수천)" xfId="806" xr:uid="{00000000-0005-0000-0000-0000E5020000}"/>
    <cellStyle name="_도곡1교 교대 수량_02-배수공집계_수량산출서(원당천2공구)" xfId="807" xr:uid="{00000000-0005-0000-0000-0000E6020000}"/>
    <cellStyle name="_도곡1교 교대 수량_02-배수공집계_수량산출서(큰골천)" xfId="808" xr:uid="{00000000-0005-0000-0000-0000E7020000}"/>
    <cellStyle name="_도곡1교 교대 수량_02-배수공집계_수령산출" xfId="809" xr:uid="{00000000-0005-0000-0000-0000E8020000}"/>
    <cellStyle name="_도곡1교 교대 수량_02-배수공집계_수령산출_교량산출서 (version 1)" xfId="810" xr:uid="{00000000-0005-0000-0000-0000E9020000}"/>
    <cellStyle name="_도곡1교 교대 수량_02-배수공집계_수령산출_수량산출서(금수천)" xfId="811" xr:uid="{00000000-0005-0000-0000-0000EA020000}"/>
    <cellStyle name="_도곡1교 교대 수량_02-배수공집계_수령산출_수량산출서(원당천2공구)" xfId="812" xr:uid="{00000000-0005-0000-0000-0000EB020000}"/>
    <cellStyle name="_도곡1교 교대 수량_02-배수공집계_수령산출_수량산출서(큰골천)" xfId="813" xr:uid="{00000000-0005-0000-0000-0000EC020000}"/>
    <cellStyle name="_도곡1교 교대 수량_02-배수공집계_수령산출_원당천1공구수량산출서" xfId="814" xr:uid="{00000000-0005-0000-0000-0000ED020000}"/>
    <cellStyle name="_도곡1교 교대 수량_02-배수공집계_수령산출_원당천2공구수량산출서" xfId="815" xr:uid="{00000000-0005-0000-0000-0000EE020000}"/>
    <cellStyle name="_도곡1교 교대 수량_02-배수공집계_원당천1공구수량산출서" xfId="816" xr:uid="{00000000-0005-0000-0000-0000EF020000}"/>
    <cellStyle name="_도곡1교 교대 수량_02-배수공집계_원당천2공구수량산출서" xfId="817" xr:uid="{00000000-0005-0000-0000-0000F0020000}"/>
    <cellStyle name="_도곡1교 교대 수량_4.배수공(내응)" xfId="818" xr:uid="{00000000-0005-0000-0000-0000F1020000}"/>
    <cellStyle name="_도곡1교 교대 수량_교량산출서 (version 1)" xfId="819" xr:uid="{00000000-0005-0000-0000-0000F2020000}"/>
    <cellStyle name="_도곡1교 교대 수량_배수공" xfId="820" xr:uid="{00000000-0005-0000-0000-0000F3020000}"/>
    <cellStyle name="_도곡1교 교대 수량_배수공15" xfId="821" xr:uid="{00000000-0005-0000-0000-0000F4020000}"/>
    <cellStyle name="_도곡1교 교대 수량_사본 - 하마2교-수량" xfId="822" xr:uid="{00000000-0005-0000-0000-0000F5020000}"/>
    <cellStyle name="_도곡1교 교대 수량_수량산출서(금수천)" xfId="823" xr:uid="{00000000-0005-0000-0000-0000F6020000}"/>
    <cellStyle name="_도곡1교 교대 수량_수량산출서(원당천2공구)" xfId="824" xr:uid="{00000000-0005-0000-0000-0000F7020000}"/>
    <cellStyle name="_도곡1교 교대 수량_수량산출서(큰골천)" xfId="825" xr:uid="{00000000-0005-0000-0000-0000F8020000}"/>
    <cellStyle name="_도곡1교 교대 수량_수령산출" xfId="826" xr:uid="{00000000-0005-0000-0000-0000F9020000}"/>
    <cellStyle name="_도곡1교 교대 수량_수령산출_교량산출서 (version 1)" xfId="827" xr:uid="{00000000-0005-0000-0000-0000FA020000}"/>
    <cellStyle name="_도곡1교 교대 수량_수령산출_수량산출서(금수천)" xfId="828" xr:uid="{00000000-0005-0000-0000-0000FB020000}"/>
    <cellStyle name="_도곡1교 교대 수량_수령산출_수량산출서(원당천2공구)" xfId="829" xr:uid="{00000000-0005-0000-0000-0000FC020000}"/>
    <cellStyle name="_도곡1교 교대 수량_수령산출_수량산출서(큰골천)" xfId="830" xr:uid="{00000000-0005-0000-0000-0000FD020000}"/>
    <cellStyle name="_도곡1교 교대 수량_수령산출_원당천1공구수량산출서" xfId="831" xr:uid="{00000000-0005-0000-0000-0000FE020000}"/>
    <cellStyle name="_도곡1교 교대 수량_수령산출_원당천2공구수량산출서" xfId="832" xr:uid="{00000000-0005-0000-0000-0000FF020000}"/>
    <cellStyle name="_도곡1교 교대 수량_암거공(6X3)" xfId="833" xr:uid="{00000000-0005-0000-0000-000000030000}"/>
    <cellStyle name="_도곡1교 교대 수량_원당천1공구수량산출서" xfId="834" xr:uid="{00000000-0005-0000-0000-000001030000}"/>
    <cellStyle name="_도곡1교 교대 수량_원당천2공구수량산출서" xfId="835" xr:uid="{00000000-0005-0000-0000-000002030000}"/>
    <cellStyle name="_도곡1교 교대 수량_지장가옥깨기" xfId="836" xr:uid="{00000000-0005-0000-0000-000003030000}"/>
    <cellStyle name="_도곡1교 교대 수량_지장가옥깨기_배수공15" xfId="837" xr:uid="{00000000-0005-0000-0000-000004030000}"/>
    <cellStyle name="_도곡1교 교대 수량_측구공" xfId="838" xr:uid="{00000000-0005-0000-0000-000005030000}"/>
    <cellStyle name="_도곡1교 교대 수량_측구공_배수공15" xfId="839" xr:uid="{00000000-0005-0000-0000-000006030000}"/>
    <cellStyle name="_도곡1교 교대 수량_토공(성산-두릉)" xfId="840" xr:uid="{00000000-0005-0000-0000-000007030000}"/>
    <cellStyle name="_도곡1교 교대 수량_토공(성산-두릉)_배수공15" xfId="841" xr:uid="{00000000-0005-0000-0000-000008030000}"/>
    <cellStyle name="_도곡1교 교대 수량_하마1교-수량" xfId="842" xr:uid="{00000000-0005-0000-0000-000009030000}"/>
    <cellStyle name="_도곡1교 교대 수량_하마2교-수량" xfId="843" xr:uid="{00000000-0005-0000-0000-00000A030000}"/>
    <cellStyle name="_도곡1교 교대 수량_하마읍3교대" xfId="844" xr:uid="{00000000-0005-0000-0000-00000B030000}"/>
    <cellStyle name="_도곡1교 교대 수량_하마읍3교토공" xfId="845" xr:uid="{00000000-0005-0000-0000-00000C030000}"/>
    <cellStyle name="_도곡1교 교대(시점) 수량" xfId="846" xr:uid="{00000000-0005-0000-0000-00000D030000}"/>
    <cellStyle name="_도곡1교 교대(시점) 수량 2" xfId="847" xr:uid="{00000000-0005-0000-0000-00000E030000}"/>
    <cellStyle name="_도곡1교 교대(시점) 수량 2_4.배수공(내응)" xfId="848" xr:uid="{00000000-0005-0000-0000-00000F030000}"/>
    <cellStyle name="_도곡1교 교대(시점) 수량_00.자재집계(TOTAL)" xfId="849" xr:uid="{00000000-0005-0000-0000-000010030000}"/>
    <cellStyle name="_도곡1교 교대(시점) 수량_00.자재집계(TOTAL)_교량산출서 (version 1)" xfId="850" xr:uid="{00000000-0005-0000-0000-000011030000}"/>
    <cellStyle name="_도곡1교 교대(시점) 수량_00.자재집계(TOTAL)_수량산출서(금수천)" xfId="851" xr:uid="{00000000-0005-0000-0000-000012030000}"/>
    <cellStyle name="_도곡1교 교대(시점) 수량_00.자재집계(TOTAL)_수량산출서(원당천2공구)" xfId="852" xr:uid="{00000000-0005-0000-0000-000013030000}"/>
    <cellStyle name="_도곡1교 교대(시점) 수량_00.자재집계(TOTAL)_수량산출서(큰골천)" xfId="853" xr:uid="{00000000-0005-0000-0000-000014030000}"/>
    <cellStyle name="_도곡1교 교대(시점) 수량_00.자재집계(TOTAL)_수령산출" xfId="854" xr:uid="{00000000-0005-0000-0000-000015030000}"/>
    <cellStyle name="_도곡1교 교대(시점) 수량_00.자재집계(TOTAL)_수령산출_교량산출서 (version 1)" xfId="855" xr:uid="{00000000-0005-0000-0000-000016030000}"/>
    <cellStyle name="_도곡1교 교대(시점) 수량_00.자재집계(TOTAL)_수령산출_수량산출서(금수천)" xfId="856" xr:uid="{00000000-0005-0000-0000-000017030000}"/>
    <cellStyle name="_도곡1교 교대(시점) 수량_00.자재집계(TOTAL)_수령산출_수량산출서(원당천2공구)" xfId="857" xr:uid="{00000000-0005-0000-0000-000018030000}"/>
    <cellStyle name="_도곡1교 교대(시점) 수량_00.자재집계(TOTAL)_수령산출_수량산출서(큰골천)" xfId="858" xr:uid="{00000000-0005-0000-0000-000019030000}"/>
    <cellStyle name="_도곡1교 교대(시점) 수량_00.자재집계(TOTAL)_수령산출_원당천1공구수량산출서" xfId="859" xr:uid="{00000000-0005-0000-0000-00001A030000}"/>
    <cellStyle name="_도곡1교 교대(시점) 수량_00.자재집계(TOTAL)_수령산출_원당천2공구수량산출서" xfId="860" xr:uid="{00000000-0005-0000-0000-00001B030000}"/>
    <cellStyle name="_도곡1교 교대(시점) 수량_00.자재집계(TOTAL)_원당천1공구수량산출서" xfId="861" xr:uid="{00000000-0005-0000-0000-00001C030000}"/>
    <cellStyle name="_도곡1교 교대(시점) 수량_00.자재집계(TOTAL)_원당천2공구수량산출서" xfId="862" xr:uid="{00000000-0005-0000-0000-00001D030000}"/>
    <cellStyle name="_도곡1교 교대(시점) 수량_02.2-4.배수공" xfId="863" xr:uid="{00000000-0005-0000-0000-00001E030000}"/>
    <cellStyle name="_도곡1교 교대(시점) 수량_02.2-4.배수공_교량산출서 (version 1)" xfId="864" xr:uid="{00000000-0005-0000-0000-00001F030000}"/>
    <cellStyle name="_도곡1교 교대(시점) 수량_02.2-4.배수공_수량산출서(금수천)" xfId="865" xr:uid="{00000000-0005-0000-0000-000020030000}"/>
    <cellStyle name="_도곡1교 교대(시점) 수량_02.2-4.배수공_수량산출서(원당천2공구)" xfId="866" xr:uid="{00000000-0005-0000-0000-000021030000}"/>
    <cellStyle name="_도곡1교 교대(시점) 수량_02.2-4.배수공_수량산출서(큰골천)" xfId="867" xr:uid="{00000000-0005-0000-0000-000022030000}"/>
    <cellStyle name="_도곡1교 교대(시점) 수량_02.2-4.배수공_수령산출" xfId="868" xr:uid="{00000000-0005-0000-0000-000023030000}"/>
    <cellStyle name="_도곡1교 교대(시점) 수량_02.2-4.배수공_수령산출_교량산출서 (version 1)" xfId="869" xr:uid="{00000000-0005-0000-0000-000024030000}"/>
    <cellStyle name="_도곡1교 교대(시점) 수량_02.2-4.배수공_수령산출_수량산출서(금수천)" xfId="870" xr:uid="{00000000-0005-0000-0000-000025030000}"/>
    <cellStyle name="_도곡1교 교대(시점) 수량_02.2-4.배수공_수령산출_수량산출서(원당천2공구)" xfId="871" xr:uid="{00000000-0005-0000-0000-000026030000}"/>
    <cellStyle name="_도곡1교 교대(시점) 수량_02.2-4.배수공_수령산출_수량산출서(큰골천)" xfId="872" xr:uid="{00000000-0005-0000-0000-000027030000}"/>
    <cellStyle name="_도곡1교 교대(시점) 수량_02.2-4.배수공_수령산출_원당천1공구수량산출서" xfId="873" xr:uid="{00000000-0005-0000-0000-000028030000}"/>
    <cellStyle name="_도곡1교 교대(시점) 수량_02.2-4.배수공_수령산출_원당천2공구수량산출서" xfId="874" xr:uid="{00000000-0005-0000-0000-000029030000}"/>
    <cellStyle name="_도곡1교 교대(시점) 수량_02.2-4.배수공_원당천1공구수량산출서" xfId="875" xr:uid="{00000000-0005-0000-0000-00002A030000}"/>
    <cellStyle name="_도곡1교 교대(시점) 수량_02.2-4.배수공_원당천2공구수량산출서" xfId="876" xr:uid="{00000000-0005-0000-0000-00002B030000}"/>
    <cellStyle name="_도곡1교 교대(시점) 수량_02.3-6.배수공" xfId="877" xr:uid="{00000000-0005-0000-0000-00002C030000}"/>
    <cellStyle name="_도곡1교 교대(시점) 수량_02.3-6.배수공_교량산출서 (version 1)" xfId="878" xr:uid="{00000000-0005-0000-0000-00002D030000}"/>
    <cellStyle name="_도곡1교 교대(시점) 수량_02.3-6.배수공_수량산출서(금수천)" xfId="879" xr:uid="{00000000-0005-0000-0000-00002E030000}"/>
    <cellStyle name="_도곡1교 교대(시점) 수량_02.3-6.배수공_수량산출서(원당천2공구)" xfId="880" xr:uid="{00000000-0005-0000-0000-00002F030000}"/>
    <cellStyle name="_도곡1교 교대(시점) 수량_02.3-6.배수공_수량산출서(큰골천)" xfId="881" xr:uid="{00000000-0005-0000-0000-000030030000}"/>
    <cellStyle name="_도곡1교 교대(시점) 수량_02.3-6.배수공_수령산출" xfId="882" xr:uid="{00000000-0005-0000-0000-000031030000}"/>
    <cellStyle name="_도곡1교 교대(시점) 수량_02.3-6.배수공_수령산출_교량산출서 (version 1)" xfId="883" xr:uid="{00000000-0005-0000-0000-000032030000}"/>
    <cellStyle name="_도곡1교 교대(시점) 수량_02.3-6.배수공_수령산출_수량산출서(금수천)" xfId="884" xr:uid="{00000000-0005-0000-0000-000033030000}"/>
    <cellStyle name="_도곡1교 교대(시점) 수량_02.3-6.배수공_수령산출_수량산출서(원당천2공구)" xfId="885" xr:uid="{00000000-0005-0000-0000-000034030000}"/>
    <cellStyle name="_도곡1교 교대(시점) 수량_02.3-6.배수공_수령산출_수량산출서(큰골천)" xfId="886" xr:uid="{00000000-0005-0000-0000-000035030000}"/>
    <cellStyle name="_도곡1교 교대(시점) 수량_02.3-6.배수공_수령산출_원당천1공구수량산출서" xfId="887" xr:uid="{00000000-0005-0000-0000-000036030000}"/>
    <cellStyle name="_도곡1교 교대(시점) 수량_02.3-6.배수공_수령산출_원당천2공구수량산출서" xfId="888" xr:uid="{00000000-0005-0000-0000-000037030000}"/>
    <cellStyle name="_도곡1교 교대(시점) 수량_02.3-6.배수공_원당천1공구수량산출서" xfId="889" xr:uid="{00000000-0005-0000-0000-000038030000}"/>
    <cellStyle name="_도곡1교 교대(시점) 수량_02.3-6.배수공_원당천2공구수량산출서" xfId="890" xr:uid="{00000000-0005-0000-0000-000039030000}"/>
    <cellStyle name="_도곡1교 교대(시점) 수량_02.3-G.배수공" xfId="891" xr:uid="{00000000-0005-0000-0000-00003A030000}"/>
    <cellStyle name="_도곡1교 교대(시점) 수량_02.3-G.배수공_교량산출서 (version 1)" xfId="892" xr:uid="{00000000-0005-0000-0000-00003B030000}"/>
    <cellStyle name="_도곡1교 교대(시점) 수량_02.3-G.배수공_수량산출서(금수천)" xfId="893" xr:uid="{00000000-0005-0000-0000-00003C030000}"/>
    <cellStyle name="_도곡1교 교대(시점) 수량_02.3-G.배수공_수량산출서(원당천2공구)" xfId="894" xr:uid="{00000000-0005-0000-0000-00003D030000}"/>
    <cellStyle name="_도곡1교 교대(시점) 수량_02.3-G.배수공_수량산출서(큰골천)" xfId="895" xr:uid="{00000000-0005-0000-0000-00003E030000}"/>
    <cellStyle name="_도곡1교 교대(시점) 수량_02.3-G.배수공_수령산출" xfId="896" xr:uid="{00000000-0005-0000-0000-00003F030000}"/>
    <cellStyle name="_도곡1교 교대(시점) 수량_02.3-G.배수공_수령산출_교량산출서 (version 1)" xfId="897" xr:uid="{00000000-0005-0000-0000-000040030000}"/>
    <cellStyle name="_도곡1교 교대(시점) 수량_02.3-G.배수공_수령산출_수량산출서(금수천)" xfId="898" xr:uid="{00000000-0005-0000-0000-000041030000}"/>
    <cellStyle name="_도곡1교 교대(시점) 수량_02.3-G.배수공_수령산출_수량산출서(원당천2공구)" xfId="899" xr:uid="{00000000-0005-0000-0000-000042030000}"/>
    <cellStyle name="_도곡1교 교대(시점) 수량_02.3-G.배수공_수령산출_수량산출서(큰골천)" xfId="900" xr:uid="{00000000-0005-0000-0000-000043030000}"/>
    <cellStyle name="_도곡1교 교대(시점) 수량_02.3-G.배수공_수령산출_원당천1공구수량산출서" xfId="901" xr:uid="{00000000-0005-0000-0000-000044030000}"/>
    <cellStyle name="_도곡1교 교대(시점) 수량_02.3-G.배수공_수령산출_원당천2공구수량산출서" xfId="902" xr:uid="{00000000-0005-0000-0000-000045030000}"/>
    <cellStyle name="_도곡1교 교대(시점) 수량_02.3-G.배수공_원당천1공구수량산출서" xfId="903" xr:uid="{00000000-0005-0000-0000-000046030000}"/>
    <cellStyle name="_도곡1교 교대(시점) 수량_02.3-G.배수공_원당천2공구수량산출서" xfId="904" xr:uid="{00000000-0005-0000-0000-000047030000}"/>
    <cellStyle name="_도곡1교 교대(시점) 수량_02-배수공" xfId="905" xr:uid="{00000000-0005-0000-0000-000048030000}"/>
    <cellStyle name="_도곡1교 교대(시점) 수량_02-배수공_4.배수공(내응)" xfId="906" xr:uid="{00000000-0005-0000-0000-000049030000}"/>
    <cellStyle name="_도곡1교 교대(시점) 수량_02-배수공집계" xfId="907" xr:uid="{00000000-0005-0000-0000-00004A030000}"/>
    <cellStyle name="_도곡1교 교대(시점) 수량_02-배수공집계_교량산출서 (version 1)" xfId="908" xr:uid="{00000000-0005-0000-0000-00004B030000}"/>
    <cellStyle name="_도곡1교 교대(시점) 수량_02-배수공집계_수량산출서(금수천)" xfId="909" xr:uid="{00000000-0005-0000-0000-00004C030000}"/>
    <cellStyle name="_도곡1교 교대(시점) 수량_02-배수공집계_수량산출서(원당천2공구)" xfId="910" xr:uid="{00000000-0005-0000-0000-00004D030000}"/>
    <cellStyle name="_도곡1교 교대(시점) 수량_02-배수공집계_수량산출서(큰골천)" xfId="911" xr:uid="{00000000-0005-0000-0000-00004E030000}"/>
    <cellStyle name="_도곡1교 교대(시점) 수량_02-배수공집계_수령산출" xfId="912" xr:uid="{00000000-0005-0000-0000-00004F030000}"/>
    <cellStyle name="_도곡1교 교대(시점) 수량_02-배수공집계_수령산출_교량산출서 (version 1)" xfId="913" xr:uid="{00000000-0005-0000-0000-000050030000}"/>
    <cellStyle name="_도곡1교 교대(시점) 수량_02-배수공집계_수령산출_수량산출서(금수천)" xfId="914" xr:uid="{00000000-0005-0000-0000-000051030000}"/>
    <cellStyle name="_도곡1교 교대(시점) 수량_02-배수공집계_수령산출_수량산출서(원당천2공구)" xfId="915" xr:uid="{00000000-0005-0000-0000-000052030000}"/>
    <cellStyle name="_도곡1교 교대(시점) 수량_02-배수공집계_수령산출_수량산출서(큰골천)" xfId="916" xr:uid="{00000000-0005-0000-0000-000053030000}"/>
    <cellStyle name="_도곡1교 교대(시점) 수량_02-배수공집계_수령산출_원당천1공구수량산출서" xfId="917" xr:uid="{00000000-0005-0000-0000-000054030000}"/>
    <cellStyle name="_도곡1교 교대(시점) 수량_02-배수공집계_수령산출_원당천2공구수량산출서" xfId="918" xr:uid="{00000000-0005-0000-0000-000055030000}"/>
    <cellStyle name="_도곡1교 교대(시점) 수량_02-배수공집계_원당천1공구수량산출서" xfId="919" xr:uid="{00000000-0005-0000-0000-000056030000}"/>
    <cellStyle name="_도곡1교 교대(시점) 수량_02-배수공집계_원당천2공구수량산출서" xfId="920" xr:uid="{00000000-0005-0000-0000-000057030000}"/>
    <cellStyle name="_도곡1교 교대(시점) 수량_4.배수공(내응)" xfId="921" xr:uid="{00000000-0005-0000-0000-000058030000}"/>
    <cellStyle name="_도곡1교 교대(시점) 수량_교량산출서 (version 1)" xfId="922" xr:uid="{00000000-0005-0000-0000-000059030000}"/>
    <cellStyle name="_도곡1교 교대(시점) 수량_배수공" xfId="923" xr:uid="{00000000-0005-0000-0000-00005A030000}"/>
    <cellStyle name="_도곡1교 교대(시점) 수량_배수공15" xfId="924" xr:uid="{00000000-0005-0000-0000-00005B030000}"/>
    <cellStyle name="_도곡1교 교대(시점) 수량_사본 - 하마2교-수량" xfId="925" xr:uid="{00000000-0005-0000-0000-00005C030000}"/>
    <cellStyle name="_도곡1교 교대(시점) 수량_수량산출서(금수천)" xfId="926" xr:uid="{00000000-0005-0000-0000-00005D030000}"/>
    <cellStyle name="_도곡1교 교대(시점) 수량_수량산출서(원당천2공구)" xfId="927" xr:uid="{00000000-0005-0000-0000-00005E030000}"/>
    <cellStyle name="_도곡1교 교대(시점) 수량_수량산출서(큰골천)" xfId="928" xr:uid="{00000000-0005-0000-0000-00005F030000}"/>
    <cellStyle name="_도곡1교 교대(시점) 수량_수령산출" xfId="929" xr:uid="{00000000-0005-0000-0000-000060030000}"/>
    <cellStyle name="_도곡1교 교대(시점) 수량_수령산출_교량산출서 (version 1)" xfId="930" xr:uid="{00000000-0005-0000-0000-000061030000}"/>
    <cellStyle name="_도곡1교 교대(시점) 수량_수령산출_수량산출서(금수천)" xfId="931" xr:uid="{00000000-0005-0000-0000-000062030000}"/>
    <cellStyle name="_도곡1교 교대(시점) 수량_수령산출_수량산출서(원당천2공구)" xfId="932" xr:uid="{00000000-0005-0000-0000-000063030000}"/>
    <cellStyle name="_도곡1교 교대(시점) 수량_수령산출_수량산출서(큰골천)" xfId="933" xr:uid="{00000000-0005-0000-0000-000064030000}"/>
    <cellStyle name="_도곡1교 교대(시점) 수량_수령산출_원당천1공구수량산출서" xfId="934" xr:uid="{00000000-0005-0000-0000-000065030000}"/>
    <cellStyle name="_도곡1교 교대(시점) 수량_수령산출_원당천2공구수량산출서" xfId="935" xr:uid="{00000000-0005-0000-0000-000066030000}"/>
    <cellStyle name="_도곡1교 교대(시점) 수량_암거공(6X3)" xfId="936" xr:uid="{00000000-0005-0000-0000-000067030000}"/>
    <cellStyle name="_도곡1교 교대(시점) 수량_원당천1공구수량산출서" xfId="937" xr:uid="{00000000-0005-0000-0000-000068030000}"/>
    <cellStyle name="_도곡1교 교대(시점) 수량_원당천2공구수량산출서" xfId="938" xr:uid="{00000000-0005-0000-0000-000069030000}"/>
    <cellStyle name="_도곡1교 교대(시점) 수량_지장가옥깨기" xfId="939" xr:uid="{00000000-0005-0000-0000-00006A030000}"/>
    <cellStyle name="_도곡1교 교대(시점) 수량_지장가옥깨기_배수공15" xfId="940" xr:uid="{00000000-0005-0000-0000-00006B030000}"/>
    <cellStyle name="_도곡1교 교대(시점) 수량_측구공" xfId="941" xr:uid="{00000000-0005-0000-0000-00006C030000}"/>
    <cellStyle name="_도곡1교 교대(시점) 수량_측구공_배수공15" xfId="942" xr:uid="{00000000-0005-0000-0000-00006D030000}"/>
    <cellStyle name="_도곡1교 교대(시점) 수량_토공(성산-두릉)" xfId="943" xr:uid="{00000000-0005-0000-0000-00006E030000}"/>
    <cellStyle name="_도곡1교 교대(시점) 수량_토공(성산-두릉)_배수공15" xfId="944" xr:uid="{00000000-0005-0000-0000-00006F030000}"/>
    <cellStyle name="_도곡1교 교대(시점) 수량_하마1교-수량" xfId="945" xr:uid="{00000000-0005-0000-0000-000070030000}"/>
    <cellStyle name="_도곡1교 교대(시점) 수량_하마2교-수량" xfId="946" xr:uid="{00000000-0005-0000-0000-000071030000}"/>
    <cellStyle name="_도곡1교 교대(시점) 수량_하마읍3교대" xfId="947" xr:uid="{00000000-0005-0000-0000-000072030000}"/>
    <cellStyle name="_도곡1교 교대(시점) 수량_하마읍3교토공" xfId="948" xr:uid="{00000000-0005-0000-0000-000073030000}"/>
    <cellStyle name="_도곡1교 하부공 수량" xfId="949" xr:uid="{00000000-0005-0000-0000-000074030000}"/>
    <cellStyle name="_도곡1교 하부공 수량 2" xfId="950" xr:uid="{00000000-0005-0000-0000-000075030000}"/>
    <cellStyle name="_도곡1교 하부공 수량 2_4.배수공(내응)" xfId="951" xr:uid="{00000000-0005-0000-0000-000076030000}"/>
    <cellStyle name="_도곡1교 하부공 수량_00.자재집계(TOTAL)" xfId="952" xr:uid="{00000000-0005-0000-0000-000077030000}"/>
    <cellStyle name="_도곡1교 하부공 수량_00.자재집계(TOTAL)_교량산출서 (version 1)" xfId="953" xr:uid="{00000000-0005-0000-0000-000078030000}"/>
    <cellStyle name="_도곡1교 하부공 수량_00.자재집계(TOTAL)_수량산출서(금수천)" xfId="954" xr:uid="{00000000-0005-0000-0000-000079030000}"/>
    <cellStyle name="_도곡1교 하부공 수량_00.자재집계(TOTAL)_수량산출서(원당천2공구)" xfId="955" xr:uid="{00000000-0005-0000-0000-00007A030000}"/>
    <cellStyle name="_도곡1교 하부공 수량_00.자재집계(TOTAL)_수량산출서(큰골천)" xfId="956" xr:uid="{00000000-0005-0000-0000-00007B030000}"/>
    <cellStyle name="_도곡1교 하부공 수량_00.자재집계(TOTAL)_수령산출" xfId="957" xr:uid="{00000000-0005-0000-0000-00007C030000}"/>
    <cellStyle name="_도곡1교 하부공 수량_00.자재집계(TOTAL)_수령산출_교량산출서 (version 1)" xfId="958" xr:uid="{00000000-0005-0000-0000-00007D030000}"/>
    <cellStyle name="_도곡1교 하부공 수량_00.자재집계(TOTAL)_수령산출_수량산출서(금수천)" xfId="959" xr:uid="{00000000-0005-0000-0000-00007E030000}"/>
    <cellStyle name="_도곡1교 하부공 수량_00.자재집계(TOTAL)_수령산출_수량산출서(원당천2공구)" xfId="960" xr:uid="{00000000-0005-0000-0000-00007F030000}"/>
    <cellStyle name="_도곡1교 하부공 수량_00.자재집계(TOTAL)_수령산출_수량산출서(큰골천)" xfId="961" xr:uid="{00000000-0005-0000-0000-000080030000}"/>
    <cellStyle name="_도곡1교 하부공 수량_00.자재집계(TOTAL)_수령산출_원당천1공구수량산출서" xfId="962" xr:uid="{00000000-0005-0000-0000-000081030000}"/>
    <cellStyle name="_도곡1교 하부공 수량_00.자재집계(TOTAL)_수령산출_원당천2공구수량산출서" xfId="963" xr:uid="{00000000-0005-0000-0000-000082030000}"/>
    <cellStyle name="_도곡1교 하부공 수량_00.자재집계(TOTAL)_원당천1공구수량산출서" xfId="964" xr:uid="{00000000-0005-0000-0000-000083030000}"/>
    <cellStyle name="_도곡1교 하부공 수량_00.자재집계(TOTAL)_원당천2공구수량산출서" xfId="965" xr:uid="{00000000-0005-0000-0000-000084030000}"/>
    <cellStyle name="_도곡1교 하부공 수량_02.2-4.배수공" xfId="966" xr:uid="{00000000-0005-0000-0000-000085030000}"/>
    <cellStyle name="_도곡1교 하부공 수량_02.2-4.배수공_교량산출서 (version 1)" xfId="967" xr:uid="{00000000-0005-0000-0000-000086030000}"/>
    <cellStyle name="_도곡1교 하부공 수량_02.2-4.배수공_수량산출서(금수천)" xfId="968" xr:uid="{00000000-0005-0000-0000-000087030000}"/>
    <cellStyle name="_도곡1교 하부공 수량_02.2-4.배수공_수량산출서(원당천2공구)" xfId="969" xr:uid="{00000000-0005-0000-0000-000088030000}"/>
    <cellStyle name="_도곡1교 하부공 수량_02.2-4.배수공_수량산출서(큰골천)" xfId="970" xr:uid="{00000000-0005-0000-0000-000089030000}"/>
    <cellStyle name="_도곡1교 하부공 수량_02.2-4.배수공_수령산출" xfId="971" xr:uid="{00000000-0005-0000-0000-00008A030000}"/>
    <cellStyle name="_도곡1교 하부공 수량_02.2-4.배수공_수령산출_교량산출서 (version 1)" xfId="972" xr:uid="{00000000-0005-0000-0000-00008B030000}"/>
    <cellStyle name="_도곡1교 하부공 수량_02.2-4.배수공_수령산출_수량산출서(금수천)" xfId="973" xr:uid="{00000000-0005-0000-0000-00008C030000}"/>
    <cellStyle name="_도곡1교 하부공 수량_02.2-4.배수공_수령산출_수량산출서(원당천2공구)" xfId="974" xr:uid="{00000000-0005-0000-0000-00008D030000}"/>
    <cellStyle name="_도곡1교 하부공 수량_02.2-4.배수공_수령산출_수량산출서(큰골천)" xfId="975" xr:uid="{00000000-0005-0000-0000-00008E030000}"/>
    <cellStyle name="_도곡1교 하부공 수량_02.2-4.배수공_수령산출_원당천1공구수량산출서" xfId="976" xr:uid="{00000000-0005-0000-0000-00008F030000}"/>
    <cellStyle name="_도곡1교 하부공 수량_02.2-4.배수공_수령산출_원당천2공구수량산출서" xfId="977" xr:uid="{00000000-0005-0000-0000-000090030000}"/>
    <cellStyle name="_도곡1교 하부공 수량_02.2-4.배수공_원당천1공구수량산출서" xfId="978" xr:uid="{00000000-0005-0000-0000-000091030000}"/>
    <cellStyle name="_도곡1교 하부공 수량_02.2-4.배수공_원당천2공구수량산출서" xfId="979" xr:uid="{00000000-0005-0000-0000-000092030000}"/>
    <cellStyle name="_도곡1교 하부공 수량_02.3-6.배수공" xfId="980" xr:uid="{00000000-0005-0000-0000-000093030000}"/>
    <cellStyle name="_도곡1교 하부공 수량_02.3-6.배수공_교량산출서 (version 1)" xfId="981" xr:uid="{00000000-0005-0000-0000-000094030000}"/>
    <cellStyle name="_도곡1교 하부공 수량_02.3-6.배수공_수량산출서(금수천)" xfId="982" xr:uid="{00000000-0005-0000-0000-000095030000}"/>
    <cellStyle name="_도곡1교 하부공 수량_02.3-6.배수공_수량산출서(원당천2공구)" xfId="983" xr:uid="{00000000-0005-0000-0000-000096030000}"/>
    <cellStyle name="_도곡1교 하부공 수량_02.3-6.배수공_수량산출서(큰골천)" xfId="984" xr:uid="{00000000-0005-0000-0000-000097030000}"/>
    <cellStyle name="_도곡1교 하부공 수량_02.3-6.배수공_수령산출" xfId="985" xr:uid="{00000000-0005-0000-0000-000098030000}"/>
    <cellStyle name="_도곡1교 하부공 수량_02.3-6.배수공_수령산출_교량산출서 (version 1)" xfId="986" xr:uid="{00000000-0005-0000-0000-000099030000}"/>
    <cellStyle name="_도곡1교 하부공 수량_02.3-6.배수공_수령산출_수량산출서(금수천)" xfId="987" xr:uid="{00000000-0005-0000-0000-00009A030000}"/>
    <cellStyle name="_도곡1교 하부공 수량_02.3-6.배수공_수령산출_수량산출서(원당천2공구)" xfId="988" xr:uid="{00000000-0005-0000-0000-00009B030000}"/>
    <cellStyle name="_도곡1교 하부공 수량_02.3-6.배수공_수령산출_수량산출서(큰골천)" xfId="989" xr:uid="{00000000-0005-0000-0000-00009C030000}"/>
    <cellStyle name="_도곡1교 하부공 수량_02.3-6.배수공_수령산출_원당천1공구수량산출서" xfId="990" xr:uid="{00000000-0005-0000-0000-00009D030000}"/>
    <cellStyle name="_도곡1교 하부공 수량_02.3-6.배수공_수령산출_원당천2공구수량산출서" xfId="991" xr:uid="{00000000-0005-0000-0000-00009E030000}"/>
    <cellStyle name="_도곡1교 하부공 수량_02.3-6.배수공_원당천1공구수량산출서" xfId="992" xr:uid="{00000000-0005-0000-0000-00009F030000}"/>
    <cellStyle name="_도곡1교 하부공 수량_02.3-6.배수공_원당천2공구수량산출서" xfId="993" xr:uid="{00000000-0005-0000-0000-0000A0030000}"/>
    <cellStyle name="_도곡1교 하부공 수량_02.3-G.배수공" xfId="994" xr:uid="{00000000-0005-0000-0000-0000A1030000}"/>
    <cellStyle name="_도곡1교 하부공 수량_02.3-G.배수공_교량산출서 (version 1)" xfId="995" xr:uid="{00000000-0005-0000-0000-0000A2030000}"/>
    <cellStyle name="_도곡1교 하부공 수량_02.3-G.배수공_수량산출서(금수천)" xfId="996" xr:uid="{00000000-0005-0000-0000-0000A3030000}"/>
    <cellStyle name="_도곡1교 하부공 수량_02.3-G.배수공_수량산출서(원당천2공구)" xfId="997" xr:uid="{00000000-0005-0000-0000-0000A4030000}"/>
    <cellStyle name="_도곡1교 하부공 수량_02.3-G.배수공_수량산출서(큰골천)" xfId="998" xr:uid="{00000000-0005-0000-0000-0000A5030000}"/>
    <cellStyle name="_도곡1교 하부공 수량_02.3-G.배수공_수령산출" xfId="999" xr:uid="{00000000-0005-0000-0000-0000A6030000}"/>
    <cellStyle name="_도곡1교 하부공 수량_02.3-G.배수공_수령산출_교량산출서 (version 1)" xfId="1000" xr:uid="{00000000-0005-0000-0000-0000A7030000}"/>
    <cellStyle name="_도곡1교 하부공 수량_02.3-G.배수공_수령산출_수량산출서(금수천)" xfId="1001" xr:uid="{00000000-0005-0000-0000-0000A8030000}"/>
    <cellStyle name="_도곡1교 하부공 수량_02.3-G.배수공_수령산출_수량산출서(원당천2공구)" xfId="1002" xr:uid="{00000000-0005-0000-0000-0000A9030000}"/>
    <cellStyle name="_도곡1교 하부공 수량_02.3-G.배수공_수령산출_수량산출서(큰골천)" xfId="1003" xr:uid="{00000000-0005-0000-0000-0000AA030000}"/>
    <cellStyle name="_도곡1교 하부공 수량_02.3-G.배수공_수령산출_원당천1공구수량산출서" xfId="1004" xr:uid="{00000000-0005-0000-0000-0000AB030000}"/>
    <cellStyle name="_도곡1교 하부공 수량_02.3-G.배수공_수령산출_원당천2공구수량산출서" xfId="1005" xr:uid="{00000000-0005-0000-0000-0000AC030000}"/>
    <cellStyle name="_도곡1교 하부공 수량_02.3-G.배수공_원당천1공구수량산출서" xfId="1006" xr:uid="{00000000-0005-0000-0000-0000AD030000}"/>
    <cellStyle name="_도곡1교 하부공 수량_02.3-G.배수공_원당천2공구수량산출서" xfId="1007" xr:uid="{00000000-0005-0000-0000-0000AE030000}"/>
    <cellStyle name="_도곡1교 하부공 수량_02-배수공" xfId="1008" xr:uid="{00000000-0005-0000-0000-0000AF030000}"/>
    <cellStyle name="_도곡1교 하부공 수량_02-배수공_4.배수공(내응)" xfId="1009" xr:uid="{00000000-0005-0000-0000-0000B0030000}"/>
    <cellStyle name="_도곡1교 하부공 수량_02-배수공집계" xfId="1010" xr:uid="{00000000-0005-0000-0000-0000B1030000}"/>
    <cellStyle name="_도곡1교 하부공 수량_02-배수공집계_교량산출서 (version 1)" xfId="1011" xr:uid="{00000000-0005-0000-0000-0000B2030000}"/>
    <cellStyle name="_도곡1교 하부공 수량_02-배수공집계_수량산출서(금수천)" xfId="1012" xr:uid="{00000000-0005-0000-0000-0000B3030000}"/>
    <cellStyle name="_도곡1교 하부공 수량_02-배수공집계_수량산출서(원당천2공구)" xfId="1013" xr:uid="{00000000-0005-0000-0000-0000B4030000}"/>
    <cellStyle name="_도곡1교 하부공 수량_02-배수공집계_수량산출서(큰골천)" xfId="1014" xr:uid="{00000000-0005-0000-0000-0000B5030000}"/>
    <cellStyle name="_도곡1교 하부공 수량_02-배수공집계_수령산출" xfId="1015" xr:uid="{00000000-0005-0000-0000-0000B6030000}"/>
    <cellStyle name="_도곡1교 하부공 수량_02-배수공집계_수령산출_교량산출서 (version 1)" xfId="1016" xr:uid="{00000000-0005-0000-0000-0000B7030000}"/>
    <cellStyle name="_도곡1교 하부공 수량_02-배수공집계_수령산출_수량산출서(금수천)" xfId="1017" xr:uid="{00000000-0005-0000-0000-0000B8030000}"/>
    <cellStyle name="_도곡1교 하부공 수량_02-배수공집계_수령산출_수량산출서(원당천2공구)" xfId="1018" xr:uid="{00000000-0005-0000-0000-0000B9030000}"/>
    <cellStyle name="_도곡1교 하부공 수량_02-배수공집계_수령산출_수량산출서(큰골천)" xfId="1019" xr:uid="{00000000-0005-0000-0000-0000BA030000}"/>
    <cellStyle name="_도곡1교 하부공 수량_02-배수공집계_수령산출_원당천1공구수량산출서" xfId="1020" xr:uid="{00000000-0005-0000-0000-0000BB030000}"/>
    <cellStyle name="_도곡1교 하부공 수량_02-배수공집계_수령산출_원당천2공구수량산출서" xfId="1021" xr:uid="{00000000-0005-0000-0000-0000BC030000}"/>
    <cellStyle name="_도곡1교 하부공 수량_02-배수공집계_원당천1공구수량산출서" xfId="1022" xr:uid="{00000000-0005-0000-0000-0000BD030000}"/>
    <cellStyle name="_도곡1교 하부공 수량_02-배수공집계_원당천2공구수량산출서" xfId="1023" xr:uid="{00000000-0005-0000-0000-0000BE030000}"/>
    <cellStyle name="_도곡1교 하부공 수량_4.배수공(내응)" xfId="1024" xr:uid="{00000000-0005-0000-0000-0000BF030000}"/>
    <cellStyle name="_도곡1교 하부공 수량_교량산출서 (version 1)" xfId="1025" xr:uid="{00000000-0005-0000-0000-0000C0030000}"/>
    <cellStyle name="_도곡1교 하부공 수량_배수공" xfId="1026" xr:uid="{00000000-0005-0000-0000-0000C1030000}"/>
    <cellStyle name="_도곡1교 하부공 수량_배수공15" xfId="1027" xr:uid="{00000000-0005-0000-0000-0000C2030000}"/>
    <cellStyle name="_도곡1교 하부공 수량_사본 - 하마2교-수량" xfId="1028" xr:uid="{00000000-0005-0000-0000-0000C3030000}"/>
    <cellStyle name="_도곡1교 하부공 수량_수량산출서(금수천)" xfId="1029" xr:uid="{00000000-0005-0000-0000-0000C4030000}"/>
    <cellStyle name="_도곡1교 하부공 수량_수량산출서(원당천2공구)" xfId="1030" xr:uid="{00000000-0005-0000-0000-0000C5030000}"/>
    <cellStyle name="_도곡1교 하부공 수량_수량산출서(큰골천)" xfId="1031" xr:uid="{00000000-0005-0000-0000-0000C6030000}"/>
    <cellStyle name="_도곡1교 하부공 수량_수령산출" xfId="1032" xr:uid="{00000000-0005-0000-0000-0000C7030000}"/>
    <cellStyle name="_도곡1교 하부공 수량_수령산출_교량산출서 (version 1)" xfId="1033" xr:uid="{00000000-0005-0000-0000-0000C8030000}"/>
    <cellStyle name="_도곡1교 하부공 수량_수령산출_수량산출서(금수천)" xfId="1034" xr:uid="{00000000-0005-0000-0000-0000C9030000}"/>
    <cellStyle name="_도곡1교 하부공 수량_수령산출_수량산출서(원당천2공구)" xfId="1035" xr:uid="{00000000-0005-0000-0000-0000CA030000}"/>
    <cellStyle name="_도곡1교 하부공 수량_수령산출_수량산출서(큰골천)" xfId="1036" xr:uid="{00000000-0005-0000-0000-0000CB030000}"/>
    <cellStyle name="_도곡1교 하부공 수량_수령산출_원당천1공구수량산출서" xfId="1037" xr:uid="{00000000-0005-0000-0000-0000CC030000}"/>
    <cellStyle name="_도곡1교 하부공 수량_수령산출_원당천2공구수량산출서" xfId="1038" xr:uid="{00000000-0005-0000-0000-0000CD030000}"/>
    <cellStyle name="_도곡1교 하부공 수량_암거공(6X3)" xfId="1039" xr:uid="{00000000-0005-0000-0000-0000CE030000}"/>
    <cellStyle name="_도곡1교 하부공 수량_원당천1공구수량산출서" xfId="1040" xr:uid="{00000000-0005-0000-0000-0000CF030000}"/>
    <cellStyle name="_도곡1교 하부공 수량_원당천2공구수량산출서" xfId="1041" xr:uid="{00000000-0005-0000-0000-0000D0030000}"/>
    <cellStyle name="_도곡1교 하부공 수량_지장가옥깨기" xfId="1042" xr:uid="{00000000-0005-0000-0000-0000D1030000}"/>
    <cellStyle name="_도곡1교 하부공 수량_지장가옥깨기_배수공15" xfId="1043" xr:uid="{00000000-0005-0000-0000-0000D2030000}"/>
    <cellStyle name="_도곡1교 하부공 수량_측구공" xfId="1044" xr:uid="{00000000-0005-0000-0000-0000D3030000}"/>
    <cellStyle name="_도곡1교 하부공 수량_측구공_배수공15" xfId="1045" xr:uid="{00000000-0005-0000-0000-0000D4030000}"/>
    <cellStyle name="_도곡1교 하부공 수량_토공(성산-두릉)" xfId="1046" xr:uid="{00000000-0005-0000-0000-0000D5030000}"/>
    <cellStyle name="_도곡1교 하부공 수량_토공(성산-두릉)_배수공15" xfId="1047" xr:uid="{00000000-0005-0000-0000-0000D6030000}"/>
    <cellStyle name="_도곡1교 하부공 수량_하마1교-수량" xfId="1048" xr:uid="{00000000-0005-0000-0000-0000D7030000}"/>
    <cellStyle name="_도곡1교 하부공 수량_하마2교-수량" xfId="1049" xr:uid="{00000000-0005-0000-0000-0000D8030000}"/>
    <cellStyle name="_도곡1교 하부공 수량_하마읍3교대" xfId="1050" xr:uid="{00000000-0005-0000-0000-0000D9030000}"/>
    <cellStyle name="_도곡1교 하부공 수량_하마읍3교토공" xfId="1051" xr:uid="{00000000-0005-0000-0000-0000DA030000}"/>
    <cellStyle name="_도곡2교 교대 수량" xfId="1052" xr:uid="{00000000-0005-0000-0000-0000DB030000}"/>
    <cellStyle name="_도곡2교 교대 수량 2" xfId="1053" xr:uid="{00000000-0005-0000-0000-0000DC030000}"/>
    <cellStyle name="_도곡2교 교대 수량 2_4.배수공(내응)" xfId="1054" xr:uid="{00000000-0005-0000-0000-0000DD030000}"/>
    <cellStyle name="_도곡2교 교대 수량_00.자재집계(TOTAL)" xfId="1055" xr:uid="{00000000-0005-0000-0000-0000DE030000}"/>
    <cellStyle name="_도곡2교 교대 수량_00.자재집계(TOTAL)_교량산출서 (version 1)" xfId="1056" xr:uid="{00000000-0005-0000-0000-0000DF030000}"/>
    <cellStyle name="_도곡2교 교대 수량_00.자재집계(TOTAL)_수량산출서(금수천)" xfId="1057" xr:uid="{00000000-0005-0000-0000-0000E0030000}"/>
    <cellStyle name="_도곡2교 교대 수량_00.자재집계(TOTAL)_수량산출서(원당천2공구)" xfId="1058" xr:uid="{00000000-0005-0000-0000-0000E1030000}"/>
    <cellStyle name="_도곡2교 교대 수량_00.자재집계(TOTAL)_수량산출서(큰골천)" xfId="1059" xr:uid="{00000000-0005-0000-0000-0000E2030000}"/>
    <cellStyle name="_도곡2교 교대 수량_00.자재집계(TOTAL)_수령산출" xfId="1060" xr:uid="{00000000-0005-0000-0000-0000E3030000}"/>
    <cellStyle name="_도곡2교 교대 수량_00.자재집계(TOTAL)_수령산출_교량산출서 (version 1)" xfId="1061" xr:uid="{00000000-0005-0000-0000-0000E4030000}"/>
    <cellStyle name="_도곡2교 교대 수량_00.자재집계(TOTAL)_수령산출_수량산출서(금수천)" xfId="1062" xr:uid="{00000000-0005-0000-0000-0000E5030000}"/>
    <cellStyle name="_도곡2교 교대 수량_00.자재집계(TOTAL)_수령산출_수량산출서(원당천2공구)" xfId="1063" xr:uid="{00000000-0005-0000-0000-0000E6030000}"/>
    <cellStyle name="_도곡2교 교대 수량_00.자재집계(TOTAL)_수령산출_수량산출서(큰골천)" xfId="1064" xr:uid="{00000000-0005-0000-0000-0000E7030000}"/>
    <cellStyle name="_도곡2교 교대 수량_00.자재집계(TOTAL)_수령산출_원당천1공구수량산출서" xfId="1065" xr:uid="{00000000-0005-0000-0000-0000E8030000}"/>
    <cellStyle name="_도곡2교 교대 수량_00.자재집계(TOTAL)_수령산출_원당천2공구수량산출서" xfId="1066" xr:uid="{00000000-0005-0000-0000-0000E9030000}"/>
    <cellStyle name="_도곡2교 교대 수량_00.자재집계(TOTAL)_원당천1공구수량산출서" xfId="1067" xr:uid="{00000000-0005-0000-0000-0000EA030000}"/>
    <cellStyle name="_도곡2교 교대 수량_00.자재집계(TOTAL)_원당천2공구수량산출서" xfId="1068" xr:uid="{00000000-0005-0000-0000-0000EB030000}"/>
    <cellStyle name="_도곡2교 교대 수량_02.2-4.배수공" xfId="1069" xr:uid="{00000000-0005-0000-0000-0000EC030000}"/>
    <cellStyle name="_도곡2교 교대 수량_02.2-4.배수공_교량산출서 (version 1)" xfId="1070" xr:uid="{00000000-0005-0000-0000-0000ED030000}"/>
    <cellStyle name="_도곡2교 교대 수량_02.2-4.배수공_수량산출서(금수천)" xfId="1071" xr:uid="{00000000-0005-0000-0000-0000EE030000}"/>
    <cellStyle name="_도곡2교 교대 수량_02.2-4.배수공_수량산출서(원당천2공구)" xfId="1072" xr:uid="{00000000-0005-0000-0000-0000EF030000}"/>
    <cellStyle name="_도곡2교 교대 수량_02.2-4.배수공_수량산출서(큰골천)" xfId="1073" xr:uid="{00000000-0005-0000-0000-0000F0030000}"/>
    <cellStyle name="_도곡2교 교대 수량_02.2-4.배수공_수령산출" xfId="1074" xr:uid="{00000000-0005-0000-0000-0000F1030000}"/>
    <cellStyle name="_도곡2교 교대 수량_02.2-4.배수공_수령산출_교량산출서 (version 1)" xfId="1075" xr:uid="{00000000-0005-0000-0000-0000F2030000}"/>
    <cellStyle name="_도곡2교 교대 수량_02.2-4.배수공_수령산출_수량산출서(금수천)" xfId="1076" xr:uid="{00000000-0005-0000-0000-0000F3030000}"/>
    <cellStyle name="_도곡2교 교대 수량_02.2-4.배수공_수령산출_수량산출서(원당천2공구)" xfId="1077" xr:uid="{00000000-0005-0000-0000-0000F4030000}"/>
    <cellStyle name="_도곡2교 교대 수량_02.2-4.배수공_수령산출_수량산출서(큰골천)" xfId="1078" xr:uid="{00000000-0005-0000-0000-0000F5030000}"/>
    <cellStyle name="_도곡2교 교대 수량_02.2-4.배수공_수령산출_원당천1공구수량산출서" xfId="1079" xr:uid="{00000000-0005-0000-0000-0000F6030000}"/>
    <cellStyle name="_도곡2교 교대 수량_02.2-4.배수공_수령산출_원당천2공구수량산출서" xfId="1080" xr:uid="{00000000-0005-0000-0000-0000F7030000}"/>
    <cellStyle name="_도곡2교 교대 수량_02.2-4.배수공_원당천1공구수량산출서" xfId="1081" xr:uid="{00000000-0005-0000-0000-0000F8030000}"/>
    <cellStyle name="_도곡2교 교대 수량_02.2-4.배수공_원당천2공구수량산출서" xfId="1082" xr:uid="{00000000-0005-0000-0000-0000F9030000}"/>
    <cellStyle name="_도곡2교 교대 수량_02.3-6.배수공" xfId="1083" xr:uid="{00000000-0005-0000-0000-0000FA030000}"/>
    <cellStyle name="_도곡2교 교대 수량_02.3-6.배수공_교량산출서 (version 1)" xfId="1084" xr:uid="{00000000-0005-0000-0000-0000FB030000}"/>
    <cellStyle name="_도곡2교 교대 수량_02.3-6.배수공_수량산출서(금수천)" xfId="1085" xr:uid="{00000000-0005-0000-0000-0000FC030000}"/>
    <cellStyle name="_도곡2교 교대 수량_02.3-6.배수공_수량산출서(원당천2공구)" xfId="1086" xr:uid="{00000000-0005-0000-0000-0000FD030000}"/>
    <cellStyle name="_도곡2교 교대 수량_02.3-6.배수공_수량산출서(큰골천)" xfId="1087" xr:uid="{00000000-0005-0000-0000-0000FE030000}"/>
    <cellStyle name="_도곡2교 교대 수량_02.3-6.배수공_수령산출" xfId="1088" xr:uid="{00000000-0005-0000-0000-0000FF030000}"/>
    <cellStyle name="_도곡2교 교대 수량_02.3-6.배수공_수령산출_교량산출서 (version 1)" xfId="1089" xr:uid="{00000000-0005-0000-0000-000000040000}"/>
    <cellStyle name="_도곡2교 교대 수량_02.3-6.배수공_수령산출_수량산출서(금수천)" xfId="1090" xr:uid="{00000000-0005-0000-0000-000001040000}"/>
    <cellStyle name="_도곡2교 교대 수량_02.3-6.배수공_수령산출_수량산출서(원당천2공구)" xfId="1091" xr:uid="{00000000-0005-0000-0000-000002040000}"/>
    <cellStyle name="_도곡2교 교대 수량_02.3-6.배수공_수령산출_수량산출서(큰골천)" xfId="1092" xr:uid="{00000000-0005-0000-0000-000003040000}"/>
    <cellStyle name="_도곡2교 교대 수량_02.3-6.배수공_수령산출_원당천1공구수량산출서" xfId="1093" xr:uid="{00000000-0005-0000-0000-000004040000}"/>
    <cellStyle name="_도곡2교 교대 수량_02.3-6.배수공_수령산출_원당천2공구수량산출서" xfId="1094" xr:uid="{00000000-0005-0000-0000-000005040000}"/>
    <cellStyle name="_도곡2교 교대 수량_02.3-6.배수공_원당천1공구수량산출서" xfId="1095" xr:uid="{00000000-0005-0000-0000-000006040000}"/>
    <cellStyle name="_도곡2교 교대 수량_02.3-6.배수공_원당천2공구수량산출서" xfId="1096" xr:uid="{00000000-0005-0000-0000-000007040000}"/>
    <cellStyle name="_도곡2교 교대 수량_02.3-G.배수공" xfId="1097" xr:uid="{00000000-0005-0000-0000-000008040000}"/>
    <cellStyle name="_도곡2교 교대 수량_02.3-G.배수공_교량산출서 (version 1)" xfId="1098" xr:uid="{00000000-0005-0000-0000-000009040000}"/>
    <cellStyle name="_도곡2교 교대 수량_02.3-G.배수공_수량산출서(금수천)" xfId="1099" xr:uid="{00000000-0005-0000-0000-00000A040000}"/>
    <cellStyle name="_도곡2교 교대 수량_02.3-G.배수공_수량산출서(원당천2공구)" xfId="1100" xr:uid="{00000000-0005-0000-0000-00000B040000}"/>
    <cellStyle name="_도곡2교 교대 수량_02.3-G.배수공_수량산출서(큰골천)" xfId="1101" xr:uid="{00000000-0005-0000-0000-00000C040000}"/>
    <cellStyle name="_도곡2교 교대 수량_02.3-G.배수공_수령산출" xfId="1102" xr:uid="{00000000-0005-0000-0000-00000D040000}"/>
    <cellStyle name="_도곡2교 교대 수량_02.3-G.배수공_수령산출_교량산출서 (version 1)" xfId="1103" xr:uid="{00000000-0005-0000-0000-00000E040000}"/>
    <cellStyle name="_도곡2교 교대 수량_02.3-G.배수공_수령산출_수량산출서(금수천)" xfId="1104" xr:uid="{00000000-0005-0000-0000-00000F040000}"/>
    <cellStyle name="_도곡2교 교대 수량_02.3-G.배수공_수령산출_수량산출서(원당천2공구)" xfId="1105" xr:uid="{00000000-0005-0000-0000-000010040000}"/>
    <cellStyle name="_도곡2교 교대 수량_02.3-G.배수공_수령산출_수량산출서(큰골천)" xfId="1106" xr:uid="{00000000-0005-0000-0000-000011040000}"/>
    <cellStyle name="_도곡2교 교대 수량_02.3-G.배수공_수령산출_원당천1공구수량산출서" xfId="1107" xr:uid="{00000000-0005-0000-0000-000012040000}"/>
    <cellStyle name="_도곡2교 교대 수량_02.3-G.배수공_수령산출_원당천2공구수량산출서" xfId="1108" xr:uid="{00000000-0005-0000-0000-000013040000}"/>
    <cellStyle name="_도곡2교 교대 수량_02.3-G.배수공_원당천1공구수량산출서" xfId="1109" xr:uid="{00000000-0005-0000-0000-000014040000}"/>
    <cellStyle name="_도곡2교 교대 수량_02.3-G.배수공_원당천2공구수량산출서" xfId="1110" xr:uid="{00000000-0005-0000-0000-000015040000}"/>
    <cellStyle name="_도곡2교 교대 수량_02-배수공" xfId="1111" xr:uid="{00000000-0005-0000-0000-000016040000}"/>
    <cellStyle name="_도곡2교 교대 수량_02-배수공_4.배수공(내응)" xfId="1112" xr:uid="{00000000-0005-0000-0000-000017040000}"/>
    <cellStyle name="_도곡2교 교대 수량_02-배수공집계" xfId="1113" xr:uid="{00000000-0005-0000-0000-000018040000}"/>
    <cellStyle name="_도곡2교 교대 수량_02-배수공집계_교량산출서 (version 1)" xfId="1114" xr:uid="{00000000-0005-0000-0000-000019040000}"/>
    <cellStyle name="_도곡2교 교대 수량_02-배수공집계_수량산출서(금수천)" xfId="1115" xr:uid="{00000000-0005-0000-0000-00001A040000}"/>
    <cellStyle name="_도곡2교 교대 수량_02-배수공집계_수량산출서(원당천2공구)" xfId="1116" xr:uid="{00000000-0005-0000-0000-00001B040000}"/>
    <cellStyle name="_도곡2교 교대 수량_02-배수공집계_수량산출서(큰골천)" xfId="1117" xr:uid="{00000000-0005-0000-0000-00001C040000}"/>
    <cellStyle name="_도곡2교 교대 수량_02-배수공집계_수령산출" xfId="1118" xr:uid="{00000000-0005-0000-0000-00001D040000}"/>
    <cellStyle name="_도곡2교 교대 수량_02-배수공집계_수령산출_교량산출서 (version 1)" xfId="1119" xr:uid="{00000000-0005-0000-0000-00001E040000}"/>
    <cellStyle name="_도곡2교 교대 수량_02-배수공집계_수령산출_수량산출서(금수천)" xfId="1120" xr:uid="{00000000-0005-0000-0000-00001F040000}"/>
    <cellStyle name="_도곡2교 교대 수량_02-배수공집계_수령산출_수량산출서(원당천2공구)" xfId="1121" xr:uid="{00000000-0005-0000-0000-000020040000}"/>
    <cellStyle name="_도곡2교 교대 수량_02-배수공집계_수령산출_수량산출서(큰골천)" xfId="1122" xr:uid="{00000000-0005-0000-0000-000021040000}"/>
    <cellStyle name="_도곡2교 교대 수량_02-배수공집계_수령산출_원당천1공구수량산출서" xfId="1123" xr:uid="{00000000-0005-0000-0000-000022040000}"/>
    <cellStyle name="_도곡2교 교대 수량_02-배수공집계_수령산출_원당천2공구수량산출서" xfId="1124" xr:uid="{00000000-0005-0000-0000-000023040000}"/>
    <cellStyle name="_도곡2교 교대 수량_02-배수공집계_원당천1공구수량산출서" xfId="1125" xr:uid="{00000000-0005-0000-0000-000024040000}"/>
    <cellStyle name="_도곡2교 교대 수량_02-배수공집계_원당천2공구수량산출서" xfId="1126" xr:uid="{00000000-0005-0000-0000-000025040000}"/>
    <cellStyle name="_도곡2교 교대 수량_4.배수공(내응)" xfId="1127" xr:uid="{00000000-0005-0000-0000-000026040000}"/>
    <cellStyle name="_도곡2교 교대 수량_교량산출서 (version 1)" xfId="1128" xr:uid="{00000000-0005-0000-0000-000027040000}"/>
    <cellStyle name="_도곡2교 교대 수량_배수공" xfId="1129" xr:uid="{00000000-0005-0000-0000-000028040000}"/>
    <cellStyle name="_도곡2교 교대 수량_배수공15" xfId="1130" xr:uid="{00000000-0005-0000-0000-000029040000}"/>
    <cellStyle name="_도곡2교 교대 수량_사본 - 하마2교-수량" xfId="1131" xr:uid="{00000000-0005-0000-0000-00002A040000}"/>
    <cellStyle name="_도곡2교 교대 수량_수량산출서(금수천)" xfId="1132" xr:uid="{00000000-0005-0000-0000-00002B040000}"/>
    <cellStyle name="_도곡2교 교대 수량_수량산출서(원당천2공구)" xfId="1133" xr:uid="{00000000-0005-0000-0000-00002C040000}"/>
    <cellStyle name="_도곡2교 교대 수량_수량산출서(큰골천)" xfId="1134" xr:uid="{00000000-0005-0000-0000-00002D040000}"/>
    <cellStyle name="_도곡2교 교대 수량_수령산출" xfId="1135" xr:uid="{00000000-0005-0000-0000-00002E040000}"/>
    <cellStyle name="_도곡2교 교대 수량_수령산출_교량산출서 (version 1)" xfId="1136" xr:uid="{00000000-0005-0000-0000-00002F040000}"/>
    <cellStyle name="_도곡2교 교대 수량_수령산출_수량산출서(금수천)" xfId="1137" xr:uid="{00000000-0005-0000-0000-000030040000}"/>
    <cellStyle name="_도곡2교 교대 수량_수령산출_수량산출서(원당천2공구)" xfId="1138" xr:uid="{00000000-0005-0000-0000-000031040000}"/>
    <cellStyle name="_도곡2교 교대 수량_수령산출_수량산출서(큰골천)" xfId="1139" xr:uid="{00000000-0005-0000-0000-000032040000}"/>
    <cellStyle name="_도곡2교 교대 수량_수령산출_원당천1공구수량산출서" xfId="1140" xr:uid="{00000000-0005-0000-0000-000033040000}"/>
    <cellStyle name="_도곡2교 교대 수량_수령산출_원당천2공구수량산출서" xfId="1141" xr:uid="{00000000-0005-0000-0000-000034040000}"/>
    <cellStyle name="_도곡2교 교대 수량_암거공(6X3)" xfId="1142" xr:uid="{00000000-0005-0000-0000-000035040000}"/>
    <cellStyle name="_도곡2교 교대 수량_원당천1공구수량산출서" xfId="1143" xr:uid="{00000000-0005-0000-0000-000036040000}"/>
    <cellStyle name="_도곡2교 교대 수량_원당천2공구수량산출서" xfId="1144" xr:uid="{00000000-0005-0000-0000-000037040000}"/>
    <cellStyle name="_도곡2교 교대 수량_지장가옥깨기" xfId="1145" xr:uid="{00000000-0005-0000-0000-000038040000}"/>
    <cellStyle name="_도곡2교 교대 수량_지장가옥깨기_배수공15" xfId="1146" xr:uid="{00000000-0005-0000-0000-000039040000}"/>
    <cellStyle name="_도곡2교 교대 수량_측구공" xfId="1147" xr:uid="{00000000-0005-0000-0000-00003A040000}"/>
    <cellStyle name="_도곡2교 교대 수량_측구공_배수공15" xfId="1148" xr:uid="{00000000-0005-0000-0000-00003B040000}"/>
    <cellStyle name="_도곡2교 교대 수량_토공(성산-두릉)" xfId="1149" xr:uid="{00000000-0005-0000-0000-00003C040000}"/>
    <cellStyle name="_도곡2교 교대 수량_토공(성산-두릉)_배수공15" xfId="1150" xr:uid="{00000000-0005-0000-0000-00003D040000}"/>
    <cellStyle name="_도곡2교 교대 수량_하마1교-수량" xfId="1151" xr:uid="{00000000-0005-0000-0000-00003E040000}"/>
    <cellStyle name="_도곡2교 교대 수량_하마2교-수량" xfId="1152" xr:uid="{00000000-0005-0000-0000-00003F040000}"/>
    <cellStyle name="_도곡2교 교대 수량_하마읍3교대" xfId="1153" xr:uid="{00000000-0005-0000-0000-000040040000}"/>
    <cellStyle name="_도곡2교 교대 수량_하마읍3교토공" xfId="1154" xr:uid="{00000000-0005-0000-0000-000041040000}"/>
    <cellStyle name="_도곡2교 교대(종점) 수량" xfId="1155" xr:uid="{00000000-0005-0000-0000-000042040000}"/>
    <cellStyle name="_도곡2교 교대(종점) 수량 2" xfId="1156" xr:uid="{00000000-0005-0000-0000-000043040000}"/>
    <cellStyle name="_도곡2교 교대(종점) 수량 2_4.배수공(내응)" xfId="1157" xr:uid="{00000000-0005-0000-0000-000044040000}"/>
    <cellStyle name="_도곡2교 교대(종점) 수량_00.자재집계(TOTAL)" xfId="1158" xr:uid="{00000000-0005-0000-0000-000045040000}"/>
    <cellStyle name="_도곡2교 교대(종점) 수량_00.자재집계(TOTAL)_교량산출서 (version 1)" xfId="1159" xr:uid="{00000000-0005-0000-0000-000046040000}"/>
    <cellStyle name="_도곡2교 교대(종점) 수량_00.자재집계(TOTAL)_수량산출서(금수천)" xfId="1160" xr:uid="{00000000-0005-0000-0000-000047040000}"/>
    <cellStyle name="_도곡2교 교대(종점) 수량_00.자재집계(TOTAL)_수량산출서(원당천2공구)" xfId="1161" xr:uid="{00000000-0005-0000-0000-000048040000}"/>
    <cellStyle name="_도곡2교 교대(종점) 수량_00.자재집계(TOTAL)_수량산출서(큰골천)" xfId="1162" xr:uid="{00000000-0005-0000-0000-000049040000}"/>
    <cellStyle name="_도곡2교 교대(종점) 수량_00.자재집계(TOTAL)_수령산출" xfId="1163" xr:uid="{00000000-0005-0000-0000-00004A040000}"/>
    <cellStyle name="_도곡2교 교대(종점) 수량_00.자재집계(TOTAL)_수령산출_교량산출서 (version 1)" xfId="1164" xr:uid="{00000000-0005-0000-0000-00004B040000}"/>
    <cellStyle name="_도곡2교 교대(종점) 수량_00.자재집계(TOTAL)_수령산출_수량산출서(금수천)" xfId="1165" xr:uid="{00000000-0005-0000-0000-00004C040000}"/>
    <cellStyle name="_도곡2교 교대(종점) 수량_00.자재집계(TOTAL)_수령산출_수량산출서(원당천2공구)" xfId="1166" xr:uid="{00000000-0005-0000-0000-00004D040000}"/>
    <cellStyle name="_도곡2교 교대(종점) 수량_00.자재집계(TOTAL)_수령산출_수량산출서(큰골천)" xfId="1167" xr:uid="{00000000-0005-0000-0000-00004E040000}"/>
    <cellStyle name="_도곡2교 교대(종점) 수량_00.자재집계(TOTAL)_수령산출_원당천1공구수량산출서" xfId="1168" xr:uid="{00000000-0005-0000-0000-00004F040000}"/>
    <cellStyle name="_도곡2교 교대(종점) 수량_00.자재집계(TOTAL)_수령산출_원당천2공구수량산출서" xfId="1169" xr:uid="{00000000-0005-0000-0000-000050040000}"/>
    <cellStyle name="_도곡2교 교대(종점) 수량_00.자재집계(TOTAL)_원당천1공구수량산출서" xfId="1170" xr:uid="{00000000-0005-0000-0000-000051040000}"/>
    <cellStyle name="_도곡2교 교대(종점) 수량_00.자재집계(TOTAL)_원당천2공구수량산출서" xfId="1171" xr:uid="{00000000-0005-0000-0000-000052040000}"/>
    <cellStyle name="_도곡2교 교대(종점) 수량_02.2-4.배수공" xfId="1172" xr:uid="{00000000-0005-0000-0000-000053040000}"/>
    <cellStyle name="_도곡2교 교대(종점) 수량_02.2-4.배수공_교량산출서 (version 1)" xfId="1173" xr:uid="{00000000-0005-0000-0000-000054040000}"/>
    <cellStyle name="_도곡2교 교대(종점) 수량_02.2-4.배수공_수량산출서(금수천)" xfId="1174" xr:uid="{00000000-0005-0000-0000-000055040000}"/>
    <cellStyle name="_도곡2교 교대(종점) 수량_02.2-4.배수공_수량산출서(원당천2공구)" xfId="1175" xr:uid="{00000000-0005-0000-0000-000056040000}"/>
    <cellStyle name="_도곡2교 교대(종점) 수량_02.2-4.배수공_수량산출서(큰골천)" xfId="1176" xr:uid="{00000000-0005-0000-0000-000057040000}"/>
    <cellStyle name="_도곡2교 교대(종점) 수량_02.2-4.배수공_수령산출" xfId="1177" xr:uid="{00000000-0005-0000-0000-000058040000}"/>
    <cellStyle name="_도곡2교 교대(종점) 수량_02.2-4.배수공_수령산출_교량산출서 (version 1)" xfId="1178" xr:uid="{00000000-0005-0000-0000-000059040000}"/>
    <cellStyle name="_도곡2교 교대(종점) 수량_02.2-4.배수공_수령산출_수량산출서(금수천)" xfId="1179" xr:uid="{00000000-0005-0000-0000-00005A040000}"/>
    <cellStyle name="_도곡2교 교대(종점) 수량_02.2-4.배수공_수령산출_수량산출서(원당천2공구)" xfId="1180" xr:uid="{00000000-0005-0000-0000-00005B040000}"/>
    <cellStyle name="_도곡2교 교대(종점) 수량_02.2-4.배수공_수령산출_수량산출서(큰골천)" xfId="1181" xr:uid="{00000000-0005-0000-0000-00005C040000}"/>
    <cellStyle name="_도곡2교 교대(종점) 수량_02.2-4.배수공_수령산출_원당천1공구수량산출서" xfId="1182" xr:uid="{00000000-0005-0000-0000-00005D040000}"/>
    <cellStyle name="_도곡2교 교대(종점) 수량_02.2-4.배수공_수령산출_원당천2공구수량산출서" xfId="1183" xr:uid="{00000000-0005-0000-0000-00005E040000}"/>
    <cellStyle name="_도곡2교 교대(종점) 수량_02.2-4.배수공_원당천1공구수량산출서" xfId="1184" xr:uid="{00000000-0005-0000-0000-00005F040000}"/>
    <cellStyle name="_도곡2교 교대(종점) 수량_02.2-4.배수공_원당천2공구수량산출서" xfId="1185" xr:uid="{00000000-0005-0000-0000-000060040000}"/>
    <cellStyle name="_도곡2교 교대(종점) 수량_02.3-6.배수공" xfId="1186" xr:uid="{00000000-0005-0000-0000-000061040000}"/>
    <cellStyle name="_도곡2교 교대(종점) 수량_02.3-6.배수공_교량산출서 (version 1)" xfId="1187" xr:uid="{00000000-0005-0000-0000-000062040000}"/>
    <cellStyle name="_도곡2교 교대(종점) 수량_02.3-6.배수공_수량산출서(금수천)" xfId="1188" xr:uid="{00000000-0005-0000-0000-000063040000}"/>
    <cellStyle name="_도곡2교 교대(종점) 수량_02.3-6.배수공_수량산출서(원당천2공구)" xfId="1189" xr:uid="{00000000-0005-0000-0000-000064040000}"/>
    <cellStyle name="_도곡2교 교대(종점) 수량_02.3-6.배수공_수량산출서(큰골천)" xfId="1190" xr:uid="{00000000-0005-0000-0000-000065040000}"/>
    <cellStyle name="_도곡2교 교대(종점) 수량_02.3-6.배수공_수령산출" xfId="1191" xr:uid="{00000000-0005-0000-0000-000066040000}"/>
    <cellStyle name="_도곡2교 교대(종점) 수량_02.3-6.배수공_수령산출_교량산출서 (version 1)" xfId="1192" xr:uid="{00000000-0005-0000-0000-000067040000}"/>
    <cellStyle name="_도곡2교 교대(종점) 수량_02.3-6.배수공_수령산출_수량산출서(금수천)" xfId="1193" xr:uid="{00000000-0005-0000-0000-000068040000}"/>
    <cellStyle name="_도곡2교 교대(종점) 수량_02.3-6.배수공_수령산출_수량산출서(원당천2공구)" xfId="1194" xr:uid="{00000000-0005-0000-0000-000069040000}"/>
    <cellStyle name="_도곡2교 교대(종점) 수량_02.3-6.배수공_수령산출_수량산출서(큰골천)" xfId="1195" xr:uid="{00000000-0005-0000-0000-00006A040000}"/>
    <cellStyle name="_도곡2교 교대(종점) 수량_02.3-6.배수공_수령산출_원당천1공구수량산출서" xfId="1196" xr:uid="{00000000-0005-0000-0000-00006B040000}"/>
    <cellStyle name="_도곡2교 교대(종점) 수량_02.3-6.배수공_수령산출_원당천2공구수량산출서" xfId="1197" xr:uid="{00000000-0005-0000-0000-00006C040000}"/>
    <cellStyle name="_도곡2교 교대(종점) 수량_02.3-6.배수공_원당천1공구수량산출서" xfId="1198" xr:uid="{00000000-0005-0000-0000-00006D040000}"/>
    <cellStyle name="_도곡2교 교대(종점) 수량_02.3-6.배수공_원당천2공구수량산출서" xfId="1199" xr:uid="{00000000-0005-0000-0000-00006E040000}"/>
    <cellStyle name="_도곡2교 교대(종점) 수량_02.3-G.배수공" xfId="1200" xr:uid="{00000000-0005-0000-0000-00006F040000}"/>
    <cellStyle name="_도곡2교 교대(종점) 수량_02.3-G.배수공_교량산출서 (version 1)" xfId="1201" xr:uid="{00000000-0005-0000-0000-000070040000}"/>
    <cellStyle name="_도곡2교 교대(종점) 수량_02.3-G.배수공_수량산출서(금수천)" xfId="1202" xr:uid="{00000000-0005-0000-0000-000071040000}"/>
    <cellStyle name="_도곡2교 교대(종점) 수량_02.3-G.배수공_수량산출서(원당천2공구)" xfId="1203" xr:uid="{00000000-0005-0000-0000-000072040000}"/>
    <cellStyle name="_도곡2교 교대(종점) 수량_02.3-G.배수공_수량산출서(큰골천)" xfId="1204" xr:uid="{00000000-0005-0000-0000-000073040000}"/>
    <cellStyle name="_도곡2교 교대(종점) 수량_02.3-G.배수공_수령산출" xfId="1205" xr:uid="{00000000-0005-0000-0000-000074040000}"/>
    <cellStyle name="_도곡2교 교대(종점) 수량_02.3-G.배수공_수령산출_교량산출서 (version 1)" xfId="1206" xr:uid="{00000000-0005-0000-0000-000075040000}"/>
    <cellStyle name="_도곡2교 교대(종점) 수량_02.3-G.배수공_수령산출_수량산출서(금수천)" xfId="1207" xr:uid="{00000000-0005-0000-0000-000076040000}"/>
    <cellStyle name="_도곡2교 교대(종점) 수량_02.3-G.배수공_수령산출_수량산출서(원당천2공구)" xfId="1208" xr:uid="{00000000-0005-0000-0000-000077040000}"/>
    <cellStyle name="_도곡2교 교대(종점) 수량_02.3-G.배수공_수령산출_수량산출서(큰골천)" xfId="1209" xr:uid="{00000000-0005-0000-0000-000078040000}"/>
    <cellStyle name="_도곡2교 교대(종점) 수량_02.3-G.배수공_수령산출_원당천1공구수량산출서" xfId="1210" xr:uid="{00000000-0005-0000-0000-000079040000}"/>
    <cellStyle name="_도곡2교 교대(종점) 수량_02.3-G.배수공_수령산출_원당천2공구수량산출서" xfId="1211" xr:uid="{00000000-0005-0000-0000-00007A040000}"/>
    <cellStyle name="_도곡2교 교대(종점) 수량_02.3-G.배수공_원당천1공구수량산출서" xfId="1212" xr:uid="{00000000-0005-0000-0000-00007B040000}"/>
    <cellStyle name="_도곡2교 교대(종점) 수량_02.3-G.배수공_원당천2공구수량산출서" xfId="1213" xr:uid="{00000000-0005-0000-0000-00007C040000}"/>
    <cellStyle name="_도곡2교 교대(종점) 수량_02-배수공" xfId="1214" xr:uid="{00000000-0005-0000-0000-00007D040000}"/>
    <cellStyle name="_도곡2교 교대(종점) 수량_02-배수공_4.배수공(내응)" xfId="1215" xr:uid="{00000000-0005-0000-0000-00007E040000}"/>
    <cellStyle name="_도곡2교 교대(종점) 수량_02-배수공집계" xfId="1216" xr:uid="{00000000-0005-0000-0000-00007F040000}"/>
    <cellStyle name="_도곡2교 교대(종점) 수량_02-배수공집계_교량산출서 (version 1)" xfId="1217" xr:uid="{00000000-0005-0000-0000-000080040000}"/>
    <cellStyle name="_도곡2교 교대(종점) 수량_02-배수공집계_수량산출서(금수천)" xfId="1218" xr:uid="{00000000-0005-0000-0000-000081040000}"/>
    <cellStyle name="_도곡2교 교대(종점) 수량_02-배수공집계_수량산출서(원당천2공구)" xfId="1219" xr:uid="{00000000-0005-0000-0000-000082040000}"/>
    <cellStyle name="_도곡2교 교대(종점) 수량_02-배수공집계_수량산출서(큰골천)" xfId="1220" xr:uid="{00000000-0005-0000-0000-000083040000}"/>
    <cellStyle name="_도곡2교 교대(종점) 수량_02-배수공집계_수령산출" xfId="1221" xr:uid="{00000000-0005-0000-0000-000084040000}"/>
    <cellStyle name="_도곡2교 교대(종점) 수량_02-배수공집계_수령산출_교량산출서 (version 1)" xfId="1222" xr:uid="{00000000-0005-0000-0000-000085040000}"/>
    <cellStyle name="_도곡2교 교대(종점) 수량_02-배수공집계_수령산출_수량산출서(금수천)" xfId="1223" xr:uid="{00000000-0005-0000-0000-000086040000}"/>
    <cellStyle name="_도곡2교 교대(종점) 수량_02-배수공집계_수령산출_수량산출서(원당천2공구)" xfId="1224" xr:uid="{00000000-0005-0000-0000-000087040000}"/>
    <cellStyle name="_도곡2교 교대(종점) 수량_02-배수공집계_수령산출_수량산출서(큰골천)" xfId="1225" xr:uid="{00000000-0005-0000-0000-000088040000}"/>
    <cellStyle name="_도곡2교 교대(종점) 수량_02-배수공집계_수령산출_원당천1공구수량산출서" xfId="1226" xr:uid="{00000000-0005-0000-0000-000089040000}"/>
    <cellStyle name="_도곡2교 교대(종점) 수량_02-배수공집계_수령산출_원당천2공구수량산출서" xfId="1227" xr:uid="{00000000-0005-0000-0000-00008A040000}"/>
    <cellStyle name="_도곡2교 교대(종점) 수량_02-배수공집계_원당천1공구수량산출서" xfId="1228" xr:uid="{00000000-0005-0000-0000-00008B040000}"/>
    <cellStyle name="_도곡2교 교대(종점) 수량_02-배수공집계_원당천2공구수량산출서" xfId="1229" xr:uid="{00000000-0005-0000-0000-00008C040000}"/>
    <cellStyle name="_도곡2교 교대(종점) 수량_4.배수공(내응)" xfId="1230" xr:uid="{00000000-0005-0000-0000-00008D040000}"/>
    <cellStyle name="_도곡2교 교대(종점) 수량_교량산출서 (version 1)" xfId="1231" xr:uid="{00000000-0005-0000-0000-00008E040000}"/>
    <cellStyle name="_도곡2교 교대(종점) 수량_배수공" xfId="1232" xr:uid="{00000000-0005-0000-0000-00008F040000}"/>
    <cellStyle name="_도곡2교 교대(종점) 수량_배수공15" xfId="1233" xr:uid="{00000000-0005-0000-0000-000090040000}"/>
    <cellStyle name="_도곡2교 교대(종점) 수량_사본 - 하마2교-수량" xfId="1234" xr:uid="{00000000-0005-0000-0000-000091040000}"/>
    <cellStyle name="_도곡2교 교대(종점) 수량_수량산출서(금수천)" xfId="1235" xr:uid="{00000000-0005-0000-0000-000092040000}"/>
    <cellStyle name="_도곡2교 교대(종점) 수량_수량산출서(원당천2공구)" xfId="1236" xr:uid="{00000000-0005-0000-0000-000093040000}"/>
    <cellStyle name="_도곡2교 교대(종점) 수량_수량산출서(큰골천)" xfId="1237" xr:uid="{00000000-0005-0000-0000-000094040000}"/>
    <cellStyle name="_도곡2교 교대(종점) 수량_수령산출" xfId="1238" xr:uid="{00000000-0005-0000-0000-000095040000}"/>
    <cellStyle name="_도곡2교 교대(종점) 수량_수령산출_교량산출서 (version 1)" xfId="1239" xr:uid="{00000000-0005-0000-0000-000096040000}"/>
    <cellStyle name="_도곡2교 교대(종점) 수량_수령산출_수량산출서(금수천)" xfId="1240" xr:uid="{00000000-0005-0000-0000-000097040000}"/>
    <cellStyle name="_도곡2교 교대(종점) 수량_수령산출_수량산출서(원당천2공구)" xfId="1241" xr:uid="{00000000-0005-0000-0000-000098040000}"/>
    <cellStyle name="_도곡2교 교대(종점) 수량_수령산출_수량산출서(큰골천)" xfId="1242" xr:uid="{00000000-0005-0000-0000-000099040000}"/>
    <cellStyle name="_도곡2교 교대(종점) 수량_수령산출_원당천1공구수량산출서" xfId="1243" xr:uid="{00000000-0005-0000-0000-00009A040000}"/>
    <cellStyle name="_도곡2교 교대(종점) 수량_수령산출_원당천2공구수량산출서" xfId="1244" xr:uid="{00000000-0005-0000-0000-00009B040000}"/>
    <cellStyle name="_도곡2교 교대(종점) 수량_암거공(6X3)" xfId="1245" xr:uid="{00000000-0005-0000-0000-00009C040000}"/>
    <cellStyle name="_도곡2교 교대(종점) 수량_원당천1공구수량산출서" xfId="1246" xr:uid="{00000000-0005-0000-0000-00009D040000}"/>
    <cellStyle name="_도곡2교 교대(종점) 수량_원당천2공구수량산출서" xfId="1247" xr:uid="{00000000-0005-0000-0000-00009E040000}"/>
    <cellStyle name="_도곡2교 교대(종점) 수량_지장가옥깨기" xfId="1248" xr:uid="{00000000-0005-0000-0000-00009F040000}"/>
    <cellStyle name="_도곡2교 교대(종점) 수량_지장가옥깨기_배수공15" xfId="1249" xr:uid="{00000000-0005-0000-0000-0000A0040000}"/>
    <cellStyle name="_도곡2교 교대(종점) 수량_측구공" xfId="1250" xr:uid="{00000000-0005-0000-0000-0000A1040000}"/>
    <cellStyle name="_도곡2교 교대(종점) 수량_측구공_배수공15" xfId="1251" xr:uid="{00000000-0005-0000-0000-0000A2040000}"/>
    <cellStyle name="_도곡2교 교대(종점) 수량_토공(성산-두릉)" xfId="1252" xr:uid="{00000000-0005-0000-0000-0000A3040000}"/>
    <cellStyle name="_도곡2교 교대(종점) 수량_토공(성산-두릉)_배수공15" xfId="1253" xr:uid="{00000000-0005-0000-0000-0000A4040000}"/>
    <cellStyle name="_도곡2교 교대(종점) 수량_하마1교-수량" xfId="1254" xr:uid="{00000000-0005-0000-0000-0000A5040000}"/>
    <cellStyle name="_도곡2교 교대(종점) 수량_하마2교-수량" xfId="1255" xr:uid="{00000000-0005-0000-0000-0000A6040000}"/>
    <cellStyle name="_도곡2교 교대(종점) 수량_하마읍3교대" xfId="1256" xr:uid="{00000000-0005-0000-0000-0000A7040000}"/>
    <cellStyle name="_도곡2교 교대(종점) 수량_하마읍3교토공" xfId="1257" xr:uid="{00000000-0005-0000-0000-0000A8040000}"/>
    <cellStyle name="_도곡3교 교대 수량" xfId="1258" xr:uid="{00000000-0005-0000-0000-0000A9040000}"/>
    <cellStyle name="_도곡3교 교대 수량 2" xfId="1259" xr:uid="{00000000-0005-0000-0000-0000AA040000}"/>
    <cellStyle name="_도곡3교 교대 수량 2_4.배수공(내응)" xfId="1260" xr:uid="{00000000-0005-0000-0000-0000AB040000}"/>
    <cellStyle name="_도곡3교 교대 수량_00.자재집계(TOTAL)" xfId="1261" xr:uid="{00000000-0005-0000-0000-0000AC040000}"/>
    <cellStyle name="_도곡3교 교대 수량_00.자재집계(TOTAL)_교량산출서 (version 1)" xfId="1262" xr:uid="{00000000-0005-0000-0000-0000AD040000}"/>
    <cellStyle name="_도곡3교 교대 수량_00.자재집계(TOTAL)_수량산출서(금수천)" xfId="1263" xr:uid="{00000000-0005-0000-0000-0000AE040000}"/>
    <cellStyle name="_도곡3교 교대 수량_00.자재집계(TOTAL)_수량산출서(원당천2공구)" xfId="1264" xr:uid="{00000000-0005-0000-0000-0000AF040000}"/>
    <cellStyle name="_도곡3교 교대 수량_00.자재집계(TOTAL)_수량산출서(큰골천)" xfId="1265" xr:uid="{00000000-0005-0000-0000-0000B0040000}"/>
    <cellStyle name="_도곡3교 교대 수량_00.자재집계(TOTAL)_수령산출" xfId="1266" xr:uid="{00000000-0005-0000-0000-0000B1040000}"/>
    <cellStyle name="_도곡3교 교대 수량_00.자재집계(TOTAL)_수령산출_교량산출서 (version 1)" xfId="1267" xr:uid="{00000000-0005-0000-0000-0000B2040000}"/>
    <cellStyle name="_도곡3교 교대 수량_00.자재집계(TOTAL)_수령산출_수량산출서(금수천)" xfId="1268" xr:uid="{00000000-0005-0000-0000-0000B3040000}"/>
    <cellStyle name="_도곡3교 교대 수량_00.자재집계(TOTAL)_수령산출_수량산출서(원당천2공구)" xfId="1269" xr:uid="{00000000-0005-0000-0000-0000B4040000}"/>
    <cellStyle name="_도곡3교 교대 수량_00.자재집계(TOTAL)_수령산출_수량산출서(큰골천)" xfId="1270" xr:uid="{00000000-0005-0000-0000-0000B5040000}"/>
    <cellStyle name="_도곡3교 교대 수량_00.자재집계(TOTAL)_수령산출_원당천1공구수량산출서" xfId="1271" xr:uid="{00000000-0005-0000-0000-0000B6040000}"/>
    <cellStyle name="_도곡3교 교대 수량_00.자재집계(TOTAL)_수령산출_원당천2공구수량산출서" xfId="1272" xr:uid="{00000000-0005-0000-0000-0000B7040000}"/>
    <cellStyle name="_도곡3교 교대 수량_00.자재집계(TOTAL)_원당천1공구수량산출서" xfId="1273" xr:uid="{00000000-0005-0000-0000-0000B8040000}"/>
    <cellStyle name="_도곡3교 교대 수량_00.자재집계(TOTAL)_원당천2공구수량산출서" xfId="1274" xr:uid="{00000000-0005-0000-0000-0000B9040000}"/>
    <cellStyle name="_도곡3교 교대 수량_02.2-4.배수공" xfId="1275" xr:uid="{00000000-0005-0000-0000-0000BA040000}"/>
    <cellStyle name="_도곡3교 교대 수량_02.2-4.배수공_교량산출서 (version 1)" xfId="1276" xr:uid="{00000000-0005-0000-0000-0000BB040000}"/>
    <cellStyle name="_도곡3교 교대 수량_02.2-4.배수공_수량산출서(금수천)" xfId="1277" xr:uid="{00000000-0005-0000-0000-0000BC040000}"/>
    <cellStyle name="_도곡3교 교대 수량_02.2-4.배수공_수량산출서(원당천2공구)" xfId="1278" xr:uid="{00000000-0005-0000-0000-0000BD040000}"/>
    <cellStyle name="_도곡3교 교대 수량_02.2-4.배수공_수량산출서(큰골천)" xfId="1279" xr:uid="{00000000-0005-0000-0000-0000BE040000}"/>
    <cellStyle name="_도곡3교 교대 수량_02.2-4.배수공_수령산출" xfId="1280" xr:uid="{00000000-0005-0000-0000-0000BF040000}"/>
    <cellStyle name="_도곡3교 교대 수량_02.2-4.배수공_수령산출_교량산출서 (version 1)" xfId="1281" xr:uid="{00000000-0005-0000-0000-0000C0040000}"/>
    <cellStyle name="_도곡3교 교대 수량_02.2-4.배수공_수령산출_수량산출서(금수천)" xfId="1282" xr:uid="{00000000-0005-0000-0000-0000C1040000}"/>
    <cellStyle name="_도곡3교 교대 수량_02.2-4.배수공_수령산출_수량산출서(원당천2공구)" xfId="1283" xr:uid="{00000000-0005-0000-0000-0000C2040000}"/>
    <cellStyle name="_도곡3교 교대 수량_02.2-4.배수공_수령산출_수량산출서(큰골천)" xfId="1284" xr:uid="{00000000-0005-0000-0000-0000C3040000}"/>
    <cellStyle name="_도곡3교 교대 수량_02.2-4.배수공_수령산출_원당천1공구수량산출서" xfId="1285" xr:uid="{00000000-0005-0000-0000-0000C4040000}"/>
    <cellStyle name="_도곡3교 교대 수량_02.2-4.배수공_수령산출_원당천2공구수량산출서" xfId="1286" xr:uid="{00000000-0005-0000-0000-0000C5040000}"/>
    <cellStyle name="_도곡3교 교대 수량_02.2-4.배수공_원당천1공구수량산출서" xfId="1287" xr:uid="{00000000-0005-0000-0000-0000C6040000}"/>
    <cellStyle name="_도곡3교 교대 수량_02.2-4.배수공_원당천2공구수량산출서" xfId="1288" xr:uid="{00000000-0005-0000-0000-0000C7040000}"/>
    <cellStyle name="_도곡3교 교대 수량_02.3-6.배수공" xfId="1289" xr:uid="{00000000-0005-0000-0000-0000C8040000}"/>
    <cellStyle name="_도곡3교 교대 수량_02.3-6.배수공_교량산출서 (version 1)" xfId="1290" xr:uid="{00000000-0005-0000-0000-0000C9040000}"/>
    <cellStyle name="_도곡3교 교대 수량_02.3-6.배수공_수량산출서(금수천)" xfId="1291" xr:uid="{00000000-0005-0000-0000-0000CA040000}"/>
    <cellStyle name="_도곡3교 교대 수량_02.3-6.배수공_수량산출서(원당천2공구)" xfId="1292" xr:uid="{00000000-0005-0000-0000-0000CB040000}"/>
    <cellStyle name="_도곡3교 교대 수량_02.3-6.배수공_수량산출서(큰골천)" xfId="1293" xr:uid="{00000000-0005-0000-0000-0000CC040000}"/>
    <cellStyle name="_도곡3교 교대 수량_02.3-6.배수공_수령산출" xfId="1294" xr:uid="{00000000-0005-0000-0000-0000CD040000}"/>
    <cellStyle name="_도곡3교 교대 수량_02.3-6.배수공_수령산출_교량산출서 (version 1)" xfId="1295" xr:uid="{00000000-0005-0000-0000-0000CE040000}"/>
    <cellStyle name="_도곡3교 교대 수량_02.3-6.배수공_수령산출_수량산출서(금수천)" xfId="1296" xr:uid="{00000000-0005-0000-0000-0000CF040000}"/>
    <cellStyle name="_도곡3교 교대 수량_02.3-6.배수공_수령산출_수량산출서(원당천2공구)" xfId="1297" xr:uid="{00000000-0005-0000-0000-0000D0040000}"/>
    <cellStyle name="_도곡3교 교대 수량_02.3-6.배수공_수령산출_수량산출서(큰골천)" xfId="1298" xr:uid="{00000000-0005-0000-0000-0000D1040000}"/>
    <cellStyle name="_도곡3교 교대 수량_02.3-6.배수공_수령산출_원당천1공구수량산출서" xfId="1299" xr:uid="{00000000-0005-0000-0000-0000D2040000}"/>
    <cellStyle name="_도곡3교 교대 수량_02.3-6.배수공_수령산출_원당천2공구수량산출서" xfId="1300" xr:uid="{00000000-0005-0000-0000-0000D3040000}"/>
    <cellStyle name="_도곡3교 교대 수량_02.3-6.배수공_원당천1공구수량산출서" xfId="1301" xr:uid="{00000000-0005-0000-0000-0000D4040000}"/>
    <cellStyle name="_도곡3교 교대 수량_02.3-6.배수공_원당천2공구수량산출서" xfId="1302" xr:uid="{00000000-0005-0000-0000-0000D5040000}"/>
    <cellStyle name="_도곡3교 교대 수량_02.3-G.배수공" xfId="1303" xr:uid="{00000000-0005-0000-0000-0000D6040000}"/>
    <cellStyle name="_도곡3교 교대 수량_02.3-G.배수공_교량산출서 (version 1)" xfId="1304" xr:uid="{00000000-0005-0000-0000-0000D7040000}"/>
    <cellStyle name="_도곡3교 교대 수량_02.3-G.배수공_수량산출서(금수천)" xfId="1305" xr:uid="{00000000-0005-0000-0000-0000D8040000}"/>
    <cellStyle name="_도곡3교 교대 수량_02.3-G.배수공_수량산출서(원당천2공구)" xfId="1306" xr:uid="{00000000-0005-0000-0000-0000D9040000}"/>
    <cellStyle name="_도곡3교 교대 수량_02.3-G.배수공_수량산출서(큰골천)" xfId="1307" xr:uid="{00000000-0005-0000-0000-0000DA040000}"/>
    <cellStyle name="_도곡3교 교대 수량_02.3-G.배수공_수령산출" xfId="1308" xr:uid="{00000000-0005-0000-0000-0000DB040000}"/>
    <cellStyle name="_도곡3교 교대 수량_02.3-G.배수공_수령산출_교량산출서 (version 1)" xfId="1309" xr:uid="{00000000-0005-0000-0000-0000DC040000}"/>
    <cellStyle name="_도곡3교 교대 수량_02.3-G.배수공_수령산출_수량산출서(금수천)" xfId="1310" xr:uid="{00000000-0005-0000-0000-0000DD040000}"/>
    <cellStyle name="_도곡3교 교대 수량_02.3-G.배수공_수령산출_수량산출서(원당천2공구)" xfId="1311" xr:uid="{00000000-0005-0000-0000-0000DE040000}"/>
    <cellStyle name="_도곡3교 교대 수량_02.3-G.배수공_수령산출_수량산출서(큰골천)" xfId="1312" xr:uid="{00000000-0005-0000-0000-0000DF040000}"/>
    <cellStyle name="_도곡3교 교대 수량_02.3-G.배수공_수령산출_원당천1공구수량산출서" xfId="1313" xr:uid="{00000000-0005-0000-0000-0000E0040000}"/>
    <cellStyle name="_도곡3교 교대 수량_02.3-G.배수공_수령산출_원당천2공구수량산출서" xfId="1314" xr:uid="{00000000-0005-0000-0000-0000E1040000}"/>
    <cellStyle name="_도곡3교 교대 수량_02.3-G.배수공_원당천1공구수량산출서" xfId="1315" xr:uid="{00000000-0005-0000-0000-0000E2040000}"/>
    <cellStyle name="_도곡3교 교대 수량_02.3-G.배수공_원당천2공구수량산출서" xfId="1316" xr:uid="{00000000-0005-0000-0000-0000E3040000}"/>
    <cellStyle name="_도곡3교 교대 수량_02-배수공" xfId="1317" xr:uid="{00000000-0005-0000-0000-0000E4040000}"/>
    <cellStyle name="_도곡3교 교대 수량_02-배수공_4.배수공(내응)" xfId="1318" xr:uid="{00000000-0005-0000-0000-0000E5040000}"/>
    <cellStyle name="_도곡3교 교대 수량_02-배수공집계" xfId="1319" xr:uid="{00000000-0005-0000-0000-0000E6040000}"/>
    <cellStyle name="_도곡3교 교대 수량_02-배수공집계_교량산출서 (version 1)" xfId="1320" xr:uid="{00000000-0005-0000-0000-0000E7040000}"/>
    <cellStyle name="_도곡3교 교대 수량_02-배수공집계_수량산출서(금수천)" xfId="1321" xr:uid="{00000000-0005-0000-0000-0000E8040000}"/>
    <cellStyle name="_도곡3교 교대 수량_02-배수공집계_수량산출서(원당천2공구)" xfId="1322" xr:uid="{00000000-0005-0000-0000-0000E9040000}"/>
    <cellStyle name="_도곡3교 교대 수량_02-배수공집계_수량산출서(큰골천)" xfId="1323" xr:uid="{00000000-0005-0000-0000-0000EA040000}"/>
    <cellStyle name="_도곡3교 교대 수량_02-배수공집계_수령산출" xfId="1324" xr:uid="{00000000-0005-0000-0000-0000EB040000}"/>
    <cellStyle name="_도곡3교 교대 수량_02-배수공집계_수령산출_교량산출서 (version 1)" xfId="1325" xr:uid="{00000000-0005-0000-0000-0000EC040000}"/>
    <cellStyle name="_도곡3교 교대 수량_02-배수공집계_수령산출_수량산출서(금수천)" xfId="1326" xr:uid="{00000000-0005-0000-0000-0000ED040000}"/>
    <cellStyle name="_도곡3교 교대 수량_02-배수공집계_수령산출_수량산출서(원당천2공구)" xfId="1327" xr:uid="{00000000-0005-0000-0000-0000EE040000}"/>
    <cellStyle name="_도곡3교 교대 수량_02-배수공집계_수령산출_수량산출서(큰골천)" xfId="1328" xr:uid="{00000000-0005-0000-0000-0000EF040000}"/>
    <cellStyle name="_도곡3교 교대 수량_02-배수공집계_수령산출_원당천1공구수량산출서" xfId="1329" xr:uid="{00000000-0005-0000-0000-0000F0040000}"/>
    <cellStyle name="_도곡3교 교대 수량_02-배수공집계_수령산출_원당천2공구수량산출서" xfId="1330" xr:uid="{00000000-0005-0000-0000-0000F1040000}"/>
    <cellStyle name="_도곡3교 교대 수량_02-배수공집계_원당천1공구수량산출서" xfId="1331" xr:uid="{00000000-0005-0000-0000-0000F2040000}"/>
    <cellStyle name="_도곡3교 교대 수량_02-배수공집계_원당천2공구수량산출서" xfId="1332" xr:uid="{00000000-0005-0000-0000-0000F3040000}"/>
    <cellStyle name="_도곡3교 교대 수량_4.배수공(내응)" xfId="1333" xr:uid="{00000000-0005-0000-0000-0000F4040000}"/>
    <cellStyle name="_도곡3교 교대 수량_교량산출서 (version 1)" xfId="1334" xr:uid="{00000000-0005-0000-0000-0000F5040000}"/>
    <cellStyle name="_도곡3교 교대 수량_배수공" xfId="1335" xr:uid="{00000000-0005-0000-0000-0000F6040000}"/>
    <cellStyle name="_도곡3교 교대 수량_배수공15" xfId="1336" xr:uid="{00000000-0005-0000-0000-0000F7040000}"/>
    <cellStyle name="_도곡3교 교대 수량_사본 - 하마2교-수량" xfId="1337" xr:uid="{00000000-0005-0000-0000-0000F8040000}"/>
    <cellStyle name="_도곡3교 교대 수량_수량산출서(금수천)" xfId="1338" xr:uid="{00000000-0005-0000-0000-0000F9040000}"/>
    <cellStyle name="_도곡3교 교대 수량_수량산출서(원당천2공구)" xfId="1339" xr:uid="{00000000-0005-0000-0000-0000FA040000}"/>
    <cellStyle name="_도곡3교 교대 수량_수량산출서(큰골천)" xfId="1340" xr:uid="{00000000-0005-0000-0000-0000FB040000}"/>
    <cellStyle name="_도곡3교 교대 수량_수령산출" xfId="1341" xr:uid="{00000000-0005-0000-0000-0000FC040000}"/>
    <cellStyle name="_도곡3교 교대 수량_수령산출_교량산출서 (version 1)" xfId="1342" xr:uid="{00000000-0005-0000-0000-0000FD040000}"/>
    <cellStyle name="_도곡3교 교대 수량_수령산출_수량산출서(금수천)" xfId="1343" xr:uid="{00000000-0005-0000-0000-0000FE040000}"/>
    <cellStyle name="_도곡3교 교대 수량_수령산출_수량산출서(원당천2공구)" xfId="1344" xr:uid="{00000000-0005-0000-0000-0000FF040000}"/>
    <cellStyle name="_도곡3교 교대 수량_수령산출_수량산출서(큰골천)" xfId="1345" xr:uid="{00000000-0005-0000-0000-000000050000}"/>
    <cellStyle name="_도곡3교 교대 수량_수령산출_원당천1공구수량산출서" xfId="1346" xr:uid="{00000000-0005-0000-0000-000001050000}"/>
    <cellStyle name="_도곡3교 교대 수량_수령산출_원당천2공구수량산출서" xfId="1347" xr:uid="{00000000-0005-0000-0000-000002050000}"/>
    <cellStyle name="_도곡3교 교대 수량_암거공(6X3)" xfId="1348" xr:uid="{00000000-0005-0000-0000-000003050000}"/>
    <cellStyle name="_도곡3교 교대 수량_원당천1공구수량산출서" xfId="1349" xr:uid="{00000000-0005-0000-0000-000004050000}"/>
    <cellStyle name="_도곡3교 교대 수량_원당천2공구수량산출서" xfId="1350" xr:uid="{00000000-0005-0000-0000-000005050000}"/>
    <cellStyle name="_도곡3교 교대 수량_지장가옥깨기" xfId="1351" xr:uid="{00000000-0005-0000-0000-000006050000}"/>
    <cellStyle name="_도곡3교 교대 수량_지장가옥깨기_배수공15" xfId="1352" xr:uid="{00000000-0005-0000-0000-000007050000}"/>
    <cellStyle name="_도곡3교 교대 수량_측구공" xfId="1353" xr:uid="{00000000-0005-0000-0000-000008050000}"/>
    <cellStyle name="_도곡3교 교대 수량_측구공_배수공15" xfId="1354" xr:uid="{00000000-0005-0000-0000-000009050000}"/>
    <cellStyle name="_도곡3교 교대 수량_토공(성산-두릉)" xfId="1355" xr:uid="{00000000-0005-0000-0000-00000A050000}"/>
    <cellStyle name="_도곡3교 교대 수량_토공(성산-두릉)_배수공15" xfId="1356" xr:uid="{00000000-0005-0000-0000-00000B050000}"/>
    <cellStyle name="_도곡3교 교대 수량_하마1교-수량" xfId="1357" xr:uid="{00000000-0005-0000-0000-00000C050000}"/>
    <cellStyle name="_도곡3교 교대 수량_하마2교-수량" xfId="1358" xr:uid="{00000000-0005-0000-0000-00000D050000}"/>
    <cellStyle name="_도곡3교 교대 수량_하마읍3교대" xfId="1359" xr:uid="{00000000-0005-0000-0000-00000E050000}"/>
    <cellStyle name="_도곡3교 교대 수량_하마읍3교토공" xfId="1360" xr:uid="{00000000-0005-0000-0000-00000F050000}"/>
    <cellStyle name="_도곡4교 하부공 수량" xfId="1361" xr:uid="{00000000-0005-0000-0000-000010050000}"/>
    <cellStyle name="_도곡4교 하부공 수량 2" xfId="1362" xr:uid="{00000000-0005-0000-0000-000011050000}"/>
    <cellStyle name="_도곡4교 하부공 수량 2_4.배수공(내응)" xfId="1363" xr:uid="{00000000-0005-0000-0000-000012050000}"/>
    <cellStyle name="_도곡4교 하부공 수량_00.자재집계(TOTAL)" xfId="1364" xr:uid="{00000000-0005-0000-0000-000013050000}"/>
    <cellStyle name="_도곡4교 하부공 수량_00.자재집계(TOTAL)_교량산출서 (version 1)" xfId="1365" xr:uid="{00000000-0005-0000-0000-000014050000}"/>
    <cellStyle name="_도곡4교 하부공 수량_00.자재집계(TOTAL)_수량산출서(금수천)" xfId="1366" xr:uid="{00000000-0005-0000-0000-000015050000}"/>
    <cellStyle name="_도곡4교 하부공 수량_00.자재집계(TOTAL)_수량산출서(원당천2공구)" xfId="1367" xr:uid="{00000000-0005-0000-0000-000016050000}"/>
    <cellStyle name="_도곡4교 하부공 수량_00.자재집계(TOTAL)_수량산출서(큰골천)" xfId="1368" xr:uid="{00000000-0005-0000-0000-000017050000}"/>
    <cellStyle name="_도곡4교 하부공 수량_00.자재집계(TOTAL)_수령산출" xfId="1369" xr:uid="{00000000-0005-0000-0000-000018050000}"/>
    <cellStyle name="_도곡4교 하부공 수량_00.자재집계(TOTAL)_수령산출_교량산출서 (version 1)" xfId="1370" xr:uid="{00000000-0005-0000-0000-000019050000}"/>
    <cellStyle name="_도곡4교 하부공 수량_00.자재집계(TOTAL)_수령산출_수량산출서(금수천)" xfId="1371" xr:uid="{00000000-0005-0000-0000-00001A050000}"/>
    <cellStyle name="_도곡4교 하부공 수량_00.자재집계(TOTAL)_수령산출_수량산출서(원당천2공구)" xfId="1372" xr:uid="{00000000-0005-0000-0000-00001B050000}"/>
    <cellStyle name="_도곡4교 하부공 수량_00.자재집계(TOTAL)_수령산출_수량산출서(큰골천)" xfId="1373" xr:uid="{00000000-0005-0000-0000-00001C050000}"/>
    <cellStyle name="_도곡4교 하부공 수량_00.자재집계(TOTAL)_수령산출_원당천1공구수량산출서" xfId="1374" xr:uid="{00000000-0005-0000-0000-00001D050000}"/>
    <cellStyle name="_도곡4교 하부공 수량_00.자재집계(TOTAL)_수령산출_원당천2공구수량산출서" xfId="1375" xr:uid="{00000000-0005-0000-0000-00001E050000}"/>
    <cellStyle name="_도곡4교 하부공 수량_00.자재집계(TOTAL)_원당천1공구수량산출서" xfId="1376" xr:uid="{00000000-0005-0000-0000-00001F050000}"/>
    <cellStyle name="_도곡4교 하부공 수량_00.자재집계(TOTAL)_원당천2공구수량산출서" xfId="1377" xr:uid="{00000000-0005-0000-0000-000020050000}"/>
    <cellStyle name="_도곡4교 하부공 수량_02.2-4.배수공" xfId="1378" xr:uid="{00000000-0005-0000-0000-000021050000}"/>
    <cellStyle name="_도곡4교 하부공 수량_02.2-4.배수공_교량산출서 (version 1)" xfId="1379" xr:uid="{00000000-0005-0000-0000-000022050000}"/>
    <cellStyle name="_도곡4교 하부공 수량_02.2-4.배수공_수량산출서(금수천)" xfId="1380" xr:uid="{00000000-0005-0000-0000-000023050000}"/>
    <cellStyle name="_도곡4교 하부공 수량_02.2-4.배수공_수량산출서(원당천2공구)" xfId="1381" xr:uid="{00000000-0005-0000-0000-000024050000}"/>
    <cellStyle name="_도곡4교 하부공 수량_02.2-4.배수공_수량산출서(큰골천)" xfId="1382" xr:uid="{00000000-0005-0000-0000-000025050000}"/>
    <cellStyle name="_도곡4교 하부공 수량_02.2-4.배수공_수령산출" xfId="1383" xr:uid="{00000000-0005-0000-0000-000026050000}"/>
    <cellStyle name="_도곡4교 하부공 수량_02.2-4.배수공_수령산출_교량산출서 (version 1)" xfId="1384" xr:uid="{00000000-0005-0000-0000-000027050000}"/>
    <cellStyle name="_도곡4교 하부공 수량_02.2-4.배수공_수령산출_수량산출서(금수천)" xfId="1385" xr:uid="{00000000-0005-0000-0000-000028050000}"/>
    <cellStyle name="_도곡4교 하부공 수량_02.2-4.배수공_수령산출_수량산출서(원당천2공구)" xfId="1386" xr:uid="{00000000-0005-0000-0000-000029050000}"/>
    <cellStyle name="_도곡4교 하부공 수량_02.2-4.배수공_수령산출_수량산출서(큰골천)" xfId="1387" xr:uid="{00000000-0005-0000-0000-00002A050000}"/>
    <cellStyle name="_도곡4교 하부공 수량_02.2-4.배수공_수령산출_원당천1공구수량산출서" xfId="1388" xr:uid="{00000000-0005-0000-0000-00002B050000}"/>
    <cellStyle name="_도곡4교 하부공 수량_02.2-4.배수공_수령산출_원당천2공구수량산출서" xfId="1389" xr:uid="{00000000-0005-0000-0000-00002C050000}"/>
    <cellStyle name="_도곡4교 하부공 수량_02.2-4.배수공_원당천1공구수량산출서" xfId="1390" xr:uid="{00000000-0005-0000-0000-00002D050000}"/>
    <cellStyle name="_도곡4교 하부공 수량_02.2-4.배수공_원당천2공구수량산출서" xfId="1391" xr:uid="{00000000-0005-0000-0000-00002E050000}"/>
    <cellStyle name="_도곡4교 하부공 수량_02.3-6.배수공" xfId="1392" xr:uid="{00000000-0005-0000-0000-00002F050000}"/>
    <cellStyle name="_도곡4교 하부공 수량_02.3-6.배수공_교량산출서 (version 1)" xfId="1393" xr:uid="{00000000-0005-0000-0000-000030050000}"/>
    <cellStyle name="_도곡4교 하부공 수량_02.3-6.배수공_수량산출서(금수천)" xfId="1394" xr:uid="{00000000-0005-0000-0000-000031050000}"/>
    <cellStyle name="_도곡4교 하부공 수량_02.3-6.배수공_수량산출서(원당천2공구)" xfId="1395" xr:uid="{00000000-0005-0000-0000-000032050000}"/>
    <cellStyle name="_도곡4교 하부공 수량_02.3-6.배수공_수량산출서(큰골천)" xfId="1396" xr:uid="{00000000-0005-0000-0000-000033050000}"/>
    <cellStyle name="_도곡4교 하부공 수량_02.3-6.배수공_수령산출" xfId="1397" xr:uid="{00000000-0005-0000-0000-000034050000}"/>
    <cellStyle name="_도곡4교 하부공 수량_02.3-6.배수공_수령산출_교량산출서 (version 1)" xfId="1398" xr:uid="{00000000-0005-0000-0000-000035050000}"/>
    <cellStyle name="_도곡4교 하부공 수량_02.3-6.배수공_수령산출_수량산출서(금수천)" xfId="1399" xr:uid="{00000000-0005-0000-0000-000036050000}"/>
    <cellStyle name="_도곡4교 하부공 수량_02.3-6.배수공_수령산출_수량산출서(원당천2공구)" xfId="1400" xr:uid="{00000000-0005-0000-0000-000037050000}"/>
    <cellStyle name="_도곡4교 하부공 수량_02.3-6.배수공_수령산출_수량산출서(큰골천)" xfId="1401" xr:uid="{00000000-0005-0000-0000-000038050000}"/>
    <cellStyle name="_도곡4교 하부공 수량_02.3-6.배수공_수령산출_원당천1공구수량산출서" xfId="1402" xr:uid="{00000000-0005-0000-0000-000039050000}"/>
    <cellStyle name="_도곡4교 하부공 수량_02.3-6.배수공_수령산출_원당천2공구수량산출서" xfId="1403" xr:uid="{00000000-0005-0000-0000-00003A050000}"/>
    <cellStyle name="_도곡4교 하부공 수량_02.3-6.배수공_원당천1공구수량산출서" xfId="1404" xr:uid="{00000000-0005-0000-0000-00003B050000}"/>
    <cellStyle name="_도곡4교 하부공 수량_02.3-6.배수공_원당천2공구수량산출서" xfId="1405" xr:uid="{00000000-0005-0000-0000-00003C050000}"/>
    <cellStyle name="_도곡4교 하부공 수량_02.3-G.배수공" xfId="1406" xr:uid="{00000000-0005-0000-0000-00003D050000}"/>
    <cellStyle name="_도곡4교 하부공 수량_02.3-G.배수공_교량산출서 (version 1)" xfId="1407" xr:uid="{00000000-0005-0000-0000-00003E050000}"/>
    <cellStyle name="_도곡4교 하부공 수량_02.3-G.배수공_수량산출서(금수천)" xfId="1408" xr:uid="{00000000-0005-0000-0000-00003F050000}"/>
    <cellStyle name="_도곡4교 하부공 수량_02.3-G.배수공_수량산출서(원당천2공구)" xfId="1409" xr:uid="{00000000-0005-0000-0000-000040050000}"/>
    <cellStyle name="_도곡4교 하부공 수량_02.3-G.배수공_수량산출서(큰골천)" xfId="1410" xr:uid="{00000000-0005-0000-0000-000041050000}"/>
    <cellStyle name="_도곡4교 하부공 수량_02.3-G.배수공_수령산출" xfId="1411" xr:uid="{00000000-0005-0000-0000-000042050000}"/>
    <cellStyle name="_도곡4교 하부공 수량_02.3-G.배수공_수령산출_교량산출서 (version 1)" xfId="1412" xr:uid="{00000000-0005-0000-0000-000043050000}"/>
    <cellStyle name="_도곡4교 하부공 수량_02.3-G.배수공_수령산출_수량산출서(금수천)" xfId="1413" xr:uid="{00000000-0005-0000-0000-000044050000}"/>
    <cellStyle name="_도곡4교 하부공 수량_02.3-G.배수공_수령산출_수량산출서(원당천2공구)" xfId="1414" xr:uid="{00000000-0005-0000-0000-000045050000}"/>
    <cellStyle name="_도곡4교 하부공 수량_02.3-G.배수공_수령산출_수량산출서(큰골천)" xfId="1415" xr:uid="{00000000-0005-0000-0000-000046050000}"/>
    <cellStyle name="_도곡4교 하부공 수량_02.3-G.배수공_수령산출_원당천1공구수량산출서" xfId="1416" xr:uid="{00000000-0005-0000-0000-000047050000}"/>
    <cellStyle name="_도곡4교 하부공 수량_02.3-G.배수공_수령산출_원당천2공구수량산출서" xfId="1417" xr:uid="{00000000-0005-0000-0000-000048050000}"/>
    <cellStyle name="_도곡4교 하부공 수량_02.3-G.배수공_원당천1공구수량산출서" xfId="1418" xr:uid="{00000000-0005-0000-0000-000049050000}"/>
    <cellStyle name="_도곡4교 하부공 수량_02.3-G.배수공_원당천2공구수량산출서" xfId="1419" xr:uid="{00000000-0005-0000-0000-00004A050000}"/>
    <cellStyle name="_도곡4교 하부공 수량_02-배수공" xfId="1420" xr:uid="{00000000-0005-0000-0000-00004B050000}"/>
    <cellStyle name="_도곡4교 하부공 수량_02-배수공_4.배수공(내응)" xfId="1421" xr:uid="{00000000-0005-0000-0000-00004C050000}"/>
    <cellStyle name="_도곡4교 하부공 수량_02-배수공집계" xfId="1422" xr:uid="{00000000-0005-0000-0000-00004D050000}"/>
    <cellStyle name="_도곡4교 하부공 수량_02-배수공집계_교량산출서 (version 1)" xfId="1423" xr:uid="{00000000-0005-0000-0000-00004E050000}"/>
    <cellStyle name="_도곡4교 하부공 수량_02-배수공집계_수량산출서(금수천)" xfId="1424" xr:uid="{00000000-0005-0000-0000-00004F050000}"/>
    <cellStyle name="_도곡4교 하부공 수량_02-배수공집계_수량산출서(원당천2공구)" xfId="1425" xr:uid="{00000000-0005-0000-0000-000050050000}"/>
    <cellStyle name="_도곡4교 하부공 수량_02-배수공집계_수량산출서(큰골천)" xfId="1426" xr:uid="{00000000-0005-0000-0000-000051050000}"/>
    <cellStyle name="_도곡4교 하부공 수량_02-배수공집계_수령산출" xfId="1427" xr:uid="{00000000-0005-0000-0000-000052050000}"/>
    <cellStyle name="_도곡4교 하부공 수량_02-배수공집계_수령산출_교량산출서 (version 1)" xfId="1428" xr:uid="{00000000-0005-0000-0000-000053050000}"/>
    <cellStyle name="_도곡4교 하부공 수량_02-배수공집계_수령산출_수량산출서(금수천)" xfId="1429" xr:uid="{00000000-0005-0000-0000-000054050000}"/>
    <cellStyle name="_도곡4교 하부공 수량_02-배수공집계_수령산출_수량산출서(원당천2공구)" xfId="1430" xr:uid="{00000000-0005-0000-0000-000055050000}"/>
    <cellStyle name="_도곡4교 하부공 수량_02-배수공집계_수령산출_수량산출서(큰골천)" xfId="1431" xr:uid="{00000000-0005-0000-0000-000056050000}"/>
    <cellStyle name="_도곡4교 하부공 수량_02-배수공집계_수령산출_원당천1공구수량산출서" xfId="1432" xr:uid="{00000000-0005-0000-0000-000057050000}"/>
    <cellStyle name="_도곡4교 하부공 수량_02-배수공집계_수령산출_원당천2공구수량산출서" xfId="1433" xr:uid="{00000000-0005-0000-0000-000058050000}"/>
    <cellStyle name="_도곡4교 하부공 수량_02-배수공집계_원당천1공구수량산출서" xfId="1434" xr:uid="{00000000-0005-0000-0000-000059050000}"/>
    <cellStyle name="_도곡4교 하부공 수량_02-배수공집계_원당천2공구수량산출서" xfId="1435" xr:uid="{00000000-0005-0000-0000-00005A050000}"/>
    <cellStyle name="_도곡4교 하부공 수량_4.배수공(내응)" xfId="1436" xr:uid="{00000000-0005-0000-0000-00005B050000}"/>
    <cellStyle name="_도곡4교 하부공 수량_교량산출서 (version 1)" xfId="1437" xr:uid="{00000000-0005-0000-0000-00005C050000}"/>
    <cellStyle name="_도곡4교 하부공 수량_배수공" xfId="1438" xr:uid="{00000000-0005-0000-0000-00005D050000}"/>
    <cellStyle name="_도곡4교 하부공 수량_배수공15" xfId="1439" xr:uid="{00000000-0005-0000-0000-00005E050000}"/>
    <cellStyle name="_도곡4교 하부공 수량_사본 - 하마2교-수량" xfId="1440" xr:uid="{00000000-0005-0000-0000-00005F050000}"/>
    <cellStyle name="_도곡4교 하부공 수량_수량산출서(금수천)" xfId="1441" xr:uid="{00000000-0005-0000-0000-000060050000}"/>
    <cellStyle name="_도곡4교 하부공 수량_수량산출서(원당천2공구)" xfId="1442" xr:uid="{00000000-0005-0000-0000-000061050000}"/>
    <cellStyle name="_도곡4교 하부공 수량_수량산출서(큰골천)" xfId="1443" xr:uid="{00000000-0005-0000-0000-000062050000}"/>
    <cellStyle name="_도곡4교 하부공 수량_수령산출" xfId="1444" xr:uid="{00000000-0005-0000-0000-000063050000}"/>
    <cellStyle name="_도곡4교 하부공 수량_수령산출_교량산출서 (version 1)" xfId="1445" xr:uid="{00000000-0005-0000-0000-000064050000}"/>
    <cellStyle name="_도곡4교 하부공 수량_수령산출_수량산출서(금수천)" xfId="1446" xr:uid="{00000000-0005-0000-0000-000065050000}"/>
    <cellStyle name="_도곡4교 하부공 수량_수령산출_수량산출서(원당천2공구)" xfId="1447" xr:uid="{00000000-0005-0000-0000-000066050000}"/>
    <cellStyle name="_도곡4교 하부공 수량_수령산출_수량산출서(큰골천)" xfId="1448" xr:uid="{00000000-0005-0000-0000-000067050000}"/>
    <cellStyle name="_도곡4교 하부공 수량_수령산출_원당천1공구수량산출서" xfId="1449" xr:uid="{00000000-0005-0000-0000-000068050000}"/>
    <cellStyle name="_도곡4교 하부공 수량_수령산출_원당천2공구수량산출서" xfId="1450" xr:uid="{00000000-0005-0000-0000-000069050000}"/>
    <cellStyle name="_도곡4교 하부공 수량_암거공(6X3)" xfId="1451" xr:uid="{00000000-0005-0000-0000-00006A050000}"/>
    <cellStyle name="_도곡4교 하부공 수량_원당천1공구수량산출서" xfId="1452" xr:uid="{00000000-0005-0000-0000-00006B050000}"/>
    <cellStyle name="_도곡4교 하부공 수량_원당천2공구수량산출서" xfId="1453" xr:uid="{00000000-0005-0000-0000-00006C050000}"/>
    <cellStyle name="_도곡4교 하부공 수량_지장가옥깨기" xfId="1454" xr:uid="{00000000-0005-0000-0000-00006D050000}"/>
    <cellStyle name="_도곡4교 하부공 수량_지장가옥깨기_배수공15" xfId="1455" xr:uid="{00000000-0005-0000-0000-00006E050000}"/>
    <cellStyle name="_도곡4교 하부공 수량_측구공" xfId="1456" xr:uid="{00000000-0005-0000-0000-00006F050000}"/>
    <cellStyle name="_도곡4교 하부공 수량_측구공_배수공15" xfId="1457" xr:uid="{00000000-0005-0000-0000-000070050000}"/>
    <cellStyle name="_도곡4교 하부공 수량_토공(성산-두릉)" xfId="1458" xr:uid="{00000000-0005-0000-0000-000071050000}"/>
    <cellStyle name="_도곡4교 하부공 수량_토공(성산-두릉)_배수공15" xfId="1459" xr:uid="{00000000-0005-0000-0000-000072050000}"/>
    <cellStyle name="_도곡4교 하부공 수량_하마1교-수량" xfId="1460" xr:uid="{00000000-0005-0000-0000-000073050000}"/>
    <cellStyle name="_도곡4교 하부공 수량_하마2교-수량" xfId="1461" xr:uid="{00000000-0005-0000-0000-000074050000}"/>
    <cellStyle name="_도곡4교 하부공 수량_하마읍3교대" xfId="1462" xr:uid="{00000000-0005-0000-0000-000075050000}"/>
    <cellStyle name="_도곡4교 하부공 수량_하마읍3교토공" xfId="1463" xr:uid="{00000000-0005-0000-0000-000076050000}"/>
    <cellStyle name="_도곡교 교대 수량" xfId="1464" xr:uid="{00000000-0005-0000-0000-000077050000}"/>
    <cellStyle name="_도곡교 교대 수량 2" xfId="1465" xr:uid="{00000000-0005-0000-0000-000078050000}"/>
    <cellStyle name="_도곡교 교대 수량 2_4.배수공(내응)" xfId="1466" xr:uid="{00000000-0005-0000-0000-000079050000}"/>
    <cellStyle name="_도곡교 교대 수량_00.자재집계(TOTAL)" xfId="1467" xr:uid="{00000000-0005-0000-0000-00007A050000}"/>
    <cellStyle name="_도곡교 교대 수량_00.자재집계(TOTAL)_교량산출서 (version 1)" xfId="1468" xr:uid="{00000000-0005-0000-0000-00007B050000}"/>
    <cellStyle name="_도곡교 교대 수량_00.자재집계(TOTAL)_수량산출서(금수천)" xfId="1469" xr:uid="{00000000-0005-0000-0000-00007C050000}"/>
    <cellStyle name="_도곡교 교대 수량_00.자재집계(TOTAL)_수량산출서(원당천2공구)" xfId="1470" xr:uid="{00000000-0005-0000-0000-00007D050000}"/>
    <cellStyle name="_도곡교 교대 수량_00.자재집계(TOTAL)_수량산출서(큰골천)" xfId="1471" xr:uid="{00000000-0005-0000-0000-00007E050000}"/>
    <cellStyle name="_도곡교 교대 수량_00.자재집계(TOTAL)_수령산출" xfId="1472" xr:uid="{00000000-0005-0000-0000-00007F050000}"/>
    <cellStyle name="_도곡교 교대 수량_00.자재집계(TOTAL)_수령산출_교량산출서 (version 1)" xfId="1473" xr:uid="{00000000-0005-0000-0000-000080050000}"/>
    <cellStyle name="_도곡교 교대 수량_00.자재집계(TOTAL)_수령산출_수량산출서(금수천)" xfId="1474" xr:uid="{00000000-0005-0000-0000-000081050000}"/>
    <cellStyle name="_도곡교 교대 수량_00.자재집계(TOTAL)_수령산출_수량산출서(원당천2공구)" xfId="1475" xr:uid="{00000000-0005-0000-0000-000082050000}"/>
    <cellStyle name="_도곡교 교대 수량_00.자재집계(TOTAL)_수령산출_수량산출서(큰골천)" xfId="1476" xr:uid="{00000000-0005-0000-0000-000083050000}"/>
    <cellStyle name="_도곡교 교대 수량_00.자재집계(TOTAL)_수령산출_원당천1공구수량산출서" xfId="1477" xr:uid="{00000000-0005-0000-0000-000084050000}"/>
    <cellStyle name="_도곡교 교대 수량_00.자재집계(TOTAL)_수령산출_원당천2공구수량산출서" xfId="1478" xr:uid="{00000000-0005-0000-0000-000085050000}"/>
    <cellStyle name="_도곡교 교대 수량_00.자재집계(TOTAL)_원당천1공구수량산출서" xfId="1479" xr:uid="{00000000-0005-0000-0000-000086050000}"/>
    <cellStyle name="_도곡교 교대 수량_00.자재집계(TOTAL)_원당천2공구수량산출서" xfId="1480" xr:uid="{00000000-0005-0000-0000-000087050000}"/>
    <cellStyle name="_도곡교 교대 수량_02.2-4.배수공" xfId="1481" xr:uid="{00000000-0005-0000-0000-000088050000}"/>
    <cellStyle name="_도곡교 교대 수량_02.2-4.배수공_교량산출서 (version 1)" xfId="1482" xr:uid="{00000000-0005-0000-0000-000089050000}"/>
    <cellStyle name="_도곡교 교대 수량_02.2-4.배수공_수량산출서(금수천)" xfId="1483" xr:uid="{00000000-0005-0000-0000-00008A050000}"/>
    <cellStyle name="_도곡교 교대 수량_02.2-4.배수공_수량산출서(원당천2공구)" xfId="1484" xr:uid="{00000000-0005-0000-0000-00008B050000}"/>
    <cellStyle name="_도곡교 교대 수량_02.2-4.배수공_수량산출서(큰골천)" xfId="1485" xr:uid="{00000000-0005-0000-0000-00008C050000}"/>
    <cellStyle name="_도곡교 교대 수량_02.2-4.배수공_수령산출" xfId="1486" xr:uid="{00000000-0005-0000-0000-00008D050000}"/>
    <cellStyle name="_도곡교 교대 수량_02.2-4.배수공_수령산출_교량산출서 (version 1)" xfId="1487" xr:uid="{00000000-0005-0000-0000-00008E050000}"/>
    <cellStyle name="_도곡교 교대 수량_02.2-4.배수공_수령산출_수량산출서(금수천)" xfId="1488" xr:uid="{00000000-0005-0000-0000-00008F050000}"/>
    <cellStyle name="_도곡교 교대 수량_02.2-4.배수공_수령산출_수량산출서(원당천2공구)" xfId="1489" xr:uid="{00000000-0005-0000-0000-000090050000}"/>
    <cellStyle name="_도곡교 교대 수량_02.2-4.배수공_수령산출_수량산출서(큰골천)" xfId="1490" xr:uid="{00000000-0005-0000-0000-000091050000}"/>
    <cellStyle name="_도곡교 교대 수량_02.2-4.배수공_수령산출_원당천1공구수량산출서" xfId="1491" xr:uid="{00000000-0005-0000-0000-000092050000}"/>
    <cellStyle name="_도곡교 교대 수량_02.2-4.배수공_수령산출_원당천2공구수량산출서" xfId="1492" xr:uid="{00000000-0005-0000-0000-000093050000}"/>
    <cellStyle name="_도곡교 교대 수량_02.2-4.배수공_원당천1공구수량산출서" xfId="1493" xr:uid="{00000000-0005-0000-0000-000094050000}"/>
    <cellStyle name="_도곡교 교대 수량_02.2-4.배수공_원당천2공구수량산출서" xfId="1494" xr:uid="{00000000-0005-0000-0000-000095050000}"/>
    <cellStyle name="_도곡교 교대 수량_02.3-6.배수공" xfId="1495" xr:uid="{00000000-0005-0000-0000-000096050000}"/>
    <cellStyle name="_도곡교 교대 수량_02.3-6.배수공_교량산출서 (version 1)" xfId="1496" xr:uid="{00000000-0005-0000-0000-000097050000}"/>
    <cellStyle name="_도곡교 교대 수량_02.3-6.배수공_수량산출서(금수천)" xfId="1497" xr:uid="{00000000-0005-0000-0000-000098050000}"/>
    <cellStyle name="_도곡교 교대 수량_02.3-6.배수공_수량산출서(원당천2공구)" xfId="1498" xr:uid="{00000000-0005-0000-0000-000099050000}"/>
    <cellStyle name="_도곡교 교대 수량_02.3-6.배수공_수량산출서(큰골천)" xfId="1499" xr:uid="{00000000-0005-0000-0000-00009A050000}"/>
    <cellStyle name="_도곡교 교대 수량_02.3-6.배수공_수령산출" xfId="1500" xr:uid="{00000000-0005-0000-0000-00009B050000}"/>
    <cellStyle name="_도곡교 교대 수량_02.3-6.배수공_수령산출_교량산출서 (version 1)" xfId="1501" xr:uid="{00000000-0005-0000-0000-00009C050000}"/>
    <cellStyle name="_도곡교 교대 수량_02.3-6.배수공_수령산출_수량산출서(금수천)" xfId="1502" xr:uid="{00000000-0005-0000-0000-00009D050000}"/>
    <cellStyle name="_도곡교 교대 수량_02.3-6.배수공_수령산출_수량산출서(원당천2공구)" xfId="1503" xr:uid="{00000000-0005-0000-0000-00009E050000}"/>
    <cellStyle name="_도곡교 교대 수량_02.3-6.배수공_수령산출_수량산출서(큰골천)" xfId="1504" xr:uid="{00000000-0005-0000-0000-00009F050000}"/>
    <cellStyle name="_도곡교 교대 수량_02.3-6.배수공_수령산출_원당천1공구수량산출서" xfId="1505" xr:uid="{00000000-0005-0000-0000-0000A0050000}"/>
    <cellStyle name="_도곡교 교대 수량_02.3-6.배수공_수령산출_원당천2공구수량산출서" xfId="1506" xr:uid="{00000000-0005-0000-0000-0000A1050000}"/>
    <cellStyle name="_도곡교 교대 수량_02.3-6.배수공_원당천1공구수량산출서" xfId="1507" xr:uid="{00000000-0005-0000-0000-0000A2050000}"/>
    <cellStyle name="_도곡교 교대 수량_02.3-6.배수공_원당천2공구수량산출서" xfId="1508" xr:uid="{00000000-0005-0000-0000-0000A3050000}"/>
    <cellStyle name="_도곡교 교대 수량_02.3-G.배수공" xfId="1509" xr:uid="{00000000-0005-0000-0000-0000A4050000}"/>
    <cellStyle name="_도곡교 교대 수량_02.3-G.배수공_교량산출서 (version 1)" xfId="1510" xr:uid="{00000000-0005-0000-0000-0000A5050000}"/>
    <cellStyle name="_도곡교 교대 수량_02.3-G.배수공_수량산출서(금수천)" xfId="1511" xr:uid="{00000000-0005-0000-0000-0000A6050000}"/>
    <cellStyle name="_도곡교 교대 수량_02.3-G.배수공_수량산출서(원당천2공구)" xfId="1512" xr:uid="{00000000-0005-0000-0000-0000A7050000}"/>
    <cellStyle name="_도곡교 교대 수량_02.3-G.배수공_수량산출서(큰골천)" xfId="1513" xr:uid="{00000000-0005-0000-0000-0000A8050000}"/>
    <cellStyle name="_도곡교 교대 수량_02.3-G.배수공_수령산출" xfId="1514" xr:uid="{00000000-0005-0000-0000-0000A9050000}"/>
    <cellStyle name="_도곡교 교대 수량_02.3-G.배수공_수령산출_교량산출서 (version 1)" xfId="1515" xr:uid="{00000000-0005-0000-0000-0000AA050000}"/>
    <cellStyle name="_도곡교 교대 수량_02.3-G.배수공_수령산출_수량산출서(금수천)" xfId="1516" xr:uid="{00000000-0005-0000-0000-0000AB050000}"/>
    <cellStyle name="_도곡교 교대 수량_02.3-G.배수공_수령산출_수량산출서(원당천2공구)" xfId="1517" xr:uid="{00000000-0005-0000-0000-0000AC050000}"/>
    <cellStyle name="_도곡교 교대 수량_02.3-G.배수공_수령산출_수량산출서(큰골천)" xfId="1518" xr:uid="{00000000-0005-0000-0000-0000AD050000}"/>
    <cellStyle name="_도곡교 교대 수량_02.3-G.배수공_수령산출_원당천1공구수량산출서" xfId="1519" xr:uid="{00000000-0005-0000-0000-0000AE050000}"/>
    <cellStyle name="_도곡교 교대 수량_02.3-G.배수공_수령산출_원당천2공구수량산출서" xfId="1520" xr:uid="{00000000-0005-0000-0000-0000AF050000}"/>
    <cellStyle name="_도곡교 교대 수량_02.3-G.배수공_원당천1공구수량산출서" xfId="1521" xr:uid="{00000000-0005-0000-0000-0000B0050000}"/>
    <cellStyle name="_도곡교 교대 수량_02.3-G.배수공_원당천2공구수량산출서" xfId="1522" xr:uid="{00000000-0005-0000-0000-0000B1050000}"/>
    <cellStyle name="_도곡교 교대 수량_02-배수공" xfId="1523" xr:uid="{00000000-0005-0000-0000-0000B2050000}"/>
    <cellStyle name="_도곡교 교대 수량_02-배수공_4.배수공(내응)" xfId="1524" xr:uid="{00000000-0005-0000-0000-0000B3050000}"/>
    <cellStyle name="_도곡교 교대 수량_02-배수공집계" xfId="1525" xr:uid="{00000000-0005-0000-0000-0000B4050000}"/>
    <cellStyle name="_도곡교 교대 수량_02-배수공집계_교량산출서 (version 1)" xfId="1526" xr:uid="{00000000-0005-0000-0000-0000B5050000}"/>
    <cellStyle name="_도곡교 교대 수량_02-배수공집계_수량산출서(금수천)" xfId="1527" xr:uid="{00000000-0005-0000-0000-0000B6050000}"/>
    <cellStyle name="_도곡교 교대 수량_02-배수공집계_수량산출서(원당천2공구)" xfId="1528" xr:uid="{00000000-0005-0000-0000-0000B7050000}"/>
    <cellStyle name="_도곡교 교대 수량_02-배수공집계_수량산출서(큰골천)" xfId="1529" xr:uid="{00000000-0005-0000-0000-0000B8050000}"/>
    <cellStyle name="_도곡교 교대 수량_02-배수공집계_수령산출" xfId="1530" xr:uid="{00000000-0005-0000-0000-0000B9050000}"/>
    <cellStyle name="_도곡교 교대 수량_02-배수공집계_수령산출_교량산출서 (version 1)" xfId="1531" xr:uid="{00000000-0005-0000-0000-0000BA050000}"/>
    <cellStyle name="_도곡교 교대 수량_02-배수공집계_수령산출_수량산출서(금수천)" xfId="1532" xr:uid="{00000000-0005-0000-0000-0000BB050000}"/>
    <cellStyle name="_도곡교 교대 수량_02-배수공집계_수령산출_수량산출서(원당천2공구)" xfId="1533" xr:uid="{00000000-0005-0000-0000-0000BC050000}"/>
    <cellStyle name="_도곡교 교대 수량_02-배수공집계_수령산출_수량산출서(큰골천)" xfId="1534" xr:uid="{00000000-0005-0000-0000-0000BD050000}"/>
    <cellStyle name="_도곡교 교대 수량_02-배수공집계_수령산출_원당천1공구수량산출서" xfId="1535" xr:uid="{00000000-0005-0000-0000-0000BE050000}"/>
    <cellStyle name="_도곡교 교대 수량_02-배수공집계_수령산출_원당천2공구수량산출서" xfId="1536" xr:uid="{00000000-0005-0000-0000-0000BF050000}"/>
    <cellStyle name="_도곡교 교대 수량_02-배수공집계_원당천1공구수량산출서" xfId="1537" xr:uid="{00000000-0005-0000-0000-0000C0050000}"/>
    <cellStyle name="_도곡교 교대 수량_02-배수공집계_원당천2공구수량산출서" xfId="1538" xr:uid="{00000000-0005-0000-0000-0000C1050000}"/>
    <cellStyle name="_도곡교 교대 수량_4.배수공(내응)" xfId="1539" xr:uid="{00000000-0005-0000-0000-0000C2050000}"/>
    <cellStyle name="_도곡교 교대 수량_교량산출서 (version 1)" xfId="1540" xr:uid="{00000000-0005-0000-0000-0000C3050000}"/>
    <cellStyle name="_도곡교 교대 수량_배수공" xfId="1541" xr:uid="{00000000-0005-0000-0000-0000C4050000}"/>
    <cellStyle name="_도곡교 교대 수량_배수공15" xfId="1542" xr:uid="{00000000-0005-0000-0000-0000C5050000}"/>
    <cellStyle name="_도곡교 교대 수량_사본 - 하마2교-수량" xfId="1543" xr:uid="{00000000-0005-0000-0000-0000C6050000}"/>
    <cellStyle name="_도곡교 교대 수량_수량산출서(금수천)" xfId="1544" xr:uid="{00000000-0005-0000-0000-0000C7050000}"/>
    <cellStyle name="_도곡교 교대 수량_수량산출서(원당천2공구)" xfId="1545" xr:uid="{00000000-0005-0000-0000-0000C8050000}"/>
    <cellStyle name="_도곡교 교대 수량_수량산출서(큰골천)" xfId="1546" xr:uid="{00000000-0005-0000-0000-0000C9050000}"/>
    <cellStyle name="_도곡교 교대 수량_수령산출" xfId="1547" xr:uid="{00000000-0005-0000-0000-0000CA050000}"/>
    <cellStyle name="_도곡교 교대 수량_수령산출_교량산출서 (version 1)" xfId="1548" xr:uid="{00000000-0005-0000-0000-0000CB050000}"/>
    <cellStyle name="_도곡교 교대 수량_수령산출_수량산출서(금수천)" xfId="1549" xr:uid="{00000000-0005-0000-0000-0000CC050000}"/>
    <cellStyle name="_도곡교 교대 수량_수령산출_수량산출서(원당천2공구)" xfId="1550" xr:uid="{00000000-0005-0000-0000-0000CD050000}"/>
    <cellStyle name="_도곡교 교대 수량_수령산출_수량산출서(큰골천)" xfId="1551" xr:uid="{00000000-0005-0000-0000-0000CE050000}"/>
    <cellStyle name="_도곡교 교대 수량_수령산출_원당천1공구수량산출서" xfId="1552" xr:uid="{00000000-0005-0000-0000-0000CF050000}"/>
    <cellStyle name="_도곡교 교대 수량_수령산출_원당천2공구수량산출서" xfId="1553" xr:uid="{00000000-0005-0000-0000-0000D0050000}"/>
    <cellStyle name="_도곡교 교대 수량_암거공(6X3)" xfId="1554" xr:uid="{00000000-0005-0000-0000-0000D1050000}"/>
    <cellStyle name="_도곡교 교대 수량_원당천1공구수량산출서" xfId="1555" xr:uid="{00000000-0005-0000-0000-0000D2050000}"/>
    <cellStyle name="_도곡교 교대 수량_원당천2공구수량산출서" xfId="1556" xr:uid="{00000000-0005-0000-0000-0000D3050000}"/>
    <cellStyle name="_도곡교 교대 수량_지장가옥깨기" xfId="1557" xr:uid="{00000000-0005-0000-0000-0000D4050000}"/>
    <cellStyle name="_도곡교 교대 수량_지장가옥깨기_배수공15" xfId="1558" xr:uid="{00000000-0005-0000-0000-0000D5050000}"/>
    <cellStyle name="_도곡교 교대 수량_측구공" xfId="1559" xr:uid="{00000000-0005-0000-0000-0000D6050000}"/>
    <cellStyle name="_도곡교 교대 수량_측구공_배수공15" xfId="1560" xr:uid="{00000000-0005-0000-0000-0000D7050000}"/>
    <cellStyle name="_도곡교 교대 수량_토공(성산-두릉)" xfId="1561" xr:uid="{00000000-0005-0000-0000-0000D8050000}"/>
    <cellStyle name="_도곡교 교대 수량_토공(성산-두릉)_배수공15" xfId="1562" xr:uid="{00000000-0005-0000-0000-0000D9050000}"/>
    <cellStyle name="_도곡교 교대 수량_하마1교-수량" xfId="1563" xr:uid="{00000000-0005-0000-0000-0000DA050000}"/>
    <cellStyle name="_도곡교 교대 수량_하마2교-수량" xfId="1564" xr:uid="{00000000-0005-0000-0000-0000DB050000}"/>
    <cellStyle name="_도곡교 교대 수량_하마읍3교대" xfId="1565" xr:uid="{00000000-0005-0000-0000-0000DC050000}"/>
    <cellStyle name="_도곡교 교대 수량_하마읍3교토공" xfId="1566" xr:uid="{00000000-0005-0000-0000-0000DD050000}"/>
    <cellStyle name="_도로공사대전지사" xfId="1567" xr:uid="{00000000-0005-0000-0000-0000DE050000}"/>
    <cellStyle name="_동계지구" xfId="1568" xr:uid="{00000000-0005-0000-0000-0000DF050000}"/>
    <cellStyle name="_동계지구(변경1)" xfId="1569" xr:uid="{00000000-0005-0000-0000-0000E0050000}"/>
    <cellStyle name="_동원꽃농원" xfId="1570" xr:uid="{00000000-0005-0000-0000-0000E1050000}"/>
    <cellStyle name="_동탄수원공통공수량집계표" xfId="1571" xr:uid="{00000000-0005-0000-0000-0000E2050000}"/>
    <cellStyle name="_동탄수원공통공수량집계표_01기산교총괄집계표" xfId="1572" xr:uid="{00000000-0005-0000-0000-0000E3050000}"/>
    <cellStyle name="_동탄수원공통공수량집계표_01기산교총괄집계표_03반정1육교총괄집계표" xfId="1573" xr:uid="{00000000-0005-0000-0000-0000E4050000}"/>
    <cellStyle name="_동탄수원공통공수량집계표_01기산교총괄집계표_07_01곡반정육교총괄집계표" xfId="1574" xr:uid="{00000000-0005-0000-0000-0000E5050000}"/>
    <cellStyle name="_동탄수원공통공수량집계표_02한반천교총괄집계표" xfId="1575" xr:uid="{00000000-0005-0000-0000-0000E6050000}"/>
    <cellStyle name="_동탄수원공통공수량집계표_02한반천교총괄집계표_03반정1육교총괄집계표" xfId="1576" xr:uid="{00000000-0005-0000-0000-0000E7050000}"/>
    <cellStyle name="_동탄수원공통공수량집계표_02한반천교총괄집계표_07_01곡반정육교총괄집계표" xfId="1577" xr:uid="{00000000-0005-0000-0000-0000E8050000}"/>
    <cellStyle name="_동탄수원공통공수량집계표_03반정1육교총괄집계표" xfId="1578" xr:uid="{00000000-0005-0000-0000-0000E9050000}"/>
    <cellStyle name="_동탄수원공통공수량집계표_03반정1육교총괄집계표_07_01곡반정육교총괄집계표" xfId="1579" xr:uid="{00000000-0005-0000-0000-0000EA050000}"/>
    <cellStyle name="_동탄수원공통공수량집계표_05반정3육교총괄집계표" xfId="1580" xr:uid="{00000000-0005-0000-0000-0000EB050000}"/>
    <cellStyle name="_동탄수원공통공수량집계표_05반정3육교총괄집계표_07_01곡반정육교총괄집계표" xfId="1581" xr:uid="{00000000-0005-0000-0000-0000EC050000}"/>
    <cellStyle name="_동탄수원공통공수량집계표_06원천리천교총괄집계표" xfId="1582" xr:uid="{00000000-0005-0000-0000-0000ED050000}"/>
    <cellStyle name="_동탄수원공통공수량집계표_06원천리천교총괄집계표_07_01곡반정육교총괄집계표" xfId="1583" xr:uid="{00000000-0005-0000-0000-0000EE050000}"/>
    <cellStyle name="_동탄수원공통공수량집계표_07_01곡반정육교총괄집계표" xfId="1584" xr:uid="{00000000-0005-0000-0000-0000EF050000}"/>
    <cellStyle name="_동탄수원공통공수량집계표_07곡반정육교총괄집계표" xfId="1585" xr:uid="{00000000-0005-0000-0000-0000F0050000}"/>
    <cellStyle name="_동탄수원공통공수량집계표_11청계1교(B교)총괄집계표" xfId="1586" xr:uid="{00000000-0005-0000-0000-0000F1050000}"/>
    <cellStyle name="_두계변전소하도급" xfId="1587" xr:uid="{00000000-0005-0000-0000-0000F2050000}"/>
    <cellStyle name="_땅포수량" xfId="1588" xr:uid="{00000000-0005-0000-0000-0000F3050000}"/>
    <cellStyle name="_맹동지구 수지예산서" xfId="1589" xr:uid="{00000000-0005-0000-0000-0000F4050000}"/>
    <cellStyle name="_명천리" xfId="1590" xr:uid="{00000000-0005-0000-0000-0000F5050000}"/>
    <cellStyle name="_모정배수계획(토적,재료)" xfId="1591" xr:uid="{00000000-0005-0000-0000-0000F6050000}"/>
    <cellStyle name="_목차" xfId="1592" xr:uid="{00000000-0005-0000-0000-0000F7050000}"/>
    <cellStyle name="_목차_1연박스(nnlink)_TYPE12" xfId="1593" xr:uid="{00000000-0005-0000-0000-0000F8050000}"/>
    <cellStyle name="_목차_1연박스(nnlink)_TYPE12_고흥양수장전기내역서(고압)수량산출" xfId="1594" xr:uid="{00000000-0005-0000-0000-0000F9050000}"/>
    <cellStyle name="_목차_1연박스(nnlink)_TYPE345" xfId="1595" xr:uid="{00000000-0005-0000-0000-0000FA050000}"/>
    <cellStyle name="_목차_1연박스(nnlink)_TYPE345_고흥양수장전기내역서(고압)수량산출" xfId="1596" xr:uid="{00000000-0005-0000-0000-0000FB050000}"/>
    <cellStyle name="_목차_고흥양수장전기내역서(고압)수량산출" xfId="1597" xr:uid="{00000000-0005-0000-0000-0000FC050000}"/>
    <cellStyle name="_목차_날개벽" xfId="1598" xr:uid="{00000000-0005-0000-0000-0000FD050000}"/>
    <cellStyle name="_목차_날개벽_고흥양수장전기내역서(고압)수량산출" xfId="1599" xr:uid="{00000000-0005-0000-0000-0000FE050000}"/>
    <cellStyle name="_목차_상천2 D함" xfId="1600" xr:uid="{00000000-0005-0000-0000-0000FF050000}"/>
    <cellStyle name="_목차_상천2 D함_고흥양수장전기내역서(고압)수량산출" xfId="1601" xr:uid="{00000000-0005-0000-0000-000000060000}"/>
    <cellStyle name="_목차_청평4교" xfId="1602" xr:uid="{00000000-0005-0000-0000-000001060000}"/>
    <cellStyle name="_목차_청평4교_고흥양수장전기내역서(고압)수량산출" xfId="1603" xr:uid="{00000000-0005-0000-0000-000002060000}"/>
    <cellStyle name="_무당수수량" xfId="1604" xr:uid="{00000000-0005-0000-0000-000003060000}"/>
    <cellStyle name="_묵산실행" xfId="1605" xr:uid="{00000000-0005-0000-0000-000004060000}"/>
    <cellStyle name="_바이오엑스포 안개분수대 급배수시설보수공사" xfId="1606" xr:uid="{00000000-0005-0000-0000-000005060000}"/>
    <cellStyle name="_배수공" xfId="1607" xr:uid="{00000000-0005-0000-0000-000006060000}"/>
    <cellStyle name="_배수공_설계설명서" xfId="1608" xr:uid="{00000000-0005-0000-0000-000007060000}"/>
    <cellStyle name="_배수공15" xfId="1609" xr:uid="{00000000-0005-0000-0000-000008060000}"/>
    <cellStyle name="_배수장재료(75)" xfId="1610" xr:uid="{00000000-0005-0000-0000-000009060000}"/>
    <cellStyle name="_별첨(계획서및실적서양식)" xfId="1611" xr:uid="{00000000-0005-0000-0000-00000A060000}"/>
    <cellStyle name="_별첨(계획서및실적서양식)_1" xfId="1612" xr:uid="{00000000-0005-0000-0000-00000B060000}"/>
    <cellStyle name="_보완계획서" xfId="1613" xr:uid="{00000000-0005-0000-0000-00000C060000}"/>
    <cellStyle name="_보완계획서_관급자재송장" xfId="1614" xr:uid="{00000000-0005-0000-0000-00000D060000}"/>
    <cellStyle name="_보완계획서_소수지구 - 실형내역(작성중)" xfId="1615" xr:uid="{00000000-0005-0000-0000-00000E060000}"/>
    <cellStyle name="_보완계획서_소수지구_그라우팅_설계변경서(2011-11-22)" xfId="1616" xr:uid="{00000000-0005-0000-0000-00000F060000}"/>
    <cellStyle name="_보완계획서_소수지구_조사공_투수시험(설계변경)" xfId="1617" xr:uid="{00000000-0005-0000-0000-000010060000}"/>
    <cellStyle name="_본선수로콘크리트" xfId="1618" xr:uid="{00000000-0005-0000-0000-000011060000}"/>
    <cellStyle name="_본선수로콘크리트_1연박스(nnlink)_TYPE12" xfId="1619" xr:uid="{00000000-0005-0000-0000-000012060000}"/>
    <cellStyle name="_본선수로콘크리트_1연박스(nnlink)_TYPE12_고흥양수장전기내역서(고압)수량산출" xfId="1620" xr:uid="{00000000-0005-0000-0000-000013060000}"/>
    <cellStyle name="_본선수로콘크리트_고흥양수장전기내역서(고압)수량산출" xfId="1621" xr:uid="{00000000-0005-0000-0000-000014060000}"/>
    <cellStyle name="_본선수로콘크리트수량총괄집계표" xfId="1622" xr:uid="{00000000-0005-0000-0000-000015060000}"/>
    <cellStyle name="_본선수로콘크리트수량총괄집계표_1연박스(nnlink)_TYPE12" xfId="1623" xr:uid="{00000000-0005-0000-0000-000016060000}"/>
    <cellStyle name="_본선수로콘크리트수량총괄집계표_1연박스(nnlink)_TYPE12_고흥양수장전기내역서(고압)수량산출" xfId="1624" xr:uid="{00000000-0005-0000-0000-000017060000}"/>
    <cellStyle name="_본선수로콘크리트수량총괄집계표_고흥양수장전기내역서(고압)수량산출" xfId="1625" xr:uid="{00000000-0005-0000-0000-000018060000}"/>
    <cellStyle name="_봉계-1" xfId="1626" xr:uid="{00000000-0005-0000-0000-000019060000}"/>
    <cellStyle name="_봉계-1_1연박스(nnlink)_TYPE12" xfId="1627" xr:uid="{00000000-0005-0000-0000-00001A060000}"/>
    <cellStyle name="_봉계-1_1연박스(nnlink)_TYPE12_고흥양수장전기내역서(고압)수량산출" xfId="1628" xr:uid="{00000000-0005-0000-0000-00001B060000}"/>
    <cellStyle name="_봉계-1_고흥양수장전기내역서(고압)수량산출" xfId="1629" xr:uid="{00000000-0005-0000-0000-00001C060000}"/>
    <cellStyle name="_부대공" xfId="1630" xr:uid="{00000000-0005-0000-0000-00001D060000}"/>
    <cellStyle name="_부대공(총괄)" xfId="1631" xr:uid="{00000000-0005-0000-0000-00001E060000}"/>
    <cellStyle name="_부대공." xfId="1632" xr:uid="{00000000-0005-0000-0000-00001F060000}"/>
    <cellStyle name="_부대공수량" xfId="1633" xr:uid="{00000000-0005-0000-0000-000020060000}"/>
    <cellStyle name="_부산방면P1(최종)" xfId="1634" xr:uid="{00000000-0005-0000-0000-000021060000}"/>
    <cellStyle name="_부산방면P1(최종)_1연박스(nnlink)_TYPE12" xfId="1635" xr:uid="{00000000-0005-0000-0000-000022060000}"/>
    <cellStyle name="_부산방면P1(최종)_1연박스(nnlink)_TYPE12_고흥양수장전기내역서(고압)수량산출" xfId="1636" xr:uid="{00000000-0005-0000-0000-000023060000}"/>
    <cellStyle name="_부산방면P1(최종)_1연박스(nnlink)_TYPE345" xfId="1637" xr:uid="{00000000-0005-0000-0000-000024060000}"/>
    <cellStyle name="_부산방면P1(최종)_1연박스(nnlink)_TYPE345_고흥양수장전기내역서(고압)수량산출" xfId="1638" xr:uid="{00000000-0005-0000-0000-000025060000}"/>
    <cellStyle name="_부산방면P1(최종)_고흥양수장전기내역서(고압)수량산출" xfId="1639" xr:uid="{00000000-0005-0000-0000-000026060000}"/>
    <cellStyle name="_부산방면P1(최종)_날개벽" xfId="1640" xr:uid="{00000000-0005-0000-0000-000027060000}"/>
    <cellStyle name="_부산방면P1(최종)_날개벽_고흥양수장전기내역서(고압)수량산출" xfId="1641" xr:uid="{00000000-0005-0000-0000-000028060000}"/>
    <cellStyle name="_부산방면P1(최종)_상천2 D함" xfId="1642" xr:uid="{00000000-0005-0000-0000-000029060000}"/>
    <cellStyle name="_부산방면P1(최종)_상천2 D함_고흥양수장전기내역서(고압)수량산출" xfId="1643" xr:uid="{00000000-0005-0000-0000-00002A060000}"/>
    <cellStyle name="_부산방면P1(최종)_청평4교" xfId="1644" xr:uid="{00000000-0005-0000-0000-00002B060000}"/>
    <cellStyle name="_부산방면P1(최종)_청평4교_고흥양수장전기내역서(고압)수량산출" xfId="1645" xr:uid="{00000000-0005-0000-0000-00002C060000}"/>
    <cellStyle name="_부창교상부" xfId="1646" xr:uid="{00000000-0005-0000-0000-00002D060000}"/>
    <cellStyle name="_비교" xfId="1647" xr:uid="{00000000-0005-0000-0000-00002E060000}"/>
    <cellStyle name="_빔집계" xfId="1648" xr:uid="{00000000-0005-0000-0000-00002F060000}"/>
    <cellStyle name="_사동초중" xfId="1649" xr:uid="{00000000-0005-0000-0000-000030060000}"/>
    <cellStyle name="_사본 - 하마2교-수량" xfId="1650" xr:uid="{00000000-0005-0000-0000-000031060000}"/>
    <cellStyle name="_사유서" xfId="1651" xr:uid="{00000000-0005-0000-0000-000032060000}"/>
    <cellStyle name="_사유서_내역서" xfId="1652" xr:uid="{00000000-0005-0000-0000-000033060000}"/>
    <cellStyle name="_상리~사천간국도4차로공사내역" xfId="1653" xr:uid="{00000000-0005-0000-0000-000034060000}"/>
    <cellStyle name="_상봉~집현간도로" xfId="1654" xr:uid="{00000000-0005-0000-0000-000035060000}"/>
    <cellStyle name="_상천2 D함" xfId="1655" xr:uid="{00000000-0005-0000-0000-000036060000}"/>
    <cellStyle name="_상천2 D함_고흥양수장전기내역서(고압)수량산출" xfId="1656" xr:uid="{00000000-0005-0000-0000-000037060000}"/>
    <cellStyle name="_석축공" xfId="1657" xr:uid="{00000000-0005-0000-0000-000038060000}"/>
    <cellStyle name="_설계변경내역서(영덕울진지사)" xfId="1658" xr:uid="{00000000-0005-0000-0000-000039060000}"/>
    <cellStyle name="_설비내역" xfId="1659" xr:uid="{00000000-0005-0000-0000-00003A060000}"/>
    <cellStyle name="_설비내역서" xfId="1660" xr:uid="{00000000-0005-0000-0000-00003B060000}"/>
    <cellStyle name="_송암1리 간이상수도 보수공사" xfId="1661" xr:uid="{00000000-0005-0000-0000-00003C060000}"/>
    <cellStyle name="_수량" xfId="1662" xr:uid="{00000000-0005-0000-0000-00003D060000}"/>
    <cellStyle name="_수량 산출서" xfId="1663" xr:uid="{00000000-0005-0000-0000-00003E060000}"/>
    <cellStyle name="_수량(삼가리도로부)" xfId="1664" xr:uid="{00000000-0005-0000-0000-00003F060000}"/>
    <cellStyle name="_수량2" xfId="1665" xr:uid="{00000000-0005-0000-0000-000040060000}"/>
    <cellStyle name="_수량산출" xfId="1666" xr:uid="{00000000-0005-0000-0000-000041060000}"/>
    <cellStyle name="_수량산출  (차광석)" xfId="1667" xr:uid="{00000000-0005-0000-0000-000042060000}"/>
    <cellStyle name="_수량산출_깨기물량" xfId="1668" xr:uid="{00000000-0005-0000-0000-000043060000}"/>
    <cellStyle name="_수량산출_수량2" xfId="1669" xr:uid="{00000000-0005-0000-0000-000044060000}"/>
    <cellStyle name="_수량산출서- 1공구" xfId="1670" xr:uid="{00000000-0005-0000-0000-000045060000}"/>
    <cellStyle name="_수량제목" xfId="1671" xr:uid="{00000000-0005-0000-0000-000046060000}"/>
    <cellStyle name="_수량제목_내역서" xfId="1672" xr:uid="{00000000-0005-0000-0000-000047060000}"/>
    <cellStyle name="_수백교상부" xfId="1673" xr:uid="{00000000-0005-0000-0000-000048060000}"/>
    <cellStyle name="_쉼터재료" xfId="1674" xr:uid="{00000000-0005-0000-0000-000049060000}"/>
    <cellStyle name="_신월07년 수지예산서(1859)" xfId="1675" xr:uid="{00000000-0005-0000-0000-00004A060000}"/>
    <cellStyle name="_신월지구 총사업비" xfId="1676" xr:uid="{00000000-0005-0000-0000-00004B060000}"/>
    <cellStyle name="_안동최종정산" xfId="1677" xr:uid="{00000000-0005-0000-0000-00004C060000}"/>
    <cellStyle name="_암거공(6X3)" xfId="1678" xr:uid="{00000000-0005-0000-0000-00004D060000}"/>
    <cellStyle name="_앙성수량총괄(관수정)" xfId="1679" xr:uid="{00000000-0005-0000-0000-00004E060000}"/>
    <cellStyle name="_앙성수량총괄(관수정)_01.수량일체(장암동)" xfId="1680" xr:uid="{00000000-0005-0000-0000-00004F060000}"/>
    <cellStyle name="_앙성수량총괄(관수정)_1" xfId="1681" xr:uid="{00000000-0005-0000-0000-000050060000}"/>
    <cellStyle name="_앙성수량총괄(관수정)_1.총괄자재집계표(총괄)" xfId="1682" xr:uid="{00000000-0005-0000-0000-000051060000}"/>
    <cellStyle name="_앙성수량총괄(관수정)_2" xfId="1683" xr:uid="{00000000-0005-0000-0000-000052060000}"/>
    <cellStyle name="_앙성수량총괄(관수정)_2_01.수량일체(장암동)" xfId="1684" xr:uid="{00000000-0005-0000-0000-000053060000}"/>
    <cellStyle name="_앙성수량총괄(관수정)_2_1.총괄자재집계표(총괄)" xfId="1685" xr:uid="{00000000-0005-0000-0000-000054060000}"/>
    <cellStyle name="_앙성수량총괄(관수정)_2_내오량천수량" xfId="1686" xr:uid="{00000000-0005-0000-0000-000055060000}"/>
    <cellStyle name="_앙성수량총괄(관수정)_2_동계지구" xfId="1687" xr:uid="{00000000-0005-0000-0000-000056060000}"/>
    <cellStyle name="_앙성수량총괄(관수정)_2_동계지구(변경1)" xfId="1688" xr:uid="{00000000-0005-0000-0000-000057060000}"/>
    <cellStyle name="_앙성수량총괄(관수정)_2_이평리 수량산출서" xfId="1689" xr:uid="{00000000-0005-0000-0000-000058060000}"/>
    <cellStyle name="_앙성수량총괄(관수정)_2_토공" xfId="1690" xr:uid="{00000000-0005-0000-0000-000059060000}"/>
    <cellStyle name="_앙성수량총괄(관수정)_2_토공1" xfId="1691" xr:uid="{00000000-0005-0000-0000-00005A060000}"/>
    <cellStyle name="_앙성수량총괄(관수정)_2_폐기물설명서" xfId="1692" xr:uid="{00000000-0005-0000-0000-00005B060000}"/>
    <cellStyle name="_앙성수량총괄(관수정)_내오량천수량" xfId="1693" xr:uid="{00000000-0005-0000-0000-00005C060000}"/>
    <cellStyle name="_앙성수량총괄(관수정)_동계지구" xfId="1694" xr:uid="{00000000-0005-0000-0000-00005D060000}"/>
    <cellStyle name="_앙성수량총괄(관수정)_동계지구(변경1)" xfId="1695" xr:uid="{00000000-0005-0000-0000-00005E060000}"/>
    <cellStyle name="_앙성수량총괄(관수정)_이평리 수량산출서" xfId="1696" xr:uid="{00000000-0005-0000-0000-00005F060000}"/>
    <cellStyle name="_앙성수량총괄(관수정)_토공" xfId="1697" xr:uid="{00000000-0005-0000-0000-000060060000}"/>
    <cellStyle name="_앙성수량총괄(관수정)_토공1" xfId="1698" xr:uid="{00000000-0005-0000-0000-000061060000}"/>
    <cellStyle name="_앙성수량총괄(관수정)_폐기물설명서" xfId="1699" xr:uid="{00000000-0005-0000-0000-000062060000}"/>
    <cellStyle name="_양식" xfId="1700" xr:uid="{00000000-0005-0000-0000-000063060000}"/>
    <cellStyle name="_양식_1" xfId="1701" xr:uid="{00000000-0005-0000-0000-000064060000}"/>
    <cellStyle name="_양식_2" xfId="1702" xr:uid="{00000000-0005-0000-0000-000065060000}"/>
    <cellStyle name="_연장조서" xfId="1703" xr:uid="{00000000-0005-0000-0000-000066060000}"/>
    <cellStyle name="_영주지사가시설공" xfId="1704" xr:uid="{00000000-0005-0000-0000-000067060000}"/>
    <cellStyle name="_영천부대" xfId="1705" xr:uid="{00000000-0005-0000-0000-000068060000}"/>
    <cellStyle name="_오궁리내역" xfId="1706" xr:uid="{00000000-0005-0000-0000-000069060000}"/>
    <cellStyle name="_오궁리백년서당" xfId="1707" xr:uid="{00000000-0005-0000-0000-00006A060000}"/>
    <cellStyle name="_오궁리백년서당_감곡지구(설계내역서-1018)" xfId="1708" xr:uid="{00000000-0005-0000-0000-00006B060000}"/>
    <cellStyle name="_오수평균터파기고1" xfId="1709" xr:uid="{00000000-0005-0000-0000-00006C060000}"/>
    <cellStyle name="_옥천대교(구미방향)-1" xfId="1710" xr:uid="{00000000-0005-0000-0000-00006D060000}"/>
    <cellStyle name="_왕가봉정비공사" xfId="1711" xr:uid="{00000000-0005-0000-0000-00006E060000}"/>
    <cellStyle name="_용정2p3(아포)" xfId="1712" xr:uid="{00000000-0005-0000-0000-00006F060000}"/>
    <cellStyle name="_용정2p3(아포)_4.배수공(내응)" xfId="1713" xr:uid="{00000000-0005-0000-0000-000070060000}"/>
    <cellStyle name="_용정2p3(아포)_수량집계" xfId="1714" xr:uid="{00000000-0005-0000-0000-000071060000}"/>
    <cellStyle name="_용정2p3(아포)_수량집계_4.배수공(내응)" xfId="1715" xr:uid="{00000000-0005-0000-0000-000072060000}"/>
    <cellStyle name="_용지매수조서(증상골)" xfId="1716" xr:uid="{00000000-0005-0000-0000-000073060000}"/>
    <cellStyle name="_울산롯데호텔소방전기견적서" xfId="1717" xr:uid="{00000000-0005-0000-0000-000074060000}"/>
    <cellStyle name="_울산점소방전기공사(발주)" xfId="1718" xr:uid="{00000000-0005-0000-0000-000075060000}"/>
    <cellStyle name="_유첨3(서식)" xfId="1719" xr:uid="{00000000-0005-0000-0000-000076060000}"/>
    <cellStyle name="_유첨3(서식)_1" xfId="1720" xr:uid="{00000000-0005-0000-0000-000077060000}"/>
    <cellStyle name="_은평공원테니스장정비공사" xfId="1721" xr:uid="{00000000-0005-0000-0000-000078060000}"/>
    <cellStyle name="_음성방향-p1" xfId="1722" xr:uid="{00000000-0005-0000-0000-000079060000}"/>
    <cellStyle name="_이평리 수량산출서" xfId="1723" xr:uid="{00000000-0005-0000-0000-00007A060000}"/>
    <cellStyle name="_인원계획표 " xfId="1724" xr:uid="{00000000-0005-0000-0000-00007B060000}"/>
    <cellStyle name="_인원계획표 _가시설구간수량집계" xfId="1725" xr:uid="{00000000-0005-0000-0000-00007C060000}"/>
    <cellStyle name="_인원계획표 _가시설구간수량집계_Book1" xfId="1726" xr:uid="{00000000-0005-0000-0000-00007D060000}"/>
    <cellStyle name="_인원계획표 _가시설구간수량집계_Book1_고흥양수장전기내역서(고압)수량산출" xfId="1727" xr:uid="{00000000-0005-0000-0000-00007E060000}"/>
    <cellStyle name="_인원계획표 _가시설구간수량집계_Book2" xfId="1728" xr:uid="{00000000-0005-0000-0000-00007F060000}"/>
    <cellStyle name="_인원계획표 _가시설구간수량집계_Book2_고흥양수장전기내역서(고압)수량산출" xfId="1729" xr:uid="{00000000-0005-0000-0000-000080060000}"/>
    <cellStyle name="_인원계획표 _가시설구간수량집계_Book5" xfId="1730" xr:uid="{00000000-0005-0000-0000-000081060000}"/>
    <cellStyle name="_인원계획표 _가시설구간수량집계_Book5_고흥양수장전기내역서(고압)수량산출" xfId="1731" xr:uid="{00000000-0005-0000-0000-000082060000}"/>
    <cellStyle name="_인원계획표 _가시설구간수량집계_가시설구간수량집계(73대형~주민복지관)" xfId="1732" xr:uid="{00000000-0005-0000-0000-000083060000}"/>
    <cellStyle name="_인원계획표 _가시설구간수량집계_가시설구간수량집계(73대형~주민복지관)_고흥양수장전기내역서(고압)수량산출" xfId="1733" xr:uid="{00000000-0005-0000-0000-000084060000}"/>
    <cellStyle name="_인원계획표 _가시설구간수량집계_가시설수량" xfId="1734" xr:uid="{00000000-0005-0000-0000-000085060000}"/>
    <cellStyle name="_인원계획표 _가시설구간수량집계_가시설수량(1안)" xfId="1735" xr:uid="{00000000-0005-0000-0000-000086060000}"/>
    <cellStyle name="_인원계획표 _가시설구간수량집계_가시설수량(1안)_고흥양수장전기내역서(고압)수량산출" xfId="1736" xr:uid="{00000000-0005-0000-0000-000087060000}"/>
    <cellStyle name="_인원계획표 _가시설구간수량집계_가시설수량(앵커)" xfId="1737" xr:uid="{00000000-0005-0000-0000-000088060000}"/>
    <cellStyle name="_인원계획표 _가시설구간수량집계_가시설수량(앵커)_고흥양수장전기내역서(고압)수량산출" xfId="1738" xr:uid="{00000000-0005-0000-0000-000089060000}"/>
    <cellStyle name="_인원계획표 _가시설구간수량집계_가시설수량_고흥양수장전기내역서(고압)수량산출" xfId="1739" xr:uid="{00000000-0005-0000-0000-00008A060000}"/>
    <cellStyle name="_인원계획표 _가시설구간수량집계_가시설수량00" xfId="1740" xr:uid="{00000000-0005-0000-0000-00008B060000}"/>
    <cellStyle name="_인원계획표 _가시설구간수량집계_가시설수량00_고흥양수장전기내역서(고압)수량산출" xfId="1741" xr:uid="{00000000-0005-0000-0000-00008C060000}"/>
    <cellStyle name="_인원계획표 _가시설구간수량집계_가시설수량1" xfId="1742" xr:uid="{00000000-0005-0000-0000-00008D060000}"/>
    <cellStyle name="_인원계획표 _가시설구간수량집계_가시설수량1_고흥양수장전기내역서(고압)수량산출" xfId="1743" xr:uid="{00000000-0005-0000-0000-00008E060000}"/>
    <cellStyle name="_인원계획표 _가시설구간수량집계_고흥양수장전기내역서(고압)수량산출" xfId="1744" xr:uid="{00000000-0005-0000-0000-00008F060000}"/>
    <cellStyle name="_인원계획표 _가시설구간수량집계_수량(H)" xfId="1745" xr:uid="{00000000-0005-0000-0000-000090060000}"/>
    <cellStyle name="_인원계획표 _가시설구간수량집계_수량(H)_고흥양수장전기내역서(고압)수량산출" xfId="1746" xr:uid="{00000000-0005-0000-0000-000091060000}"/>
    <cellStyle name="_인원계획표 _고흥양수장전기내역서(고압)수량산출" xfId="1747" xr:uid="{00000000-0005-0000-0000-000092060000}"/>
    <cellStyle name="_인원계획표 _관급자재송장" xfId="1748" xr:uid="{00000000-0005-0000-0000-000093060000}"/>
    <cellStyle name="_인원계획표 _보완계획서" xfId="1749" xr:uid="{00000000-0005-0000-0000-000094060000}"/>
    <cellStyle name="_인원계획표 _보완계획서_관급자재송장" xfId="1750" xr:uid="{00000000-0005-0000-0000-000095060000}"/>
    <cellStyle name="_인원계획표 _보완계획서_소수지구 - 실형내역(작성중)" xfId="1751" xr:uid="{00000000-0005-0000-0000-000096060000}"/>
    <cellStyle name="_인원계획표 _보완계획서_소수지구_그라우팅_설계변경서(2011-11-22)" xfId="1752" xr:uid="{00000000-0005-0000-0000-000097060000}"/>
    <cellStyle name="_인원계획표 _보완계획서_소수지구_조사공_투수시험(설계변경)" xfId="1753" xr:uid="{00000000-0005-0000-0000-000098060000}"/>
    <cellStyle name="_인원계획표 _소수지구 - 실형내역(작성중)" xfId="1754" xr:uid="{00000000-0005-0000-0000-000099060000}"/>
    <cellStyle name="_인원계획표 _소수지구_그라우팅_설계변경서(2011-11-22)" xfId="1755" xr:uid="{00000000-0005-0000-0000-00009A060000}"/>
    <cellStyle name="_인원계획표 _소수지구_조사공_투수시험(설계변경)" xfId="1756" xr:uid="{00000000-0005-0000-0000-00009B060000}"/>
    <cellStyle name="_인원계획표 _적격 " xfId="1757" xr:uid="{00000000-0005-0000-0000-00009C060000}"/>
    <cellStyle name="_인원계획표 _최종수량및내역" xfId="1758" xr:uid="{00000000-0005-0000-0000-00009D060000}"/>
    <cellStyle name="_인원계획표 _최종수량및내역_가시설구간수량집계" xfId="1759" xr:uid="{00000000-0005-0000-0000-00009E060000}"/>
    <cellStyle name="_인원계획표 _최종수량및내역_가시설구간수량집계_Book1" xfId="1760" xr:uid="{00000000-0005-0000-0000-00009F060000}"/>
    <cellStyle name="_인원계획표 _최종수량및내역_가시설구간수량집계_Book1_고흥양수장전기내역서(고압)수량산출" xfId="1761" xr:uid="{00000000-0005-0000-0000-0000A0060000}"/>
    <cellStyle name="_인원계획표 _최종수량및내역_가시설구간수량집계_Book2" xfId="1762" xr:uid="{00000000-0005-0000-0000-0000A1060000}"/>
    <cellStyle name="_인원계획표 _최종수량및내역_가시설구간수량집계_Book2_고흥양수장전기내역서(고압)수량산출" xfId="1763" xr:uid="{00000000-0005-0000-0000-0000A2060000}"/>
    <cellStyle name="_인원계획표 _최종수량및내역_가시설구간수량집계_Book5" xfId="1764" xr:uid="{00000000-0005-0000-0000-0000A3060000}"/>
    <cellStyle name="_인원계획표 _최종수량및내역_가시설구간수량집계_Book5_고흥양수장전기내역서(고압)수량산출" xfId="1765" xr:uid="{00000000-0005-0000-0000-0000A4060000}"/>
    <cellStyle name="_인원계획표 _최종수량및내역_가시설구간수량집계_가시설구간수량집계(73대형~주민복지관)" xfId="1766" xr:uid="{00000000-0005-0000-0000-0000A5060000}"/>
    <cellStyle name="_인원계획표 _최종수량및내역_가시설구간수량집계_가시설구간수량집계(73대형~주민복지관)_고흥양수장전기내역서(고압)수량산출" xfId="1767" xr:uid="{00000000-0005-0000-0000-0000A6060000}"/>
    <cellStyle name="_인원계획표 _최종수량및내역_가시설구간수량집계_가시설수량" xfId="1768" xr:uid="{00000000-0005-0000-0000-0000A7060000}"/>
    <cellStyle name="_인원계획표 _최종수량및내역_가시설구간수량집계_가시설수량(1안)" xfId="1769" xr:uid="{00000000-0005-0000-0000-0000A8060000}"/>
    <cellStyle name="_인원계획표 _최종수량및내역_가시설구간수량집계_가시설수량(1안)_고흥양수장전기내역서(고압)수량산출" xfId="1770" xr:uid="{00000000-0005-0000-0000-0000A9060000}"/>
    <cellStyle name="_인원계획표 _최종수량및내역_가시설구간수량집계_가시설수량(앵커)" xfId="1771" xr:uid="{00000000-0005-0000-0000-0000AA060000}"/>
    <cellStyle name="_인원계획표 _최종수량및내역_가시설구간수량집계_가시설수량(앵커)_고흥양수장전기내역서(고압)수량산출" xfId="1772" xr:uid="{00000000-0005-0000-0000-0000AB060000}"/>
    <cellStyle name="_인원계획표 _최종수량및내역_가시설구간수량집계_가시설수량_고흥양수장전기내역서(고압)수량산출" xfId="1773" xr:uid="{00000000-0005-0000-0000-0000AC060000}"/>
    <cellStyle name="_인원계획표 _최종수량및내역_가시설구간수량집계_가시설수량00" xfId="1774" xr:uid="{00000000-0005-0000-0000-0000AD060000}"/>
    <cellStyle name="_인원계획표 _최종수량및내역_가시설구간수량집계_가시설수량00_고흥양수장전기내역서(고압)수량산출" xfId="1775" xr:uid="{00000000-0005-0000-0000-0000AE060000}"/>
    <cellStyle name="_인원계획표 _최종수량및내역_가시설구간수량집계_가시설수량1" xfId="1776" xr:uid="{00000000-0005-0000-0000-0000AF060000}"/>
    <cellStyle name="_인원계획표 _최종수량및내역_가시설구간수량집계_가시설수량1_고흥양수장전기내역서(고압)수량산출" xfId="1777" xr:uid="{00000000-0005-0000-0000-0000B0060000}"/>
    <cellStyle name="_인원계획표 _최종수량및내역_가시설구간수량집계_고흥양수장전기내역서(고압)수량산출" xfId="1778" xr:uid="{00000000-0005-0000-0000-0000B1060000}"/>
    <cellStyle name="_인원계획표 _최종수량및내역_가시설구간수량집계_수량(H)" xfId="1779" xr:uid="{00000000-0005-0000-0000-0000B2060000}"/>
    <cellStyle name="_인원계획표 _최종수량및내역_가시설구간수량집계_수량(H)_고흥양수장전기내역서(고압)수량산출" xfId="1780" xr:uid="{00000000-0005-0000-0000-0000B3060000}"/>
    <cellStyle name="_인원계획표 _최종수량및내역_고흥양수장전기내역서(고압)수량산출" xfId="1781" xr:uid="{00000000-0005-0000-0000-0000B4060000}"/>
    <cellStyle name="_인천북항관공선부두(수정내역)" xfId="1782" xr:uid="{00000000-0005-0000-0000-0000B5060000}"/>
    <cellStyle name="_일반전기1공구" xfId="1783" xr:uid="{00000000-0005-0000-0000-0000B6060000}"/>
    <cellStyle name="_일반전기정산" xfId="1784" xr:uid="{00000000-0005-0000-0000-0000B7060000}"/>
    <cellStyle name="_입찰표지 " xfId="1785" xr:uid="{00000000-0005-0000-0000-0000B8060000}"/>
    <cellStyle name="_입찰표지 _가시설구간수량집계" xfId="1786" xr:uid="{00000000-0005-0000-0000-0000B9060000}"/>
    <cellStyle name="_입찰표지 _가시설구간수량집계_Book1" xfId="1787" xr:uid="{00000000-0005-0000-0000-0000BA060000}"/>
    <cellStyle name="_입찰표지 _가시설구간수량집계_Book1_고흥양수장전기내역서(고압)수량산출" xfId="1788" xr:uid="{00000000-0005-0000-0000-0000BB060000}"/>
    <cellStyle name="_입찰표지 _가시설구간수량집계_Book2" xfId="1789" xr:uid="{00000000-0005-0000-0000-0000BC060000}"/>
    <cellStyle name="_입찰표지 _가시설구간수량집계_Book2_고흥양수장전기내역서(고압)수량산출" xfId="1790" xr:uid="{00000000-0005-0000-0000-0000BD060000}"/>
    <cellStyle name="_입찰표지 _가시설구간수량집계_Book5" xfId="1791" xr:uid="{00000000-0005-0000-0000-0000BE060000}"/>
    <cellStyle name="_입찰표지 _가시설구간수량집계_Book5_고흥양수장전기내역서(고압)수량산출" xfId="1792" xr:uid="{00000000-0005-0000-0000-0000BF060000}"/>
    <cellStyle name="_입찰표지 _가시설구간수량집계_가시설구간수량집계(73대형~주민복지관)" xfId="1793" xr:uid="{00000000-0005-0000-0000-0000C0060000}"/>
    <cellStyle name="_입찰표지 _가시설구간수량집계_가시설구간수량집계(73대형~주민복지관)_고흥양수장전기내역서(고압)수량산출" xfId="1794" xr:uid="{00000000-0005-0000-0000-0000C1060000}"/>
    <cellStyle name="_입찰표지 _가시설구간수량집계_가시설수량" xfId="1795" xr:uid="{00000000-0005-0000-0000-0000C2060000}"/>
    <cellStyle name="_입찰표지 _가시설구간수량집계_가시설수량(1안)" xfId="1796" xr:uid="{00000000-0005-0000-0000-0000C3060000}"/>
    <cellStyle name="_입찰표지 _가시설구간수량집계_가시설수량(1안)_고흥양수장전기내역서(고압)수량산출" xfId="1797" xr:uid="{00000000-0005-0000-0000-0000C4060000}"/>
    <cellStyle name="_입찰표지 _가시설구간수량집계_가시설수량(앵커)" xfId="1798" xr:uid="{00000000-0005-0000-0000-0000C5060000}"/>
    <cellStyle name="_입찰표지 _가시설구간수량집계_가시설수량(앵커)_고흥양수장전기내역서(고압)수량산출" xfId="1799" xr:uid="{00000000-0005-0000-0000-0000C6060000}"/>
    <cellStyle name="_입찰표지 _가시설구간수량집계_가시설수량_고흥양수장전기내역서(고압)수량산출" xfId="1800" xr:uid="{00000000-0005-0000-0000-0000C7060000}"/>
    <cellStyle name="_입찰표지 _가시설구간수량집계_가시설수량00" xfId="1801" xr:uid="{00000000-0005-0000-0000-0000C8060000}"/>
    <cellStyle name="_입찰표지 _가시설구간수량집계_가시설수량00_고흥양수장전기내역서(고압)수량산출" xfId="1802" xr:uid="{00000000-0005-0000-0000-0000C9060000}"/>
    <cellStyle name="_입찰표지 _가시설구간수량집계_가시설수량1" xfId="1803" xr:uid="{00000000-0005-0000-0000-0000CA060000}"/>
    <cellStyle name="_입찰표지 _가시설구간수량집계_가시설수량1_고흥양수장전기내역서(고압)수량산출" xfId="1804" xr:uid="{00000000-0005-0000-0000-0000CB060000}"/>
    <cellStyle name="_입찰표지 _가시설구간수량집계_고흥양수장전기내역서(고압)수량산출" xfId="1805" xr:uid="{00000000-0005-0000-0000-0000CC060000}"/>
    <cellStyle name="_입찰표지 _가시설구간수량집계_수량(H)" xfId="1806" xr:uid="{00000000-0005-0000-0000-0000CD060000}"/>
    <cellStyle name="_입찰표지 _가시설구간수량집계_수량(H)_고흥양수장전기내역서(고압)수량산출" xfId="1807" xr:uid="{00000000-0005-0000-0000-0000CE060000}"/>
    <cellStyle name="_입찰표지 _고흥양수장전기내역서(고압)수량산출" xfId="1808" xr:uid="{00000000-0005-0000-0000-0000CF060000}"/>
    <cellStyle name="_입찰표지 _관급자재송장" xfId="1809" xr:uid="{00000000-0005-0000-0000-0000D0060000}"/>
    <cellStyle name="_입찰표지 _보완계획서" xfId="1810" xr:uid="{00000000-0005-0000-0000-0000D1060000}"/>
    <cellStyle name="_입찰표지 _보완계획서_관급자재송장" xfId="1811" xr:uid="{00000000-0005-0000-0000-0000D2060000}"/>
    <cellStyle name="_입찰표지 _보완계획서_소수지구 - 실형내역(작성중)" xfId="1812" xr:uid="{00000000-0005-0000-0000-0000D3060000}"/>
    <cellStyle name="_입찰표지 _보완계획서_소수지구_그라우팅_설계변경서(2011-11-22)" xfId="1813" xr:uid="{00000000-0005-0000-0000-0000D4060000}"/>
    <cellStyle name="_입찰표지 _보완계획서_소수지구_조사공_투수시험(설계변경)" xfId="1814" xr:uid="{00000000-0005-0000-0000-0000D5060000}"/>
    <cellStyle name="_입찰표지 _소수지구 - 실형내역(작성중)" xfId="1815" xr:uid="{00000000-0005-0000-0000-0000D6060000}"/>
    <cellStyle name="_입찰표지 _소수지구_그라우팅_설계변경서(2011-11-22)" xfId="1816" xr:uid="{00000000-0005-0000-0000-0000D7060000}"/>
    <cellStyle name="_입찰표지 _소수지구_조사공_투수시험(설계변경)" xfId="1817" xr:uid="{00000000-0005-0000-0000-0000D8060000}"/>
    <cellStyle name="_입찰표지 _최종수량및내역" xfId="1818" xr:uid="{00000000-0005-0000-0000-0000D9060000}"/>
    <cellStyle name="_입찰표지 _최종수량및내역_가시설구간수량집계" xfId="1819" xr:uid="{00000000-0005-0000-0000-0000DA060000}"/>
    <cellStyle name="_입찰표지 _최종수량및내역_가시설구간수량집계_Book1" xfId="1820" xr:uid="{00000000-0005-0000-0000-0000DB060000}"/>
    <cellStyle name="_입찰표지 _최종수량및내역_가시설구간수량집계_Book1_고흥양수장전기내역서(고압)수량산출" xfId="1821" xr:uid="{00000000-0005-0000-0000-0000DC060000}"/>
    <cellStyle name="_입찰표지 _최종수량및내역_가시설구간수량집계_Book2" xfId="1822" xr:uid="{00000000-0005-0000-0000-0000DD060000}"/>
    <cellStyle name="_입찰표지 _최종수량및내역_가시설구간수량집계_Book2_고흥양수장전기내역서(고압)수량산출" xfId="1823" xr:uid="{00000000-0005-0000-0000-0000DE060000}"/>
    <cellStyle name="_입찰표지 _최종수량및내역_가시설구간수량집계_Book5" xfId="1824" xr:uid="{00000000-0005-0000-0000-0000DF060000}"/>
    <cellStyle name="_입찰표지 _최종수량및내역_가시설구간수량집계_Book5_고흥양수장전기내역서(고압)수량산출" xfId="1825" xr:uid="{00000000-0005-0000-0000-0000E0060000}"/>
    <cellStyle name="_입찰표지 _최종수량및내역_가시설구간수량집계_가시설구간수량집계(73대형~주민복지관)" xfId="1826" xr:uid="{00000000-0005-0000-0000-0000E1060000}"/>
    <cellStyle name="_입찰표지 _최종수량및내역_가시설구간수량집계_가시설구간수량집계(73대형~주민복지관)_고흥양수장전기내역서(고압)수량산출" xfId="1827" xr:uid="{00000000-0005-0000-0000-0000E2060000}"/>
    <cellStyle name="_입찰표지 _최종수량및내역_가시설구간수량집계_가시설수량" xfId="1828" xr:uid="{00000000-0005-0000-0000-0000E3060000}"/>
    <cellStyle name="_입찰표지 _최종수량및내역_가시설구간수량집계_가시설수량(1안)" xfId="1829" xr:uid="{00000000-0005-0000-0000-0000E4060000}"/>
    <cellStyle name="_입찰표지 _최종수량및내역_가시설구간수량집계_가시설수량(1안)_고흥양수장전기내역서(고압)수량산출" xfId="1830" xr:uid="{00000000-0005-0000-0000-0000E5060000}"/>
    <cellStyle name="_입찰표지 _최종수량및내역_가시설구간수량집계_가시설수량(앵커)" xfId="1831" xr:uid="{00000000-0005-0000-0000-0000E6060000}"/>
    <cellStyle name="_입찰표지 _최종수량및내역_가시설구간수량집계_가시설수량(앵커)_고흥양수장전기내역서(고압)수량산출" xfId="1832" xr:uid="{00000000-0005-0000-0000-0000E7060000}"/>
    <cellStyle name="_입찰표지 _최종수량및내역_가시설구간수량집계_가시설수량_고흥양수장전기내역서(고압)수량산출" xfId="1833" xr:uid="{00000000-0005-0000-0000-0000E8060000}"/>
    <cellStyle name="_입찰표지 _최종수량및내역_가시설구간수량집계_가시설수량00" xfId="1834" xr:uid="{00000000-0005-0000-0000-0000E9060000}"/>
    <cellStyle name="_입찰표지 _최종수량및내역_가시설구간수량집계_가시설수량00_고흥양수장전기내역서(고압)수량산출" xfId="1835" xr:uid="{00000000-0005-0000-0000-0000EA060000}"/>
    <cellStyle name="_입찰표지 _최종수량및내역_가시설구간수량집계_가시설수량1" xfId="1836" xr:uid="{00000000-0005-0000-0000-0000EB060000}"/>
    <cellStyle name="_입찰표지 _최종수량및내역_가시설구간수량집계_가시설수량1_고흥양수장전기내역서(고압)수량산출" xfId="1837" xr:uid="{00000000-0005-0000-0000-0000EC060000}"/>
    <cellStyle name="_입찰표지 _최종수량및내역_가시설구간수량집계_고흥양수장전기내역서(고압)수량산출" xfId="1838" xr:uid="{00000000-0005-0000-0000-0000ED060000}"/>
    <cellStyle name="_입찰표지 _최종수량및내역_가시설구간수량집계_수량(H)" xfId="1839" xr:uid="{00000000-0005-0000-0000-0000EE060000}"/>
    <cellStyle name="_입찰표지 _최종수량및내역_가시설구간수량집계_수량(H)_고흥양수장전기내역서(고압)수량산출" xfId="1840" xr:uid="{00000000-0005-0000-0000-0000EF060000}"/>
    <cellStyle name="_입찰표지 _최종수량및내역_고흥양수장전기내역서(고압)수량산출" xfId="1841" xr:uid="{00000000-0005-0000-0000-0000F0060000}"/>
    <cellStyle name="_자재집계표" xfId="1842" xr:uid="{00000000-0005-0000-0000-0000F1060000}"/>
    <cellStyle name="_장용산휴양림 지하수개발 및 물탱크설치공사 도급내역서" xfId="1843" xr:uid="{00000000-0005-0000-0000-0000F2060000}"/>
    <cellStyle name="_적격 " xfId="1844" xr:uid="{00000000-0005-0000-0000-0000F3060000}"/>
    <cellStyle name="_적격 _집행갑지 " xfId="1845" xr:uid="{00000000-0005-0000-0000-0000F4060000}"/>
    <cellStyle name="_적격(화산) " xfId="1846" xr:uid="{00000000-0005-0000-0000-0000F5060000}"/>
    <cellStyle name="_적격(화산) _가시설구간수량집계" xfId="1847" xr:uid="{00000000-0005-0000-0000-0000F6060000}"/>
    <cellStyle name="_적격(화산) _가시설구간수량집계_Book1" xfId="1848" xr:uid="{00000000-0005-0000-0000-0000F7060000}"/>
    <cellStyle name="_적격(화산) _가시설구간수량집계_Book1_고흥양수장전기내역서(고압)수량산출" xfId="1849" xr:uid="{00000000-0005-0000-0000-0000F8060000}"/>
    <cellStyle name="_적격(화산) _가시설구간수량집계_Book2" xfId="1850" xr:uid="{00000000-0005-0000-0000-0000F9060000}"/>
    <cellStyle name="_적격(화산) _가시설구간수량집계_Book2_고흥양수장전기내역서(고압)수량산출" xfId="1851" xr:uid="{00000000-0005-0000-0000-0000FA060000}"/>
    <cellStyle name="_적격(화산) _가시설구간수량집계_Book5" xfId="1852" xr:uid="{00000000-0005-0000-0000-0000FB060000}"/>
    <cellStyle name="_적격(화산) _가시설구간수량집계_Book5_고흥양수장전기내역서(고압)수량산출" xfId="1853" xr:uid="{00000000-0005-0000-0000-0000FC060000}"/>
    <cellStyle name="_적격(화산) _가시설구간수량집계_가시설구간수량집계(73대형~주민복지관)" xfId="1854" xr:uid="{00000000-0005-0000-0000-0000FD060000}"/>
    <cellStyle name="_적격(화산) _가시설구간수량집계_가시설구간수량집계(73대형~주민복지관)_고흥양수장전기내역서(고압)수량산출" xfId="1855" xr:uid="{00000000-0005-0000-0000-0000FE060000}"/>
    <cellStyle name="_적격(화산) _가시설구간수량집계_가시설수량" xfId="1856" xr:uid="{00000000-0005-0000-0000-0000FF060000}"/>
    <cellStyle name="_적격(화산) _가시설구간수량집계_가시설수량(1안)" xfId="1857" xr:uid="{00000000-0005-0000-0000-000000070000}"/>
    <cellStyle name="_적격(화산) _가시설구간수량집계_가시설수량(1안)_고흥양수장전기내역서(고압)수량산출" xfId="1858" xr:uid="{00000000-0005-0000-0000-000001070000}"/>
    <cellStyle name="_적격(화산) _가시설구간수량집계_가시설수량(앵커)" xfId="1859" xr:uid="{00000000-0005-0000-0000-000002070000}"/>
    <cellStyle name="_적격(화산) _가시설구간수량집계_가시설수량(앵커)_고흥양수장전기내역서(고압)수량산출" xfId="1860" xr:uid="{00000000-0005-0000-0000-000003070000}"/>
    <cellStyle name="_적격(화산) _가시설구간수량집계_가시설수량_고흥양수장전기내역서(고압)수량산출" xfId="1861" xr:uid="{00000000-0005-0000-0000-000004070000}"/>
    <cellStyle name="_적격(화산) _가시설구간수량집계_가시설수량00" xfId="1862" xr:uid="{00000000-0005-0000-0000-000005070000}"/>
    <cellStyle name="_적격(화산) _가시설구간수량집계_가시설수량00_고흥양수장전기내역서(고압)수량산출" xfId="1863" xr:uid="{00000000-0005-0000-0000-000006070000}"/>
    <cellStyle name="_적격(화산) _가시설구간수량집계_가시설수량1" xfId="1864" xr:uid="{00000000-0005-0000-0000-000007070000}"/>
    <cellStyle name="_적격(화산) _가시설구간수량집계_가시설수량1_고흥양수장전기내역서(고압)수량산출" xfId="1865" xr:uid="{00000000-0005-0000-0000-000008070000}"/>
    <cellStyle name="_적격(화산) _가시설구간수량집계_고흥양수장전기내역서(고압)수량산출" xfId="1866" xr:uid="{00000000-0005-0000-0000-000009070000}"/>
    <cellStyle name="_적격(화산) _가시설구간수량집계_수량(H)" xfId="1867" xr:uid="{00000000-0005-0000-0000-00000A070000}"/>
    <cellStyle name="_적격(화산) _가시설구간수량집계_수량(H)_고흥양수장전기내역서(고압)수량산출" xfId="1868" xr:uid="{00000000-0005-0000-0000-00000B070000}"/>
    <cellStyle name="_적격(화산) _고흥양수장전기내역서(고압)수량산출" xfId="1869" xr:uid="{00000000-0005-0000-0000-00000C070000}"/>
    <cellStyle name="_적격(화산) _관급자재송장" xfId="1870" xr:uid="{00000000-0005-0000-0000-00000D070000}"/>
    <cellStyle name="_적격(화산) _보완계획서" xfId="1871" xr:uid="{00000000-0005-0000-0000-00000E070000}"/>
    <cellStyle name="_적격(화산) _보완계획서_관급자재송장" xfId="1872" xr:uid="{00000000-0005-0000-0000-00000F070000}"/>
    <cellStyle name="_적격(화산) _보완계획서_소수지구 - 실형내역(작성중)" xfId="1873" xr:uid="{00000000-0005-0000-0000-000010070000}"/>
    <cellStyle name="_적격(화산) _보완계획서_소수지구_그라우팅_설계변경서(2011-11-22)" xfId="1874" xr:uid="{00000000-0005-0000-0000-000011070000}"/>
    <cellStyle name="_적격(화산) _보완계획서_소수지구_조사공_투수시험(설계변경)" xfId="1875" xr:uid="{00000000-0005-0000-0000-000012070000}"/>
    <cellStyle name="_적격(화산) _소수지구 - 실형내역(작성중)" xfId="1876" xr:uid="{00000000-0005-0000-0000-000013070000}"/>
    <cellStyle name="_적격(화산) _소수지구_그라우팅_설계변경서(2011-11-22)" xfId="1877" xr:uid="{00000000-0005-0000-0000-000014070000}"/>
    <cellStyle name="_적격(화산) _소수지구_조사공_투수시험(설계변경)" xfId="1878" xr:uid="{00000000-0005-0000-0000-000015070000}"/>
    <cellStyle name="_적격(화산) _최종수량및내역" xfId="1879" xr:uid="{00000000-0005-0000-0000-000016070000}"/>
    <cellStyle name="_적격(화산) _최종수량및내역_가시설구간수량집계" xfId="1880" xr:uid="{00000000-0005-0000-0000-000017070000}"/>
    <cellStyle name="_적격(화산) _최종수량및내역_가시설구간수량집계_Book1" xfId="1881" xr:uid="{00000000-0005-0000-0000-000018070000}"/>
    <cellStyle name="_적격(화산) _최종수량및내역_가시설구간수량집계_Book1_고흥양수장전기내역서(고압)수량산출" xfId="1882" xr:uid="{00000000-0005-0000-0000-000019070000}"/>
    <cellStyle name="_적격(화산) _최종수량및내역_가시설구간수량집계_Book2" xfId="1883" xr:uid="{00000000-0005-0000-0000-00001A070000}"/>
    <cellStyle name="_적격(화산) _최종수량및내역_가시설구간수량집계_Book2_고흥양수장전기내역서(고압)수량산출" xfId="1884" xr:uid="{00000000-0005-0000-0000-00001B070000}"/>
    <cellStyle name="_적격(화산) _최종수량및내역_가시설구간수량집계_Book5" xfId="1885" xr:uid="{00000000-0005-0000-0000-00001C070000}"/>
    <cellStyle name="_적격(화산) _최종수량및내역_가시설구간수량집계_Book5_고흥양수장전기내역서(고압)수량산출" xfId="1886" xr:uid="{00000000-0005-0000-0000-00001D070000}"/>
    <cellStyle name="_적격(화산) _최종수량및내역_가시설구간수량집계_가시설구간수량집계(73대형~주민복지관)" xfId="1887" xr:uid="{00000000-0005-0000-0000-00001E070000}"/>
    <cellStyle name="_적격(화산) _최종수량및내역_가시설구간수량집계_가시설구간수량집계(73대형~주민복지관)_고흥양수장전기내역서(고압)수량산출" xfId="1888" xr:uid="{00000000-0005-0000-0000-00001F070000}"/>
    <cellStyle name="_적격(화산) _최종수량및내역_가시설구간수량집계_가시설수량" xfId="1889" xr:uid="{00000000-0005-0000-0000-000020070000}"/>
    <cellStyle name="_적격(화산) _최종수량및내역_가시설구간수량집계_가시설수량(1안)" xfId="1890" xr:uid="{00000000-0005-0000-0000-000021070000}"/>
    <cellStyle name="_적격(화산) _최종수량및내역_가시설구간수량집계_가시설수량(1안)_고흥양수장전기내역서(고압)수량산출" xfId="1891" xr:uid="{00000000-0005-0000-0000-000022070000}"/>
    <cellStyle name="_적격(화산) _최종수량및내역_가시설구간수량집계_가시설수량(앵커)" xfId="1892" xr:uid="{00000000-0005-0000-0000-000023070000}"/>
    <cellStyle name="_적격(화산) _최종수량및내역_가시설구간수량집계_가시설수량(앵커)_고흥양수장전기내역서(고압)수량산출" xfId="1893" xr:uid="{00000000-0005-0000-0000-000024070000}"/>
    <cellStyle name="_적격(화산) _최종수량및내역_가시설구간수량집계_가시설수량_고흥양수장전기내역서(고압)수량산출" xfId="1894" xr:uid="{00000000-0005-0000-0000-000025070000}"/>
    <cellStyle name="_적격(화산) _최종수량및내역_가시설구간수량집계_가시설수량00" xfId="1895" xr:uid="{00000000-0005-0000-0000-000026070000}"/>
    <cellStyle name="_적격(화산) _최종수량및내역_가시설구간수량집계_가시설수량00_고흥양수장전기내역서(고압)수량산출" xfId="1896" xr:uid="{00000000-0005-0000-0000-000027070000}"/>
    <cellStyle name="_적격(화산) _최종수량및내역_가시설구간수량집계_가시설수량1" xfId="1897" xr:uid="{00000000-0005-0000-0000-000028070000}"/>
    <cellStyle name="_적격(화산) _최종수량및내역_가시설구간수량집계_가시설수량1_고흥양수장전기내역서(고압)수량산출" xfId="1898" xr:uid="{00000000-0005-0000-0000-000029070000}"/>
    <cellStyle name="_적격(화산) _최종수량및내역_가시설구간수량집계_고흥양수장전기내역서(고압)수량산출" xfId="1899" xr:uid="{00000000-0005-0000-0000-00002A070000}"/>
    <cellStyle name="_적격(화산) _최종수량및내역_가시설구간수량집계_수량(H)" xfId="1900" xr:uid="{00000000-0005-0000-0000-00002B070000}"/>
    <cellStyle name="_적격(화산) _최종수량및내역_가시설구간수량집계_수량(H)_고흥양수장전기내역서(고압)수량산출" xfId="1901" xr:uid="{00000000-0005-0000-0000-00002C070000}"/>
    <cellStyle name="_적격(화산) _최종수량및내역_고흥양수장전기내역서(고압)수량산출" xfId="1902" xr:uid="{00000000-0005-0000-0000-00002D070000}"/>
    <cellStyle name="_전기공사" xfId="1903" xr:uid="{00000000-0005-0000-0000-00002E070000}"/>
    <cellStyle name="_전기내역서" xfId="1904" xr:uid="{00000000-0005-0000-0000-00002F070000}"/>
    <cellStyle name="_전기내역서(최종)" xfId="1905" xr:uid="{00000000-0005-0000-0000-000030070000}"/>
    <cellStyle name="_전기복탄양계획보완 1231" xfId="1906" xr:uid="{00000000-0005-0000-0000-000031070000}"/>
    <cellStyle name="_전주시관내(이서~용정)건설공사(신화)" xfId="1907" xr:uid="{00000000-0005-0000-0000-000032070000}"/>
    <cellStyle name="_접속슬래브" xfId="1908" xr:uid="{00000000-0005-0000-0000-000033070000}"/>
    <cellStyle name="_접속슬래브_1연박스(nnlink)_TYPE12" xfId="1909" xr:uid="{00000000-0005-0000-0000-000034070000}"/>
    <cellStyle name="_접속슬래브_1연박스(nnlink)_TYPE12_고흥양수장전기내역서(고압)수량산출" xfId="1910" xr:uid="{00000000-0005-0000-0000-000035070000}"/>
    <cellStyle name="_접속슬래브_1연박스(nnlink)_TYPE345" xfId="1911" xr:uid="{00000000-0005-0000-0000-000036070000}"/>
    <cellStyle name="_접속슬래브_1연박스(nnlink)_TYPE345_고흥양수장전기내역서(고압)수량산출" xfId="1912" xr:uid="{00000000-0005-0000-0000-000037070000}"/>
    <cellStyle name="_접속슬래브_고흥양수장전기내역서(고압)수량산출" xfId="1913" xr:uid="{00000000-0005-0000-0000-000038070000}"/>
    <cellStyle name="_접속슬래브_날개벽" xfId="1914" xr:uid="{00000000-0005-0000-0000-000039070000}"/>
    <cellStyle name="_접속슬래브_날개벽_고흥양수장전기내역서(고압)수량산출" xfId="1915" xr:uid="{00000000-0005-0000-0000-00003A070000}"/>
    <cellStyle name="_접속슬래브_상천2 D함" xfId="1916" xr:uid="{00000000-0005-0000-0000-00003B070000}"/>
    <cellStyle name="_접속슬래브_상천2 D함_고흥양수장전기내역서(고압)수량산출" xfId="1917" xr:uid="{00000000-0005-0000-0000-00003C070000}"/>
    <cellStyle name="_접속슬래브_청평4교" xfId="1918" xr:uid="{00000000-0005-0000-0000-00003D070000}"/>
    <cellStyle name="_접속슬래브_청평4교_고흥양수장전기내역서(고압)수량산출" xfId="1919" xr:uid="{00000000-0005-0000-0000-00003E070000}"/>
    <cellStyle name="_제목" xfId="1920" xr:uid="{00000000-0005-0000-0000-00003F070000}"/>
    <cellStyle name="_제목_내역서" xfId="1921" xr:uid="{00000000-0005-0000-0000-000040070000}"/>
    <cellStyle name="_조곡교-라멘" xfId="1922" xr:uid="{00000000-0005-0000-0000-000041070000}"/>
    <cellStyle name="_조곡교-라멘_고흥양수장전기내역서(고압)수량산출" xfId="1923" xr:uid="{00000000-0005-0000-0000-000042070000}"/>
    <cellStyle name="_조원고" xfId="1924" xr:uid="{00000000-0005-0000-0000-000043070000}"/>
    <cellStyle name="_죽촌수량" xfId="1925" xr:uid="{00000000-0005-0000-0000-000044070000}"/>
    <cellStyle name="_중부권내륙화물기지 수량산술서 2005최종" xfId="1926" xr:uid="{00000000-0005-0000-0000-000045070000}"/>
    <cellStyle name="_중부권내륙화물기지 수량산술서 2005최종-발주분구조물공수정" xfId="1927" xr:uid="{00000000-0005-0000-0000-000046070000}"/>
    <cellStyle name="_지장가옥깨기" xfId="1928" xr:uid="{00000000-0005-0000-0000-000047070000}"/>
    <cellStyle name="_지장가옥깨기_배수공15" xfId="1929" xr:uid="{00000000-0005-0000-0000-000048070000}"/>
    <cellStyle name="_지정과제1분기실적(확정990408)" xfId="1930" xr:uid="{00000000-0005-0000-0000-000049070000}"/>
    <cellStyle name="_지정과제1분기실적(확정990408)_1" xfId="1931" xr:uid="{00000000-0005-0000-0000-00004A070000}"/>
    <cellStyle name="_지정과제2차심의list" xfId="1932" xr:uid="{00000000-0005-0000-0000-00004B070000}"/>
    <cellStyle name="_지정과제2차심의list_1" xfId="1933" xr:uid="{00000000-0005-0000-0000-00004C070000}"/>
    <cellStyle name="_지정과제2차심의list_2" xfId="1934" xr:uid="{00000000-0005-0000-0000-00004D070000}"/>
    <cellStyle name="_지정과제2차심의결과" xfId="1935" xr:uid="{00000000-0005-0000-0000-00004E070000}"/>
    <cellStyle name="_지정과제2차심의결과(금액조정후최종)" xfId="1936" xr:uid="{00000000-0005-0000-0000-00004F070000}"/>
    <cellStyle name="_지정과제2차심의결과(금액조정후최종)_1" xfId="1937" xr:uid="{00000000-0005-0000-0000-000050070000}"/>
    <cellStyle name="_지정과제2차심의결과(금액조정후최종)_1_dimon" xfId="1938" xr:uid="{00000000-0005-0000-0000-000051070000}"/>
    <cellStyle name="_지정과제2차심의결과(금액조정후최종)_1_경영개선실적보고(전주공장)" xfId="1939" xr:uid="{00000000-0005-0000-0000-000052070000}"/>
    <cellStyle name="_지정과제2차심의결과(금액조정후최종)_1_별첨1_2" xfId="1940" xr:uid="{00000000-0005-0000-0000-000053070000}"/>
    <cellStyle name="_지정과제2차심의결과(금액조정후최종)_1_제안과제집계표(공장전체)" xfId="1941" xr:uid="{00000000-0005-0000-0000-000054070000}"/>
    <cellStyle name="_지정과제2차심의결과(금액조정후최종)_dimon" xfId="1942" xr:uid="{00000000-0005-0000-0000-000055070000}"/>
    <cellStyle name="_지정과제2차심의결과(금액조정후최종)_경영개선실적보고(전주공장)" xfId="1943" xr:uid="{00000000-0005-0000-0000-000056070000}"/>
    <cellStyle name="_지정과제2차심의결과(금액조정후최종)_별첨1_2" xfId="1944" xr:uid="{00000000-0005-0000-0000-000057070000}"/>
    <cellStyle name="_지정과제2차심의결과(금액조정후최종)_제안과제집계표(공장전체)" xfId="1945" xr:uid="{00000000-0005-0000-0000-000058070000}"/>
    <cellStyle name="_지정과제2차심의결과_1" xfId="1946" xr:uid="{00000000-0005-0000-0000-000059070000}"/>
    <cellStyle name="_지정배수로" xfId="1947" xr:uid="{00000000-0005-0000-0000-00005A070000}"/>
    <cellStyle name="_지정배수로_1" xfId="1948" xr:uid="{00000000-0005-0000-0000-00005B070000}"/>
    <cellStyle name="_집중관리(981231)" xfId="1949" xr:uid="{00000000-0005-0000-0000-00005C070000}"/>
    <cellStyle name="_집중관리(981231)_1" xfId="1950" xr:uid="{00000000-0005-0000-0000-00005D070000}"/>
    <cellStyle name="_집중관리(지정과제및 양식)" xfId="1951" xr:uid="{00000000-0005-0000-0000-00005E070000}"/>
    <cellStyle name="_집중관리(지정과제및 양식)_1" xfId="1952" xr:uid="{00000000-0005-0000-0000-00005F070000}"/>
    <cellStyle name="_집행갑지 " xfId="1953" xr:uid="{00000000-0005-0000-0000-000060070000}"/>
    <cellStyle name="_착공내역서(10년분총괄내역서)" xfId="1954" xr:uid="{00000000-0005-0000-0000-000061070000}"/>
    <cellStyle name="_착공내역서(제출용)" xfId="1955" xr:uid="{00000000-0005-0000-0000-000062070000}"/>
    <cellStyle name="_철근" xfId="1956" xr:uid="{00000000-0005-0000-0000-000063070000}"/>
    <cellStyle name="_철근_고흥양수장전기내역서(고압)수량산출" xfId="1957" xr:uid="{00000000-0005-0000-0000-000064070000}"/>
    <cellStyle name="_청성거포지구외 1개소 지하수개발(옥천군)도급-1" xfId="1958" xr:uid="{00000000-0005-0000-0000-000065070000}"/>
    <cellStyle name="_청평4교" xfId="1959" xr:uid="{00000000-0005-0000-0000-000066070000}"/>
    <cellStyle name="_청평4교_고흥양수장전기내역서(고압)수량산출" xfId="1960" xr:uid="{00000000-0005-0000-0000-000067070000}"/>
    <cellStyle name="_최종수량및내역" xfId="1961" xr:uid="{00000000-0005-0000-0000-000068070000}"/>
    <cellStyle name="_최종수량및내역_가시설구간수량집계" xfId="1962" xr:uid="{00000000-0005-0000-0000-000069070000}"/>
    <cellStyle name="_최종수량및내역_가시설구간수량집계_Book1" xfId="1963" xr:uid="{00000000-0005-0000-0000-00006A070000}"/>
    <cellStyle name="_최종수량및내역_가시설구간수량집계_Book1_고흥양수장전기내역서(고압)수량산출" xfId="1964" xr:uid="{00000000-0005-0000-0000-00006B070000}"/>
    <cellStyle name="_최종수량및내역_가시설구간수량집계_Book2" xfId="1965" xr:uid="{00000000-0005-0000-0000-00006C070000}"/>
    <cellStyle name="_최종수량및내역_가시설구간수량집계_Book2_고흥양수장전기내역서(고압)수량산출" xfId="1966" xr:uid="{00000000-0005-0000-0000-00006D070000}"/>
    <cellStyle name="_최종수량및내역_가시설구간수량집계_Book5" xfId="1967" xr:uid="{00000000-0005-0000-0000-00006E070000}"/>
    <cellStyle name="_최종수량및내역_가시설구간수량집계_Book5_고흥양수장전기내역서(고압)수량산출" xfId="1968" xr:uid="{00000000-0005-0000-0000-00006F070000}"/>
    <cellStyle name="_최종수량및내역_가시설구간수량집계_가시설구간수량집계(73대형~주민복지관)" xfId="1969" xr:uid="{00000000-0005-0000-0000-000070070000}"/>
    <cellStyle name="_최종수량및내역_가시설구간수량집계_가시설구간수량집계(73대형~주민복지관)_고흥양수장전기내역서(고압)수량산출" xfId="1970" xr:uid="{00000000-0005-0000-0000-000071070000}"/>
    <cellStyle name="_최종수량및내역_가시설구간수량집계_가시설수량" xfId="1971" xr:uid="{00000000-0005-0000-0000-000072070000}"/>
    <cellStyle name="_최종수량및내역_가시설구간수량집계_가시설수량(1안)" xfId="1972" xr:uid="{00000000-0005-0000-0000-000073070000}"/>
    <cellStyle name="_최종수량및내역_가시설구간수량집계_가시설수량(1안)_고흥양수장전기내역서(고압)수량산출" xfId="1973" xr:uid="{00000000-0005-0000-0000-000074070000}"/>
    <cellStyle name="_최종수량및내역_가시설구간수량집계_가시설수량(앵커)" xfId="1974" xr:uid="{00000000-0005-0000-0000-000075070000}"/>
    <cellStyle name="_최종수량및내역_가시설구간수량집계_가시설수량(앵커)_고흥양수장전기내역서(고압)수량산출" xfId="1975" xr:uid="{00000000-0005-0000-0000-000076070000}"/>
    <cellStyle name="_최종수량및내역_가시설구간수량집계_가시설수량_고흥양수장전기내역서(고압)수량산출" xfId="1976" xr:uid="{00000000-0005-0000-0000-000077070000}"/>
    <cellStyle name="_최종수량및내역_가시설구간수량집계_가시설수량00" xfId="1977" xr:uid="{00000000-0005-0000-0000-000078070000}"/>
    <cellStyle name="_최종수량및내역_가시설구간수량집계_가시설수량00_고흥양수장전기내역서(고압)수량산출" xfId="1978" xr:uid="{00000000-0005-0000-0000-000079070000}"/>
    <cellStyle name="_최종수량및내역_가시설구간수량집계_가시설수량1" xfId="1979" xr:uid="{00000000-0005-0000-0000-00007A070000}"/>
    <cellStyle name="_최종수량및내역_가시설구간수량집계_가시설수량1_고흥양수장전기내역서(고압)수량산출" xfId="1980" xr:uid="{00000000-0005-0000-0000-00007B070000}"/>
    <cellStyle name="_최종수량및내역_가시설구간수량집계_고흥양수장전기내역서(고압)수량산출" xfId="1981" xr:uid="{00000000-0005-0000-0000-00007C070000}"/>
    <cellStyle name="_최종수량및내역_가시설구간수량집계_수량(H)" xfId="1982" xr:uid="{00000000-0005-0000-0000-00007D070000}"/>
    <cellStyle name="_최종수량및내역_가시설구간수량집계_수량(H)_고흥양수장전기내역서(고압)수량산출" xfId="1983" xr:uid="{00000000-0005-0000-0000-00007E070000}"/>
    <cellStyle name="_최종수량및내역_고흥양수장전기내역서(고압)수량산출" xfId="1984" xr:uid="{00000000-0005-0000-0000-00007F070000}"/>
    <cellStyle name="_축사토적계산" xfId="1985" xr:uid="{00000000-0005-0000-0000-000080070000}"/>
    <cellStyle name="_충북대학교인문사회종합강의동 적격-최종1" xfId="1986" xr:uid="{00000000-0005-0000-0000-000081070000}"/>
    <cellStyle name="_충북지방경찰청" xfId="1987" xr:uid="{00000000-0005-0000-0000-000082070000}"/>
    <cellStyle name="_측구공" xfId="1988" xr:uid="{00000000-0005-0000-0000-000083070000}"/>
    <cellStyle name="_측구공_배수공15" xfId="1989" xr:uid="{00000000-0005-0000-0000-000084070000}"/>
    <cellStyle name="_탄동지구 이용시설공사(예산적용)" xfId="1990" xr:uid="{00000000-0005-0000-0000-000085070000}"/>
    <cellStyle name="_토공" xfId="1991" xr:uid="{00000000-0005-0000-0000-000086070000}"/>
    <cellStyle name="_토공(성산-두릉)" xfId="1992" xr:uid="{00000000-0005-0000-0000-000087070000}"/>
    <cellStyle name="_토공(성산-두릉)_배수공15" xfId="1993" xr:uid="{00000000-0005-0000-0000-000088070000}"/>
    <cellStyle name="_토공_교량산출서 (version 1)" xfId="1994" xr:uid="{00000000-0005-0000-0000-000089070000}"/>
    <cellStyle name="_토공_설계설명서" xfId="1995" xr:uid="{00000000-0005-0000-0000-00008A070000}"/>
    <cellStyle name="_토공_수량산출서(금수천)" xfId="1996" xr:uid="{00000000-0005-0000-0000-00008B070000}"/>
    <cellStyle name="_토공_수량산출서(원당천2공구)" xfId="1997" xr:uid="{00000000-0005-0000-0000-00008C070000}"/>
    <cellStyle name="_토공_수량산출서(큰골천)" xfId="1998" xr:uid="{00000000-0005-0000-0000-00008D070000}"/>
    <cellStyle name="_토공_수령산출" xfId="1999" xr:uid="{00000000-0005-0000-0000-00008E070000}"/>
    <cellStyle name="_토공_수령산출_교량산출서 (version 1)" xfId="2000" xr:uid="{00000000-0005-0000-0000-00008F070000}"/>
    <cellStyle name="_토공_수령산출_수량산출서(금수천)" xfId="2001" xr:uid="{00000000-0005-0000-0000-000090070000}"/>
    <cellStyle name="_토공_수령산출_수량산출서(원당천2공구)" xfId="2002" xr:uid="{00000000-0005-0000-0000-000091070000}"/>
    <cellStyle name="_토공_수령산출_수량산출서(큰골천)" xfId="2003" xr:uid="{00000000-0005-0000-0000-000092070000}"/>
    <cellStyle name="_토공_수령산출_원당천1공구수량산출서" xfId="2004" xr:uid="{00000000-0005-0000-0000-000093070000}"/>
    <cellStyle name="_토공_수령산출_원당천2공구수량산출서" xfId="2005" xr:uid="{00000000-0005-0000-0000-000094070000}"/>
    <cellStyle name="_토공_원당천1공구수량산출서" xfId="2006" xr:uid="{00000000-0005-0000-0000-000095070000}"/>
    <cellStyle name="_토공_원당천2공구수량산출서" xfId="2007" xr:uid="{00000000-0005-0000-0000-000096070000}"/>
    <cellStyle name="_토공1" xfId="2008" xr:uid="{00000000-0005-0000-0000-000097070000}"/>
    <cellStyle name="_토공2" xfId="2009" xr:uid="{00000000-0005-0000-0000-000098070000}"/>
    <cellStyle name="_토공2_02-배수공" xfId="2010" xr:uid="{00000000-0005-0000-0000-000099070000}"/>
    <cellStyle name="_토공2_02-배수공_4.배수공(내응)" xfId="2011" xr:uid="{00000000-0005-0000-0000-00009A070000}"/>
    <cellStyle name="_토공2_4.배수공(내응)" xfId="2012" xr:uid="{00000000-0005-0000-0000-00009B070000}"/>
    <cellStyle name="_통로 BOX 계산서(4.5X4.3)" xfId="2013" xr:uid="{00000000-0005-0000-0000-00009C070000}"/>
    <cellStyle name="_파라핏" xfId="2014" xr:uid="{00000000-0005-0000-0000-00009D070000}"/>
    <cellStyle name="_파라핏_고흥양수장전기내역서(고압)수량산출" xfId="2015" xr:uid="{00000000-0005-0000-0000-00009E070000}"/>
    <cellStyle name="_평야부총4" xfId="2016" xr:uid="{00000000-0005-0000-0000-00009F070000}"/>
    <cellStyle name="_폐기물설명서" xfId="2017" xr:uid="{00000000-0005-0000-0000-0000A0070000}"/>
    <cellStyle name="_포장공(괴목배수로)" xfId="2018" xr:uid="{00000000-0005-0000-0000-0000A1070000}"/>
    <cellStyle name="_피치로드_토적표" xfId="2019" xr:uid="{00000000-0005-0000-0000-0000A2070000}"/>
    <cellStyle name="_하마1교-수량" xfId="2020" xr:uid="{00000000-0005-0000-0000-0000A3070000}"/>
    <cellStyle name="_하마2교-수량" xfId="2021" xr:uid="{00000000-0005-0000-0000-0000A4070000}"/>
    <cellStyle name="_하마읍3교대" xfId="2022" xr:uid="{00000000-0005-0000-0000-0000A5070000}"/>
    <cellStyle name="_하마읍3교토공" xfId="2023" xr:uid="{00000000-0005-0000-0000-0000A6070000}"/>
    <cellStyle name="_학생동아리방(설비)" xfId="2024" xr:uid="{00000000-0005-0000-0000-0000A7070000}"/>
    <cellStyle name="_한전연구견적" xfId="2025" xr:uid="{00000000-0005-0000-0000-0000A8070000}"/>
    <cellStyle name="_호남선두계역외2개소연결통로" xfId="2026" xr:uid="{00000000-0005-0000-0000-0000A9070000}"/>
    <cellStyle name="_홍천(노천1지구)-1공구" xfId="2027" xr:uid="{00000000-0005-0000-0000-0000AA070000}"/>
    <cellStyle name="_홍천(노천1지구)-1공구_00.자재집계(TOTAL)" xfId="2028" xr:uid="{00000000-0005-0000-0000-0000AB070000}"/>
    <cellStyle name="_홍천(노천1지구)-1공구_00.자재집계(TOTAL)_교량산출서 (version 1)" xfId="2029" xr:uid="{00000000-0005-0000-0000-0000AC070000}"/>
    <cellStyle name="_홍천(노천1지구)-1공구_00.자재집계(TOTAL)_수량산출서(금수천)" xfId="2030" xr:uid="{00000000-0005-0000-0000-0000AD070000}"/>
    <cellStyle name="_홍천(노천1지구)-1공구_00.자재집계(TOTAL)_수량산출서(원당천2공구)" xfId="2031" xr:uid="{00000000-0005-0000-0000-0000AE070000}"/>
    <cellStyle name="_홍천(노천1지구)-1공구_00.자재집계(TOTAL)_수량산출서(큰골천)" xfId="2032" xr:uid="{00000000-0005-0000-0000-0000AF070000}"/>
    <cellStyle name="_홍천(노천1지구)-1공구_00.자재집계(TOTAL)_수령산출" xfId="2033" xr:uid="{00000000-0005-0000-0000-0000B0070000}"/>
    <cellStyle name="_홍천(노천1지구)-1공구_00.자재집계(TOTAL)_수령산출_교량산출서 (version 1)" xfId="2034" xr:uid="{00000000-0005-0000-0000-0000B1070000}"/>
    <cellStyle name="_홍천(노천1지구)-1공구_00.자재집계(TOTAL)_수령산출_수량산출서(금수천)" xfId="2035" xr:uid="{00000000-0005-0000-0000-0000B2070000}"/>
    <cellStyle name="_홍천(노천1지구)-1공구_00.자재집계(TOTAL)_수령산출_수량산출서(원당천2공구)" xfId="2036" xr:uid="{00000000-0005-0000-0000-0000B3070000}"/>
    <cellStyle name="_홍천(노천1지구)-1공구_00.자재집계(TOTAL)_수령산출_수량산출서(큰골천)" xfId="2037" xr:uid="{00000000-0005-0000-0000-0000B4070000}"/>
    <cellStyle name="_홍천(노천1지구)-1공구_00.자재집계(TOTAL)_수령산출_원당천1공구수량산출서" xfId="2038" xr:uid="{00000000-0005-0000-0000-0000B5070000}"/>
    <cellStyle name="_홍천(노천1지구)-1공구_00.자재집계(TOTAL)_수령산출_원당천2공구수량산출서" xfId="2039" xr:uid="{00000000-0005-0000-0000-0000B6070000}"/>
    <cellStyle name="_홍천(노천1지구)-1공구_00.자재집계(TOTAL)_원당천1공구수량산출서" xfId="2040" xr:uid="{00000000-0005-0000-0000-0000B7070000}"/>
    <cellStyle name="_홍천(노천1지구)-1공구_00.자재집계(TOTAL)_원당천2공구수량산출서" xfId="2041" xr:uid="{00000000-0005-0000-0000-0000B8070000}"/>
    <cellStyle name="_홍천(노천1지구)-1공구_02.2-4.배수공" xfId="2042" xr:uid="{00000000-0005-0000-0000-0000B9070000}"/>
    <cellStyle name="_홍천(노천1지구)-1공구_02.2-4.배수공_교량산출서 (version 1)" xfId="2043" xr:uid="{00000000-0005-0000-0000-0000BA070000}"/>
    <cellStyle name="_홍천(노천1지구)-1공구_02.2-4.배수공_수량산출서(금수천)" xfId="2044" xr:uid="{00000000-0005-0000-0000-0000BB070000}"/>
    <cellStyle name="_홍천(노천1지구)-1공구_02.2-4.배수공_수량산출서(원당천2공구)" xfId="2045" xr:uid="{00000000-0005-0000-0000-0000BC070000}"/>
    <cellStyle name="_홍천(노천1지구)-1공구_02.2-4.배수공_수량산출서(큰골천)" xfId="2046" xr:uid="{00000000-0005-0000-0000-0000BD070000}"/>
    <cellStyle name="_홍천(노천1지구)-1공구_02.2-4.배수공_수령산출" xfId="2047" xr:uid="{00000000-0005-0000-0000-0000BE070000}"/>
    <cellStyle name="_홍천(노천1지구)-1공구_02.2-4.배수공_수령산출_교량산출서 (version 1)" xfId="2048" xr:uid="{00000000-0005-0000-0000-0000BF070000}"/>
    <cellStyle name="_홍천(노천1지구)-1공구_02.2-4.배수공_수령산출_수량산출서(금수천)" xfId="2049" xr:uid="{00000000-0005-0000-0000-0000C0070000}"/>
    <cellStyle name="_홍천(노천1지구)-1공구_02.2-4.배수공_수령산출_수량산출서(원당천2공구)" xfId="2050" xr:uid="{00000000-0005-0000-0000-0000C1070000}"/>
    <cellStyle name="_홍천(노천1지구)-1공구_02.2-4.배수공_수령산출_수량산출서(큰골천)" xfId="2051" xr:uid="{00000000-0005-0000-0000-0000C2070000}"/>
    <cellStyle name="_홍천(노천1지구)-1공구_02.2-4.배수공_수령산출_원당천1공구수량산출서" xfId="2052" xr:uid="{00000000-0005-0000-0000-0000C3070000}"/>
    <cellStyle name="_홍천(노천1지구)-1공구_02.2-4.배수공_수령산출_원당천2공구수량산출서" xfId="2053" xr:uid="{00000000-0005-0000-0000-0000C4070000}"/>
    <cellStyle name="_홍천(노천1지구)-1공구_02.2-4.배수공_원당천1공구수량산출서" xfId="2054" xr:uid="{00000000-0005-0000-0000-0000C5070000}"/>
    <cellStyle name="_홍천(노천1지구)-1공구_02.2-4.배수공_원당천2공구수량산출서" xfId="2055" xr:uid="{00000000-0005-0000-0000-0000C6070000}"/>
    <cellStyle name="_홍천(노천1지구)-1공구_02.3-6.배수공" xfId="2056" xr:uid="{00000000-0005-0000-0000-0000C7070000}"/>
    <cellStyle name="_홍천(노천1지구)-1공구_02.3-6.배수공_교량산출서 (version 1)" xfId="2057" xr:uid="{00000000-0005-0000-0000-0000C8070000}"/>
    <cellStyle name="_홍천(노천1지구)-1공구_02.3-6.배수공_수량산출서(금수천)" xfId="2058" xr:uid="{00000000-0005-0000-0000-0000C9070000}"/>
    <cellStyle name="_홍천(노천1지구)-1공구_02.3-6.배수공_수량산출서(원당천2공구)" xfId="2059" xr:uid="{00000000-0005-0000-0000-0000CA070000}"/>
    <cellStyle name="_홍천(노천1지구)-1공구_02.3-6.배수공_수량산출서(큰골천)" xfId="2060" xr:uid="{00000000-0005-0000-0000-0000CB070000}"/>
    <cellStyle name="_홍천(노천1지구)-1공구_02.3-6.배수공_수령산출" xfId="2061" xr:uid="{00000000-0005-0000-0000-0000CC070000}"/>
    <cellStyle name="_홍천(노천1지구)-1공구_02.3-6.배수공_수령산출_교량산출서 (version 1)" xfId="2062" xr:uid="{00000000-0005-0000-0000-0000CD070000}"/>
    <cellStyle name="_홍천(노천1지구)-1공구_02.3-6.배수공_수령산출_수량산출서(금수천)" xfId="2063" xr:uid="{00000000-0005-0000-0000-0000CE070000}"/>
    <cellStyle name="_홍천(노천1지구)-1공구_02.3-6.배수공_수령산출_수량산출서(원당천2공구)" xfId="2064" xr:uid="{00000000-0005-0000-0000-0000CF070000}"/>
    <cellStyle name="_홍천(노천1지구)-1공구_02.3-6.배수공_수령산출_수량산출서(큰골천)" xfId="2065" xr:uid="{00000000-0005-0000-0000-0000D0070000}"/>
    <cellStyle name="_홍천(노천1지구)-1공구_02.3-6.배수공_수령산출_원당천1공구수량산출서" xfId="2066" xr:uid="{00000000-0005-0000-0000-0000D1070000}"/>
    <cellStyle name="_홍천(노천1지구)-1공구_02.3-6.배수공_수령산출_원당천2공구수량산출서" xfId="2067" xr:uid="{00000000-0005-0000-0000-0000D2070000}"/>
    <cellStyle name="_홍천(노천1지구)-1공구_02.3-6.배수공_원당천1공구수량산출서" xfId="2068" xr:uid="{00000000-0005-0000-0000-0000D3070000}"/>
    <cellStyle name="_홍천(노천1지구)-1공구_02.3-6.배수공_원당천2공구수량산출서" xfId="2069" xr:uid="{00000000-0005-0000-0000-0000D4070000}"/>
    <cellStyle name="_홍천(노천1지구)-1공구_02.3-G.배수공" xfId="2070" xr:uid="{00000000-0005-0000-0000-0000D5070000}"/>
    <cellStyle name="_홍천(노천1지구)-1공구_02.3-G.배수공_교량산출서 (version 1)" xfId="2071" xr:uid="{00000000-0005-0000-0000-0000D6070000}"/>
    <cellStyle name="_홍천(노천1지구)-1공구_02.3-G.배수공_수량산출서(금수천)" xfId="2072" xr:uid="{00000000-0005-0000-0000-0000D7070000}"/>
    <cellStyle name="_홍천(노천1지구)-1공구_02.3-G.배수공_수량산출서(원당천2공구)" xfId="2073" xr:uid="{00000000-0005-0000-0000-0000D8070000}"/>
    <cellStyle name="_홍천(노천1지구)-1공구_02.3-G.배수공_수량산출서(큰골천)" xfId="2074" xr:uid="{00000000-0005-0000-0000-0000D9070000}"/>
    <cellStyle name="_홍천(노천1지구)-1공구_02.3-G.배수공_수령산출" xfId="2075" xr:uid="{00000000-0005-0000-0000-0000DA070000}"/>
    <cellStyle name="_홍천(노천1지구)-1공구_02.3-G.배수공_수령산출_교량산출서 (version 1)" xfId="2076" xr:uid="{00000000-0005-0000-0000-0000DB070000}"/>
    <cellStyle name="_홍천(노천1지구)-1공구_02.3-G.배수공_수령산출_수량산출서(금수천)" xfId="2077" xr:uid="{00000000-0005-0000-0000-0000DC070000}"/>
    <cellStyle name="_홍천(노천1지구)-1공구_02.3-G.배수공_수령산출_수량산출서(원당천2공구)" xfId="2078" xr:uid="{00000000-0005-0000-0000-0000DD070000}"/>
    <cellStyle name="_홍천(노천1지구)-1공구_02.3-G.배수공_수령산출_수량산출서(큰골천)" xfId="2079" xr:uid="{00000000-0005-0000-0000-0000DE070000}"/>
    <cellStyle name="_홍천(노천1지구)-1공구_02.3-G.배수공_수령산출_원당천1공구수량산출서" xfId="2080" xr:uid="{00000000-0005-0000-0000-0000DF070000}"/>
    <cellStyle name="_홍천(노천1지구)-1공구_02.3-G.배수공_수령산출_원당천2공구수량산출서" xfId="2081" xr:uid="{00000000-0005-0000-0000-0000E0070000}"/>
    <cellStyle name="_홍천(노천1지구)-1공구_02.3-G.배수공_원당천1공구수량산출서" xfId="2082" xr:uid="{00000000-0005-0000-0000-0000E1070000}"/>
    <cellStyle name="_홍천(노천1지구)-1공구_02.3-G.배수공_원당천2공구수량산출서" xfId="2083" xr:uid="{00000000-0005-0000-0000-0000E2070000}"/>
    <cellStyle name="_홍천(노천1지구)-1공구_02-배수공집계" xfId="2084" xr:uid="{00000000-0005-0000-0000-0000E3070000}"/>
    <cellStyle name="_홍천(노천1지구)-1공구_02-배수공집계_교량산출서 (version 1)" xfId="2085" xr:uid="{00000000-0005-0000-0000-0000E4070000}"/>
    <cellStyle name="_홍천(노천1지구)-1공구_02-배수공집계_수량산출서(금수천)" xfId="2086" xr:uid="{00000000-0005-0000-0000-0000E5070000}"/>
    <cellStyle name="_홍천(노천1지구)-1공구_02-배수공집계_수량산출서(원당천2공구)" xfId="2087" xr:uid="{00000000-0005-0000-0000-0000E6070000}"/>
    <cellStyle name="_홍천(노천1지구)-1공구_02-배수공집계_수량산출서(큰골천)" xfId="2088" xr:uid="{00000000-0005-0000-0000-0000E7070000}"/>
    <cellStyle name="_홍천(노천1지구)-1공구_02-배수공집계_수령산출" xfId="2089" xr:uid="{00000000-0005-0000-0000-0000E8070000}"/>
    <cellStyle name="_홍천(노천1지구)-1공구_02-배수공집계_수령산출_교량산출서 (version 1)" xfId="2090" xr:uid="{00000000-0005-0000-0000-0000E9070000}"/>
    <cellStyle name="_홍천(노천1지구)-1공구_02-배수공집계_수령산출_수량산출서(금수천)" xfId="2091" xr:uid="{00000000-0005-0000-0000-0000EA070000}"/>
    <cellStyle name="_홍천(노천1지구)-1공구_02-배수공집계_수령산출_수량산출서(원당천2공구)" xfId="2092" xr:uid="{00000000-0005-0000-0000-0000EB070000}"/>
    <cellStyle name="_홍천(노천1지구)-1공구_02-배수공집계_수령산출_수량산출서(큰골천)" xfId="2093" xr:uid="{00000000-0005-0000-0000-0000EC070000}"/>
    <cellStyle name="_홍천(노천1지구)-1공구_02-배수공집계_수령산출_원당천1공구수량산출서" xfId="2094" xr:uid="{00000000-0005-0000-0000-0000ED070000}"/>
    <cellStyle name="_홍천(노천1지구)-1공구_02-배수공집계_수령산출_원당천2공구수량산출서" xfId="2095" xr:uid="{00000000-0005-0000-0000-0000EE070000}"/>
    <cellStyle name="_홍천(노천1지구)-1공구_02-배수공집계_원당천1공구수량산출서" xfId="2096" xr:uid="{00000000-0005-0000-0000-0000EF070000}"/>
    <cellStyle name="_홍천(노천1지구)-1공구_02-배수공집계_원당천2공구수량산출서" xfId="2097" xr:uid="{00000000-0005-0000-0000-0000F0070000}"/>
    <cellStyle name="_홍천(노천1지구)-1공구_교량산출서 (version 1)" xfId="2098" xr:uid="{00000000-0005-0000-0000-0000F1070000}"/>
    <cellStyle name="_홍천(노천1지구)-1공구_사본 - 하마2교-수량" xfId="2099" xr:uid="{00000000-0005-0000-0000-0000F2070000}"/>
    <cellStyle name="_홍천(노천1지구)-1공구_수량산출서(금수천)" xfId="2100" xr:uid="{00000000-0005-0000-0000-0000F3070000}"/>
    <cellStyle name="_홍천(노천1지구)-1공구_수량산출서(원당천2공구)" xfId="2101" xr:uid="{00000000-0005-0000-0000-0000F4070000}"/>
    <cellStyle name="_홍천(노천1지구)-1공구_수량산출서(큰골천)" xfId="2102" xr:uid="{00000000-0005-0000-0000-0000F5070000}"/>
    <cellStyle name="_홍천(노천1지구)-1공구_수령산출" xfId="2103" xr:uid="{00000000-0005-0000-0000-0000F6070000}"/>
    <cellStyle name="_홍천(노천1지구)-1공구_수령산출_교량산출서 (version 1)" xfId="2104" xr:uid="{00000000-0005-0000-0000-0000F7070000}"/>
    <cellStyle name="_홍천(노천1지구)-1공구_수령산출_수량산출서(금수천)" xfId="2105" xr:uid="{00000000-0005-0000-0000-0000F8070000}"/>
    <cellStyle name="_홍천(노천1지구)-1공구_수령산출_수량산출서(원당천2공구)" xfId="2106" xr:uid="{00000000-0005-0000-0000-0000F9070000}"/>
    <cellStyle name="_홍천(노천1지구)-1공구_수령산출_수량산출서(큰골천)" xfId="2107" xr:uid="{00000000-0005-0000-0000-0000FA070000}"/>
    <cellStyle name="_홍천(노천1지구)-1공구_수령산출_원당천1공구수량산출서" xfId="2108" xr:uid="{00000000-0005-0000-0000-0000FB070000}"/>
    <cellStyle name="_홍천(노천1지구)-1공구_수령산출_원당천2공구수량산출서" xfId="2109" xr:uid="{00000000-0005-0000-0000-0000FC070000}"/>
    <cellStyle name="_홍천(노천1지구)-1공구_원당천1공구수량산출서" xfId="2110" xr:uid="{00000000-0005-0000-0000-0000FD070000}"/>
    <cellStyle name="_홍천(노천1지구)-1공구_원당천2공구수량산출서" xfId="2111" xr:uid="{00000000-0005-0000-0000-0000FE070000}"/>
    <cellStyle name="_홍천(노천1지구)-1공구_하마1교-수량" xfId="2112" xr:uid="{00000000-0005-0000-0000-0000FF070000}"/>
    <cellStyle name="_홍천(노천1지구)-1공구_하마2교-수량" xfId="2113" xr:uid="{00000000-0005-0000-0000-000000080000}"/>
    <cellStyle name="_홍천(노천1지구)-1공구_하마읍3교대" xfId="2114" xr:uid="{00000000-0005-0000-0000-000001080000}"/>
    <cellStyle name="_홍천(노천1지구)-1공구_하마읍3교토공" xfId="2115" xr:uid="{00000000-0005-0000-0000-000002080000}"/>
    <cellStyle name="``" xfId="2116" xr:uid="{00000000-0005-0000-0000-000003080000}"/>
    <cellStyle name="´þ" xfId="2117" xr:uid="{00000000-0005-0000-0000-000004080000}"/>
    <cellStyle name="´þ·¯" xfId="2118" xr:uid="{00000000-0005-0000-0000-000005080000}"/>
    <cellStyle name="’E‰Y [0.00]_laroux" xfId="2119" xr:uid="{00000000-0005-0000-0000-000006080000}"/>
    <cellStyle name="’E‰Y_laroux" xfId="2120" xr:uid="{00000000-0005-0000-0000-000007080000}"/>
    <cellStyle name="¤@?e_TEST-1 " xfId="2121" xr:uid="{00000000-0005-0000-0000-000008080000}"/>
    <cellStyle name="+,-,0" xfId="2123" xr:uid="{00000000-0005-0000-0000-00000A080000}"/>
    <cellStyle name="=.곔_x0010__x0002_&gt;&gt;곔_x0010__x0012_&gt;_x001a_利_x0010_&quot;&gt;0利_x0010_2&gt;H利_x0010_B&gt;b利_x0010_R&gt;t利_x0010_b&gt;N곔_x0010_r&gt;b곔_x0010_?|곔_x0010_?똻??쥈????a_x0001_???A???????????????????????????????????????????????????????????????????????????? " xfId="2124" xr:uid="{00000000-0005-0000-0000-00000B080000}"/>
    <cellStyle name="&gt;b利_x0010_R&gt;t利_x0010_b&gt;N곔_x0010_r&gt;b곔_x0010_?|곔_x0010_?똻??쥈????a_x0001_???A??? " xfId="2125" xr:uid="{00000000-0005-0000-0000-00000C080000}"/>
    <cellStyle name="&gt;똻??쥈????a_x0001_???A?????????????????????????????????????????????????????????? " xfId="2126" xr:uid="{00000000-0005-0000-0000-00000D080000}"/>
    <cellStyle name="△ []" xfId="2127" xr:uid="{00000000-0005-0000-0000-00000E080000}"/>
    <cellStyle name="△ [0]" xfId="2128" xr:uid="{00000000-0005-0000-0000-00000F080000}"/>
    <cellStyle name="△백분율" xfId="2129" xr:uid="{00000000-0005-0000-0000-000010080000}"/>
    <cellStyle name="△콤마" xfId="2130" xr:uid="{00000000-0005-0000-0000-000011080000}"/>
    <cellStyle name="°ia¤¼o " xfId="2131" xr:uid="{00000000-0005-0000-0000-000012080000}"/>
    <cellStyle name="°íá¤¼ò¼ýá¡" xfId="2132" xr:uid="{00000000-0005-0000-0000-000013080000}"/>
    <cellStyle name="°ia¤aa " xfId="2133" xr:uid="{00000000-0005-0000-0000-000014080000}"/>
    <cellStyle name="°íá¤ãâ·â1" xfId="2134" xr:uid="{00000000-0005-0000-0000-000015080000}"/>
    <cellStyle name="°íá¤ãâ·â2" xfId="2135" xr:uid="{00000000-0005-0000-0000-000016080000}"/>
    <cellStyle name="æØè [0.00]_Region Orders (2)" xfId="2136" xr:uid="{00000000-0005-0000-0000-000017080000}"/>
    <cellStyle name="æØè_Region Orders (2)" xfId="2137" xr:uid="{00000000-0005-0000-0000-000018080000}"/>
    <cellStyle name="ÊÝ [0.00]_Region Orders (2)" xfId="2138" xr:uid="{00000000-0005-0000-0000-000019080000}"/>
    <cellStyle name="ÊÝ_Region Orders (2)" xfId="2139" xr:uid="{00000000-0005-0000-0000-00001A080000}"/>
    <cellStyle name="W_Pacific Region P&amp;L" xfId="2140" xr:uid="{00000000-0005-0000-0000-00001B080000}"/>
    <cellStyle name="0" xfId="2141" xr:uid="{00000000-0005-0000-0000-00001C080000}"/>
    <cellStyle name="0,0_x000d__x000a_NA_x000d__x000a_" xfId="2142" xr:uid="{00000000-0005-0000-0000-00001D080000}"/>
    <cellStyle name="0.0" xfId="2143" xr:uid="{00000000-0005-0000-0000-00001E080000}"/>
    <cellStyle name="0.00" xfId="2144" xr:uid="{00000000-0005-0000-0000-00001F080000}"/>
    <cellStyle name="00" xfId="2145" xr:uid="{00000000-0005-0000-0000-000020080000}"/>
    <cellStyle name="1" xfId="2146" xr:uid="{00000000-0005-0000-0000-000021080000}"/>
    <cellStyle name="¹?º" xfId="2147" xr:uid="{00000000-0005-0000-0000-000022080000}"/>
    <cellStyle name="1_00-예산서양식100" xfId="2148" xr:uid="{00000000-0005-0000-0000-000023080000}"/>
    <cellStyle name="1_02길선급수관로" xfId="2149" xr:uid="{00000000-0005-0000-0000-000024080000}"/>
    <cellStyle name="1_02길선급수관로1" xfId="2150" xr:uid="{00000000-0005-0000-0000-000025080000}"/>
    <cellStyle name="1_06몽촌급수관로" xfId="2151" xr:uid="{00000000-0005-0000-0000-000026080000}"/>
    <cellStyle name="1_2.송수공" xfId="2152" xr:uid="{00000000-0005-0000-0000-000027080000}"/>
    <cellStyle name="1_laroux" xfId="2153" xr:uid="{00000000-0005-0000-0000-000028080000}"/>
    <cellStyle name="1_laroux_ATC-YOON1" xfId="2154" xr:uid="{00000000-0005-0000-0000-000029080000}"/>
    <cellStyle name="1_total" xfId="2155" xr:uid="{00000000-0005-0000-0000-00002A080000}"/>
    <cellStyle name="1_total_현충묘지-예산서(조경)" xfId="2156" xr:uid="{00000000-0005-0000-0000-00002B080000}"/>
    <cellStyle name="1_total_현충묘지-예산서(조경)_예산서-엑셀변환양식100" xfId="2157" xr:uid="{00000000-0005-0000-0000-00002C080000}"/>
    <cellStyle name="1_tree" xfId="2158" xr:uid="{00000000-0005-0000-0000-00002D080000}"/>
    <cellStyle name="1_tree_수량산출" xfId="2159" xr:uid="{00000000-0005-0000-0000-00002E080000}"/>
    <cellStyle name="1_tree_수량산출_현충묘지-예산서(조경)" xfId="2160" xr:uid="{00000000-0005-0000-0000-00002F080000}"/>
    <cellStyle name="1_tree_수량산출_현충묘지-예산서(조경)_예산서-엑셀변환양식100" xfId="2161" xr:uid="{00000000-0005-0000-0000-000030080000}"/>
    <cellStyle name="1_tree_현충묘지-예산서(조경)" xfId="2162" xr:uid="{00000000-0005-0000-0000-000031080000}"/>
    <cellStyle name="1_tree_현충묘지-예산서(조경)_예산서-엑셀변환양식100" xfId="2163" xr:uid="{00000000-0005-0000-0000-000032080000}"/>
    <cellStyle name="1_개거 및 구조물 수량(이담)" xfId="2164" xr:uid="{00000000-0005-0000-0000-000033080000}"/>
    <cellStyle name="1_구성리변경실행" xfId="2165" xr:uid="{00000000-0005-0000-0000-000034080000}"/>
    <cellStyle name="1_단가조사표" xfId="2166" xr:uid="{00000000-0005-0000-0000-000035080000}"/>
    <cellStyle name="1_단가조사표_1011소각" xfId="2167" xr:uid="{00000000-0005-0000-0000-000036080000}"/>
    <cellStyle name="1_단가조사표_1113교~1" xfId="2168" xr:uid="{00000000-0005-0000-0000-000037080000}"/>
    <cellStyle name="1_단가조사표_121내역" xfId="2169" xr:uid="{00000000-0005-0000-0000-000038080000}"/>
    <cellStyle name="1_단가조사표_객토량" xfId="2170" xr:uid="{00000000-0005-0000-0000-000039080000}"/>
    <cellStyle name="1_단가조사표_교통센~1" xfId="2171" xr:uid="{00000000-0005-0000-0000-00003A080000}"/>
    <cellStyle name="1_단가조사표_교통센터412" xfId="2172" xr:uid="{00000000-0005-0000-0000-00003B080000}"/>
    <cellStyle name="1_단가조사표_교통수" xfId="2173" xr:uid="{00000000-0005-0000-0000-00003C080000}"/>
    <cellStyle name="1_단가조사표_교통수량산출서" xfId="2174" xr:uid="{00000000-0005-0000-0000-00003D080000}"/>
    <cellStyle name="1_단가조사표_구조물대가 (2)" xfId="2175" xr:uid="{00000000-0005-0000-0000-00003E080000}"/>
    <cellStyle name="1_단가조사표_내역서 (2)" xfId="2176" xr:uid="{00000000-0005-0000-0000-00003F080000}"/>
    <cellStyle name="1_단가조사표_대전관저지구" xfId="2177" xr:uid="{00000000-0005-0000-0000-000040080000}"/>
    <cellStyle name="1_단가조사표_동측지~1" xfId="2178" xr:uid="{00000000-0005-0000-0000-000041080000}"/>
    <cellStyle name="1_단가조사표_동측지원422" xfId="2179" xr:uid="{00000000-0005-0000-0000-000042080000}"/>
    <cellStyle name="1_단가조사표_동측지원512" xfId="2180" xr:uid="{00000000-0005-0000-0000-000043080000}"/>
    <cellStyle name="1_단가조사표_동측지원524" xfId="2181" xr:uid="{00000000-0005-0000-0000-000044080000}"/>
    <cellStyle name="1_단가조사표_부대422" xfId="2182" xr:uid="{00000000-0005-0000-0000-000045080000}"/>
    <cellStyle name="1_단가조사표_부대시설" xfId="2183" xr:uid="{00000000-0005-0000-0000-000046080000}"/>
    <cellStyle name="1_단가조사표_소각수~1" xfId="2184" xr:uid="{00000000-0005-0000-0000-000047080000}"/>
    <cellStyle name="1_단가조사표_소각수내역서" xfId="2185" xr:uid="{00000000-0005-0000-0000-000048080000}"/>
    <cellStyle name="1_단가조사표_소각수목2" xfId="2186" xr:uid="{00000000-0005-0000-0000-000049080000}"/>
    <cellStyle name="1_단가조사표_수량산출서 (2)" xfId="2187" xr:uid="{00000000-0005-0000-0000-00004A080000}"/>
    <cellStyle name="1_단가조사표_엑스포~1" xfId="2188" xr:uid="{00000000-0005-0000-0000-00004B080000}"/>
    <cellStyle name="1_단가조사표_엑스포한빛1" xfId="2189" xr:uid="{00000000-0005-0000-0000-00004C080000}"/>
    <cellStyle name="1_단가조사표_여객터미널331" xfId="2190" xr:uid="{00000000-0005-0000-0000-00004D080000}"/>
    <cellStyle name="1_단가조사표_여객터미널513" xfId="2191" xr:uid="{00000000-0005-0000-0000-00004E080000}"/>
    <cellStyle name="1_단가조사표_여객터미널629" xfId="2192" xr:uid="{00000000-0005-0000-0000-00004F080000}"/>
    <cellStyle name="1_단가조사표_외곽도로616" xfId="2193" xr:uid="{00000000-0005-0000-0000-000050080000}"/>
    <cellStyle name="1_단가조사표_원가계~1" xfId="2194" xr:uid="{00000000-0005-0000-0000-000051080000}"/>
    <cellStyle name="1_단가조사표_유기질" xfId="2195" xr:uid="{00000000-0005-0000-0000-000052080000}"/>
    <cellStyle name="1_단가조사표_자재조서 (2)" xfId="2196" xr:uid="{00000000-0005-0000-0000-000053080000}"/>
    <cellStyle name="1_단가조사표_총괄내역" xfId="2197" xr:uid="{00000000-0005-0000-0000-000054080000}"/>
    <cellStyle name="1_단가조사표_총괄내역 (2)" xfId="2198" xr:uid="{00000000-0005-0000-0000-000055080000}"/>
    <cellStyle name="1_단가조사표_터미널도로403" xfId="2199" xr:uid="{00000000-0005-0000-0000-000056080000}"/>
    <cellStyle name="1_단가조사표_터미널도로429" xfId="2200" xr:uid="{00000000-0005-0000-0000-000057080000}"/>
    <cellStyle name="1_단가조사표_포장일위" xfId="2201" xr:uid="{00000000-0005-0000-0000-000058080000}"/>
    <cellStyle name="1_대구지검 안동지청 신축공사(제출)" xfId="2202" xr:uid="{00000000-0005-0000-0000-000059080000}"/>
    <cellStyle name="1_명예선실행" xfId="2203" xr:uid="{00000000-0005-0000-0000-00005A080000}"/>
    <cellStyle name="1_삼기기계내역서" xfId="2204" xr:uid="{00000000-0005-0000-0000-00005B080000}"/>
    <cellStyle name="1_설계설명서" xfId="2205" xr:uid="{00000000-0005-0000-0000-00005C080000}"/>
    <cellStyle name="1_송정리역사(토목완료林)" xfId="2206" xr:uid="{00000000-0005-0000-0000-00005D080000}"/>
    <cellStyle name="1_시민계략공사" xfId="2207" xr:uid="{00000000-0005-0000-0000-00005E080000}"/>
    <cellStyle name="1_시민계략공사_전기공내역서" xfId="2208" xr:uid="{00000000-0005-0000-0000-00005F080000}"/>
    <cellStyle name="1_시민계략공사_전기-한남" xfId="2209" xr:uid="{00000000-0005-0000-0000-000060080000}"/>
    <cellStyle name="1_시민계략공사_전기-한남_02-1.건널목슬라브(소하천)" xfId="2210" xr:uid="{00000000-0005-0000-0000-000061080000}"/>
    <cellStyle name="1_시민계략공사_전기-한남_02-3.수로관(매화리)" xfId="2211" xr:uid="{00000000-0005-0000-0000-000062080000}"/>
    <cellStyle name="1_시민계략공사_전기-한남_03.포장공-강신" xfId="2212" xr:uid="{00000000-0005-0000-0000-000063080000}"/>
    <cellStyle name="1_시민계략공사_전기-한남_03-1.포장공-콘크리트(매화리)" xfId="2213" xr:uid="{00000000-0005-0000-0000-000064080000}"/>
    <cellStyle name="1_시민계략공사_전기-한남_수량산출-자재,토공,포장(갈티리)" xfId="2214" xr:uid="{00000000-0005-0000-0000-000065080000}"/>
    <cellStyle name="1_시민계략공사_전기-한남_수량산출-자재,토공,포장(송평)" xfId="2215" xr:uid="{00000000-0005-0000-0000-000066080000}"/>
    <cellStyle name="1_실정보고(가체절)보고" xfId="2216" xr:uid="{00000000-0005-0000-0000-000067080000}"/>
    <cellStyle name="1_안양천실행" xfId="2217" xr:uid="{00000000-0005-0000-0000-000068080000}"/>
    <cellStyle name="1_인천북항관공선부두(수정내역)" xfId="2218" xr:uid="{00000000-0005-0000-0000-000069080000}"/>
    <cellStyle name="1_전자입찰원가양식" xfId="2219" xr:uid="{00000000-0005-0000-0000-00006A080000}"/>
    <cellStyle name="1_전주시관내(이서~용정)건설공사(신화)" xfId="2220" xr:uid="{00000000-0005-0000-0000-00006B080000}"/>
    <cellStyle name="1_천천고고등학교교사신축공사(산출내역집계표)" xfId="2221" xr:uid="{00000000-0005-0000-0000-00006C080000}"/>
    <cellStyle name="1_총괄표" xfId="2222" xr:uid="{00000000-0005-0000-0000-00006D080000}"/>
    <cellStyle name="1_현충묘지-수량산출서" xfId="2223" xr:uid="{00000000-0005-0000-0000-00006E080000}"/>
    <cellStyle name="10공/㎥" xfId="2224" xr:uid="{00000000-0005-0000-0000-00006F080000}"/>
    <cellStyle name="11" xfId="2225" xr:uid="{00000000-0005-0000-0000-000070080000}"/>
    <cellStyle name="111" xfId="2226" xr:uid="{00000000-0005-0000-0000-000071080000}"/>
    <cellStyle name="18" xfId="2227" xr:uid="{00000000-0005-0000-0000-000072080000}"/>
    <cellStyle name="19990216" xfId="2228" xr:uid="{00000000-0005-0000-0000-000073080000}"/>
    <cellStyle name="¹eº" xfId="2229" xr:uid="{00000000-0005-0000-0000-000074080000}"/>
    <cellStyle name="¹éº" xfId="8" xr:uid="{00000000-0005-0000-0000-000075080000}"/>
    <cellStyle name="¹eº_(서부1 기계)물량내역서" xfId="2230" xr:uid="{00000000-0005-0000-0000-000076080000}"/>
    <cellStyle name="¹éº_000.%20%EC%82%BC%EA%B8%B0%EC%A7%80%EA%B8%89%EC%9E%90%EC%9E%AC%EB%8C%80%EB%AA%85%EC%84%B8%EC%84%9C(1)" xfId="2231" xr:uid="{00000000-0005-0000-0000-000077080000}"/>
    <cellStyle name="¹eº_001. 사업비" xfId="2232" xr:uid="{00000000-0005-0000-0000-000078080000}"/>
    <cellStyle name="¹éº_001. 사업비" xfId="2233" xr:uid="{00000000-0005-0000-0000-000079080000}"/>
    <cellStyle name="¹eº_001. 원남사업비" xfId="2234" xr:uid="{00000000-0005-0000-0000-00007A080000}"/>
    <cellStyle name="¹éº_001. 원남사업비" xfId="2235" xr:uid="{00000000-0005-0000-0000-00007B080000}"/>
    <cellStyle name="¹eº_1차+2차 단가보안(03.07.14)-기존품목+신규품목" xfId="2236" xr:uid="{00000000-0005-0000-0000-00007C080000}"/>
    <cellStyle name="¹éº_2.'09년 양배수장 등 일위_상반기" xfId="2237" xr:uid="{00000000-0005-0000-0000-00007D080000}"/>
    <cellStyle name="¹eº_2.'09년 양배수장 등 일위_하반기" xfId="2238" xr:uid="{00000000-0005-0000-0000-00007E080000}"/>
    <cellStyle name="¹éº_2.'09년 양배수장 등 일위_하반기" xfId="2239" xr:uid="{00000000-0005-0000-0000-00007F080000}"/>
    <cellStyle name="¹eº_2.'10년 양배수장 등 일위_상반기" xfId="2240" xr:uid="{00000000-0005-0000-0000-000080080000}"/>
    <cellStyle name="¹éº_2.'10년 양배수장 등 일위_상반기" xfId="2241" xr:uid="{00000000-0005-0000-0000-000081080000}"/>
    <cellStyle name="¹eº_2.'10년 양배수장 등 일위_상반기(본부)" xfId="2242" xr:uid="{00000000-0005-0000-0000-000082080000}"/>
    <cellStyle name="¹éº_2.'10년 양배수장 등 일위_상반기(본부)" xfId="2243" xr:uid="{00000000-0005-0000-0000-000083080000}"/>
    <cellStyle name="¹eº_2-오산기계일위(양배수장)" xfId="2244" xr:uid="{00000000-0005-0000-0000-000084080000}"/>
    <cellStyle name="¹éº_2-오산기계일위(양배수장)" xfId="2245" xr:uid="{00000000-0005-0000-0000-000085080000}"/>
    <cellStyle name="¹eº_4.'09년 수문(5x5이하) 일위_상반기" xfId="2246" xr:uid="{00000000-0005-0000-0000-000086080000}"/>
    <cellStyle name="¹éº_4.'09년 수문(5x5이하) 일위_상반기" xfId="2247" xr:uid="{00000000-0005-0000-0000-000087080000}"/>
    <cellStyle name="¹eº_4.'09년 수문(5x5이하) 일위_하반기" xfId="2248" xr:uid="{00000000-0005-0000-0000-000088080000}"/>
    <cellStyle name="¹éº_4.'09년 수문(5x5이하) 일위_하반기" xfId="2249" xr:uid="{00000000-0005-0000-0000-000089080000}"/>
    <cellStyle name="¹eº_4.'10년 수문(5x5이하) 일위_상반기" xfId="2250" xr:uid="{00000000-0005-0000-0000-00008A080000}"/>
    <cellStyle name="¹éº_4.'10년 수문(5x5이하) 일위_상반기" xfId="2251" xr:uid="{00000000-0005-0000-0000-00008B080000}"/>
    <cellStyle name="¹eº_4-오산기계일위(엑츄에이터설치)" xfId="2252" xr:uid="{00000000-0005-0000-0000-00008C080000}"/>
    <cellStyle name="¹éº_4-오산기계일위(엑츄에이터설치)" xfId="2253" xr:uid="{00000000-0005-0000-0000-00008D080000}"/>
    <cellStyle name="¹eº_5.'10년 수문(5x5초과) 일위_상반기" xfId="2254" xr:uid="{00000000-0005-0000-0000-00008E080000}"/>
    <cellStyle name="¹éº_5.'10년 수문(5x5초과) 일위_상반기" xfId="2255" xr:uid="{00000000-0005-0000-0000-00008F080000}"/>
    <cellStyle name="¹eº_갑문배수장보완(03.6월)" xfId="2256" xr:uid="{00000000-0005-0000-0000-000090080000}"/>
    <cellStyle name="¹éº_견동지구(2004시행당초)" xfId="2257" xr:uid="{00000000-0005-0000-0000-000091080000}"/>
    <cellStyle name="¹eº_기계공보완내역(2008)" xfId="2258" xr:uid="{00000000-0005-0000-0000-000092080000}"/>
    <cellStyle name="¹éº_기계공사비 내역" xfId="2259" xr:uid="{00000000-0005-0000-0000-000093080000}"/>
    <cellStyle name="¹eº_기전부문 계획보완 개요(2007)" xfId="2260" xr:uid="{00000000-0005-0000-0000-000094080000}"/>
    <cellStyle name="¹éº_기전부문 계획보완 개요(2007)" xfId="2261" xr:uid="{00000000-0005-0000-0000-000095080000}"/>
    <cellStyle name="¹eº_대흥지구(2006보완계획)" xfId="2262" xr:uid="{00000000-0005-0000-0000-000096080000}"/>
    <cellStyle name="¹éº_대흥지구(2006보완계획)" xfId="2263" xr:uid="{00000000-0005-0000-0000-000097080000}"/>
    <cellStyle name="¹eº_롤라게이트(3.0X1.5)" xfId="2264" xr:uid="{00000000-0005-0000-0000-000098080000}"/>
    <cellStyle name="¹éº_롤라게이트(3.0X1.5)" xfId="2265" xr:uid="{00000000-0005-0000-0000-000099080000}"/>
    <cellStyle name="¹eº_마곡보완" xfId="2266" xr:uid="{00000000-0005-0000-0000-00009A080000}"/>
    <cellStyle name="¹éº_마곡보완" xfId="2267" xr:uid="{00000000-0005-0000-0000-00009B080000}"/>
    <cellStyle name="¹eº_마곡보완_001. 원남사업비" xfId="2268" xr:uid="{00000000-0005-0000-0000-00009C080000}"/>
    <cellStyle name="¹éº_마곡보완_001. 원남사업비" xfId="2269" xr:uid="{00000000-0005-0000-0000-00009D080000}"/>
    <cellStyle name="¹eº_마곡보완_롤라게이트(3.0X1.5)" xfId="2270" xr:uid="{00000000-0005-0000-0000-00009E080000}"/>
    <cellStyle name="¹éº_마곡보완_롤라게이트(3.0X1.5)" xfId="2271" xr:uid="{00000000-0005-0000-0000-00009F080000}"/>
    <cellStyle name="¹eº_마곡보완_변경내용요약" xfId="2272" xr:uid="{00000000-0005-0000-0000-0000A0080000}"/>
    <cellStyle name="¹éº_마곡보완_변경내용요약" xfId="2273" xr:uid="{00000000-0005-0000-0000-0000A1080000}"/>
    <cellStyle name="¹eº_마곡보완_보완검토(안)(샘플)" xfId="2274" xr:uid="{00000000-0005-0000-0000-0000A2080000}"/>
    <cellStyle name="¹éº_마곡보완_보완검토(안)(샘플)" xfId="2275" xr:uid="{00000000-0005-0000-0000-0000A3080000}"/>
    <cellStyle name="¹eº_마곡보완_복탄 철콘하도급 내역서(09년)" xfId="2276" xr:uid="{00000000-0005-0000-0000-0000A4080000}"/>
    <cellStyle name="¹éº_마곡보완_복탄 철콘하도급 내역서(09년)" xfId="2277" xr:uid="{00000000-0005-0000-0000-0000A5080000}"/>
    <cellStyle name="¹eº_마곡보완_서부1지구보완요약서" xfId="2278" xr:uid="{00000000-0005-0000-0000-0000A6080000}"/>
    <cellStyle name="¹éº_마곡보완_서부1지구보완요약서" xfId="2279" xr:uid="{00000000-0005-0000-0000-0000A7080000}"/>
    <cellStyle name="¹eº_마곡보완_수량내역서-용당" xfId="2280" xr:uid="{00000000-0005-0000-0000-0000A8080000}"/>
    <cellStyle name="¹éº_마곡보완_수량내역서-용당" xfId="2281" xr:uid="{00000000-0005-0000-0000-0000A9080000}"/>
    <cellStyle name="¹eº_마곡보완_착공내역서(10년분총괄내역서)" xfId="2282" xr:uid="{00000000-0005-0000-0000-0000AA080000}"/>
    <cellStyle name="¹éº_마곡보완_착공내역서(10년분총괄내역서)" xfId="2283" xr:uid="{00000000-0005-0000-0000-0000AB080000}"/>
    <cellStyle name="¹eº_마곡보완_청곡양수장 기계내역" xfId="2284" xr:uid="{00000000-0005-0000-0000-0000AC080000}"/>
    <cellStyle name="¹éº_마곡보완_청곡양수장 기계내역" xfId="2285" xr:uid="{00000000-0005-0000-0000-0000AD080000}"/>
    <cellStyle name="¹eº_마곡보완_한천지구 기계내역서(2007년-추가보완)" xfId="2286" xr:uid="{00000000-0005-0000-0000-0000AE080000}"/>
    <cellStyle name="¹éº_마곡보완_한천지구 기계내역서(2007년-추가보완)" xfId="2287" xr:uid="{00000000-0005-0000-0000-0000AF080000}"/>
    <cellStyle name="¹eº_배사수문" xfId="2288" xr:uid="{00000000-0005-0000-0000-0000B0080000}"/>
    <cellStyle name="¹éº_배사수문" xfId="2289" xr:uid="{00000000-0005-0000-0000-0000B1080000}"/>
    <cellStyle name="¹eº_배수문 내역서(1.5×1.5×2련, 3.0×3.0×2련)" xfId="2290" xr:uid="{00000000-0005-0000-0000-0000B2080000}"/>
    <cellStyle name="¹éº_배수문 내역서(1.5×1.5×2련, 3.0×3.0×2련)" xfId="2291" xr:uid="{00000000-0005-0000-0000-0000B3080000}"/>
    <cellStyle name="¹eº_백공2지구 기계공사 계약내역서(05.03.07)-전체분" xfId="2292" xr:uid="{00000000-0005-0000-0000-0000B4080000}"/>
    <cellStyle name="¹éº_변경내용요약" xfId="2293" xr:uid="{00000000-0005-0000-0000-0000B5080000}"/>
    <cellStyle name="¹eº_복탄 철콘하도급 내역서(09년)" xfId="2294" xr:uid="{00000000-0005-0000-0000-0000B6080000}"/>
    <cellStyle name="¹éº_복탄 철콘하도급 내역서(09년)" xfId="2295" xr:uid="{00000000-0005-0000-0000-0000B7080000}"/>
    <cellStyle name="¹eº_서부1지구 사업시행내역(2006년)" xfId="2296" xr:uid="{00000000-0005-0000-0000-0000B8080000}"/>
    <cellStyle name="¹éº_서부1지구보완요약서" xfId="2297" xr:uid="{00000000-0005-0000-0000-0000B9080000}"/>
    <cellStyle name="¹eº_수량내역서-용당" xfId="2298" xr:uid="{00000000-0005-0000-0000-0000BA080000}"/>
    <cellStyle name="¹éº_수량내역서-용당" xfId="2299" xr:uid="{00000000-0005-0000-0000-0000BB080000}"/>
    <cellStyle name="¹eº_수문(5x5이하) 일위" xfId="2300" xr:uid="{00000000-0005-0000-0000-0000BC080000}"/>
    <cellStyle name="¹éº_수문(5x5이하) 일위" xfId="2301" xr:uid="{00000000-0005-0000-0000-0000BD080000}"/>
    <cellStyle name="¹eº_수문(5x5이하) 일위-곽노임2개수정" xfId="2302" xr:uid="{00000000-0005-0000-0000-0000BE080000}"/>
    <cellStyle name="¹éº_수문(5x5이하) 일위-곽노임2개수정" xfId="2303" xr:uid="{00000000-0005-0000-0000-0000BF080000}"/>
    <cellStyle name="¹eº_수문(5x5초과) 일위" xfId="2304" xr:uid="{00000000-0005-0000-0000-0000C0080000}"/>
    <cellStyle name="¹éº_수문(5x5초과) 일위" xfId="2305" xr:uid="{00000000-0005-0000-0000-0000C1080000}"/>
    <cellStyle name="¹eº_수문_5m이하(2006년_3월)" xfId="2306" xr:uid="{00000000-0005-0000-0000-0000C2080000}"/>
    <cellStyle name="¹éº_수문_5m이하(2006년_3월)" xfId="2307" xr:uid="{00000000-0005-0000-0000-0000C3080000}"/>
    <cellStyle name="¹eº_수문일위" xfId="2308" xr:uid="{00000000-0005-0000-0000-0000C4080000}"/>
    <cellStyle name="¹éº_수문일위" xfId="2309" xr:uid="{00000000-0005-0000-0000-0000C5080000}"/>
    <cellStyle name="¹eº_수문일위_수량내역서-용당" xfId="2310" xr:uid="{00000000-0005-0000-0000-0000C6080000}"/>
    <cellStyle name="¹éº_수문일위_수량내역서-용당" xfId="2311" xr:uid="{00000000-0005-0000-0000-0000C7080000}"/>
    <cellStyle name="¹eº_시화4공구 내역서(기계부분)" xfId="2312" xr:uid="{00000000-0005-0000-0000-0000C8080000}"/>
    <cellStyle name="¹éº_시화4공구 내역서(기계부분)" xfId="2313" xr:uid="{00000000-0005-0000-0000-0000C9080000}"/>
    <cellStyle name="¹eº_신태인배수장제진기" xfId="2314" xr:uid="{00000000-0005-0000-0000-0000CA080000}"/>
    <cellStyle name="¹éº_실정보고(가체절)보고" xfId="2315" xr:uid="{00000000-0005-0000-0000-0000CB080000}"/>
    <cellStyle name="¹eº_옥연지구-취수탑내역(최종)-0803-" xfId="2316" xr:uid="{00000000-0005-0000-0000-0000CC080000}"/>
    <cellStyle name="¹éº_옥연지구-취수탑내역(최종)-0803-" xfId="2317" xr:uid="{00000000-0005-0000-0000-0000CD080000}"/>
    <cellStyle name="¹eº_옥포배수갑문설계11.26" xfId="2318" xr:uid="{00000000-0005-0000-0000-0000CE080000}"/>
    <cellStyle name="¹éº_율북보완" xfId="2319" xr:uid="{00000000-0005-0000-0000-0000CF080000}"/>
    <cellStyle name="¹eº_일위대가" xfId="2320" xr:uid="{00000000-0005-0000-0000-0000D0080000}"/>
    <cellStyle name="¹éº_일위대가" xfId="2321" xr:uid="{00000000-0005-0000-0000-0000D1080000}"/>
    <cellStyle name="¹eº_재료단가" xfId="2322" xr:uid="{00000000-0005-0000-0000-0000D2080000}"/>
    <cellStyle name="¹éº_재료단가" xfId="2323" xr:uid="{00000000-0005-0000-0000-0000D3080000}"/>
    <cellStyle name="¹eº_전체분" xfId="2324" xr:uid="{00000000-0005-0000-0000-0000D4080000}"/>
    <cellStyle name="¹éº_접지양수장내역서" xfId="2325" xr:uid="{00000000-0005-0000-0000-0000D5080000}"/>
    <cellStyle name="¹eº_정산내역서(2005년)" xfId="2326" xr:uid="{00000000-0005-0000-0000-0000D6080000}"/>
    <cellStyle name="¹éº_착공내역서(10년분총괄내역서)" xfId="2327" xr:uid="{00000000-0005-0000-0000-0000D7080000}"/>
    <cellStyle name="¹eº_청곡양수장 기계내역" xfId="2328" xr:uid="{00000000-0005-0000-0000-0000D8080000}"/>
    <cellStyle name="¹éº_청곡양수장 기계내역" xfId="2329" xr:uid="{00000000-0005-0000-0000-0000D9080000}"/>
    <cellStyle name="¹eº_탄천지구 계획보완내역(2006년 양수장-최종)" xfId="2330" xr:uid="{00000000-0005-0000-0000-0000DA080000}"/>
    <cellStyle name="¹éº_탄천지구 계획보완내역(2006년 양수장-최종)" xfId="2331" xr:uid="{00000000-0005-0000-0000-0000DB080000}"/>
    <cellStyle name="¹eº_한천지구 기계내역서(2007년-추가보완)" xfId="2332" xr:uid="{00000000-0005-0000-0000-0000DC080000}"/>
    <cellStyle name="¹éº_한천지구 기계내역서(2007년-추가보완)" xfId="2333" xr:uid="{00000000-0005-0000-0000-0000DD080000}"/>
    <cellStyle name="2" xfId="2334" xr:uid="{00000000-0005-0000-0000-0000DE080000}"/>
    <cellStyle name="²" xfId="2335" xr:uid="{00000000-0005-0000-0000-0000DF080000}"/>
    <cellStyle name="2)" xfId="2336" xr:uid="{00000000-0005-0000-0000-0000E0080000}"/>
    <cellStyle name="2_laroux" xfId="2337" xr:uid="{00000000-0005-0000-0000-0000E1080000}"/>
    <cellStyle name="2_laroux_ATC-YOON1" xfId="2338" xr:uid="{00000000-0005-0000-0000-0000E2080000}"/>
    <cellStyle name="2_단가조사표" xfId="2339" xr:uid="{00000000-0005-0000-0000-0000E3080000}"/>
    <cellStyle name="2_단가조사표_1011소각" xfId="2340" xr:uid="{00000000-0005-0000-0000-0000E4080000}"/>
    <cellStyle name="2_단가조사표_1113교~1" xfId="2341" xr:uid="{00000000-0005-0000-0000-0000E5080000}"/>
    <cellStyle name="2_단가조사표_121내역" xfId="2342" xr:uid="{00000000-0005-0000-0000-0000E6080000}"/>
    <cellStyle name="2_단가조사표_객토량" xfId="2343" xr:uid="{00000000-0005-0000-0000-0000E7080000}"/>
    <cellStyle name="2_단가조사표_교통센~1" xfId="2344" xr:uid="{00000000-0005-0000-0000-0000E8080000}"/>
    <cellStyle name="2_단가조사표_교통센터412" xfId="2345" xr:uid="{00000000-0005-0000-0000-0000E9080000}"/>
    <cellStyle name="2_단가조사표_교통수" xfId="2346" xr:uid="{00000000-0005-0000-0000-0000EA080000}"/>
    <cellStyle name="2_단가조사표_교통수량산출서" xfId="2347" xr:uid="{00000000-0005-0000-0000-0000EB080000}"/>
    <cellStyle name="2_단가조사표_구조물대가 (2)" xfId="2348" xr:uid="{00000000-0005-0000-0000-0000EC080000}"/>
    <cellStyle name="2_단가조사표_내역서 (2)" xfId="2349" xr:uid="{00000000-0005-0000-0000-0000ED080000}"/>
    <cellStyle name="2_단가조사표_대전관저지구" xfId="2350" xr:uid="{00000000-0005-0000-0000-0000EE080000}"/>
    <cellStyle name="2_단가조사표_동측지~1" xfId="2351" xr:uid="{00000000-0005-0000-0000-0000EF080000}"/>
    <cellStyle name="2_단가조사표_동측지원422" xfId="2352" xr:uid="{00000000-0005-0000-0000-0000F0080000}"/>
    <cellStyle name="2_단가조사표_동측지원512" xfId="2353" xr:uid="{00000000-0005-0000-0000-0000F1080000}"/>
    <cellStyle name="2_단가조사표_동측지원524" xfId="2354" xr:uid="{00000000-0005-0000-0000-0000F2080000}"/>
    <cellStyle name="2_단가조사표_부대422" xfId="2355" xr:uid="{00000000-0005-0000-0000-0000F3080000}"/>
    <cellStyle name="2_단가조사표_부대시설" xfId="2356" xr:uid="{00000000-0005-0000-0000-0000F4080000}"/>
    <cellStyle name="2_단가조사표_소각수~1" xfId="2357" xr:uid="{00000000-0005-0000-0000-0000F5080000}"/>
    <cellStyle name="2_단가조사표_소각수내역서" xfId="2358" xr:uid="{00000000-0005-0000-0000-0000F6080000}"/>
    <cellStyle name="2_단가조사표_소각수목2" xfId="2359" xr:uid="{00000000-0005-0000-0000-0000F7080000}"/>
    <cellStyle name="2_단가조사표_수량산출서 (2)" xfId="2360" xr:uid="{00000000-0005-0000-0000-0000F8080000}"/>
    <cellStyle name="2_단가조사표_엑스포~1" xfId="2361" xr:uid="{00000000-0005-0000-0000-0000F9080000}"/>
    <cellStyle name="2_단가조사표_엑스포한빛1" xfId="2362" xr:uid="{00000000-0005-0000-0000-0000FA080000}"/>
    <cellStyle name="2_단가조사표_여객터미널331" xfId="2363" xr:uid="{00000000-0005-0000-0000-0000FB080000}"/>
    <cellStyle name="2_단가조사표_여객터미널513" xfId="2364" xr:uid="{00000000-0005-0000-0000-0000FC080000}"/>
    <cellStyle name="2_단가조사표_여객터미널629" xfId="2365" xr:uid="{00000000-0005-0000-0000-0000FD080000}"/>
    <cellStyle name="2_단가조사표_외곽도로616" xfId="2366" xr:uid="{00000000-0005-0000-0000-0000FE080000}"/>
    <cellStyle name="2_단가조사표_원가계~1" xfId="2367" xr:uid="{00000000-0005-0000-0000-0000FF080000}"/>
    <cellStyle name="2_단가조사표_유기질" xfId="2368" xr:uid="{00000000-0005-0000-0000-000000090000}"/>
    <cellStyle name="2_단가조사표_자재조서 (2)" xfId="2369" xr:uid="{00000000-0005-0000-0000-000001090000}"/>
    <cellStyle name="2_단가조사표_총괄내역" xfId="2370" xr:uid="{00000000-0005-0000-0000-000002090000}"/>
    <cellStyle name="2_단가조사표_총괄내역 (2)" xfId="2371" xr:uid="{00000000-0005-0000-0000-000003090000}"/>
    <cellStyle name="2_단가조사표_터미널도로403" xfId="2372" xr:uid="{00000000-0005-0000-0000-000004090000}"/>
    <cellStyle name="2_단가조사표_터미널도로429" xfId="2373" xr:uid="{00000000-0005-0000-0000-000005090000}"/>
    <cellStyle name="2_단가조사표_포장일위" xfId="2374" xr:uid="{00000000-0005-0000-0000-000006090000}"/>
    <cellStyle name="2_설계설명서" xfId="2375" xr:uid="{00000000-0005-0000-0000-000007090000}"/>
    <cellStyle name="20% - 강조색1 2" xfId="2376" xr:uid="{00000000-0005-0000-0000-000008090000}"/>
    <cellStyle name="20% - 강조색2 2" xfId="2377" xr:uid="{00000000-0005-0000-0000-000009090000}"/>
    <cellStyle name="20% - 강조색3 2" xfId="2378" xr:uid="{00000000-0005-0000-0000-00000A090000}"/>
    <cellStyle name="20% - 강조색4 2" xfId="2379" xr:uid="{00000000-0005-0000-0000-00000B090000}"/>
    <cellStyle name="20% - 강조색5 2" xfId="2380" xr:uid="{00000000-0005-0000-0000-00000C090000}"/>
    <cellStyle name="20% - 강조색6 2" xfId="2381" xr:uid="{00000000-0005-0000-0000-00000D090000}"/>
    <cellStyle name="2자리" xfId="2382" xr:uid="{00000000-0005-0000-0000-00000E090000}"/>
    <cellStyle name="³?a" xfId="2383" xr:uid="{00000000-0005-0000-0000-00000F090000}"/>
    <cellStyle name="³¯â¥" xfId="2384" xr:uid="{00000000-0005-0000-0000-000010090000}"/>
    <cellStyle name="315-4" xfId="2385" xr:uid="{00000000-0005-0000-0000-000011090000}"/>
    <cellStyle name="40% - 강조색1 2" xfId="2386" xr:uid="{00000000-0005-0000-0000-000012090000}"/>
    <cellStyle name="40% - 강조색2 2" xfId="2387" xr:uid="{00000000-0005-0000-0000-000013090000}"/>
    <cellStyle name="40% - 강조색3 2" xfId="2388" xr:uid="{00000000-0005-0000-0000-000014090000}"/>
    <cellStyle name="40% - 강조색4 2" xfId="2389" xr:uid="{00000000-0005-0000-0000-000015090000}"/>
    <cellStyle name="40% - 강조색5 2" xfId="2390" xr:uid="{00000000-0005-0000-0000-000016090000}"/>
    <cellStyle name="40% - 강조색6 2" xfId="2391" xr:uid="{00000000-0005-0000-0000-000017090000}"/>
    <cellStyle name="60" xfId="9" xr:uid="{00000000-0005-0000-0000-000018090000}"/>
    <cellStyle name="60% - 강조색1 2" xfId="2392" xr:uid="{00000000-0005-0000-0000-000019090000}"/>
    <cellStyle name="60% - 강조색2 2" xfId="2393" xr:uid="{00000000-0005-0000-0000-00001A090000}"/>
    <cellStyle name="60% - 강조색3 2" xfId="2394" xr:uid="{00000000-0005-0000-0000-00001B090000}"/>
    <cellStyle name="60% - 강조색4 2" xfId="2395" xr:uid="{00000000-0005-0000-0000-00001C090000}"/>
    <cellStyle name="60% - 강조색5 2" xfId="2396" xr:uid="{00000000-0005-0000-0000-00001D090000}"/>
    <cellStyle name="60% - 강조색6 2" xfId="2397" xr:uid="{00000000-0005-0000-0000-00001E090000}"/>
    <cellStyle name="9포인트" xfId="2398" xr:uid="{00000000-0005-0000-0000-00001F090000}"/>
    <cellStyle name="a" xfId="2399" xr:uid="{00000000-0005-0000-0000-000020090000}"/>
    <cellStyle name="a [0]_OTD thru NOR " xfId="2400" xr:uid="{00000000-0005-0000-0000-000021090000}"/>
    <cellStyle name="Ā _x0010_က랐_xdc01_땯_x0001_" xfId="2401" xr:uid="{00000000-0005-0000-0000-000022090000}"/>
    <cellStyle name="A_농업용저수지 둑높이기 조사설계용역(충북지역)-설비내역(취수탑)" xfId="2402" xr:uid="{00000000-0005-0000-0000-000023090000}"/>
    <cellStyle name="A¨­￠￢￠O [0]_￠?i¡ieE¡ⓒ¡¤A ¡¾a¡¾￠￢A￠OA¡AC¡I" xfId="2403" xr:uid="{00000000-0005-0000-0000-000024090000}"/>
    <cellStyle name="A¨­￠￢￠O_￠?i¡ieE¡ⓒ¡¤A ¡¾a¡¾￠￢A￠OA¡AC¡I" xfId="2404" xr:uid="{00000000-0005-0000-0000-000025090000}"/>
    <cellStyle name="AA" xfId="2405" xr:uid="{00000000-0005-0000-0000-000026090000}"/>
    <cellStyle name="Aⓒ" xfId="2406" xr:uid="{00000000-0005-0000-0000-000027090000}"/>
    <cellStyle name="Aⓒ­￠￢￠" xfId="2407" xr:uid="{00000000-0005-0000-0000-000028090000}"/>
    <cellStyle name="Ae" xfId="2408" xr:uid="{00000000-0005-0000-0000-000029090000}"/>
    <cellStyle name="Åë" xfId="10" xr:uid="{00000000-0005-0000-0000-00002A090000}"/>
    <cellStyle name="Ae_(서부1 기계)물량내역서" xfId="2409" xr:uid="{00000000-0005-0000-0000-00002B090000}"/>
    <cellStyle name="Åë_000.%20%EC%82%BC%EA%B8%B0%EC%A7%80%EA%B8%89%EC%9E%90%EC%9E%AC%EB%8C%80%EB%AA%85%EC%84%B8%EC%84%9C(1)" xfId="2410" xr:uid="{00000000-0005-0000-0000-00002C090000}"/>
    <cellStyle name="Ae_001. 사업비" xfId="2411" xr:uid="{00000000-0005-0000-0000-00002D090000}"/>
    <cellStyle name="Åë_001. 사업비" xfId="2412" xr:uid="{00000000-0005-0000-0000-00002E090000}"/>
    <cellStyle name="Ae_001. 원남사업비" xfId="2413" xr:uid="{00000000-0005-0000-0000-00002F090000}"/>
    <cellStyle name="Åë_001. 원남사업비" xfId="2414" xr:uid="{00000000-0005-0000-0000-000030090000}"/>
    <cellStyle name="Ae_1차+2차 단가보안(03.07.14)-기존품목+신규품목" xfId="2415" xr:uid="{00000000-0005-0000-0000-000031090000}"/>
    <cellStyle name="Åë_2.'09년 양배수장 등 일위_상반기" xfId="2416" xr:uid="{00000000-0005-0000-0000-000032090000}"/>
    <cellStyle name="Ae_2.'09년 양배수장 등 일위_하반기" xfId="2417" xr:uid="{00000000-0005-0000-0000-000033090000}"/>
    <cellStyle name="Åë_2.'09년 양배수장 등 일위_하반기" xfId="2418" xr:uid="{00000000-0005-0000-0000-000034090000}"/>
    <cellStyle name="Ae_2.'10년 양배수장 등 일위_상반기" xfId="2419" xr:uid="{00000000-0005-0000-0000-000035090000}"/>
    <cellStyle name="Åë_2.'10년 양배수장 등 일위_상반기" xfId="2420" xr:uid="{00000000-0005-0000-0000-000036090000}"/>
    <cellStyle name="Ae_2.'10년 양배수장 등 일위_상반기(본부)" xfId="2421" xr:uid="{00000000-0005-0000-0000-000037090000}"/>
    <cellStyle name="Åë_2.'10년 양배수장 등 일위_상반기(본부)" xfId="2422" xr:uid="{00000000-0005-0000-0000-000038090000}"/>
    <cellStyle name="Ae_2-오산기계일위(양배수장)" xfId="2423" xr:uid="{00000000-0005-0000-0000-000039090000}"/>
    <cellStyle name="Åë_2-오산기계일위(양배수장)" xfId="2424" xr:uid="{00000000-0005-0000-0000-00003A090000}"/>
    <cellStyle name="Ae_4.'09년 수문(5x5이하) 일위_상반기" xfId="2425" xr:uid="{00000000-0005-0000-0000-00003B090000}"/>
    <cellStyle name="Åë_4.'09년 수문(5x5이하) 일위_상반기" xfId="2426" xr:uid="{00000000-0005-0000-0000-00003C090000}"/>
    <cellStyle name="Ae_4.'09년 수문(5x5이하) 일위_하반기" xfId="2427" xr:uid="{00000000-0005-0000-0000-00003D090000}"/>
    <cellStyle name="Åë_4.'09년 수문(5x5이하) 일위_하반기" xfId="2428" xr:uid="{00000000-0005-0000-0000-00003E090000}"/>
    <cellStyle name="Ae_4.'10년 수문(5x5이하) 일위_상반기" xfId="2429" xr:uid="{00000000-0005-0000-0000-00003F090000}"/>
    <cellStyle name="Åë_4.'10년 수문(5x5이하) 일위_상반기" xfId="2430" xr:uid="{00000000-0005-0000-0000-000040090000}"/>
    <cellStyle name="Ae_4-오산기계일위(엑츄에이터설치)" xfId="2431" xr:uid="{00000000-0005-0000-0000-000041090000}"/>
    <cellStyle name="Åë_4-오산기계일위(엑츄에이터설치)" xfId="2432" xr:uid="{00000000-0005-0000-0000-000042090000}"/>
    <cellStyle name="Ae_5.'10년 수문(5x5초과) 일위_상반기" xfId="2433" xr:uid="{00000000-0005-0000-0000-000043090000}"/>
    <cellStyle name="Åë_5.'10년 수문(5x5초과) 일위_상반기" xfId="2434" xr:uid="{00000000-0005-0000-0000-000044090000}"/>
    <cellStyle name="Ae_갑문배수장보완(03.6월)" xfId="2435" xr:uid="{00000000-0005-0000-0000-000045090000}"/>
    <cellStyle name="Åë_견동지구(2004시행당초)" xfId="2436" xr:uid="{00000000-0005-0000-0000-000046090000}"/>
    <cellStyle name="Ae_기계공보완내역(2008)" xfId="2437" xr:uid="{00000000-0005-0000-0000-000047090000}"/>
    <cellStyle name="Åë_기계공사비 내역" xfId="2438" xr:uid="{00000000-0005-0000-0000-000048090000}"/>
    <cellStyle name="Ae_기전부문 계획보완 개요(2007)" xfId="2439" xr:uid="{00000000-0005-0000-0000-000049090000}"/>
    <cellStyle name="Åë_기전부문 계획보완 개요(2007)" xfId="2440" xr:uid="{00000000-0005-0000-0000-00004A090000}"/>
    <cellStyle name="Ae_대흥지구(2006보완계획)" xfId="2441" xr:uid="{00000000-0005-0000-0000-00004B090000}"/>
    <cellStyle name="Åë_대흥지구(2006보완계획)" xfId="2442" xr:uid="{00000000-0005-0000-0000-00004C090000}"/>
    <cellStyle name="Ae_롤라게이트(3.0X1.5)" xfId="2443" xr:uid="{00000000-0005-0000-0000-00004D090000}"/>
    <cellStyle name="Åë_롤라게이트(3.0X1.5)" xfId="2444" xr:uid="{00000000-0005-0000-0000-00004E090000}"/>
    <cellStyle name="Ae_마곡보완" xfId="2445" xr:uid="{00000000-0005-0000-0000-00004F090000}"/>
    <cellStyle name="Åë_마곡보완" xfId="2446" xr:uid="{00000000-0005-0000-0000-000050090000}"/>
    <cellStyle name="Ae_마곡보완_001. 원남사업비" xfId="2447" xr:uid="{00000000-0005-0000-0000-000051090000}"/>
    <cellStyle name="Åë_마곡보완_001. 원남사업비" xfId="2448" xr:uid="{00000000-0005-0000-0000-000052090000}"/>
    <cellStyle name="Ae_마곡보완_롤라게이트(3.0X1.5)" xfId="2449" xr:uid="{00000000-0005-0000-0000-000053090000}"/>
    <cellStyle name="Åë_마곡보완_롤라게이트(3.0X1.5)" xfId="2450" xr:uid="{00000000-0005-0000-0000-000054090000}"/>
    <cellStyle name="Ae_마곡보완_변경내용요약" xfId="2451" xr:uid="{00000000-0005-0000-0000-000055090000}"/>
    <cellStyle name="Åë_마곡보완_변경내용요약" xfId="2452" xr:uid="{00000000-0005-0000-0000-000056090000}"/>
    <cellStyle name="Ae_마곡보완_보완검토(안)(샘플)" xfId="2453" xr:uid="{00000000-0005-0000-0000-000057090000}"/>
    <cellStyle name="Åë_마곡보완_보완검토(안)(샘플)" xfId="2454" xr:uid="{00000000-0005-0000-0000-000058090000}"/>
    <cellStyle name="Ae_마곡보완_복탄 철콘하도급 내역서(09년)" xfId="2455" xr:uid="{00000000-0005-0000-0000-000059090000}"/>
    <cellStyle name="Åë_마곡보완_복탄 철콘하도급 내역서(09년)" xfId="2456" xr:uid="{00000000-0005-0000-0000-00005A090000}"/>
    <cellStyle name="Ae_마곡보완_서부1지구보완요약서" xfId="2457" xr:uid="{00000000-0005-0000-0000-00005B090000}"/>
    <cellStyle name="Åë_마곡보완_서부1지구보완요약서" xfId="2458" xr:uid="{00000000-0005-0000-0000-00005C090000}"/>
    <cellStyle name="Ae_마곡보완_수량내역서-용당" xfId="2459" xr:uid="{00000000-0005-0000-0000-00005D090000}"/>
    <cellStyle name="Åë_마곡보완_수량내역서-용당" xfId="2460" xr:uid="{00000000-0005-0000-0000-00005E090000}"/>
    <cellStyle name="Ae_마곡보완_착공내역서(10년분총괄내역서)" xfId="2461" xr:uid="{00000000-0005-0000-0000-00005F090000}"/>
    <cellStyle name="Åë_마곡보완_착공내역서(10년분총괄내역서)" xfId="2462" xr:uid="{00000000-0005-0000-0000-000060090000}"/>
    <cellStyle name="Ae_마곡보완_청곡양수장 기계내역" xfId="2463" xr:uid="{00000000-0005-0000-0000-000061090000}"/>
    <cellStyle name="Åë_마곡보완_청곡양수장 기계내역" xfId="2464" xr:uid="{00000000-0005-0000-0000-000062090000}"/>
    <cellStyle name="Ae_마곡보완_한천지구 기계내역서(2007년-추가보완)" xfId="2465" xr:uid="{00000000-0005-0000-0000-000063090000}"/>
    <cellStyle name="Åë_마곡보완_한천지구 기계내역서(2007년-추가보완)" xfId="2466" xr:uid="{00000000-0005-0000-0000-000064090000}"/>
    <cellStyle name="Ae_배사수문" xfId="2467" xr:uid="{00000000-0005-0000-0000-000065090000}"/>
    <cellStyle name="Åë_배사수문" xfId="2468" xr:uid="{00000000-0005-0000-0000-000066090000}"/>
    <cellStyle name="Ae_배수문 내역서(1.5×1.5×2련, 3.0×3.0×2련)" xfId="2469" xr:uid="{00000000-0005-0000-0000-000067090000}"/>
    <cellStyle name="Åë_배수문 내역서(1.5×1.5×2련, 3.0×3.0×2련)" xfId="2470" xr:uid="{00000000-0005-0000-0000-000068090000}"/>
    <cellStyle name="Ae_백공2지구 기계공사 계약내역서(05.03.07)-전체분" xfId="2471" xr:uid="{00000000-0005-0000-0000-000069090000}"/>
    <cellStyle name="Åë_변경내용요약" xfId="2472" xr:uid="{00000000-0005-0000-0000-00006A090000}"/>
    <cellStyle name="Ae_복탄 철콘하도급 내역서(09년)" xfId="2473" xr:uid="{00000000-0005-0000-0000-00006B090000}"/>
    <cellStyle name="Åë_복탄 철콘하도급 내역서(09년)" xfId="2474" xr:uid="{00000000-0005-0000-0000-00006C090000}"/>
    <cellStyle name="Ae_서부1지구 사업시행내역(2006년)" xfId="2475" xr:uid="{00000000-0005-0000-0000-00006D090000}"/>
    <cellStyle name="Åë_서부1지구보완요약서" xfId="2476" xr:uid="{00000000-0005-0000-0000-00006E090000}"/>
    <cellStyle name="Ae_수량내역서-용당" xfId="2477" xr:uid="{00000000-0005-0000-0000-00006F090000}"/>
    <cellStyle name="Åë_수량내역서-용당" xfId="2478" xr:uid="{00000000-0005-0000-0000-000070090000}"/>
    <cellStyle name="Ae_수문(5x5이하) 일위" xfId="2479" xr:uid="{00000000-0005-0000-0000-000071090000}"/>
    <cellStyle name="Åë_수문(5x5이하) 일위" xfId="2480" xr:uid="{00000000-0005-0000-0000-000072090000}"/>
    <cellStyle name="Ae_수문(5x5이하) 일위-곽노임2개수정" xfId="2481" xr:uid="{00000000-0005-0000-0000-000073090000}"/>
    <cellStyle name="Åë_수문(5x5이하) 일위-곽노임2개수정" xfId="2482" xr:uid="{00000000-0005-0000-0000-000074090000}"/>
    <cellStyle name="Ae_수문(5x5초과) 일위" xfId="2483" xr:uid="{00000000-0005-0000-0000-000075090000}"/>
    <cellStyle name="Åë_수문(5x5초과) 일위" xfId="2484" xr:uid="{00000000-0005-0000-0000-000076090000}"/>
    <cellStyle name="Ae_수문_5m이하(2006년_3월)" xfId="2485" xr:uid="{00000000-0005-0000-0000-000077090000}"/>
    <cellStyle name="Åë_수문_5m이하(2006년_3월)" xfId="2486" xr:uid="{00000000-0005-0000-0000-000078090000}"/>
    <cellStyle name="Ae_수문일위" xfId="2487" xr:uid="{00000000-0005-0000-0000-000079090000}"/>
    <cellStyle name="Åë_수문일위" xfId="2488" xr:uid="{00000000-0005-0000-0000-00007A090000}"/>
    <cellStyle name="Ae_수문일위_수량내역서-용당" xfId="2489" xr:uid="{00000000-0005-0000-0000-00007B090000}"/>
    <cellStyle name="Åë_수문일위_수량내역서-용당" xfId="2490" xr:uid="{00000000-0005-0000-0000-00007C090000}"/>
    <cellStyle name="Ae_시화4공구 내역서(기계부분)" xfId="2491" xr:uid="{00000000-0005-0000-0000-00007D090000}"/>
    <cellStyle name="Åë_시화4공구 내역서(기계부분)" xfId="2492" xr:uid="{00000000-0005-0000-0000-00007E090000}"/>
    <cellStyle name="Ae_신태인배수장제진기" xfId="2493" xr:uid="{00000000-0005-0000-0000-00007F090000}"/>
    <cellStyle name="Åë_실정보고(가체절)보고" xfId="2494" xr:uid="{00000000-0005-0000-0000-000080090000}"/>
    <cellStyle name="Ae_옥연지구-취수탑내역(최종)-0803-" xfId="2495" xr:uid="{00000000-0005-0000-0000-000081090000}"/>
    <cellStyle name="Åë_옥연지구-취수탑내역(최종)-0803-" xfId="2496" xr:uid="{00000000-0005-0000-0000-000082090000}"/>
    <cellStyle name="Ae_옥포배수갑문설계11.26" xfId="2497" xr:uid="{00000000-0005-0000-0000-000083090000}"/>
    <cellStyle name="Åë_율북보완" xfId="2498" xr:uid="{00000000-0005-0000-0000-000084090000}"/>
    <cellStyle name="Ae_일위대가" xfId="2499" xr:uid="{00000000-0005-0000-0000-000085090000}"/>
    <cellStyle name="Åë_일위대가" xfId="2500" xr:uid="{00000000-0005-0000-0000-000086090000}"/>
    <cellStyle name="Ae_재료단가" xfId="2501" xr:uid="{00000000-0005-0000-0000-000087090000}"/>
    <cellStyle name="Åë_재료단가" xfId="2502" xr:uid="{00000000-0005-0000-0000-000088090000}"/>
    <cellStyle name="Ae_전체분" xfId="2503" xr:uid="{00000000-0005-0000-0000-000089090000}"/>
    <cellStyle name="Åë_접지양수장내역서" xfId="2504" xr:uid="{00000000-0005-0000-0000-00008A090000}"/>
    <cellStyle name="Ae_정산내역서(2005년)" xfId="2505" xr:uid="{00000000-0005-0000-0000-00008B090000}"/>
    <cellStyle name="Åë_착공내역서(10년분총괄내역서)" xfId="2506" xr:uid="{00000000-0005-0000-0000-00008C090000}"/>
    <cellStyle name="Ae_청곡양수장 기계내역" xfId="2507" xr:uid="{00000000-0005-0000-0000-00008D090000}"/>
    <cellStyle name="Åë_청곡양수장 기계내역" xfId="2508" xr:uid="{00000000-0005-0000-0000-00008E090000}"/>
    <cellStyle name="Ae_탄천지구 계획보완내역(2006년 양수장-최종)" xfId="2509" xr:uid="{00000000-0005-0000-0000-00008F090000}"/>
    <cellStyle name="Åë_탄천지구 계획보완내역(2006년 양수장-최종)" xfId="2510" xr:uid="{00000000-0005-0000-0000-000090090000}"/>
    <cellStyle name="Ae_한천지구 기계내역서(2007년-추가보완)" xfId="2511" xr:uid="{00000000-0005-0000-0000-000091090000}"/>
    <cellStyle name="Åë_한천지구 기계내역서(2007년-추가보완)" xfId="2512" xr:uid="{00000000-0005-0000-0000-000092090000}"/>
    <cellStyle name="Aee­ " xfId="11" xr:uid="{00000000-0005-0000-0000-000093090000}"/>
    <cellStyle name="Aee­ [" xfId="2513" xr:uid="{00000000-0005-0000-0000-000094090000}"/>
    <cellStyle name="Åëè­ [" xfId="12" xr:uid="{00000000-0005-0000-0000-000095090000}"/>
    <cellStyle name="Aee­ [_(서부1 기계)물량내역서" xfId="2514" xr:uid="{00000000-0005-0000-0000-000096090000}"/>
    <cellStyle name="Åëè­ [_000.%20%EC%82%BC%EA%B8%B0%EC%A7%80%EA%B8%89%EC%9E%90%EC%9E%AC%EB%8C%80%EB%AA%85%EC%84%B8%EC%84%9C(1)" xfId="2515" xr:uid="{00000000-0005-0000-0000-000097090000}"/>
    <cellStyle name="Aee­ [_001. 사업비" xfId="2516" xr:uid="{00000000-0005-0000-0000-000098090000}"/>
    <cellStyle name="Åëè­ [_001. 사업비" xfId="2517" xr:uid="{00000000-0005-0000-0000-000099090000}"/>
    <cellStyle name="Aee­ [_001. 원남사업비" xfId="2518" xr:uid="{00000000-0005-0000-0000-00009A090000}"/>
    <cellStyle name="Åëè­ [_001. 원남사업비" xfId="2519" xr:uid="{00000000-0005-0000-0000-00009B090000}"/>
    <cellStyle name="Aee­ [_1차+2차 단가보안(03.07.14)-기존품목+신규품목" xfId="2520" xr:uid="{00000000-0005-0000-0000-00009C090000}"/>
    <cellStyle name="Åëè­ [_2.'09년 양배수장 등 일위_상반기" xfId="2521" xr:uid="{00000000-0005-0000-0000-00009D090000}"/>
    <cellStyle name="Aee­ [_2.'09년 양배수장 등 일위_하반기" xfId="2522" xr:uid="{00000000-0005-0000-0000-00009E090000}"/>
    <cellStyle name="Åëè­ [_2.'09년 양배수장 등 일위_하반기" xfId="2523" xr:uid="{00000000-0005-0000-0000-00009F090000}"/>
    <cellStyle name="Aee­ [_2.'10년 양배수장 등 일위_상반기" xfId="2524" xr:uid="{00000000-0005-0000-0000-0000A0090000}"/>
    <cellStyle name="Åëè­ [_2.'10년 양배수장 등 일위_상반기" xfId="2525" xr:uid="{00000000-0005-0000-0000-0000A1090000}"/>
    <cellStyle name="Aee­ [_2.'10년 양배수장 등 일위_상반기(본부)" xfId="2526" xr:uid="{00000000-0005-0000-0000-0000A2090000}"/>
    <cellStyle name="Åëè­ [_2.'10년 양배수장 등 일위_상반기(본부)" xfId="2527" xr:uid="{00000000-0005-0000-0000-0000A3090000}"/>
    <cellStyle name="Aee­ [_2-오산기계일위(양배수장)" xfId="2528" xr:uid="{00000000-0005-0000-0000-0000A4090000}"/>
    <cellStyle name="Åëè­ [_2-오산기계일위(양배수장)" xfId="2529" xr:uid="{00000000-0005-0000-0000-0000A5090000}"/>
    <cellStyle name="Aee­ [_4.'09년 수문(5x5이하) 일위_상반기" xfId="2530" xr:uid="{00000000-0005-0000-0000-0000A6090000}"/>
    <cellStyle name="Åëè­ [_4.'09년 수문(5x5이하) 일위_상반기" xfId="2531" xr:uid="{00000000-0005-0000-0000-0000A7090000}"/>
    <cellStyle name="Aee­ [_4.'09년 수문(5x5이하) 일위_하반기" xfId="2532" xr:uid="{00000000-0005-0000-0000-0000A8090000}"/>
    <cellStyle name="Åëè­ [_4.'09년 수문(5x5이하) 일위_하반기" xfId="2533" xr:uid="{00000000-0005-0000-0000-0000A9090000}"/>
    <cellStyle name="Aee­ [_4.'10년 수문(5x5이하) 일위_상반기" xfId="2534" xr:uid="{00000000-0005-0000-0000-0000AA090000}"/>
    <cellStyle name="Åëè­ [_4.'10년 수문(5x5이하) 일위_상반기" xfId="2535" xr:uid="{00000000-0005-0000-0000-0000AB090000}"/>
    <cellStyle name="Aee­ [_4-오산기계일위(엑츄에이터설치)" xfId="2536" xr:uid="{00000000-0005-0000-0000-0000AC090000}"/>
    <cellStyle name="Åëè­ [_4-오산기계일위(엑츄에이터설치)" xfId="2537" xr:uid="{00000000-0005-0000-0000-0000AD090000}"/>
    <cellStyle name="Aee­ [_5.'10년 수문(5x5초과) 일위_상반기" xfId="2538" xr:uid="{00000000-0005-0000-0000-0000AE090000}"/>
    <cellStyle name="Åëè­ [_5.'10년 수문(5x5초과) 일위_상반기" xfId="2539" xr:uid="{00000000-0005-0000-0000-0000AF090000}"/>
    <cellStyle name="Aee­ [_갑문배수장보완(03.6월)" xfId="2540" xr:uid="{00000000-0005-0000-0000-0000B0090000}"/>
    <cellStyle name="Åëè­ [_견동지구(2004시행당초)" xfId="2541" xr:uid="{00000000-0005-0000-0000-0000B1090000}"/>
    <cellStyle name="Aee­ [_기계공보완내역(2008)" xfId="2542" xr:uid="{00000000-0005-0000-0000-0000B2090000}"/>
    <cellStyle name="Åëè­ [_기계공사비 내역" xfId="2543" xr:uid="{00000000-0005-0000-0000-0000B3090000}"/>
    <cellStyle name="Aee­ [_기전부문 계획보완 개요(2007)" xfId="2544" xr:uid="{00000000-0005-0000-0000-0000B4090000}"/>
    <cellStyle name="Åëè­ [_기전부문 계획보완 개요(2007)" xfId="2545" xr:uid="{00000000-0005-0000-0000-0000B5090000}"/>
    <cellStyle name="Aee­ [_대흥지구(2006보완계획)" xfId="2546" xr:uid="{00000000-0005-0000-0000-0000B6090000}"/>
    <cellStyle name="Åëè­ [_대흥지구(2006보완계획)" xfId="2547" xr:uid="{00000000-0005-0000-0000-0000B7090000}"/>
    <cellStyle name="Aee­ [_롤라게이트(3.0X1.5)" xfId="2548" xr:uid="{00000000-0005-0000-0000-0000B8090000}"/>
    <cellStyle name="Åëè­ [_롤라게이트(3.0X1.5)" xfId="2549" xr:uid="{00000000-0005-0000-0000-0000B9090000}"/>
    <cellStyle name="Aee­ [_마곡보완" xfId="2550" xr:uid="{00000000-0005-0000-0000-0000BA090000}"/>
    <cellStyle name="Åëè­ [_마곡보완" xfId="2551" xr:uid="{00000000-0005-0000-0000-0000BB090000}"/>
    <cellStyle name="Aee­ [_마곡보완_001. 원남사업비" xfId="2552" xr:uid="{00000000-0005-0000-0000-0000BC090000}"/>
    <cellStyle name="Åëè­ [_마곡보완_001. 원남사업비" xfId="2553" xr:uid="{00000000-0005-0000-0000-0000BD090000}"/>
    <cellStyle name="Aee­ [_마곡보완_롤라게이트(3.0X1.5)" xfId="2554" xr:uid="{00000000-0005-0000-0000-0000BE090000}"/>
    <cellStyle name="Åëè­ [_마곡보완_롤라게이트(3.0X1.5)" xfId="2555" xr:uid="{00000000-0005-0000-0000-0000BF090000}"/>
    <cellStyle name="Aee­ [_마곡보완_변경내용요약" xfId="2556" xr:uid="{00000000-0005-0000-0000-0000C0090000}"/>
    <cellStyle name="Åëè­ [_마곡보완_변경내용요약" xfId="2557" xr:uid="{00000000-0005-0000-0000-0000C1090000}"/>
    <cellStyle name="Aee­ [_마곡보완_보완검토(안)(샘플)" xfId="2558" xr:uid="{00000000-0005-0000-0000-0000C2090000}"/>
    <cellStyle name="Åëè­ [_마곡보완_보완검토(안)(샘플)" xfId="2559" xr:uid="{00000000-0005-0000-0000-0000C3090000}"/>
    <cellStyle name="Aee­ [_마곡보완_복탄 철콘하도급 내역서(09년)" xfId="2560" xr:uid="{00000000-0005-0000-0000-0000C4090000}"/>
    <cellStyle name="Åëè­ [_마곡보완_복탄 철콘하도급 내역서(09년)" xfId="2561" xr:uid="{00000000-0005-0000-0000-0000C5090000}"/>
    <cellStyle name="Aee­ [_마곡보완_서부1지구보완요약서" xfId="2562" xr:uid="{00000000-0005-0000-0000-0000C6090000}"/>
    <cellStyle name="Åëè­ [_마곡보완_서부1지구보완요약서" xfId="2563" xr:uid="{00000000-0005-0000-0000-0000C7090000}"/>
    <cellStyle name="Aee­ [_마곡보완_수량내역서-용당" xfId="2564" xr:uid="{00000000-0005-0000-0000-0000C8090000}"/>
    <cellStyle name="Åëè­ [_마곡보완_수량내역서-용당" xfId="2565" xr:uid="{00000000-0005-0000-0000-0000C9090000}"/>
    <cellStyle name="Aee­ [_마곡보완_착공내역서(10년분총괄내역서)" xfId="2566" xr:uid="{00000000-0005-0000-0000-0000CA090000}"/>
    <cellStyle name="Åëè­ [_마곡보완_착공내역서(10년분총괄내역서)" xfId="2567" xr:uid="{00000000-0005-0000-0000-0000CB090000}"/>
    <cellStyle name="Aee­ [_마곡보완_청곡양수장 기계내역" xfId="2568" xr:uid="{00000000-0005-0000-0000-0000CC090000}"/>
    <cellStyle name="Åëè­ [_마곡보완_청곡양수장 기계내역" xfId="2569" xr:uid="{00000000-0005-0000-0000-0000CD090000}"/>
    <cellStyle name="Aee­ [_마곡보완_한천지구 기계내역서(2007년-추가보완)" xfId="2570" xr:uid="{00000000-0005-0000-0000-0000CE090000}"/>
    <cellStyle name="Åëè­ [_마곡보완_한천지구 기계내역서(2007년-추가보완)" xfId="2571" xr:uid="{00000000-0005-0000-0000-0000CF090000}"/>
    <cellStyle name="Aee­ [_배사수문" xfId="2572" xr:uid="{00000000-0005-0000-0000-0000D0090000}"/>
    <cellStyle name="Åëè­ [_배사수문" xfId="2573" xr:uid="{00000000-0005-0000-0000-0000D1090000}"/>
    <cellStyle name="Aee­ [_배수문 내역서(1.5×1.5×2련, 3.0×3.0×2련)" xfId="2574" xr:uid="{00000000-0005-0000-0000-0000D2090000}"/>
    <cellStyle name="Åëè­ [_배수문 내역서(1.5×1.5×2련, 3.0×3.0×2련)" xfId="2575" xr:uid="{00000000-0005-0000-0000-0000D3090000}"/>
    <cellStyle name="Aee­ [_백공2지구 기계공사 계약내역서(05.03.07)-전체분" xfId="2576" xr:uid="{00000000-0005-0000-0000-0000D4090000}"/>
    <cellStyle name="Åëè­ [_변경내용요약" xfId="2577" xr:uid="{00000000-0005-0000-0000-0000D5090000}"/>
    <cellStyle name="Aee­ [_복탄 철콘하도급 내역서(09년)" xfId="2578" xr:uid="{00000000-0005-0000-0000-0000D6090000}"/>
    <cellStyle name="Åëè­ [_복탄 철콘하도급 내역서(09년)" xfId="2579" xr:uid="{00000000-0005-0000-0000-0000D7090000}"/>
    <cellStyle name="Aee­ [_서부1지구 사업시행내역(2006년)" xfId="2580" xr:uid="{00000000-0005-0000-0000-0000D8090000}"/>
    <cellStyle name="Åëè­ [_서부1지구보완요약서" xfId="2581" xr:uid="{00000000-0005-0000-0000-0000D9090000}"/>
    <cellStyle name="Aee­ [_수량내역서-용당" xfId="2582" xr:uid="{00000000-0005-0000-0000-0000DA090000}"/>
    <cellStyle name="Åëè­ [_수량내역서-용당" xfId="2583" xr:uid="{00000000-0005-0000-0000-0000DB090000}"/>
    <cellStyle name="Aee­ [_수문(5x5이하) 일위" xfId="2584" xr:uid="{00000000-0005-0000-0000-0000DC090000}"/>
    <cellStyle name="Åëè­ [_수문(5x5이하) 일위" xfId="2585" xr:uid="{00000000-0005-0000-0000-0000DD090000}"/>
    <cellStyle name="Aee­ [_수문(5x5이하) 일위-곽노임2개수정" xfId="2586" xr:uid="{00000000-0005-0000-0000-0000DE090000}"/>
    <cellStyle name="Åëè­ [_수문(5x5이하) 일위-곽노임2개수정" xfId="2587" xr:uid="{00000000-0005-0000-0000-0000DF090000}"/>
    <cellStyle name="Aee­ [_수문(5x5초과) 일위" xfId="2588" xr:uid="{00000000-0005-0000-0000-0000E0090000}"/>
    <cellStyle name="Åëè­ [_수문(5x5초과) 일위" xfId="2589" xr:uid="{00000000-0005-0000-0000-0000E1090000}"/>
    <cellStyle name="Aee­ [_수문_5m이하(2006년_3월)" xfId="2590" xr:uid="{00000000-0005-0000-0000-0000E2090000}"/>
    <cellStyle name="Åëè­ [_수문_5m이하(2006년_3월)" xfId="2591" xr:uid="{00000000-0005-0000-0000-0000E3090000}"/>
    <cellStyle name="Aee­ [_수문일위" xfId="2592" xr:uid="{00000000-0005-0000-0000-0000E4090000}"/>
    <cellStyle name="Åëè­ [_수문일위" xfId="2593" xr:uid="{00000000-0005-0000-0000-0000E5090000}"/>
    <cellStyle name="Aee­ [_수문일위_수량내역서-용당" xfId="2594" xr:uid="{00000000-0005-0000-0000-0000E6090000}"/>
    <cellStyle name="Åëè­ [_수문일위_수량내역서-용당" xfId="2595" xr:uid="{00000000-0005-0000-0000-0000E7090000}"/>
    <cellStyle name="Aee­ [_시화4공구 내역서(기계부분)" xfId="2596" xr:uid="{00000000-0005-0000-0000-0000E8090000}"/>
    <cellStyle name="Åëè­ [_시화4공구 내역서(기계부분)" xfId="2597" xr:uid="{00000000-0005-0000-0000-0000E9090000}"/>
    <cellStyle name="Aee­ [_신태인배수장제진기" xfId="2598" xr:uid="{00000000-0005-0000-0000-0000EA090000}"/>
    <cellStyle name="Åëè­ [_실정보고(가체절)보고" xfId="2599" xr:uid="{00000000-0005-0000-0000-0000EB090000}"/>
    <cellStyle name="Aee­ [_옥연지구-취수탑내역(최종)-0803-" xfId="2600" xr:uid="{00000000-0005-0000-0000-0000EC090000}"/>
    <cellStyle name="Åëè­ [_옥연지구-취수탑내역(최종)-0803-" xfId="2601" xr:uid="{00000000-0005-0000-0000-0000ED090000}"/>
    <cellStyle name="Aee­ [_옥포배수갑문설계11.26" xfId="2602" xr:uid="{00000000-0005-0000-0000-0000EE090000}"/>
    <cellStyle name="Åëè­ [_율북보완" xfId="2603" xr:uid="{00000000-0005-0000-0000-0000EF090000}"/>
    <cellStyle name="Aee­ [_일위대가" xfId="2604" xr:uid="{00000000-0005-0000-0000-0000F0090000}"/>
    <cellStyle name="Åëè­ [_일위대가" xfId="2605" xr:uid="{00000000-0005-0000-0000-0000F1090000}"/>
    <cellStyle name="Aee­ [_재료단가" xfId="2606" xr:uid="{00000000-0005-0000-0000-0000F2090000}"/>
    <cellStyle name="Åëè­ [_재료단가" xfId="2607" xr:uid="{00000000-0005-0000-0000-0000F3090000}"/>
    <cellStyle name="Aee­ [_전체분" xfId="2608" xr:uid="{00000000-0005-0000-0000-0000F4090000}"/>
    <cellStyle name="Åëè­ [_접지양수장내역서" xfId="2609" xr:uid="{00000000-0005-0000-0000-0000F5090000}"/>
    <cellStyle name="Aee­ [_정산내역서(2005년)" xfId="2610" xr:uid="{00000000-0005-0000-0000-0000F6090000}"/>
    <cellStyle name="Åëè­ [_착공내역서(10년분총괄내역서)" xfId="2611" xr:uid="{00000000-0005-0000-0000-0000F7090000}"/>
    <cellStyle name="Aee­ [_청곡양수장 기계내역" xfId="2612" xr:uid="{00000000-0005-0000-0000-0000F8090000}"/>
    <cellStyle name="Åëè­ [_청곡양수장 기계내역" xfId="2613" xr:uid="{00000000-0005-0000-0000-0000F9090000}"/>
    <cellStyle name="Aee­ [_탄천지구 계획보완내역(2006년 양수장-최종)" xfId="2614" xr:uid="{00000000-0005-0000-0000-0000FA090000}"/>
    <cellStyle name="Åëè­ [_탄천지구 계획보완내역(2006년 양수장-최종)" xfId="2615" xr:uid="{00000000-0005-0000-0000-0000FB090000}"/>
    <cellStyle name="Aee­ [_한천지구 기계내역서(2007년-추가보완)" xfId="2616" xr:uid="{00000000-0005-0000-0000-0000FC090000}"/>
    <cellStyle name="Åëè­ [_한천지구 기계내역서(2007년-추가보완)" xfId="2617" xr:uid="{00000000-0005-0000-0000-0000FD090000}"/>
    <cellStyle name="AeE­ [0]_ 2ÆAAþº° " xfId="2618" xr:uid="{00000000-0005-0000-0000-0000FE090000}"/>
    <cellStyle name="ÅëÈ­ [0]_´ë°¡ (2)" xfId="2619" xr:uid="{00000000-0005-0000-0000-0000FF090000}"/>
    <cellStyle name="AeE­ [0]_¸AAa" xfId="2620" xr:uid="{00000000-0005-0000-0000-0000000A0000}"/>
    <cellStyle name="ÅëÈ­ [0]_±âÅ¸" xfId="2621" xr:uid="{00000000-0005-0000-0000-0000010A0000}"/>
    <cellStyle name="AeE­ [0]_°eE¹_11¿a½A " xfId="2622" xr:uid="{00000000-0005-0000-0000-0000020A0000}"/>
    <cellStyle name="ÅëÈ­ [0]_Æ÷Àåº°°ü°Å¿¬Àå ¹× Æò±Õ³ôÀÌ" xfId="2623" xr:uid="{00000000-0005-0000-0000-0000030A0000}"/>
    <cellStyle name="AeE­ [0]_INQUIRY ¿μ¾÷AßAø " xfId="2624" xr:uid="{00000000-0005-0000-0000-0000040A0000}"/>
    <cellStyle name="ÅëÈ­ [0]_º»¼± ±æ¾î±úºÎ ¼ö·® Áý°èÇ¥ " xfId="2625" xr:uid="{00000000-0005-0000-0000-0000050A0000}"/>
    <cellStyle name="AeE­ [0]_º≫¼± ±æ¾i±uºI ¼o·R Ay°eC￥ " xfId="2626" xr:uid="{00000000-0005-0000-0000-0000060A0000}"/>
    <cellStyle name="Aee­ _2002.3차기성" xfId="13" xr:uid="{00000000-0005-0000-0000-0000070A0000}"/>
    <cellStyle name="AeE­_ 2ÆAAþº° " xfId="2627" xr:uid="{00000000-0005-0000-0000-0000080A0000}"/>
    <cellStyle name="ÅëÈ­_´ë°¡ (2)" xfId="2628" xr:uid="{00000000-0005-0000-0000-0000090A0000}"/>
    <cellStyle name="AeE­_¸AAa" xfId="2629" xr:uid="{00000000-0005-0000-0000-00000A0A0000}"/>
    <cellStyle name="ÅëÈ­_±âÅ¸" xfId="2630" xr:uid="{00000000-0005-0000-0000-00000B0A0000}"/>
    <cellStyle name="AeE­_°eE¹_11¿a½A " xfId="2631" xr:uid="{00000000-0005-0000-0000-00000C0A0000}"/>
    <cellStyle name="ÅëÈ­_Æ÷Àåº°°ü°Å¿¬Àå ¹× Æò±Õ³ôÀÌ" xfId="2632" xr:uid="{00000000-0005-0000-0000-00000D0A0000}"/>
    <cellStyle name="AeE­_INQUIRY ¿μ¾÷AßAø " xfId="2633" xr:uid="{00000000-0005-0000-0000-00000E0A0000}"/>
    <cellStyle name="ÅëÈ­_º»¼± ±æ¾î±úºÎ ¼ö·® Áý°èÇ¥ " xfId="2634" xr:uid="{00000000-0005-0000-0000-00000F0A0000}"/>
    <cellStyle name="AeE­_º≫¼± ±æ¾i±uºI ¼o·R Ay°eC￥ " xfId="2635" xr:uid="{00000000-0005-0000-0000-0000100A0000}"/>
    <cellStyle name="Aee¡ⓒ " xfId="2636" xr:uid="{00000000-0005-0000-0000-0000110A0000}"/>
    <cellStyle name="AeE¡ⓒ [0]_￠?i¡ieE¡ⓒ¡¤A ¡¾a¡¾￠￢A￠OA¡AC¡I" xfId="2637" xr:uid="{00000000-0005-0000-0000-0000120A0000}"/>
    <cellStyle name="AeE¡ⓒ_￠?i¡ieE¡ⓒ¡¤A ¡¾a¡¾￠￢A￠OA¡AC¡I" xfId="2638" xr:uid="{00000000-0005-0000-0000-0000130A0000}"/>
    <cellStyle name="Æu¼ " xfId="2639" xr:uid="{00000000-0005-0000-0000-0000140A0000}"/>
    <cellStyle name="Æû¼¾æ®" xfId="2640" xr:uid="{00000000-0005-0000-0000-0000150A0000}"/>
    <cellStyle name="ALIGNMENT" xfId="2641" xr:uid="{00000000-0005-0000-0000-0000160A0000}"/>
    <cellStyle name="args.style" xfId="2642" xr:uid="{00000000-0005-0000-0000-0000170A0000}"/>
    <cellStyle name="ARIAL" xfId="2643" xr:uid="{00000000-0005-0000-0000-0000180A0000}"/>
    <cellStyle name="Aþ" xfId="2644" xr:uid="{00000000-0005-0000-0000-0000190A0000}"/>
    <cellStyle name="Äþ" xfId="14" xr:uid="{00000000-0005-0000-0000-00001A0A0000}"/>
    <cellStyle name="Aþ_(서부1 기계)물량내역서" xfId="2645" xr:uid="{00000000-0005-0000-0000-00001B0A0000}"/>
    <cellStyle name="Äþ_000.%20%EC%82%BC%EA%B8%B0%EC%A7%80%EA%B8%89%EC%9E%90%EC%9E%AC%EB%8C%80%EB%AA%85%EC%84%B8%EC%84%9C(1)" xfId="2646" xr:uid="{00000000-0005-0000-0000-00001C0A0000}"/>
    <cellStyle name="Aþ_001. 사업비" xfId="2647" xr:uid="{00000000-0005-0000-0000-00001D0A0000}"/>
    <cellStyle name="Äþ_001. 사업비" xfId="2648" xr:uid="{00000000-0005-0000-0000-00001E0A0000}"/>
    <cellStyle name="Aþ_001. 원남사업비" xfId="2649" xr:uid="{00000000-0005-0000-0000-00001F0A0000}"/>
    <cellStyle name="Äþ_001. 원남사업비" xfId="2650" xr:uid="{00000000-0005-0000-0000-0000200A0000}"/>
    <cellStyle name="Aþ_1차+2차 단가보안(03.07.14)-기존품목+신규품목" xfId="2651" xr:uid="{00000000-0005-0000-0000-0000210A0000}"/>
    <cellStyle name="Äþ_2.'09년 양배수장 등 일위_상반기" xfId="2652" xr:uid="{00000000-0005-0000-0000-0000220A0000}"/>
    <cellStyle name="Aþ_2.'09년 양배수장 등 일위_하반기" xfId="2653" xr:uid="{00000000-0005-0000-0000-0000230A0000}"/>
    <cellStyle name="Äþ_2.'09년 양배수장 등 일위_하반기" xfId="2654" xr:uid="{00000000-0005-0000-0000-0000240A0000}"/>
    <cellStyle name="Aþ_2.'10년 양배수장 등 일위_상반기" xfId="2655" xr:uid="{00000000-0005-0000-0000-0000250A0000}"/>
    <cellStyle name="Äþ_2.'10년 양배수장 등 일위_상반기" xfId="2656" xr:uid="{00000000-0005-0000-0000-0000260A0000}"/>
    <cellStyle name="Aþ_2.'10년 양배수장 등 일위_상반기(본부)" xfId="2657" xr:uid="{00000000-0005-0000-0000-0000270A0000}"/>
    <cellStyle name="Äþ_2.'10년 양배수장 등 일위_상반기(본부)" xfId="2658" xr:uid="{00000000-0005-0000-0000-0000280A0000}"/>
    <cellStyle name="Aþ_2-오산기계일위(양배수장)" xfId="2659" xr:uid="{00000000-0005-0000-0000-0000290A0000}"/>
    <cellStyle name="Äþ_2-오산기계일위(양배수장)" xfId="2660" xr:uid="{00000000-0005-0000-0000-00002A0A0000}"/>
    <cellStyle name="Aþ_4.'09년 수문(5x5이하) 일위_상반기" xfId="2661" xr:uid="{00000000-0005-0000-0000-00002B0A0000}"/>
    <cellStyle name="Äþ_4.'09년 수문(5x5이하) 일위_상반기" xfId="2662" xr:uid="{00000000-0005-0000-0000-00002C0A0000}"/>
    <cellStyle name="Aþ_4.'09년 수문(5x5이하) 일위_하반기" xfId="2663" xr:uid="{00000000-0005-0000-0000-00002D0A0000}"/>
    <cellStyle name="Äþ_4.'09년 수문(5x5이하) 일위_하반기" xfId="2664" xr:uid="{00000000-0005-0000-0000-00002E0A0000}"/>
    <cellStyle name="Aþ_4.'10년 수문(5x5이하) 일위_상반기" xfId="2665" xr:uid="{00000000-0005-0000-0000-00002F0A0000}"/>
    <cellStyle name="Äþ_4.'10년 수문(5x5이하) 일위_상반기" xfId="2666" xr:uid="{00000000-0005-0000-0000-0000300A0000}"/>
    <cellStyle name="Aþ_4-오산기계일위(엑츄에이터설치)" xfId="2667" xr:uid="{00000000-0005-0000-0000-0000310A0000}"/>
    <cellStyle name="Äþ_4-오산기계일위(엑츄에이터설치)" xfId="2668" xr:uid="{00000000-0005-0000-0000-0000320A0000}"/>
    <cellStyle name="Aþ_5.'10년 수문(5x5초과) 일위_상반기" xfId="2669" xr:uid="{00000000-0005-0000-0000-0000330A0000}"/>
    <cellStyle name="Äþ_5.'10년 수문(5x5초과) 일위_상반기" xfId="2670" xr:uid="{00000000-0005-0000-0000-0000340A0000}"/>
    <cellStyle name="Aþ_갑문배수장보완(03.6월)" xfId="2671" xr:uid="{00000000-0005-0000-0000-0000350A0000}"/>
    <cellStyle name="Äþ_견동지구(2004시행당초)" xfId="2672" xr:uid="{00000000-0005-0000-0000-0000360A0000}"/>
    <cellStyle name="Aþ_기계공보완내역(2008)" xfId="2673" xr:uid="{00000000-0005-0000-0000-0000370A0000}"/>
    <cellStyle name="Äþ_기계공사비 내역" xfId="2674" xr:uid="{00000000-0005-0000-0000-0000380A0000}"/>
    <cellStyle name="Aþ_기전부문 계획보완 개요(2007)" xfId="2675" xr:uid="{00000000-0005-0000-0000-0000390A0000}"/>
    <cellStyle name="Äþ_기전부문 계획보완 개요(2007)" xfId="2676" xr:uid="{00000000-0005-0000-0000-00003A0A0000}"/>
    <cellStyle name="Aþ_대흥지구(2006보완계획)" xfId="2677" xr:uid="{00000000-0005-0000-0000-00003B0A0000}"/>
    <cellStyle name="Äþ_대흥지구(2006보완계획)" xfId="2678" xr:uid="{00000000-0005-0000-0000-00003C0A0000}"/>
    <cellStyle name="Aþ_롤라게이트(3.0X1.5)" xfId="2679" xr:uid="{00000000-0005-0000-0000-00003D0A0000}"/>
    <cellStyle name="Äþ_롤라게이트(3.0X1.5)" xfId="2680" xr:uid="{00000000-0005-0000-0000-00003E0A0000}"/>
    <cellStyle name="Aþ_마곡보완" xfId="2681" xr:uid="{00000000-0005-0000-0000-00003F0A0000}"/>
    <cellStyle name="Äþ_마곡보완" xfId="2682" xr:uid="{00000000-0005-0000-0000-0000400A0000}"/>
    <cellStyle name="Aþ_마곡보완_001. 원남사업비" xfId="2683" xr:uid="{00000000-0005-0000-0000-0000410A0000}"/>
    <cellStyle name="Äþ_마곡보완_001. 원남사업비" xfId="2684" xr:uid="{00000000-0005-0000-0000-0000420A0000}"/>
    <cellStyle name="Aþ_마곡보완_롤라게이트(3.0X1.5)" xfId="2685" xr:uid="{00000000-0005-0000-0000-0000430A0000}"/>
    <cellStyle name="Äþ_마곡보완_롤라게이트(3.0X1.5)" xfId="2686" xr:uid="{00000000-0005-0000-0000-0000440A0000}"/>
    <cellStyle name="Aþ_마곡보완_변경내용요약" xfId="2687" xr:uid="{00000000-0005-0000-0000-0000450A0000}"/>
    <cellStyle name="Äþ_마곡보완_변경내용요약" xfId="2688" xr:uid="{00000000-0005-0000-0000-0000460A0000}"/>
    <cellStyle name="Aþ_마곡보완_보완검토(안)(샘플)" xfId="2689" xr:uid="{00000000-0005-0000-0000-0000470A0000}"/>
    <cellStyle name="Äþ_마곡보완_보완검토(안)(샘플)" xfId="2690" xr:uid="{00000000-0005-0000-0000-0000480A0000}"/>
    <cellStyle name="Aþ_마곡보완_복탄 철콘하도급 내역서(09년)" xfId="2691" xr:uid="{00000000-0005-0000-0000-0000490A0000}"/>
    <cellStyle name="Äþ_마곡보완_복탄 철콘하도급 내역서(09년)" xfId="2692" xr:uid="{00000000-0005-0000-0000-00004A0A0000}"/>
    <cellStyle name="Aþ_마곡보완_서부1지구보완요약서" xfId="2693" xr:uid="{00000000-0005-0000-0000-00004B0A0000}"/>
    <cellStyle name="Äþ_마곡보완_서부1지구보완요약서" xfId="2694" xr:uid="{00000000-0005-0000-0000-00004C0A0000}"/>
    <cellStyle name="Aþ_마곡보완_수량내역서-용당" xfId="2695" xr:uid="{00000000-0005-0000-0000-00004D0A0000}"/>
    <cellStyle name="Äþ_마곡보완_수량내역서-용당" xfId="2696" xr:uid="{00000000-0005-0000-0000-00004E0A0000}"/>
    <cellStyle name="Aþ_마곡보완_착공내역서(10년분총괄내역서)" xfId="2697" xr:uid="{00000000-0005-0000-0000-00004F0A0000}"/>
    <cellStyle name="Äþ_마곡보완_착공내역서(10년분총괄내역서)" xfId="2698" xr:uid="{00000000-0005-0000-0000-0000500A0000}"/>
    <cellStyle name="Aþ_마곡보완_청곡양수장 기계내역" xfId="2699" xr:uid="{00000000-0005-0000-0000-0000510A0000}"/>
    <cellStyle name="Äþ_마곡보완_청곡양수장 기계내역" xfId="2700" xr:uid="{00000000-0005-0000-0000-0000520A0000}"/>
    <cellStyle name="Aþ_마곡보완_한천지구 기계내역서(2007년-추가보완)" xfId="2701" xr:uid="{00000000-0005-0000-0000-0000530A0000}"/>
    <cellStyle name="Äþ_마곡보완_한천지구 기계내역서(2007년-추가보완)" xfId="2702" xr:uid="{00000000-0005-0000-0000-0000540A0000}"/>
    <cellStyle name="Aþ_배사수문" xfId="2703" xr:uid="{00000000-0005-0000-0000-0000550A0000}"/>
    <cellStyle name="Äþ_배사수문" xfId="2704" xr:uid="{00000000-0005-0000-0000-0000560A0000}"/>
    <cellStyle name="Aþ_배수문 내역서(1.5×1.5×2련, 3.0×3.0×2련)" xfId="2705" xr:uid="{00000000-0005-0000-0000-0000570A0000}"/>
    <cellStyle name="Äþ_배수문 내역서(1.5×1.5×2련, 3.0×3.0×2련)" xfId="2706" xr:uid="{00000000-0005-0000-0000-0000580A0000}"/>
    <cellStyle name="Aþ_백공2지구 기계공사 계약내역서(05.03.07)-전체분" xfId="2707" xr:uid="{00000000-0005-0000-0000-0000590A0000}"/>
    <cellStyle name="Äþ_변경내용요약" xfId="2708" xr:uid="{00000000-0005-0000-0000-00005A0A0000}"/>
    <cellStyle name="Aþ_복탄 철콘하도급 내역서(09년)" xfId="2709" xr:uid="{00000000-0005-0000-0000-00005B0A0000}"/>
    <cellStyle name="Äþ_복탄 철콘하도급 내역서(09년)" xfId="2710" xr:uid="{00000000-0005-0000-0000-00005C0A0000}"/>
    <cellStyle name="Aþ_서부1지구 사업시행내역(2006년)" xfId="2711" xr:uid="{00000000-0005-0000-0000-00005D0A0000}"/>
    <cellStyle name="Äþ_서부1지구보완요약서" xfId="2712" xr:uid="{00000000-0005-0000-0000-00005E0A0000}"/>
    <cellStyle name="Aþ_수량내역서-용당" xfId="2713" xr:uid="{00000000-0005-0000-0000-00005F0A0000}"/>
    <cellStyle name="Äþ_수량내역서-용당" xfId="2714" xr:uid="{00000000-0005-0000-0000-0000600A0000}"/>
    <cellStyle name="Aþ_수문(5x5이하) 일위" xfId="2715" xr:uid="{00000000-0005-0000-0000-0000610A0000}"/>
    <cellStyle name="Äþ_수문(5x5이하) 일위" xfId="2716" xr:uid="{00000000-0005-0000-0000-0000620A0000}"/>
    <cellStyle name="Aþ_수문(5x5이하) 일위-곽노임2개수정" xfId="2717" xr:uid="{00000000-0005-0000-0000-0000630A0000}"/>
    <cellStyle name="Äþ_수문(5x5이하) 일위-곽노임2개수정" xfId="2718" xr:uid="{00000000-0005-0000-0000-0000640A0000}"/>
    <cellStyle name="Aþ_수문(5x5초과) 일위" xfId="2719" xr:uid="{00000000-0005-0000-0000-0000650A0000}"/>
    <cellStyle name="Äþ_수문(5x5초과) 일위" xfId="2720" xr:uid="{00000000-0005-0000-0000-0000660A0000}"/>
    <cellStyle name="Aþ_수문_5m이하(2006년_3월)" xfId="2721" xr:uid="{00000000-0005-0000-0000-0000670A0000}"/>
    <cellStyle name="Äþ_수문_5m이하(2006년_3월)" xfId="2722" xr:uid="{00000000-0005-0000-0000-0000680A0000}"/>
    <cellStyle name="Aþ_수문일위" xfId="2723" xr:uid="{00000000-0005-0000-0000-0000690A0000}"/>
    <cellStyle name="Äþ_수문일위" xfId="2724" xr:uid="{00000000-0005-0000-0000-00006A0A0000}"/>
    <cellStyle name="Aþ_수문일위_수량내역서-용당" xfId="2725" xr:uid="{00000000-0005-0000-0000-00006B0A0000}"/>
    <cellStyle name="Äþ_수문일위_수량내역서-용당" xfId="2726" xr:uid="{00000000-0005-0000-0000-00006C0A0000}"/>
    <cellStyle name="Aþ_시화4공구 내역서(기계부분)" xfId="2727" xr:uid="{00000000-0005-0000-0000-00006D0A0000}"/>
    <cellStyle name="Äþ_시화4공구 내역서(기계부분)" xfId="2728" xr:uid="{00000000-0005-0000-0000-00006E0A0000}"/>
    <cellStyle name="Aþ_신태인배수장제진기" xfId="2729" xr:uid="{00000000-0005-0000-0000-00006F0A0000}"/>
    <cellStyle name="Äþ_실정보고(가체절)보고" xfId="2730" xr:uid="{00000000-0005-0000-0000-0000700A0000}"/>
    <cellStyle name="Aþ_옥연지구-취수탑내역(최종)-0803-" xfId="2731" xr:uid="{00000000-0005-0000-0000-0000710A0000}"/>
    <cellStyle name="Äþ_옥연지구-취수탑내역(최종)-0803-" xfId="2732" xr:uid="{00000000-0005-0000-0000-0000720A0000}"/>
    <cellStyle name="Aþ_옥포배수갑문설계11.26" xfId="2733" xr:uid="{00000000-0005-0000-0000-0000730A0000}"/>
    <cellStyle name="Äþ_율북보완" xfId="2734" xr:uid="{00000000-0005-0000-0000-0000740A0000}"/>
    <cellStyle name="Aþ_일위대가" xfId="2735" xr:uid="{00000000-0005-0000-0000-0000750A0000}"/>
    <cellStyle name="Äþ_일위대가" xfId="2736" xr:uid="{00000000-0005-0000-0000-0000760A0000}"/>
    <cellStyle name="Aþ_재료단가" xfId="2737" xr:uid="{00000000-0005-0000-0000-0000770A0000}"/>
    <cellStyle name="Äþ_재료단가" xfId="2738" xr:uid="{00000000-0005-0000-0000-0000780A0000}"/>
    <cellStyle name="Aþ_전체분" xfId="2739" xr:uid="{00000000-0005-0000-0000-0000790A0000}"/>
    <cellStyle name="Äþ_접지양수장내역서" xfId="2740" xr:uid="{00000000-0005-0000-0000-00007A0A0000}"/>
    <cellStyle name="Aþ_정산내역서(2005년)" xfId="2741" xr:uid="{00000000-0005-0000-0000-00007B0A0000}"/>
    <cellStyle name="Äþ_착공내역서(10년분총괄내역서)" xfId="2742" xr:uid="{00000000-0005-0000-0000-00007C0A0000}"/>
    <cellStyle name="Aþ_청곡양수장 기계내역" xfId="2743" xr:uid="{00000000-0005-0000-0000-00007D0A0000}"/>
    <cellStyle name="Äþ_청곡양수장 기계내역" xfId="2744" xr:uid="{00000000-0005-0000-0000-00007E0A0000}"/>
    <cellStyle name="Aþ_탄천지구 계획보완내역(2006년 양수장-최종)" xfId="2745" xr:uid="{00000000-0005-0000-0000-00007F0A0000}"/>
    <cellStyle name="Äþ_탄천지구 계획보완내역(2006년 양수장-최종)" xfId="2746" xr:uid="{00000000-0005-0000-0000-0000800A0000}"/>
    <cellStyle name="Aþ_한천지구 기계내역서(2007년-추가보완)" xfId="2747" xr:uid="{00000000-0005-0000-0000-0000810A0000}"/>
    <cellStyle name="Äþ_한천지구 기계내역서(2007년-추가보완)" xfId="2748" xr:uid="{00000000-0005-0000-0000-0000820A0000}"/>
    <cellStyle name="Aþ¸¶ [" xfId="2749" xr:uid="{00000000-0005-0000-0000-0000830A0000}"/>
    <cellStyle name="Äþ¸¶ [" xfId="15" xr:uid="{00000000-0005-0000-0000-0000840A0000}"/>
    <cellStyle name="Aþ¸¶ [_(서부1 기계)물량내역서" xfId="2750" xr:uid="{00000000-0005-0000-0000-0000850A0000}"/>
    <cellStyle name="Äþ¸¶ [_000.%20%EC%82%BC%EA%B8%B0%EC%A7%80%EA%B8%89%EC%9E%90%EC%9E%AC%EB%8C%80%EB%AA%85%EC%84%B8%EC%84%9C(1)" xfId="2751" xr:uid="{00000000-0005-0000-0000-0000860A0000}"/>
    <cellStyle name="Aþ¸¶ [_001. 사업비" xfId="2752" xr:uid="{00000000-0005-0000-0000-0000870A0000}"/>
    <cellStyle name="Äþ¸¶ [_001. 사업비" xfId="2753" xr:uid="{00000000-0005-0000-0000-0000880A0000}"/>
    <cellStyle name="Aþ¸¶ [_001. 원남사업비" xfId="2754" xr:uid="{00000000-0005-0000-0000-0000890A0000}"/>
    <cellStyle name="Äþ¸¶ [_001. 원남사업비" xfId="2755" xr:uid="{00000000-0005-0000-0000-00008A0A0000}"/>
    <cellStyle name="Aþ¸¶ [_1차+2차 단가보안(03.07.14)-기존품목+신규품목" xfId="2756" xr:uid="{00000000-0005-0000-0000-00008B0A0000}"/>
    <cellStyle name="Äþ¸¶ [_2.'09년 양배수장 등 일위_상반기" xfId="2757" xr:uid="{00000000-0005-0000-0000-00008C0A0000}"/>
    <cellStyle name="Aþ¸¶ [_2.'09년 양배수장 등 일위_하반기" xfId="2758" xr:uid="{00000000-0005-0000-0000-00008D0A0000}"/>
    <cellStyle name="Äþ¸¶ [_2.'09년 양배수장 등 일위_하반기" xfId="2759" xr:uid="{00000000-0005-0000-0000-00008E0A0000}"/>
    <cellStyle name="Aþ¸¶ [_2.'10년 양배수장 등 일위_상반기" xfId="2760" xr:uid="{00000000-0005-0000-0000-00008F0A0000}"/>
    <cellStyle name="Äþ¸¶ [_2.'10년 양배수장 등 일위_상반기" xfId="2761" xr:uid="{00000000-0005-0000-0000-0000900A0000}"/>
    <cellStyle name="Aþ¸¶ [_2.'10년 양배수장 등 일위_상반기(본부)" xfId="2762" xr:uid="{00000000-0005-0000-0000-0000910A0000}"/>
    <cellStyle name="Äþ¸¶ [_2.'10년 양배수장 등 일위_상반기(본부)" xfId="2763" xr:uid="{00000000-0005-0000-0000-0000920A0000}"/>
    <cellStyle name="Aþ¸¶ [_2-오산기계일위(양배수장)" xfId="2764" xr:uid="{00000000-0005-0000-0000-0000930A0000}"/>
    <cellStyle name="Äþ¸¶ [_2-오산기계일위(양배수장)" xfId="2765" xr:uid="{00000000-0005-0000-0000-0000940A0000}"/>
    <cellStyle name="Aþ¸¶ [_4.'09년 수문(5x5이하) 일위_상반기" xfId="2766" xr:uid="{00000000-0005-0000-0000-0000950A0000}"/>
    <cellStyle name="Äþ¸¶ [_4.'09년 수문(5x5이하) 일위_상반기" xfId="2767" xr:uid="{00000000-0005-0000-0000-0000960A0000}"/>
    <cellStyle name="Aþ¸¶ [_4.'09년 수문(5x5이하) 일위_하반기" xfId="2768" xr:uid="{00000000-0005-0000-0000-0000970A0000}"/>
    <cellStyle name="Äþ¸¶ [_4.'09년 수문(5x5이하) 일위_하반기" xfId="2769" xr:uid="{00000000-0005-0000-0000-0000980A0000}"/>
    <cellStyle name="Aþ¸¶ [_4.'10년 수문(5x5이하) 일위_상반기" xfId="2770" xr:uid="{00000000-0005-0000-0000-0000990A0000}"/>
    <cellStyle name="Äþ¸¶ [_4.'10년 수문(5x5이하) 일위_상반기" xfId="2771" xr:uid="{00000000-0005-0000-0000-00009A0A0000}"/>
    <cellStyle name="Aþ¸¶ [_4-오산기계일위(엑츄에이터설치)" xfId="2772" xr:uid="{00000000-0005-0000-0000-00009B0A0000}"/>
    <cellStyle name="Äþ¸¶ [_4-오산기계일위(엑츄에이터설치)" xfId="2773" xr:uid="{00000000-0005-0000-0000-00009C0A0000}"/>
    <cellStyle name="Aþ¸¶ [_5.'10년 수문(5x5초과) 일위_상반기" xfId="2774" xr:uid="{00000000-0005-0000-0000-00009D0A0000}"/>
    <cellStyle name="Äþ¸¶ [_5.'10년 수문(5x5초과) 일위_상반기" xfId="2775" xr:uid="{00000000-0005-0000-0000-00009E0A0000}"/>
    <cellStyle name="Aþ¸¶ [_갑문배수장보완(03.6월)" xfId="2776" xr:uid="{00000000-0005-0000-0000-00009F0A0000}"/>
    <cellStyle name="Äþ¸¶ [_견동지구(2004시행당초)" xfId="2777" xr:uid="{00000000-0005-0000-0000-0000A00A0000}"/>
    <cellStyle name="Aþ¸¶ [_기계공보완내역(2008)" xfId="2778" xr:uid="{00000000-0005-0000-0000-0000A10A0000}"/>
    <cellStyle name="Äþ¸¶ [_기계공사비 내역" xfId="2779" xr:uid="{00000000-0005-0000-0000-0000A20A0000}"/>
    <cellStyle name="Aþ¸¶ [_기전부문 계획보완 개요(2007)" xfId="2780" xr:uid="{00000000-0005-0000-0000-0000A30A0000}"/>
    <cellStyle name="Äþ¸¶ [_기전부문 계획보완 개요(2007)" xfId="2781" xr:uid="{00000000-0005-0000-0000-0000A40A0000}"/>
    <cellStyle name="Aþ¸¶ [_대흥지구(2006보완계획)" xfId="2782" xr:uid="{00000000-0005-0000-0000-0000A50A0000}"/>
    <cellStyle name="Äþ¸¶ [_대흥지구(2006보완계획)" xfId="2783" xr:uid="{00000000-0005-0000-0000-0000A60A0000}"/>
    <cellStyle name="Aþ¸¶ [_롤라게이트(3.0X1.5)" xfId="2784" xr:uid="{00000000-0005-0000-0000-0000A70A0000}"/>
    <cellStyle name="Äþ¸¶ [_롤라게이트(3.0X1.5)" xfId="2785" xr:uid="{00000000-0005-0000-0000-0000A80A0000}"/>
    <cellStyle name="Aþ¸¶ [_마곡보완" xfId="2786" xr:uid="{00000000-0005-0000-0000-0000A90A0000}"/>
    <cellStyle name="Äþ¸¶ [_마곡보완" xfId="2787" xr:uid="{00000000-0005-0000-0000-0000AA0A0000}"/>
    <cellStyle name="Aþ¸¶ [_마곡보완_001. 원남사업비" xfId="2788" xr:uid="{00000000-0005-0000-0000-0000AB0A0000}"/>
    <cellStyle name="Äþ¸¶ [_마곡보완_001. 원남사업비" xfId="2789" xr:uid="{00000000-0005-0000-0000-0000AC0A0000}"/>
    <cellStyle name="Aþ¸¶ [_마곡보완_롤라게이트(3.0X1.5)" xfId="2790" xr:uid="{00000000-0005-0000-0000-0000AD0A0000}"/>
    <cellStyle name="Äþ¸¶ [_마곡보완_롤라게이트(3.0X1.5)" xfId="2791" xr:uid="{00000000-0005-0000-0000-0000AE0A0000}"/>
    <cellStyle name="Aþ¸¶ [_마곡보완_변경내용요약" xfId="2792" xr:uid="{00000000-0005-0000-0000-0000AF0A0000}"/>
    <cellStyle name="Äþ¸¶ [_마곡보완_변경내용요약" xfId="2793" xr:uid="{00000000-0005-0000-0000-0000B00A0000}"/>
    <cellStyle name="Aþ¸¶ [_마곡보완_보완검토(안)(샘플)" xfId="2794" xr:uid="{00000000-0005-0000-0000-0000B10A0000}"/>
    <cellStyle name="Äþ¸¶ [_마곡보완_보완검토(안)(샘플)" xfId="2795" xr:uid="{00000000-0005-0000-0000-0000B20A0000}"/>
    <cellStyle name="Aþ¸¶ [_마곡보완_복탄 철콘하도급 내역서(09년)" xfId="2796" xr:uid="{00000000-0005-0000-0000-0000B30A0000}"/>
    <cellStyle name="Äþ¸¶ [_마곡보완_복탄 철콘하도급 내역서(09년)" xfId="2797" xr:uid="{00000000-0005-0000-0000-0000B40A0000}"/>
    <cellStyle name="Aþ¸¶ [_마곡보완_서부1지구보완요약서" xfId="2798" xr:uid="{00000000-0005-0000-0000-0000B50A0000}"/>
    <cellStyle name="Äþ¸¶ [_마곡보완_서부1지구보완요약서" xfId="2799" xr:uid="{00000000-0005-0000-0000-0000B60A0000}"/>
    <cellStyle name="Aþ¸¶ [_마곡보완_수량내역서-용당" xfId="2800" xr:uid="{00000000-0005-0000-0000-0000B70A0000}"/>
    <cellStyle name="Äþ¸¶ [_마곡보완_수량내역서-용당" xfId="2801" xr:uid="{00000000-0005-0000-0000-0000B80A0000}"/>
    <cellStyle name="Aþ¸¶ [_마곡보완_착공내역서(10년분총괄내역서)" xfId="2802" xr:uid="{00000000-0005-0000-0000-0000B90A0000}"/>
    <cellStyle name="Äþ¸¶ [_마곡보완_착공내역서(10년분총괄내역서)" xfId="2803" xr:uid="{00000000-0005-0000-0000-0000BA0A0000}"/>
    <cellStyle name="Aþ¸¶ [_마곡보완_청곡양수장 기계내역" xfId="2804" xr:uid="{00000000-0005-0000-0000-0000BB0A0000}"/>
    <cellStyle name="Äþ¸¶ [_마곡보완_청곡양수장 기계내역" xfId="2805" xr:uid="{00000000-0005-0000-0000-0000BC0A0000}"/>
    <cellStyle name="Aþ¸¶ [_마곡보완_한천지구 기계내역서(2007년-추가보완)" xfId="2806" xr:uid="{00000000-0005-0000-0000-0000BD0A0000}"/>
    <cellStyle name="Äþ¸¶ [_마곡보완_한천지구 기계내역서(2007년-추가보완)" xfId="2807" xr:uid="{00000000-0005-0000-0000-0000BE0A0000}"/>
    <cellStyle name="Aþ¸¶ [_배사수문" xfId="2808" xr:uid="{00000000-0005-0000-0000-0000BF0A0000}"/>
    <cellStyle name="Äþ¸¶ [_배사수문" xfId="2809" xr:uid="{00000000-0005-0000-0000-0000C00A0000}"/>
    <cellStyle name="Aþ¸¶ [_배수문 내역서(1.5×1.5×2련, 3.0×3.0×2련)" xfId="2810" xr:uid="{00000000-0005-0000-0000-0000C10A0000}"/>
    <cellStyle name="Äþ¸¶ [_배수문 내역서(1.5×1.5×2련, 3.0×3.0×2련)" xfId="2811" xr:uid="{00000000-0005-0000-0000-0000C20A0000}"/>
    <cellStyle name="Aþ¸¶ [_백공2지구 기계공사 계약내역서(05.03.07)-전체분" xfId="2812" xr:uid="{00000000-0005-0000-0000-0000C30A0000}"/>
    <cellStyle name="Äþ¸¶ [_변경내용요약" xfId="2813" xr:uid="{00000000-0005-0000-0000-0000C40A0000}"/>
    <cellStyle name="Aþ¸¶ [_복탄 철콘하도급 내역서(09년)" xfId="2814" xr:uid="{00000000-0005-0000-0000-0000C50A0000}"/>
    <cellStyle name="Äþ¸¶ [_복탄 철콘하도급 내역서(09년)" xfId="2815" xr:uid="{00000000-0005-0000-0000-0000C60A0000}"/>
    <cellStyle name="Aþ¸¶ [_서부1지구 사업시행내역(2006년)" xfId="2816" xr:uid="{00000000-0005-0000-0000-0000C70A0000}"/>
    <cellStyle name="Äþ¸¶ [_서부1지구보완요약서" xfId="2817" xr:uid="{00000000-0005-0000-0000-0000C80A0000}"/>
    <cellStyle name="Aþ¸¶ [_수량내역서-용당" xfId="2818" xr:uid="{00000000-0005-0000-0000-0000C90A0000}"/>
    <cellStyle name="Äþ¸¶ [_수량내역서-용당" xfId="2819" xr:uid="{00000000-0005-0000-0000-0000CA0A0000}"/>
    <cellStyle name="Aþ¸¶ [_수문(5x5이하) 일위" xfId="2820" xr:uid="{00000000-0005-0000-0000-0000CB0A0000}"/>
    <cellStyle name="Äþ¸¶ [_수문(5x5이하) 일위" xfId="2821" xr:uid="{00000000-0005-0000-0000-0000CC0A0000}"/>
    <cellStyle name="Aþ¸¶ [_수문(5x5이하) 일위-곽노임2개수정" xfId="2822" xr:uid="{00000000-0005-0000-0000-0000CD0A0000}"/>
    <cellStyle name="Äþ¸¶ [_수문(5x5이하) 일위-곽노임2개수정" xfId="2823" xr:uid="{00000000-0005-0000-0000-0000CE0A0000}"/>
    <cellStyle name="Aþ¸¶ [_수문(5x5초과) 일위" xfId="2824" xr:uid="{00000000-0005-0000-0000-0000CF0A0000}"/>
    <cellStyle name="Äþ¸¶ [_수문(5x5초과) 일위" xfId="2825" xr:uid="{00000000-0005-0000-0000-0000D00A0000}"/>
    <cellStyle name="Aþ¸¶ [_수문_5m이하(2006년_3월)" xfId="2826" xr:uid="{00000000-0005-0000-0000-0000D10A0000}"/>
    <cellStyle name="Äþ¸¶ [_수문_5m이하(2006년_3월)" xfId="2827" xr:uid="{00000000-0005-0000-0000-0000D20A0000}"/>
    <cellStyle name="Aþ¸¶ [_수문일위" xfId="2828" xr:uid="{00000000-0005-0000-0000-0000D30A0000}"/>
    <cellStyle name="Äþ¸¶ [_수문일위" xfId="2829" xr:uid="{00000000-0005-0000-0000-0000D40A0000}"/>
    <cellStyle name="Aþ¸¶ [_수문일위_수량내역서-용당" xfId="2830" xr:uid="{00000000-0005-0000-0000-0000D50A0000}"/>
    <cellStyle name="Äþ¸¶ [_수문일위_수량내역서-용당" xfId="2831" xr:uid="{00000000-0005-0000-0000-0000D60A0000}"/>
    <cellStyle name="Aþ¸¶ [_시화4공구 내역서(기계부분)" xfId="2832" xr:uid="{00000000-0005-0000-0000-0000D70A0000}"/>
    <cellStyle name="Äþ¸¶ [_시화4공구 내역서(기계부분)" xfId="2833" xr:uid="{00000000-0005-0000-0000-0000D80A0000}"/>
    <cellStyle name="Aþ¸¶ [_신태인배수장제진기" xfId="2834" xr:uid="{00000000-0005-0000-0000-0000D90A0000}"/>
    <cellStyle name="Äþ¸¶ [_실정보고(가체절)보고" xfId="2835" xr:uid="{00000000-0005-0000-0000-0000DA0A0000}"/>
    <cellStyle name="Aþ¸¶ [_옥연지구-취수탑내역(최종)-0803-" xfId="2836" xr:uid="{00000000-0005-0000-0000-0000DB0A0000}"/>
    <cellStyle name="Äþ¸¶ [_옥연지구-취수탑내역(최종)-0803-" xfId="2837" xr:uid="{00000000-0005-0000-0000-0000DC0A0000}"/>
    <cellStyle name="Aþ¸¶ [_옥포배수갑문설계11.26" xfId="2838" xr:uid="{00000000-0005-0000-0000-0000DD0A0000}"/>
    <cellStyle name="Äþ¸¶ [_율북보완" xfId="2839" xr:uid="{00000000-0005-0000-0000-0000DE0A0000}"/>
    <cellStyle name="Aþ¸¶ [_일위대가" xfId="2840" xr:uid="{00000000-0005-0000-0000-0000DF0A0000}"/>
    <cellStyle name="Äþ¸¶ [_일위대가" xfId="2841" xr:uid="{00000000-0005-0000-0000-0000E00A0000}"/>
    <cellStyle name="Aþ¸¶ [_재료단가" xfId="2842" xr:uid="{00000000-0005-0000-0000-0000E10A0000}"/>
    <cellStyle name="Äþ¸¶ [_재료단가" xfId="2843" xr:uid="{00000000-0005-0000-0000-0000E20A0000}"/>
    <cellStyle name="Aþ¸¶ [_전체분" xfId="2844" xr:uid="{00000000-0005-0000-0000-0000E30A0000}"/>
    <cellStyle name="Äþ¸¶ [_접지양수장내역서" xfId="2845" xr:uid="{00000000-0005-0000-0000-0000E40A0000}"/>
    <cellStyle name="Aþ¸¶ [_정산내역서(2005년)" xfId="2846" xr:uid="{00000000-0005-0000-0000-0000E50A0000}"/>
    <cellStyle name="Äþ¸¶ [_착공내역서(10년분총괄내역서)" xfId="2847" xr:uid="{00000000-0005-0000-0000-0000E60A0000}"/>
    <cellStyle name="Aþ¸¶ [_청곡양수장 기계내역" xfId="2848" xr:uid="{00000000-0005-0000-0000-0000E70A0000}"/>
    <cellStyle name="Äþ¸¶ [_청곡양수장 기계내역" xfId="2849" xr:uid="{00000000-0005-0000-0000-0000E80A0000}"/>
    <cellStyle name="Aþ¸¶ [_탄천지구 계획보완내역(2006년 양수장-최종)" xfId="2850" xr:uid="{00000000-0005-0000-0000-0000E90A0000}"/>
    <cellStyle name="Äþ¸¶ [_탄천지구 계획보완내역(2006년 양수장-최종)" xfId="2851" xr:uid="{00000000-0005-0000-0000-0000EA0A0000}"/>
    <cellStyle name="Aþ¸¶ [_한천지구 기계내역서(2007년-추가보완)" xfId="2852" xr:uid="{00000000-0005-0000-0000-0000EB0A0000}"/>
    <cellStyle name="Äþ¸¶ [_한천지구 기계내역서(2007년-추가보완)" xfId="2853" xr:uid="{00000000-0005-0000-0000-0000EC0A0000}"/>
    <cellStyle name="AÞ¸¶ [0]_ 2ÆAAþº° " xfId="2854" xr:uid="{00000000-0005-0000-0000-0000ED0A0000}"/>
    <cellStyle name="ÄÞ¸¶ [0]_´ë°¡ (2)" xfId="2855" xr:uid="{00000000-0005-0000-0000-0000EE0A0000}"/>
    <cellStyle name="AÞ¸¶ [0]_¸AAa" xfId="2856" xr:uid="{00000000-0005-0000-0000-0000EF0A0000}"/>
    <cellStyle name="ÄÞ¸¶ [0]_±âÅ¸" xfId="2857" xr:uid="{00000000-0005-0000-0000-0000F00A0000}"/>
    <cellStyle name="AÞ¸¶ [0]_°eE¹_11¿a½A " xfId="2858" xr:uid="{00000000-0005-0000-0000-0000F10A0000}"/>
    <cellStyle name="ÄÞ¸¶ [0]_Æ÷Àåº°°ü°Å¿¬Àå ¹× Æò±Õ³ôÀÌ" xfId="2859" xr:uid="{00000000-0005-0000-0000-0000F20A0000}"/>
    <cellStyle name="AÞ¸¶ [0]_INQUIRY ¿μ¾÷AßAø " xfId="2860" xr:uid="{00000000-0005-0000-0000-0000F30A0000}"/>
    <cellStyle name="ÄÞ¸¶ [0]_º»¼± ±æ¾î±úºÎ ¼ö·® Áý°èÇ¥ " xfId="2861" xr:uid="{00000000-0005-0000-0000-0000F40A0000}"/>
    <cellStyle name="AÞ¸¶ [0]_º≫¼± ±æ¾i±uºI ¼o·R Ay°eC￥ " xfId="2862" xr:uid="{00000000-0005-0000-0000-0000F50A0000}"/>
    <cellStyle name="ÄÞ¸¶ [0]_Sheet1" xfId="2863" xr:uid="{00000000-0005-0000-0000-0000F60A0000}"/>
    <cellStyle name="AÞ¸¶_ 2ÆAAþº° " xfId="2864" xr:uid="{00000000-0005-0000-0000-0000F70A0000}"/>
    <cellStyle name="ÄÞ¸¶_´ë°¡ (2)" xfId="2865" xr:uid="{00000000-0005-0000-0000-0000F80A0000}"/>
    <cellStyle name="AÞ¸¶_¸AAa" xfId="2866" xr:uid="{00000000-0005-0000-0000-0000F90A0000}"/>
    <cellStyle name="ÄÞ¸¶_±âÅ¸" xfId="2867" xr:uid="{00000000-0005-0000-0000-0000FA0A0000}"/>
    <cellStyle name="AÞ¸¶_°eE¹_11¿a½A " xfId="2868" xr:uid="{00000000-0005-0000-0000-0000FB0A0000}"/>
    <cellStyle name="ÄÞ¸¶_Æ÷Àåº°°ü°Å¿¬Àå ¹× Æò±Õ³ôÀÌ" xfId="2869" xr:uid="{00000000-0005-0000-0000-0000FC0A0000}"/>
    <cellStyle name="AÞ¸¶_INQUIRY ¿μ¾÷AßAø " xfId="2870" xr:uid="{00000000-0005-0000-0000-0000FD0A0000}"/>
    <cellStyle name="ÄÞ¸¶_º»¼± ±æ¾î±úºÎ ¼ö·® Áý°èÇ¥ " xfId="2871" xr:uid="{00000000-0005-0000-0000-0000FE0A0000}"/>
    <cellStyle name="AÞ¸¶_º≫¼± ±æ¾i±uºI ¼o·R Ay°eC￥ " xfId="2872" xr:uid="{00000000-0005-0000-0000-0000FF0A0000}"/>
    <cellStyle name="ÄÞ¸¶_Sheet1" xfId="2873" xr:uid="{00000000-0005-0000-0000-0000000B0000}"/>
    <cellStyle name="Àú¸®¼ö" xfId="2874" xr:uid="{00000000-0005-0000-0000-0000010B0000}"/>
    <cellStyle name="Àú¸®¼ö0" xfId="2875" xr:uid="{00000000-0005-0000-0000-0000020B0000}"/>
    <cellStyle name="Au¸r " xfId="2876" xr:uid="{00000000-0005-0000-0000-0000030B0000}"/>
    <cellStyle name="Au¸r¼" xfId="2877" xr:uid="{00000000-0005-0000-0000-0000040B0000}"/>
    <cellStyle name="_x0001_b" xfId="2878" xr:uid="{00000000-0005-0000-0000-0000050B0000}"/>
    <cellStyle name="BA" xfId="2879" xr:uid="{00000000-0005-0000-0000-0000060B0000}"/>
    <cellStyle name="Background" xfId="2880" xr:uid="{00000000-0005-0000-0000-0000070B0000}"/>
    <cellStyle name="body" xfId="2881" xr:uid="{00000000-0005-0000-0000-0000080B0000}"/>
    <cellStyle name="BoldHdr" xfId="2882" xr:uid="{00000000-0005-0000-0000-0000090B0000}"/>
    <cellStyle name="Bridge " xfId="2883" xr:uid="{00000000-0005-0000-0000-00000A0B0000}"/>
    <cellStyle name="C¡" xfId="2884" xr:uid="{00000000-0005-0000-0000-00000B0B0000}"/>
    <cellStyle name="C¡IA¨ª_¡ic¨u¡A¨￢I¨￢¡Æ AN¡Æe " xfId="2885" xr:uid="{00000000-0005-0000-0000-00000C0B0000}"/>
    <cellStyle name="C￥" xfId="2886" xr:uid="{00000000-0005-0000-0000-00000D0B0000}"/>
    <cellStyle name="Ç¥" xfId="16" xr:uid="{00000000-0005-0000-0000-00000E0B0000}"/>
    <cellStyle name="C￥_(서부1 기계)물량내역서" xfId="2887" xr:uid="{00000000-0005-0000-0000-00000F0B0000}"/>
    <cellStyle name="Ç¥_000.%20%EC%82%BC%EA%B8%B0%EC%A7%80%EA%B8%89%EC%9E%90%EC%9E%AC%EB%8C%80%EB%AA%85%EC%84%B8%EC%84%9C(1)" xfId="2888" xr:uid="{00000000-0005-0000-0000-0000100B0000}"/>
    <cellStyle name="C￥_001. 사업비" xfId="2889" xr:uid="{00000000-0005-0000-0000-0000110B0000}"/>
    <cellStyle name="Ç¥_001. 사업비" xfId="2890" xr:uid="{00000000-0005-0000-0000-0000120B0000}"/>
    <cellStyle name="C￥_001. 원남사업비" xfId="2891" xr:uid="{00000000-0005-0000-0000-0000130B0000}"/>
    <cellStyle name="Ç¥_001. 원남사업비" xfId="2892" xr:uid="{00000000-0005-0000-0000-0000140B0000}"/>
    <cellStyle name="C￥_1차+2차 단가보안(03.07.14)-기존품목+신규품목" xfId="2893" xr:uid="{00000000-0005-0000-0000-0000150B0000}"/>
    <cellStyle name="Ç¥_2.'09년 양배수장 등 일위_상반기" xfId="2894" xr:uid="{00000000-0005-0000-0000-0000160B0000}"/>
    <cellStyle name="C￥_2.'09년 양배수장 등 일위_하반기" xfId="2895" xr:uid="{00000000-0005-0000-0000-0000170B0000}"/>
    <cellStyle name="Ç¥_2.'09년 양배수장 등 일위_하반기" xfId="2896" xr:uid="{00000000-0005-0000-0000-0000180B0000}"/>
    <cellStyle name="C￥_2.'10년 양배수장 등 일위_상반기" xfId="2897" xr:uid="{00000000-0005-0000-0000-0000190B0000}"/>
    <cellStyle name="Ç¥_2.'10년 양배수장 등 일위_상반기" xfId="2898" xr:uid="{00000000-0005-0000-0000-00001A0B0000}"/>
    <cellStyle name="C￥_2.'10년 양배수장 등 일위_상반기(본부)" xfId="2899" xr:uid="{00000000-0005-0000-0000-00001B0B0000}"/>
    <cellStyle name="Ç¥_2.'10년 양배수장 등 일위_상반기(본부)" xfId="2900" xr:uid="{00000000-0005-0000-0000-00001C0B0000}"/>
    <cellStyle name="C￥_2-오산기계일위(양배수장)" xfId="2901" xr:uid="{00000000-0005-0000-0000-00001D0B0000}"/>
    <cellStyle name="Ç¥_2-오산기계일위(양배수장)" xfId="2902" xr:uid="{00000000-0005-0000-0000-00001E0B0000}"/>
    <cellStyle name="C￥_4.'09년 수문(5x5이하) 일위_상반기" xfId="2903" xr:uid="{00000000-0005-0000-0000-00001F0B0000}"/>
    <cellStyle name="Ç¥_4.'09년 수문(5x5이하) 일위_상반기" xfId="2904" xr:uid="{00000000-0005-0000-0000-0000200B0000}"/>
    <cellStyle name="C￥_4.'09년 수문(5x5이하) 일위_하반기" xfId="2905" xr:uid="{00000000-0005-0000-0000-0000210B0000}"/>
    <cellStyle name="Ç¥_4.'09년 수문(5x5이하) 일위_하반기" xfId="2906" xr:uid="{00000000-0005-0000-0000-0000220B0000}"/>
    <cellStyle name="C￥_4.'10년 수문(5x5이하) 일위_상반기" xfId="2907" xr:uid="{00000000-0005-0000-0000-0000230B0000}"/>
    <cellStyle name="Ç¥_4.'10년 수문(5x5이하) 일위_상반기" xfId="2908" xr:uid="{00000000-0005-0000-0000-0000240B0000}"/>
    <cellStyle name="C￥_4-오산기계일위(엑츄에이터설치)" xfId="2909" xr:uid="{00000000-0005-0000-0000-0000250B0000}"/>
    <cellStyle name="Ç¥_4-오산기계일위(엑츄에이터설치)" xfId="2910" xr:uid="{00000000-0005-0000-0000-0000260B0000}"/>
    <cellStyle name="C￥_5.'10년 수문(5x5초과) 일위_상반기" xfId="2911" xr:uid="{00000000-0005-0000-0000-0000270B0000}"/>
    <cellStyle name="Ç¥_5.'10년 수문(5x5초과) 일위_상반기" xfId="2912" xr:uid="{00000000-0005-0000-0000-0000280B0000}"/>
    <cellStyle name="C￥_갑문배수장보완(03.6월)" xfId="2913" xr:uid="{00000000-0005-0000-0000-0000290B0000}"/>
    <cellStyle name="Ç¥_견동지구(2004시행당초)" xfId="2914" xr:uid="{00000000-0005-0000-0000-00002A0B0000}"/>
    <cellStyle name="C￥_기계공보완내역(2008)" xfId="2915" xr:uid="{00000000-0005-0000-0000-00002B0B0000}"/>
    <cellStyle name="Ç¥_기계공사비 내역" xfId="2916" xr:uid="{00000000-0005-0000-0000-00002C0B0000}"/>
    <cellStyle name="C￥_기전부문 계획보완 개요(2007)" xfId="2917" xr:uid="{00000000-0005-0000-0000-00002D0B0000}"/>
    <cellStyle name="Ç¥_기전부문 계획보완 개요(2007)" xfId="2918" xr:uid="{00000000-0005-0000-0000-00002E0B0000}"/>
    <cellStyle name="C￥_대흥지구(2006보완계획)" xfId="2919" xr:uid="{00000000-0005-0000-0000-00002F0B0000}"/>
    <cellStyle name="Ç¥_대흥지구(2006보완계획)" xfId="2920" xr:uid="{00000000-0005-0000-0000-0000300B0000}"/>
    <cellStyle name="C￥_롤라게이트(3.0X1.5)" xfId="2921" xr:uid="{00000000-0005-0000-0000-0000310B0000}"/>
    <cellStyle name="Ç¥_롤라게이트(3.0X1.5)" xfId="2922" xr:uid="{00000000-0005-0000-0000-0000320B0000}"/>
    <cellStyle name="C￥_마곡보완" xfId="2923" xr:uid="{00000000-0005-0000-0000-0000330B0000}"/>
    <cellStyle name="Ç¥_마곡보완" xfId="2924" xr:uid="{00000000-0005-0000-0000-0000340B0000}"/>
    <cellStyle name="C￥_마곡보완_001. 원남사업비" xfId="2925" xr:uid="{00000000-0005-0000-0000-0000350B0000}"/>
    <cellStyle name="Ç¥_마곡보완_001. 원남사업비" xfId="2926" xr:uid="{00000000-0005-0000-0000-0000360B0000}"/>
    <cellStyle name="C￥_마곡보완_롤라게이트(3.0X1.5)" xfId="2927" xr:uid="{00000000-0005-0000-0000-0000370B0000}"/>
    <cellStyle name="Ç¥_마곡보완_롤라게이트(3.0X1.5)" xfId="2928" xr:uid="{00000000-0005-0000-0000-0000380B0000}"/>
    <cellStyle name="C￥_마곡보완_변경내용요약" xfId="2929" xr:uid="{00000000-0005-0000-0000-0000390B0000}"/>
    <cellStyle name="Ç¥_마곡보완_변경내용요약" xfId="2930" xr:uid="{00000000-0005-0000-0000-00003A0B0000}"/>
    <cellStyle name="C￥_마곡보완_보완검토(안)(샘플)" xfId="2931" xr:uid="{00000000-0005-0000-0000-00003B0B0000}"/>
    <cellStyle name="Ç¥_마곡보완_보완검토(안)(샘플)" xfId="2932" xr:uid="{00000000-0005-0000-0000-00003C0B0000}"/>
    <cellStyle name="C￥_마곡보완_복탄 철콘하도급 내역서(09년)" xfId="2933" xr:uid="{00000000-0005-0000-0000-00003D0B0000}"/>
    <cellStyle name="Ç¥_마곡보완_복탄 철콘하도급 내역서(09년)" xfId="2934" xr:uid="{00000000-0005-0000-0000-00003E0B0000}"/>
    <cellStyle name="C￥_마곡보완_서부1지구보완요약서" xfId="2935" xr:uid="{00000000-0005-0000-0000-00003F0B0000}"/>
    <cellStyle name="Ç¥_마곡보완_서부1지구보완요약서" xfId="2936" xr:uid="{00000000-0005-0000-0000-0000400B0000}"/>
    <cellStyle name="C￥_마곡보완_수량내역서-용당" xfId="2937" xr:uid="{00000000-0005-0000-0000-0000410B0000}"/>
    <cellStyle name="Ç¥_마곡보완_수량내역서-용당" xfId="2938" xr:uid="{00000000-0005-0000-0000-0000420B0000}"/>
    <cellStyle name="C￥_마곡보완_착공내역서(10년분총괄내역서)" xfId="2939" xr:uid="{00000000-0005-0000-0000-0000430B0000}"/>
    <cellStyle name="Ç¥_마곡보완_착공내역서(10년분총괄내역서)" xfId="2940" xr:uid="{00000000-0005-0000-0000-0000440B0000}"/>
    <cellStyle name="C￥_마곡보완_청곡양수장 기계내역" xfId="2941" xr:uid="{00000000-0005-0000-0000-0000450B0000}"/>
    <cellStyle name="Ç¥_마곡보완_청곡양수장 기계내역" xfId="2942" xr:uid="{00000000-0005-0000-0000-0000460B0000}"/>
    <cellStyle name="C￥_마곡보완_한천지구 기계내역서(2007년-추가보완)" xfId="2943" xr:uid="{00000000-0005-0000-0000-0000470B0000}"/>
    <cellStyle name="Ç¥_마곡보완_한천지구 기계내역서(2007년-추가보완)" xfId="2944" xr:uid="{00000000-0005-0000-0000-0000480B0000}"/>
    <cellStyle name="C￥_배사수문" xfId="2945" xr:uid="{00000000-0005-0000-0000-0000490B0000}"/>
    <cellStyle name="Ç¥_배사수문" xfId="2946" xr:uid="{00000000-0005-0000-0000-00004A0B0000}"/>
    <cellStyle name="C￥_배수문 내역서(1.5×1.5×2련, 3.0×3.0×2련)" xfId="2947" xr:uid="{00000000-0005-0000-0000-00004B0B0000}"/>
    <cellStyle name="Ç¥_배수문 내역서(1.5×1.5×2련, 3.0×3.0×2련)" xfId="2948" xr:uid="{00000000-0005-0000-0000-00004C0B0000}"/>
    <cellStyle name="C￥_백공2지구 기계공사 계약내역서(05.03.07)-전체분" xfId="2949" xr:uid="{00000000-0005-0000-0000-00004D0B0000}"/>
    <cellStyle name="Ç¥_변경내용요약" xfId="2950" xr:uid="{00000000-0005-0000-0000-00004E0B0000}"/>
    <cellStyle name="C￥_복탄 철콘하도급 내역서(09년)" xfId="2951" xr:uid="{00000000-0005-0000-0000-00004F0B0000}"/>
    <cellStyle name="Ç¥_복탄 철콘하도급 내역서(09년)" xfId="2952" xr:uid="{00000000-0005-0000-0000-0000500B0000}"/>
    <cellStyle name="C￥_서부1지구 사업시행내역(2006년)" xfId="2953" xr:uid="{00000000-0005-0000-0000-0000510B0000}"/>
    <cellStyle name="Ç¥_서부1지구보완요약서" xfId="2954" xr:uid="{00000000-0005-0000-0000-0000520B0000}"/>
    <cellStyle name="C￥_수량내역서-용당" xfId="2955" xr:uid="{00000000-0005-0000-0000-0000530B0000}"/>
    <cellStyle name="Ç¥_수량내역서-용당" xfId="2956" xr:uid="{00000000-0005-0000-0000-0000540B0000}"/>
    <cellStyle name="C￥_수문(5x5이하) 일위" xfId="2957" xr:uid="{00000000-0005-0000-0000-0000550B0000}"/>
    <cellStyle name="Ç¥_수문(5x5이하) 일위" xfId="2958" xr:uid="{00000000-0005-0000-0000-0000560B0000}"/>
    <cellStyle name="C￥_수문(5x5이하) 일위-곽노임2개수정" xfId="2959" xr:uid="{00000000-0005-0000-0000-0000570B0000}"/>
    <cellStyle name="Ç¥_수문(5x5이하) 일위-곽노임2개수정" xfId="2960" xr:uid="{00000000-0005-0000-0000-0000580B0000}"/>
    <cellStyle name="C￥_수문(5x5초과) 일위" xfId="2961" xr:uid="{00000000-0005-0000-0000-0000590B0000}"/>
    <cellStyle name="Ç¥_수문(5x5초과) 일위" xfId="2962" xr:uid="{00000000-0005-0000-0000-00005A0B0000}"/>
    <cellStyle name="C￥_수문_5m이하(2006년_3월)" xfId="2963" xr:uid="{00000000-0005-0000-0000-00005B0B0000}"/>
    <cellStyle name="Ç¥_수문_5m이하(2006년_3월)" xfId="2964" xr:uid="{00000000-0005-0000-0000-00005C0B0000}"/>
    <cellStyle name="C￥_수문일위" xfId="2965" xr:uid="{00000000-0005-0000-0000-00005D0B0000}"/>
    <cellStyle name="Ç¥_수문일위" xfId="2966" xr:uid="{00000000-0005-0000-0000-00005E0B0000}"/>
    <cellStyle name="C￥_수문일위_수량내역서-용당" xfId="2967" xr:uid="{00000000-0005-0000-0000-00005F0B0000}"/>
    <cellStyle name="Ç¥_수문일위_수량내역서-용당" xfId="2968" xr:uid="{00000000-0005-0000-0000-0000600B0000}"/>
    <cellStyle name="C￥_시화4공구 내역서(기계부분)" xfId="2969" xr:uid="{00000000-0005-0000-0000-0000610B0000}"/>
    <cellStyle name="Ç¥_시화4공구 내역서(기계부분)" xfId="2970" xr:uid="{00000000-0005-0000-0000-0000620B0000}"/>
    <cellStyle name="C￥_신태인배수장제진기" xfId="2971" xr:uid="{00000000-0005-0000-0000-0000630B0000}"/>
    <cellStyle name="Ç¥_실정보고(가체절)보고" xfId="2972" xr:uid="{00000000-0005-0000-0000-0000640B0000}"/>
    <cellStyle name="C￥_옥연지구-취수탑내역(최종)-0803-" xfId="2973" xr:uid="{00000000-0005-0000-0000-0000650B0000}"/>
    <cellStyle name="Ç¥_옥연지구-취수탑내역(최종)-0803-" xfId="2974" xr:uid="{00000000-0005-0000-0000-0000660B0000}"/>
    <cellStyle name="C￥_옥포배수갑문설계11.26" xfId="2975" xr:uid="{00000000-0005-0000-0000-0000670B0000}"/>
    <cellStyle name="Ç¥_율북보완" xfId="2976" xr:uid="{00000000-0005-0000-0000-0000680B0000}"/>
    <cellStyle name="C￥_일위대가" xfId="2977" xr:uid="{00000000-0005-0000-0000-0000690B0000}"/>
    <cellStyle name="Ç¥_일위대가" xfId="2978" xr:uid="{00000000-0005-0000-0000-00006A0B0000}"/>
    <cellStyle name="C￥_재료단가" xfId="2979" xr:uid="{00000000-0005-0000-0000-00006B0B0000}"/>
    <cellStyle name="Ç¥_재료단가" xfId="2980" xr:uid="{00000000-0005-0000-0000-00006C0B0000}"/>
    <cellStyle name="C￥_전체분" xfId="2981" xr:uid="{00000000-0005-0000-0000-00006D0B0000}"/>
    <cellStyle name="Ç¥_접지양수장내역서" xfId="2982" xr:uid="{00000000-0005-0000-0000-00006E0B0000}"/>
    <cellStyle name="C￥_정산내역서(2005년)" xfId="2983" xr:uid="{00000000-0005-0000-0000-00006F0B0000}"/>
    <cellStyle name="Ç¥_착공내역서(10년분총괄내역서)" xfId="2984" xr:uid="{00000000-0005-0000-0000-0000700B0000}"/>
    <cellStyle name="C￥_청곡양수장 기계내역" xfId="2985" xr:uid="{00000000-0005-0000-0000-0000710B0000}"/>
    <cellStyle name="Ç¥_청곡양수장 기계내역" xfId="2986" xr:uid="{00000000-0005-0000-0000-0000720B0000}"/>
    <cellStyle name="C￥_탄천지구 계획보완내역(2006년 양수장-최종)" xfId="2987" xr:uid="{00000000-0005-0000-0000-0000730B0000}"/>
    <cellStyle name="Ç¥_탄천지구 계획보완내역(2006년 양수장-최종)" xfId="2988" xr:uid="{00000000-0005-0000-0000-0000740B0000}"/>
    <cellStyle name="C￥_한천지구 기계내역서(2007년-추가보완)" xfId="2989" xr:uid="{00000000-0005-0000-0000-0000750B0000}"/>
    <cellStyle name="Ç¥_한천지구 기계내역서(2007년-추가보완)" xfId="2990" xr:uid="{00000000-0005-0000-0000-0000760B0000}"/>
    <cellStyle name="C￥AØ_  FAB AIA¤  " xfId="17" xr:uid="{00000000-0005-0000-0000-0000770B0000}"/>
    <cellStyle name="Ç¥ÁØ_´ë°¡ (2)" xfId="2991" xr:uid="{00000000-0005-0000-0000-0000780B0000}"/>
    <cellStyle name="C￥AØ_¿μ¾÷CoE² " xfId="2992" xr:uid="{00000000-0005-0000-0000-0000790B0000}"/>
    <cellStyle name="Ç¥ÁØ_±â¼ú°ËÅä" xfId="2993" xr:uid="{00000000-0005-0000-0000-00007A0B0000}"/>
    <cellStyle name="C￥AØ_≫c¾÷ºIº° AN°e " xfId="2994" xr:uid="{00000000-0005-0000-0000-00007B0B0000}"/>
    <cellStyle name="Ç¥ÁØ_Æ÷Àåº°°ü°Å¿¬Àå ¹× Æò±Õ³ôÀÌ" xfId="2995" xr:uid="{00000000-0005-0000-0000-00007C0B0000}"/>
    <cellStyle name="C￥AØ_PERSONAL" xfId="2996" xr:uid="{00000000-0005-0000-0000-00007D0B0000}"/>
    <cellStyle name="Calc Currency (0)" xfId="18" xr:uid="{00000000-0005-0000-0000-00007E0B0000}"/>
    <cellStyle name="Calc Currency (0) 2" xfId="2997" xr:uid="{00000000-0005-0000-0000-00007F0B0000}"/>
    <cellStyle name="Calc Currency (0) 3" xfId="2998" xr:uid="{00000000-0005-0000-0000-0000800B0000}"/>
    <cellStyle name="Calc Currency (0) 4" xfId="4491" xr:uid="{00000000-0005-0000-0000-0000810B0000}"/>
    <cellStyle name="Calc Currency (0) 5" xfId="4508" xr:uid="{00000000-0005-0000-0000-0000820B0000}"/>
    <cellStyle name="Calc Currency (0)_4.배수공(내응)" xfId="2999" xr:uid="{00000000-0005-0000-0000-0000830B0000}"/>
    <cellStyle name="Calc Currency (2)" xfId="3000" xr:uid="{00000000-0005-0000-0000-0000840B0000}"/>
    <cellStyle name="Calc Percent (0)" xfId="3001" xr:uid="{00000000-0005-0000-0000-0000850B0000}"/>
    <cellStyle name="Calc Percent (1)" xfId="3002" xr:uid="{00000000-0005-0000-0000-0000860B0000}"/>
    <cellStyle name="Calc Percent (2)" xfId="3003" xr:uid="{00000000-0005-0000-0000-0000870B0000}"/>
    <cellStyle name="Calc Units (0)" xfId="3004" xr:uid="{00000000-0005-0000-0000-0000880B0000}"/>
    <cellStyle name="Calc Units (1)" xfId="3005" xr:uid="{00000000-0005-0000-0000-0000890B0000}"/>
    <cellStyle name="Calc Units (2)" xfId="3006" xr:uid="{00000000-0005-0000-0000-00008A0B0000}"/>
    <cellStyle name="category" xfId="19" xr:uid="{00000000-0005-0000-0000-00008B0B0000}"/>
    <cellStyle name="Çõ»ê" xfId="3007" xr:uid="{00000000-0005-0000-0000-00008C0B0000}"/>
    <cellStyle name="Co≫" xfId="3008" xr:uid="{00000000-0005-0000-0000-00008D0B0000}"/>
    <cellStyle name="ⓒoe" xfId="3009" xr:uid="{00000000-0005-0000-0000-00008E0B0000}"/>
    <cellStyle name="ColHdr" xfId="3010" xr:uid="{00000000-0005-0000-0000-00008F0B0000}"/>
    <cellStyle name="Column Headings" xfId="3011" xr:uid="{00000000-0005-0000-0000-0000900B0000}"/>
    <cellStyle name="Comma" xfId="3012" xr:uid="{00000000-0005-0000-0000-0000910B0000}"/>
    <cellStyle name="Comma [0]" xfId="3013" xr:uid="{00000000-0005-0000-0000-0000920B0000}"/>
    <cellStyle name="Comma [0] 2" xfId="3014" xr:uid="{00000000-0005-0000-0000-0000930B0000}"/>
    <cellStyle name="Comma [0]_ SG&amp;A Bridge " xfId="20" xr:uid="{00000000-0005-0000-0000-0000940B0000}"/>
    <cellStyle name="Comma [00]" xfId="3015" xr:uid="{00000000-0005-0000-0000-0000950B0000}"/>
    <cellStyle name="Comma 2" xfId="3016" xr:uid="{00000000-0005-0000-0000-0000960B0000}"/>
    <cellStyle name="Comma 3" xfId="3017" xr:uid="{00000000-0005-0000-0000-0000970B0000}"/>
    <cellStyle name="Comma 4" xfId="3018" xr:uid="{00000000-0005-0000-0000-0000980B0000}"/>
    <cellStyle name="Comma 5" xfId="4492" xr:uid="{00000000-0005-0000-0000-0000990B0000}"/>
    <cellStyle name="Comma 6" xfId="4509" xr:uid="{00000000-0005-0000-0000-00009A0B0000}"/>
    <cellStyle name="comma zerodec" xfId="21" xr:uid="{00000000-0005-0000-0000-00009B0B0000}"/>
    <cellStyle name="comma zerodec 2" xfId="3019" xr:uid="{00000000-0005-0000-0000-00009C0B0000}"/>
    <cellStyle name="comma zerodec_4.배수공(내응)" xfId="3020" xr:uid="{00000000-0005-0000-0000-00009D0B0000}"/>
    <cellStyle name="Comma_ SG&amp;A Bridge" xfId="3021" xr:uid="{00000000-0005-0000-0000-00009E0B0000}"/>
    <cellStyle name="Comma0" xfId="3022" xr:uid="{00000000-0005-0000-0000-00009F0B0000}"/>
    <cellStyle name="Company Info" xfId="3023" xr:uid="{00000000-0005-0000-0000-0000A00B0000}"/>
    <cellStyle name="Contents Heading 1" xfId="3024" xr:uid="{00000000-0005-0000-0000-0000A10B0000}"/>
    <cellStyle name="Contents Heading 2" xfId="3025" xr:uid="{00000000-0005-0000-0000-0000A20B0000}"/>
    <cellStyle name="Contents Heading 3" xfId="3026" xr:uid="{00000000-0005-0000-0000-0000A30B0000}"/>
    <cellStyle name="Copied" xfId="22" xr:uid="{00000000-0005-0000-0000-0000A40B0000}"/>
    <cellStyle name="COST1" xfId="3027" xr:uid="{00000000-0005-0000-0000-0000A50B0000}"/>
    <cellStyle name="CoverHeadline1" xfId="3028" xr:uid="{00000000-0005-0000-0000-0000A60B0000}"/>
    <cellStyle name="Curr" xfId="3029" xr:uid="{00000000-0005-0000-0000-0000A70B0000}"/>
    <cellStyle name="Curre~cy [0]_MATERAL2" xfId="3030" xr:uid="{00000000-0005-0000-0000-0000A80B0000}"/>
    <cellStyle name="Curren" xfId="3031" xr:uid="{00000000-0005-0000-0000-0000A90B0000}"/>
    <cellStyle name="Curren?_x0012_퐀_x0017_?" xfId="3032" xr:uid="{00000000-0005-0000-0000-0000AA0B0000}"/>
    <cellStyle name="Currenby_Cash&amp;DSO Chart" xfId="3033" xr:uid="{00000000-0005-0000-0000-0000AB0B0000}"/>
    <cellStyle name="Currency" xfId="3034" xr:uid="{00000000-0005-0000-0000-0000AC0B0000}"/>
    <cellStyle name="Currency [0]" xfId="3035" xr:uid="{00000000-0005-0000-0000-0000AD0B0000}"/>
    <cellStyle name="Currency [0] 2" xfId="3036" xr:uid="{00000000-0005-0000-0000-0000AE0B0000}"/>
    <cellStyle name="Currency [0]_ SG&amp;A Bridge " xfId="23" xr:uid="{00000000-0005-0000-0000-0000AF0B0000}"/>
    <cellStyle name="Currency [0]͢laroux_1" xfId="3037" xr:uid="{00000000-0005-0000-0000-0000B00B0000}"/>
    <cellStyle name="Currency [00]" xfId="3038" xr:uid="{00000000-0005-0000-0000-0000B10B0000}"/>
    <cellStyle name="Currency [ﺜ]_P&amp;L_laroux" xfId="3039" xr:uid="{00000000-0005-0000-0000-0000B20B0000}"/>
    <cellStyle name="Currency 2" xfId="3040" xr:uid="{00000000-0005-0000-0000-0000B30B0000}"/>
    <cellStyle name="Currency 3" xfId="3041" xr:uid="{00000000-0005-0000-0000-0000B40B0000}"/>
    <cellStyle name="Currency 4" xfId="3042" xr:uid="{00000000-0005-0000-0000-0000B50B0000}"/>
    <cellStyle name="Currency 5" xfId="4493" xr:uid="{00000000-0005-0000-0000-0000B60B0000}"/>
    <cellStyle name="Currency 6" xfId="4510" xr:uid="{00000000-0005-0000-0000-0000B70B0000}"/>
    <cellStyle name="currency-$" xfId="3043" xr:uid="{00000000-0005-0000-0000-0000B80B0000}"/>
    <cellStyle name="Currency(￦)" xfId="3044" xr:uid="{00000000-0005-0000-0000-0000B90B0000}"/>
    <cellStyle name="Currency_ SG&amp;A Bridge " xfId="24" xr:uid="{00000000-0005-0000-0000-0000BA0B0000}"/>
    <cellStyle name="Currency0" xfId="3045" xr:uid="{00000000-0005-0000-0000-0000BB0B0000}"/>
    <cellStyle name="Currency1" xfId="25" xr:uid="{00000000-0005-0000-0000-0000BC0B0000}"/>
    <cellStyle name="Currency1 2" xfId="3046" xr:uid="{00000000-0005-0000-0000-0000BD0B0000}"/>
    <cellStyle name="Currency1_4.배수공(내응)" xfId="3047" xr:uid="{00000000-0005-0000-0000-0000BE0B0000}"/>
    <cellStyle name="Data" xfId="3048" xr:uid="{00000000-0005-0000-0000-0000BF0B0000}"/>
    <cellStyle name="Date" xfId="3049" xr:uid="{00000000-0005-0000-0000-0000C00B0000}"/>
    <cellStyle name="Date 2" xfId="4494" xr:uid="{00000000-0005-0000-0000-0000C10B0000}"/>
    <cellStyle name="Date 3" xfId="4511" xr:uid="{00000000-0005-0000-0000-0000C20B0000}"/>
    <cellStyle name="Date Short" xfId="3050" xr:uid="{00000000-0005-0000-0000-0000C30B0000}"/>
    <cellStyle name="Date_삼기기계내역서" xfId="3051" xr:uid="{00000000-0005-0000-0000-0000C40B0000}"/>
    <cellStyle name="Dezimal [0]_Compiling Utility Macros" xfId="3052" xr:uid="{00000000-0005-0000-0000-0000C50B0000}"/>
    <cellStyle name="Dezimal_Compiling Utility Macros" xfId="3053" xr:uid="{00000000-0005-0000-0000-0000C60B0000}"/>
    <cellStyle name="Display" xfId="3054" xr:uid="{00000000-0005-0000-0000-0000C70B0000}"/>
    <cellStyle name="Display Price" xfId="3055" xr:uid="{00000000-0005-0000-0000-0000C80B0000}"/>
    <cellStyle name="Dollar (zero dec)" xfId="26" xr:uid="{00000000-0005-0000-0000-0000C90B0000}"/>
    <cellStyle name="Dollar (zero dec) 2" xfId="3056" xr:uid="{00000000-0005-0000-0000-0000CA0B0000}"/>
    <cellStyle name="Dollar (zero dec)_4.배수공(내응)" xfId="3057" xr:uid="{00000000-0005-0000-0000-0000CB0B0000}"/>
    <cellStyle name="EA" xfId="3058" xr:uid="{00000000-0005-0000-0000-0000CC0B0000}"/>
    <cellStyle name="EA 2" xfId="3059" xr:uid="{00000000-0005-0000-0000-0000CD0B0000}"/>
    <cellStyle name="E­æo±" xfId="3060" xr:uid="{00000000-0005-0000-0000-0000CE0B0000}"/>
    <cellStyle name="E­æo±a" xfId="3061" xr:uid="{00000000-0005-0000-0000-0000CF0B0000}"/>
    <cellStyle name="È­æó±âè£" xfId="3062" xr:uid="{00000000-0005-0000-0000-0000D00B0000}"/>
    <cellStyle name="È­æó±âè£0" xfId="3063" xr:uid="{00000000-0005-0000-0000-0000D10B0000}"/>
    <cellStyle name="eet1_Q1" xfId="3064" xr:uid="{00000000-0005-0000-0000-0000D20B0000}"/>
    <cellStyle name="Enter Currency (0)" xfId="3065" xr:uid="{00000000-0005-0000-0000-0000D30B0000}"/>
    <cellStyle name="Enter Currency (2)" xfId="3066" xr:uid="{00000000-0005-0000-0000-0000D40B0000}"/>
    <cellStyle name="Enter Units (0)" xfId="3067" xr:uid="{00000000-0005-0000-0000-0000D50B0000}"/>
    <cellStyle name="Enter Units (1)" xfId="3068" xr:uid="{00000000-0005-0000-0000-0000D60B0000}"/>
    <cellStyle name="Enter Units (2)" xfId="3069" xr:uid="{00000000-0005-0000-0000-0000D70B0000}"/>
    <cellStyle name="Entered" xfId="27" xr:uid="{00000000-0005-0000-0000-0000D80B0000}"/>
    <cellStyle name="Euro" xfId="28" xr:uid="{00000000-0005-0000-0000-0000D90B0000}"/>
    <cellStyle name="Euro 2" xfId="3070" xr:uid="{00000000-0005-0000-0000-0000DA0B0000}"/>
    <cellStyle name="F2" xfId="3071" xr:uid="{00000000-0005-0000-0000-0000DB0B0000}"/>
    <cellStyle name="F3" xfId="3072" xr:uid="{00000000-0005-0000-0000-0000DC0B0000}"/>
    <cellStyle name="F4" xfId="3073" xr:uid="{00000000-0005-0000-0000-0000DD0B0000}"/>
    <cellStyle name="F5" xfId="3074" xr:uid="{00000000-0005-0000-0000-0000DE0B0000}"/>
    <cellStyle name="F6" xfId="3075" xr:uid="{00000000-0005-0000-0000-0000DF0B0000}"/>
    <cellStyle name="F7" xfId="3076" xr:uid="{00000000-0005-0000-0000-0000E00B0000}"/>
    <cellStyle name="F8" xfId="3077" xr:uid="{00000000-0005-0000-0000-0000E10B0000}"/>
    <cellStyle name="FinePrint" xfId="3078" xr:uid="{00000000-0005-0000-0000-0000E20B0000}"/>
    <cellStyle name="Fixed" xfId="3079" xr:uid="{00000000-0005-0000-0000-0000E30B0000}"/>
    <cellStyle name="Fixed 2" xfId="4495" xr:uid="{00000000-0005-0000-0000-0000E40B0000}"/>
    <cellStyle name="Fixed 3" xfId="4512" xr:uid="{00000000-0005-0000-0000-0000E50B0000}"/>
    <cellStyle name="Followed Hyperlink" xfId="3080" xr:uid="{00000000-0005-0000-0000-0000E60B0000}"/>
    <cellStyle name="Grey" xfId="29" xr:uid="{00000000-0005-0000-0000-0000E70B0000}"/>
    <cellStyle name="Grey 2" xfId="4496" xr:uid="{00000000-0005-0000-0000-0000E80B0000}"/>
    <cellStyle name="Grey 3" xfId="4513" xr:uid="{00000000-0005-0000-0000-0000E90B0000}"/>
    <cellStyle name="'h" xfId="3081" xr:uid="{00000000-0005-0000-0000-0000EA0B0000}"/>
    <cellStyle name="H1" xfId="3082" xr:uid="{00000000-0005-0000-0000-0000EB0B0000}"/>
    <cellStyle name="H2" xfId="3083" xr:uid="{00000000-0005-0000-0000-0000EC0B0000}"/>
    <cellStyle name="head" xfId="3084" xr:uid="{00000000-0005-0000-0000-0000ED0B0000}"/>
    <cellStyle name="head 1" xfId="3085" xr:uid="{00000000-0005-0000-0000-0000EE0B0000}"/>
    <cellStyle name="head 1-1" xfId="3086" xr:uid="{00000000-0005-0000-0000-0000EF0B0000}"/>
    <cellStyle name="HEADER" xfId="30" xr:uid="{00000000-0005-0000-0000-0000F00B0000}"/>
    <cellStyle name="Header1" xfId="31" xr:uid="{00000000-0005-0000-0000-0000F10B0000}"/>
    <cellStyle name="Header2" xfId="32" xr:uid="{00000000-0005-0000-0000-0000F20B0000}"/>
    <cellStyle name="Heading" xfId="3087" xr:uid="{00000000-0005-0000-0000-0000F30B0000}"/>
    <cellStyle name="Heading 1" xfId="3088" xr:uid="{00000000-0005-0000-0000-0000F40B0000}"/>
    <cellStyle name="Heading 2" xfId="3089" xr:uid="{00000000-0005-0000-0000-0000F50B0000}"/>
    <cellStyle name="Heading 3" xfId="3090" xr:uid="{00000000-0005-0000-0000-0000F60B0000}"/>
    <cellStyle name="Heading1" xfId="3091" xr:uid="{00000000-0005-0000-0000-0000F70B0000}"/>
    <cellStyle name="Heading1 2" xfId="3092" xr:uid="{00000000-0005-0000-0000-0000F80B0000}"/>
    <cellStyle name="Heading1 3" xfId="4499" xr:uid="{00000000-0005-0000-0000-0000F90B0000}"/>
    <cellStyle name="Heading1 4" xfId="4514" xr:uid="{00000000-0005-0000-0000-0000FA0B0000}"/>
    <cellStyle name="Heading2" xfId="3093" xr:uid="{00000000-0005-0000-0000-0000FB0B0000}"/>
    <cellStyle name="Heading2 2" xfId="3094" xr:uid="{00000000-0005-0000-0000-0000FC0B0000}"/>
    <cellStyle name="Heading2 3" xfId="4500" xr:uid="{00000000-0005-0000-0000-0000FD0B0000}"/>
    <cellStyle name="Heading2 4" xfId="4515" xr:uid="{00000000-0005-0000-0000-0000FE0B0000}"/>
    <cellStyle name="Heading2Divider" xfId="3095" xr:uid="{00000000-0005-0000-0000-0000FF0B0000}"/>
    <cellStyle name="Helv8_PFD4.XLS" xfId="3096" xr:uid="{00000000-0005-0000-0000-0000000C0000}"/>
    <cellStyle name="'hg" xfId="3097" xr:uid="{00000000-0005-0000-0000-0000010C0000}"/>
    <cellStyle name="hg\" xfId="3098" xr:uid="{00000000-0005-0000-0000-0000020C0000}"/>
    <cellStyle name="Hyperlink" xfId="3099" xr:uid="{00000000-0005-0000-0000-0000030C0000}"/>
    <cellStyle name="Input" xfId="3100" xr:uid="{00000000-0005-0000-0000-0000040C0000}"/>
    <cellStyle name="Input [yellow]" xfId="33" xr:uid="{00000000-0005-0000-0000-0000050C0000}"/>
    <cellStyle name="Input [yellow] 2" xfId="4501" xr:uid="{00000000-0005-0000-0000-0000060C0000}"/>
    <cellStyle name="Input [yellow] 3" xfId="4516" xr:uid="{00000000-0005-0000-0000-0000070C0000}"/>
    <cellStyle name="Input Cells" xfId="3101" xr:uid="{00000000-0005-0000-0000-0000080C0000}"/>
    <cellStyle name="Input Price" xfId="3102" xr:uid="{00000000-0005-0000-0000-0000090C0000}"/>
    <cellStyle name="Input Quantity" xfId="3103" xr:uid="{00000000-0005-0000-0000-00000A0C0000}"/>
    <cellStyle name="Input Single Cell" xfId="3104" xr:uid="{00000000-0005-0000-0000-00000B0C0000}"/>
    <cellStyle name="InputBodyCurr" xfId="3105" xr:uid="{00000000-0005-0000-0000-00000C0C0000}"/>
    <cellStyle name="InputBodyDate" xfId="3106" xr:uid="{00000000-0005-0000-0000-00000D0C0000}"/>
    <cellStyle name="InputBodyText" xfId="3107" xr:uid="{00000000-0005-0000-0000-00000E0C0000}"/>
    <cellStyle name="InputColor" xfId="3108" xr:uid="{00000000-0005-0000-0000-00000F0C0000}"/>
    <cellStyle name="Item" xfId="3109" xr:uid="{00000000-0005-0000-0000-0000100C0000}"/>
    <cellStyle name="Item Input" xfId="3110" xr:uid="{00000000-0005-0000-0000-0000110C0000}"/>
    <cellStyle name="kg" xfId="3111" xr:uid="{00000000-0005-0000-0000-0000120C0000}"/>
    <cellStyle name="ℓ" xfId="3112" xr:uid="{00000000-0005-0000-0000-0000130C0000}"/>
    <cellStyle name="Link Currency (0)" xfId="3113" xr:uid="{00000000-0005-0000-0000-0000140C0000}"/>
    <cellStyle name="Link Currency (2)" xfId="3114" xr:uid="{00000000-0005-0000-0000-0000150C0000}"/>
    <cellStyle name="Link Units (0)" xfId="3115" xr:uid="{00000000-0005-0000-0000-0000160C0000}"/>
    <cellStyle name="Link Units (1)" xfId="3116" xr:uid="{00000000-0005-0000-0000-0000170C0000}"/>
    <cellStyle name="Link Units (2)" xfId="3117" xr:uid="{00000000-0005-0000-0000-0000180C0000}"/>
    <cellStyle name="Linked Cells" xfId="3118" xr:uid="{00000000-0005-0000-0000-0000190C0000}"/>
    <cellStyle name="M" xfId="3119" xr:uid="{00000000-0005-0000-0000-00001A0C0000}"/>
    <cellStyle name="M2" xfId="3120" xr:uid="{00000000-0005-0000-0000-00001B0C0000}"/>
    <cellStyle name="M3" xfId="3121" xr:uid="{00000000-0005-0000-0000-00001C0C0000}"/>
    <cellStyle name="Midtitle" xfId="3122" xr:uid="{00000000-0005-0000-0000-00001D0C0000}"/>
    <cellStyle name="Milliers [0]_399GC10" xfId="3123" xr:uid="{00000000-0005-0000-0000-00001E0C0000}"/>
    <cellStyle name="Milliers_399GC10" xfId="3124" xr:uid="{00000000-0005-0000-0000-00001F0C0000}"/>
    <cellStyle name="Model" xfId="34" xr:uid="{00000000-0005-0000-0000-0000200C0000}"/>
    <cellStyle name="Mon?aire [0]_399GC10" xfId="3125" xr:uid="{00000000-0005-0000-0000-0000210C0000}"/>
    <cellStyle name="Mon?aire_399GC10" xfId="3126" xr:uid="{00000000-0005-0000-0000-0000220C0000}"/>
    <cellStyle name="Monétaire [0]_CTC" xfId="3127" xr:uid="{00000000-0005-0000-0000-0000230C0000}"/>
    <cellStyle name="Monétaire_CTC" xfId="3128" xr:uid="{00000000-0005-0000-0000-0000240C0000}"/>
    <cellStyle name="moon" xfId="3129" xr:uid="{00000000-0005-0000-0000-0000250C0000}"/>
    <cellStyle name="no dec" xfId="3130" xr:uid="{00000000-0005-0000-0000-0000260C0000}"/>
    <cellStyle name="normal" xfId="3131" xr:uid="{00000000-0005-0000-0000-0000270C0000}"/>
    <cellStyle name="Normal - Style1" xfId="35" xr:uid="{00000000-0005-0000-0000-0000280C0000}"/>
    <cellStyle name="Normal - Style1 2" xfId="3132" xr:uid="{00000000-0005-0000-0000-0000290C0000}"/>
    <cellStyle name="Normal - Style1 3" xfId="3133" xr:uid="{00000000-0005-0000-0000-00002A0C0000}"/>
    <cellStyle name="Normal - Style1 4" xfId="3134" xr:uid="{00000000-0005-0000-0000-00002B0C0000}"/>
    <cellStyle name="Normal - Style1 5" xfId="4503" xr:uid="{00000000-0005-0000-0000-00002C0C0000}"/>
    <cellStyle name="Normal - Style1 6" xfId="4517" xr:uid="{00000000-0005-0000-0000-00002D0C0000}"/>
    <cellStyle name="Normal - Style1_4.배수공(내응)" xfId="3135" xr:uid="{00000000-0005-0000-0000-00002E0C0000}"/>
    <cellStyle name="Normal - Style2" xfId="3136" xr:uid="{00000000-0005-0000-0000-00002F0C0000}"/>
    <cellStyle name="Normal - Style3" xfId="3137" xr:uid="{00000000-0005-0000-0000-0000300C0000}"/>
    <cellStyle name="Normal - Style4" xfId="3138" xr:uid="{00000000-0005-0000-0000-0000310C0000}"/>
    <cellStyle name="Normal - Style5" xfId="3139" xr:uid="{00000000-0005-0000-0000-0000320C0000}"/>
    <cellStyle name="Normal - Style6" xfId="3140" xr:uid="{00000000-0005-0000-0000-0000330C0000}"/>
    <cellStyle name="Normal - Style7" xfId="3141" xr:uid="{00000000-0005-0000-0000-0000340C0000}"/>
    <cellStyle name="Normal - Style8" xfId="3142" xr:uid="{00000000-0005-0000-0000-0000350C0000}"/>
    <cellStyle name="Normal - 유형1" xfId="3143" xr:uid="{00000000-0005-0000-0000-0000360C0000}"/>
    <cellStyle name="Normal_ SG&amp;A Bridge" xfId="3144" xr:uid="{00000000-0005-0000-0000-0000370C0000}"/>
    <cellStyle name="Œ…?æ맖?e [0.00]_laroux" xfId="3145" xr:uid="{00000000-0005-0000-0000-0000380C0000}"/>
    <cellStyle name="Œ…?æ맖?e_laroux" xfId="3146" xr:uid="{00000000-0005-0000-0000-0000390C0000}"/>
    <cellStyle name="oft Excel]_x000d__x000a_Comment=The open=/f lines load custom functions into the Paste Function list._x000d__x000a_Maximized=3_x000d__x000a_AutoFormat=" xfId="3147" xr:uid="{00000000-0005-0000-0000-00003A0C0000}"/>
    <cellStyle name="oh" xfId="3148" xr:uid="{00000000-0005-0000-0000-00003B0C0000}"/>
    <cellStyle name="omma [0]_Mktg Prog" xfId="3149" xr:uid="{00000000-0005-0000-0000-00003C0C0000}"/>
    <cellStyle name="ormal_Sheet1_1" xfId="3150" xr:uid="{00000000-0005-0000-0000-00003D0C0000}"/>
    <cellStyle name="Output Single Cell" xfId="3151" xr:uid="{00000000-0005-0000-0000-00003E0C0000}"/>
    <cellStyle name="Package Size" xfId="3152" xr:uid="{00000000-0005-0000-0000-00003F0C0000}"/>
    <cellStyle name="per.style" xfId="3153" xr:uid="{00000000-0005-0000-0000-0000400C0000}"/>
    <cellStyle name="Percent" xfId="3154" xr:uid="{00000000-0005-0000-0000-0000410C0000}"/>
    <cellStyle name="Percent [0]" xfId="3155" xr:uid="{00000000-0005-0000-0000-0000420C0000}"/>
    <cellStyle name="Percent [00]" xfId="3156" xr:uid="{00000000-0005-0000-0000-0000430C0000}"/>
    <cellStyle name="Percent [2]" xfId="36" xr:uid="{00000000-0005-0000-0000-0000440C0000}"/>
    <cellStyle name="Percent 2" xfId="3157" xr:uid="{00000000-0005-0000-0000-0000450C0000}"/>
    <cellStyle name="Percent 3" xfId="3158" xr:uid="{00000000-0005-0000-0000-0000460C0000}"/>
    <cellStyle name="Percent 4" xfId="3159" xr:uid="{00000000-0005-0000-0000-0000470C0000}"/>
    <cellStyle name="Percent 5" xfId="4504" xr:uid="{00000000-0005-0000-0000-0000480C0000}"/>
    <cellStyle name="Percent 6" xfId="4518" xr:uid="{00000000-0005-0000-0000-0000490C0000}"/>
    <cellStyle name="Percent_!간지" xfId="3160" xr:uid="{00000000-0005-0000-0000-00004A0C0000}"/>
    <cellStyle name="PrePop Currency (0)" xfId="3161" xr:uid="{00000000-0005-0000-0000-00004B0C0000}"/>
    <cellStyle name="PrePop Currency (2)" xfId="3162" xr:uid="{00000000-0005-0000-0000-00004C0C0000}"/>
    <cellStyle name="PrePop Units (0)" xfId="3163" xr:uid="{00000000-0005-0000-0000-00004D0C0000}"/>
    <cellStyle name="PrePop Units (1)" xfId="3164" xr:uid="{00000000-0005-0000-0000-00004E0C0000}"/>
    <cellStyle name="PrePop Units (2)" xfId="3165" xr:uid="{00000000-0005-0000-0000-00004F0C0000}"/>
    <cellStyle name="pricing" xfId="3166" xr:uid="{00000000-0005-0000-0000-0000500C0000}"/>
    <cellStyle name="Print Heading" xfId="3167" xr:uid="{00000000-0005-0000-0000-0000510C0000}"/>
    <cellStyle name="PSChar" xfId="3168" xr:uid="{00000000-0005-0000-0000-0000520C0000}"/>
    <cellStyle name="Q값(소수점,3)" xfId="3169" xr:uid="{00000000-0005-0000-0000-0000530C0000}"/>
    <cellStyle name="Recipe" xfId="3170" xr:uid="{00000000-0005-0000-0000-0000540C0000}"/>
    <cellStyle name="Recipe Heading" xfId="3171" xr:uid="{00000000-0005-0000-0000-0000550C0000}"/>
    <cellStyle name="Recipe_변경내용요약" xfId="3172" xr:uid="{00000000-0005-0000-0000-0000560C0000}"/>
    <cellStyle name="Revenue" xfId="3173" xr:uid="{00000000-0005-0000-0000-0000570C0000}"/>
    <cellStyle name="RevList" xfId="37" xr:uid="{00000000-0005-0000-0000-0000580C0000}"/>
    <cellStyle name="rld Wide" xfId="3174" xr:uid="{00000000-0005-0000-0000-0000590C0000}"/>
    <cellStyle name="RptTitle" xfId="3175" xr:uid="{00000000-0005-0000-0000-00005A0C0000}"/>
    <cellStyle name="s]_x000d__x000a_load=_x000d__x000a_run=_x000d__x000a_NullPort=None_x000d__x000a_SkipMouseRedetect=1_x000d__x000a_device=QLaser SF700/710,KHQLBP,LPT1:_x000d__x000a__x000d__x000a_[Desktop]_x000d__x000a_Wallpaper=C:\WI" xfId="3176" xr:uid="{00000000-0005-0000-0000-00005B0C0000}"/>
    <cellStyle name="sh" xfId="3177" xr:uid="{00000000-0005-0000-0000-00005C0C0000}"/>
    <cellStyle name="SHIM" xfId="3178" xr:uid="{00000000-0005-0000-0000-00005D0C0000}"/>
    <cellStyle name="ssh" xfId="3179" xr:uid="{00000000-0005-0000-0000-00005E0C0000}"/>
    <cellStyle name="Standard_Anpassen der Amortisation" xfId="3180" xr:uid="{00000000-0005-0000-0000-00005F0C0000}"/>
    <cellStyle name="subhead" xfId="38" xr:uid="{00000000-0005-0000-0000-0000600C0000}"/>
    <cellStyle name="SubHeading" xfId="3181" xr:uid="{00000000-0005-0000-0000-0000610C0000}"/>
    <cellStyle name="Subtotal" xfId="39" xr:uid="{00000000-0005-0000-0000-0000620C0000}"/>
    <cellStyle name="Subtotal 1" xfId="3182" xr:uid="{00000000-0005-0000-0000-0000630C0000}"/>
    <cellStyle name="Suggested Quantity" xfId="3183" xr:uid="{00000000-0005-0000-0000-0000640C0000}"/>
    <cellStyle name="testtitle" xfId="3184" xr:uid="{00000000-0005-0000-0000-0000650C0000}"/>
    <cellStyle name="Text Indent A" xfId="3185" xr:uid="{00000000-0005-0000-0000-0000660C0000}"/>
    <cellStyle name="Text Indent B" xfId="3186" xr:uid="{00000000-0005-0000-0000-0000670C0000}"/>
    <cellStyle name="Text Indent C" xfId="3187" xr:uid="{00000000-0005-0000-0000-0000680C0000}"/>
    <cellStyle name="Title" xfId="3188" xr:uid="{00000000-0005-0000-0000-0000690C0000}"/>
    <cellStyle name="title [1]" xfId="3189" xr:uid="{00000000-0005-0000-0000-00006A0C0000}"/>
    <cellStyle name="title [2]" xfId="3190" xr:uid="{00000000-0005-0000-0000-00006B0C0000}"/>
    <cellStyle name="Title 2" xfId="3191" xr:uid="{00000000-0005-0000-0000-00006C0C0000}"/>
    <cellStyle name="Title 3" xfId="3192" xr:uid="{00000000-0005-0000-0000-00006D0C0000}"/>
    <cellStyle name="Title 4" xfId="3193" xr:uid="{00000000-0005-0000-0000-00006E0C0000}"/>
    <cellStyle name="TITLE_고안취입보 전기내역서" xfId="3194" xr:uid="{00000000-0005-0000-0000-00006F0C0000}"/>
    <cellStyle name="ton" xfId="3195" xr:uid="{00000000-0005-0000-0000-0000700C0000}"/>
    <cellStyle name="TON 2" xfId="3196" xr:uid="{00000000-0005-0000-0000-0000710C0000}"/>
    <cellStyle name="Total" xfId="3197" xr:uid="{00000000-0005-0000-0000-0000720C0000}"/>
    <cellStyle name="Total 2" xfId="4507" xr:uid="{00000000-0005-0000-0000-0000730C0000}"/>
    <cellStyle name="Total 3" xfId="4519" xr:uid="{00000000-0005-0000-0000-0000740C0000}"/>
    <cellStyle name="TotalCurr" xfId="3198" xr:uid="{00000000-0005-0000-0000-0000750C0000}"/>
    <cellStyle name="TotalHdr" xfId="3199" xr:uid="{00000000-0005-0000-0000-0000760C0000}"/>
    <cellStyle name="TV ??r ?_x0002_U??_x0012_U??&quot;U??2U??BU??RU??bU??rU??괮??뭊??줦_x000e_`?쾇$`?헧&lt;`??_x0008_@??_x001e_@??:@?_x0002_VP@?_x0012_V`@?&quot;Vt@?2V??BV??RV??bV??rVP`?괯n`?뭋`?줧??쾈??헩_x0012_곞_x0010_?(곞_x0010_?D곞_x0010_?T곞_x0010__x0002_Wl곞_x0010__x0012_W??&quot;W??2W? " xfId="3200" xr:uid="{00000000-0005-0000-0000-0000770C0000}"/>
    <cellStyle name="UM" xfId="40" xr:uid="{00000000-0005-0000-0000-0000780C0000}"/>
    <cellStyle name="V??BV??RV??bV??rVP`?괯n`?뭋`?줧??쾈 " xfId="3201" xr:uid="{00000000-0005-0000-0000-0000790C0000}"/>
    <cellStyle name="W?rung [0]_Compiling Utility Macros" xfId="3202" xr:uid="{00000000-0005-0000-0000-00007A0C0000}"/>
    <cellStyle name="W?rung_Compiling Utility Macros" xfId="3203" xr:uid="{00000000-0005-0000-0000-00007B0C0000}"/>
    <cellStyle name="???" xfId="3204" xr:uid="{00000000-0005-0000-0000-00007C0C0000}"/>
    <cellStyle name="?????????????????????" xfId="3205" xr:uid="{00000000-0005-0000-0000-00007D0C0000}"/>
    <cellStyle name="??????????????????????????????????" xfId="3206" xr:uid="{00000000-0005-0000-0000-00007E0C0000}"/>
    <cellStyle name="???????????????????????????????????????????" xfId="3207" xr:uid="{00000000-0005-0000-0000-00007F0C0000}"/>
    <cellStyle name="?????????????????????????????????????????????????????" xfId="3208" xr:uid="{00000000-0005-0000-0000-0000800C0000}"/>
    <cellStyle name="??????????????????????????????????????????????????????????????" xfId="3209" xr:uid="{00000000-0005-0000-0000-0000810C0000}"/>
    <cellStyle name="?????????????????????????????????????????????????????????????????????" xfId="3210" xr:uid="{00000000-0005-0000-0000-0000820C0000}"/>
    <cellStyle name="????????????????????????????????????????????????????????????????????????????" xfId="3211" xr:uid="{00000000-0005-0000-0000-0000830C0000}"/>
    <cellStyle name="?????????????????????????????????????????????????????????????????????????????????????" xfId="3212" xr:uid="{00000000-0005-0000-0000-0000840C0000}"/>
    <cellStyle name="?????????????+" xfId="3213" xr:uid="{00000000-0005-0000-0000-0000850C0000}"/>
    <cellStyle name="???F_x0001_??" xfId="3214" xr:uid="{00000000-0005-0000-0000-0000860C0000}"/>
    <cellStyle name="?3" xfId="3215" xr:uid="{00000000-0005-0000-0000-0000870C0000}"/>
    <cellStyle name="a_x0001_???A?????????????????????????????????????????????????????????????????????????????????????????????????" xfId="3216" xr:uid="{00000000-0005-0000-0000-0000880C0000}"/>
    <cellStyle name="_x001e_D?_x0010__x001f_D_x0002_( _x001f_D_x0012_(D_x001f_D&quot;(Z_x001f_D2(?DB(?DR(?Db(?Dr(?D?_x0010_.D?(.D?:.D?\.D?v.D??D??D??D_x0002_)?D_x0012_)_x0006_&gt;D&quot;)?D2)?DB)?DR)?Db)?Dr)_x0006_/D?_x001a_/D?./D?@/D?b/X??rTr??괫??뭈??줥??쾆??헦_x0014_ ??4 ??V ??r ?_x0002_U??_x0012_U??&quot;U? " xfId="3217" xr:uid="{00000000-0005-0000-0000-0000890C0000}"/>
    <cellStyle name="_x001f_D2(?DB(?DR(?Db(?Dr(?D?_x0010_.D?(.D?:.D?\.D?v.D??D??D??D_x0002_)?D_x0012_)_x0006_" xfId="3218" xr:uid="{00000000-0005-0000-0000-00008A0C0000}"/>
    <cellStyle name="i" xfId="3219" xr:uid="{00000000-0005-0000-0000-00008B0C0000}"/>
    <cellStyle name="" xfId="3220" xr:uid="{00000000-0005-0000-0000-00008C0C0000}"/>
    <cellStyle name="가.인건비" xfId="3221" xr:uid="{00000000-0005-0000-0000-00008D0C0000}"/>
    <cellStyle name="가운데" xfId="3222" xr:uid="{00000000-0005-0000-0000-00008E0C0000}"/>
    <cellStyle name="강조색1 2" xfId="3223" xr:uid="{00000000-0005-0000-0000-00008F0C0000}"/>
    <cellStyle name="강조색2 2" xfId="3224" xr:uid="{00000000-0005-0000-0000-0000900C0000}"/>
    <cellStyle name="강조색3 2" xfId="3225" xr:uid="{00000000-0005-0000-0000-0000910C0000}"/>
    <cellStyle name="강조색4 2" xfId="3226" xr:uid="{00000000-0005-0000-0000-0000920C0000}"/>
    <cellStyle name="강조색5 2" xfId="3227" xr:uid="{00000000-0005-0000-0000-0000930C0000}"/>
    <cellStyle name="강조색6 2" xfId="3228" xr:uid="{00000000-0005-0000-0000-0000940C0000}"/>
    <cellStyle name="개" xfId="3229" xr:uid="{00000000-0005-0000-0000-0000950C0000}"/>
    <cellStyle name="개_02-포장-1" xfId="3230" xr:uid="{00000000-0005-0000-0000-0000960C0000}"/>
    <cellStyle name="개소" xfId="3231" xr:uid="{00000000-0005-0000-0000-0000970C0000}"/>
    <cellStyle name="경고문 2" xfId="3232" xr:uid="{00000000-0005-0000-0000-0000980C0000}"/>
    <cellStyle name="계" xfId="3233" xr:uid="{00000000-0005-0000-0000-0000990C0000}"/>
    <cellStyle name="계(단가)" xfId="3234" xr:uid="{00000000-0005-0000-0000-00009A0C0000}"/>
    <cellStyle name="계(일위,계, 소수0)" xfId="3235" xr:uid="{00000000-0005-0000-0000-00009B0C0000}"/>
    <cellStyle name="계_99상일위대가" xfId="3236" xr:uid="{00000000-0005-0000-0000-00009C0C0000}"/>
    <cellStyle name="계_설계예산98.하" xfId="3237" xr:uid="{00000000-0005-0000-0000-00009D0C0000}"/>
    <cellStyle name="계_일위대가증" xfId="3238" xr:uid="{00000000-0005-0000-0000-00009E0C0000}"/>
    <cellStyle name="계산 2" xfId="3239" xr:uid="{00000000-0005-0000-0000-00009F0C0000}"/>
    <cellStyle name="고정소숫점" xfId="41" xr:uid="{00000000-0005-0000-0000-0000A00C0000}"/>
    <cellStyle name="고정소숫점 2" xfId="3240" xr:uid="{00000000-0005-0000-0000-0000A10C0000}"/>
    <cellStyle name="고정출력1" xfId="42" xr:uid="{00000000-0005-0000-0000-0000A20C0000}"/>
    <cellStyle name="고정출력1 2" xfId="3241" xr:uid="{00000000-0005-0000-0000-0000A30C0000}"/>
    <cellStyle name="고정출력2" xfId="43" xr:uid="{00000000-0005-0000-0000-0000A40C0000}"/>
    <cellStyle name="고정출력2 2" xfId="3242" xr:uid="{00000000-0005-0000-0000-0000A50C0000}"/>
    <cellStyle name="공사원가계산서(조경)" xfId="3243" xr:uid="{00000000-0005-0000-0000-0000A60C0000}"/>
    <cellStyle name="공종" xfId="3244" xr:uid="{00000000-0005-0000-0000-0000A70C0000}"/>
    <cellStyle name="국종합건설" xfId="44" xr:uid="{00000000-0005-0000-0000-0000B30C0000}"/>
    <cellStyle name="그림" xfId="3256" xr:uid="{00000000-0005-0000-0000-0000B40C0000}"/>
    <cellStyle name="글꼴" xfId="3257" xr:uid="{00000000-0005-0000-0000-0000B50C0000}"/>
    <cellStyle name="나쁨 2" xfId="3258" xr:uid="{00000000-0005-0000-0000-0000B60C0000}"/>
    <cellStyle name="날짜" xfId="45" xr:uid="{00000000-0005-0000-0000-0000B70C0000}"/>
    <cellStyle name="날짜 2" xfId="3259" xr:uid="{00000000-0005-0000-0000-0000B80C0000}"/>
    <cellStyle name="남기옥" xfId="3260" xr:uid="{00000000-0005-0000-0000-0000B90C0000}"/>
    <cellStyle name="내역서" xfId="46" xr:uid="{00000000-0005-0000-0000-0000BA0C0000}"/>
    <cellStyle name="네모제목" xfId="3261" xr:uid="{00000000-0005-0000-0000-0000BB0C0000}"/>
    <cellStyle name="달러" xfId="47" xr:uid="{00000000-0005-0000-0000-0000BC0C0000}"/>
    <cellStyle name="달러 2" xfId="3262" xr:uid="{00000000-0005-0000-0000-0000BD0C0000}"/>
    <cellStyle name="뒤에 오는 하이퍼링크" xfId="3263" xr:uid="{00000000-0005-0000-0000-0000BE0C0000}"/>
    <cellStyle name="똿떓죶Ø괻 [0.00]_PRODUCT DETAIL Q1" xfId="3264" xr:uid="{00000000-0005-0000-0000-0000BF0C0000}"/>
    <cellStyle name="똿떓죶Ø괻_PRODUCT DETAIL Q1" xfId="3265" xr:uid="{00000000-0005-0000-0000-0000C00C0000}"/>
    <cellStyle name="똿뗦먛귟 [0.00]_laroux" xfId="3266" xr:uid="{00000000-0005-0000-0000-0000C10C0000}"/>
    <cellStyle name="똿뗦먛귟_laroux" xfId="3267" xr:uid="{00000000-0005-0000-0000-0000C20C0000}"/>
    <cellStyle name="라인" xfId="3268" xr:uid="{00000000-0005-0000-0000-0000C30C0000}"/>
    <cellStyle name="마이너스키" xfId="3269" xr:uid="{00000000-0005-0000-0000-0000C40C0000}"/>
    <cellStyle name="매" xfId="3270" xr:uid="{00000000-0005-0000-0000-0000C50C0000}"/>
    <cellStyle name="매_02-포장-1" xfId="3271" xr:uid="{00000000-0005-0000-0000-0000C60C0000}"/>
    <cellStyle name="메모 2" xfId="3272" xr:uid="{00000000-0005-0000-0000-0000C70C0000}"/>
    <cellStyle name="묮뎋 [0.00]_PRODUCT DETAIL Q1" xfId="3273" xr:uid="{00000000-0005-0000-0000-0000C80C0000}"/>
    <cellStyle name="묮뎋_PRODUCT DETAIL Q1" xfId="3274" xr:uid="{00000000-0005-0000-0000-0000C90C0000}"/>
    <cellStyle name="믅됞 [0.00]_laroux" xfId="3275" xr:uid="{00000000-0005-0000-0000-0000CA0C0000}"/>
    <cellStyle name="믅됞_laroux" xfId="3276" xr:uid="{00000000-0005-0000-0000-0000CB0C0000}"/>
    <cellStyle name="박상윤" xfId="3277" xr:uid="{00000000-0005-0000-0000-0000CC0C0000}"/>
    <cellStyle name="배분" xfId="3278" xr:uid="{00000000-0005-0000-0000-0000CD0C0000}"/>
    <cellStyle name="배분 2" xfId="3279" xr:uid="{00000000-0005-0000-0000-0000CE0C0000}"/>
    <cellStyle name="백" xfId="3280" xr:uid="{00000000-0005-0000-0000-0000CF0C0000}"/>
    <cellStyle name="백 " xfId="3281" xr:uid="{00000000-0005-0000-0000-0000D00C0000}"/>
    <cellStyle name="백_Book2" xfId="3282" xr:uid="{00000000-0005-0000-0000-0000D10C0000}"/>
    <cellStyle name="백_금사저수지 그라우팅(No.0-5 ~ No.1+15)" xfId="3283" xr:uid="{00000000-0005-0000-0000-0000D20C0000}"/>
    <cellStyle name="백분율 [△1]" xfId="3284" xr:uid="{00000000-0005-0000-0000-0000D30C0000}"/>
    <cellStyle name="백분율 [△2]" xfId="3285" xr:uid="{00000000-0005-0000-0000-0000D40C0000}"/>
    <cellStyle name="백분율 [0]" xfId="3286" xr:uid="{00000000-0005-0000-0000-0000D50C0000}"/>
    <cellStyle name="백분율 [2]" xfId="3287" xr:uid="{00000000-0005-0000-0000-0000D60C0000}"/>
    <cellStyle name="백분율 2" xfId="3288" xr:uid="{00000000-0005-0000-0000-0000D70C0000}"/>
    <cellStyle name="백분율 3" xfId="3289" xr:uid="{00000000-0005-0000-0000-0000D80C0000}"/>
    <cellStyle name="백분율 4" xfId="3290" xr:uid="{00000000-0005-0000-0000-0000D90C0000}"/>
    <cellStyle name="백분율 4 2" xfId="3291" xr:uid="{00000000-0005-0000-0000-0000DA0C0000}"/>
    <cellStyle name="백분율 5" xfId="3292" xr:uid="{00000000-0005-0000-0000-0000DB0C0000}"/>
    <cellStyle name="백분율 6" xfId="3293" xr:uid="{00000000-0005-0000-0000-0000DC0C0000}"/>
    <cellStyle name="백분율 7" xfId="3294" xr:uid="{00000000-0005-0000-0000-0000DD0C0000}"/>
    <cellStyle name="백분율 8" xfId="3295" xr:uid="{00000000-0005-0000-0000-0000DE0C0000}"/>
    <cellStyle name="백분율 9" xfId="3296" xr:uid="{00000000-0005-0000-0000-0000DF0C0000}"/>
    <cellStyle name="백분율［△1］" xfId="3297" xr:uid="{00000000-0005-0000-0000-0000E00C0000}"/>
    <cellStyle name="백분율［△1］ 2" xfId="3298" xr:uid="{00000000-0005-0000-0000-0000E10C0000}"/>
    <cellStyle name="백분율［△2］" xfId="3299" xr:uid="{00000000-0005-0000-0000-0000E20C0000}"/>
    <cellStyle name="백분율［△2］ 2" xfId="3300" xr:uid="{00000000-0005-0000-0000-0000E30C0000}"/>
    <cellStyle name="벭?_Q1 PRODUCT ACTUAL_4월 (2)" xfId="3301" xr:uid="{00000000-0005-0000-0000-0000E40C0000}"/>
    <cellStyle name="보통 2" xfId="3302" xr:uid="{00000000-0005-0000-0000-0000E50C0000}"/>
    <cellStyle name="뷭?" xfId="3303" xr:uid="{00000000-0005-0000-0000-0000E60C0000}"/>
    <cellStyle name="뷭? 2" xfId="3304" xr:uid="{00000000-0005-0000-0000-0000E70C0000}"/>
    <cellStyle name="뷭? 2 2" xfId="3305" xr:uid="{00000000-0005-0000-0000-0000E80C0000}"/>
    <cellStyle name="뷭?_?긚??_1" xfId="3306" xr:uid="{00000000-0005-0000-0000-0000E90C0000}"/>
    <cellStyle name="빨간색" xfId="3307" xr:uid="{00000000-0005-0000-0000-0000EA0C0000}"/>
    <cellStyle name="빨강" xfId="3308" xr:uid="{00000000-0005-0000-0000-0000EB0C0000}"/>
    <cellStyle name="빨강 2" xfId="3309" xr:uid="{00000000-0005-0000-0000-0000EC0C0000}"/>
    <cellStyle name="빨강_4.배수공(내응)" xfId="3310" xr:uid="{00000000-0005-0000-0000-0000ED0C0000}"/>
    <cellStyle name="상단배분" xfId="3311" xr:uid="{00000000-0005-0000-0000-0000EE0C0000}"/>
    <cellStyle name="선택영역" xfId="3312" xr:uid="{00000000-0005-0000-0000-0000EF0C0000}"/>
    <cellStyle name="선택영역 가운데" xfId="3313" xr:uid="{00000000-0005-0000-0000-0000F00C0000}"/>
    <cellStyle name="선택영역_토공수량" xfId="3314" xr:uid="{00000000-0005-0000-0000-0000F10C0000}"/>
    <cellStyle name="선택영역의 가운데" xfId="3315" xr:uid="{00000000-0005-0000-0000-0000F20C0000}"/>
    <cellStyle name="선택영역의 가운데로" xfId="3316" xr:uid="{00000000-0005-0000-0000-0000F30C0000}"/>
    <cellStyle name="선택영역의 가운데로 2" xfId="3317" xr:uid="{00000000-0005-0000-0000-0000F40C0000}"/>
    <cellStyle name="선택영영" xfId="3318" xr:uid="{00000000-0005-0000-0000-0000F50C0000}"/>
    <cellStyle name="설계서" xfId="3319" xr:uid="{00000000-0005-0000-0000-0000F60C0000}"/>
    <cellStyle name="설명 텍스트 2" xfId="3320" xr:uid="{00000000-0005-0000-0000-0000F70C0000}"/>
    <cellStyle name="셀 확인 2" xfId="3321" xr:uid="{00000000-0005-0000-0000-0000F80C0000}"/>
    <cellStyle name="소계(소수점0,10포)" xfId="3322" xr:uid="{00000000-0005-0000-0000-0000F90C0000}"/>
    <cellStyle name="소계무늬" xfId="3323" xr:uid="{00000000-0005-0000-0000-0000FA0C0000}"/>
    <cellStyle name="소수" xfId="3324" xr:uid="{00000000-0005-0000-0000-0000FB0C0000}"/>
    <cellStyle name="소수3" xfId="3325" xr:uid="{00000000-0005-0000-0000-0000FC0C0000}"/>
    <cellStyle name="소수4" xfId="3326" xr:uid="{00000000-0005-0000-0000-0000FD0C0000}"/>
    <cellStyle name="소수점" xfId="3327" xr:uid="{00000000-0005-0000-0000-0000FE0C0000}"/>
    <cellStyle name="소수점1" xfId="3328" xr:uid="{00000000-0005-0000-0000-0000FF0C0000}"/>
    <cellStyle name="소숫점0" xfId="3329" xr:uid="{00000000-0005-0000-0000-0000000D0000}"/>
    <cellStyle name="소숫점3" xfId="3330" xr:uid="{00000000-0005-0000-0000-0000010D0000}"/>
    <cellStyle name="수량" xfId="3331" xr:uid="{00000000-0005-0000-0000-0000020D0000}"/>
    <cellStyle name="수량1" xfId="3332" xr:uid="{00000000-0005-0000-0000-0000030D0000}"/>
    <cellStyle name="수목명" xfId="3333" xr:uid="{00000000-0005-0000-0000-0000040D0000}"/>
    <cellStyle name="숨김" xfId="3334" xr:uid="{00000000-0005-0000-0000-0000050D0000}"/>
    <cellStyle name="숫자" xfId="3335" xr:uid="{00000000-0005-0000-0000-0000060D0000}"/>
    <cellStyle name="숫자(R)" xfId="48" xr:uid="{00000000-0005-0000-0000-0000070D0000}"/>
    <cellStyle name="숫자(R) 2" xfId="3336" xr:uid="{00000000-0005-0000-0000-0000080D0000}"/>
    <cellStyle name="숫자(R)_01.수량일체(장암동)" xfId="3337" xr:uid="{00000000-0005-0000-0000-0000090D0000}"/>
    <cellStyle name="숫자_둔율-송동(전체)" xfId="3338" xr:uid="{00000000-0005-0000-0000-00000A0D0000}"/>
    <cellStyle name="숫자1" xfId="3339" xr:uid="{00000000-0005-0000-0000-00000B0D0000}"/>
    <cellStyle name="숫자3" xfId="3340" xr:uid="{00000000-0005-0000-0000-00000C0D0000}"/>
    <cellStyle name="숫자3R" xfId="3341" xr:uid="{00000000-0005-0000-0000-00000D0D0000}"/>
    <cellStyle name="숫자3자리" xfId="3342" xr:uid="{00000000-0005-0000-0000-00000E0D0000}"/>
    <cellStyle name="쉼표 [0] 2" xfId="49" xr:uid="{00000000-0005-0000-0000-00000F0D0000}"/>
    <cellStyle name="쉼표 [0] 2 2" xfId="3343" xr:uid="{00000000-0005-0000-0000-0000100D0000}"/>
    <cellStyle name="쉼표 [0] 3" xfId="3344" xr:uid="{00000000-0005-0000-0000-0000110D0000}"/>
    <cellStyle name="쉼표 [0] 4" xfId="3345" xr:uid="{00000000-0005-0000-0000-0000120D0000}"/>
    <cellStyle name="쉼표 [0] 4 2" xfId="3346" xr:uid="{00000000-0005-0000-0000-0000130D0000}"/>
    <cellStyle name="쉼표 [0] 4 3" xfId="3347" xr:uid="{00000000-0005-0000-0000-0000140D0000}"/>
    <cellStyle name="쉼표 [0] 4 4" xfId="3348" xr:uid="{00000000-0005-0000-0000-0000150D0000}"/>
    <cellStyle name="쉼표 [0] 4 5" xfId="3349" xr:uid="{00000000-0005-0000-0000-0000160D0000}"/>
    <cellStyle name="쉼표 [0] 4 6" xfId="3350" xr:uid="{00000000-0005-0000-0000-0000170D0000}"/>
    <cellStyle name="쉼표 [0] 4 7" xfId="3351" xr:uid="{00000000-0005-0000-0000-0000180D0000}"/>
    <cellStyle name="쉼표 [0] 5" xfId="3352" xr:uid="{00000000-0005-0000-0000-0000190D0000}"/>
    <cellStyle name="쉼표 [0] 6" xfId="3353" xr:uid="{00000000-0005-0000-0000-00001A0D0000}"/>
    <cellStyle name="쉼표 [0] 7" xfId="3354" xr:uid="{00000000-0005-0000-0000-00001B0D0000}"/>
    <cellStyle name="쉼표 [0] 8" xfId="3355" xr:uid="{00000000-0005-0000-0000-00001C0D0000}"/>
    <cellStyle name="쉼표 [0] 9" xfId="3356" xr:uid="{00000000-0005-0000-0000-00001D0D0000}"/>
    <cellStyle name="쉼표 2" xfId="3357" xr:uid="{00000000-0005-0000-0000-00001E0D0000}"/>
    <cellStyle name="스타일 1" xfId="50" xr:uid="{00000000-0005-0000-0000-00001F0D0000}"/>
    <cellStyle name="스타일 1 2" xfId="3358" xr:uid="{00000000-0005-0000-0000-0000200D0000}"/>
    <cellStyle name="스타일 1 3" xfId="3359" xr:uid="{00000000-0005-0000-0000-0000210D0000}"/>
    <cellStyle name="스타일 1_삼기기계내역서" xfId="3360" xr:uid="{00000000-0005-0000-0000-0000220D0000}"/>
    <cellStyle name="스타일 10" xfId="3361" xr:uid="{00000000-0005-0000-0000-0000230D0000}"/>
    <cellStyle name="스타일 100" xfId="3362" xr:uid="{00000000-0005-0000-0000-0000240D0000}"/>
    <cellStyle name="스타일 101" xfId="3363" xr:uid="{00000000-0005-0000-0000-0000250D0000}"/>
    <cellStyle name="스타일 102" xfId="3364" xr:uid="{00000000-0005-0000-0000-0000260D0000}"/>
    <cellStyle name="스타일 103" xfId="3365" xr:uid="{00000000-0005-0000-0000-0000270D0000}"/>
    <cellStyle name="스타일 104" xfId="3366" xr:uid="{00000000-0005-0000-0000-0000280D0000}"/>
    <cellStyle name="스타일 105" xfId="3367" xr:uid="{00000000-0005-0000-0000-0000290D0000}"/>
    <cellStyle name="스타일 106" xfId="3368" xr:uid="{00000000-0005-0000-0000-00002A0D0000}"/>
    <cellStyle name="스타일 107" xfId="3369" xr:uid="{00000000-0005-0000-0000-00002B0D0000}"/>
    <cellStyle name="스타일 108" xfId="3370" xr:uid="{00000000-0005-0000-0000-00002C0D0000}"/>
    <cellStyle name="스타일 109" xfId="3371" xr:uid="{00000000-0005-0000-0000-00002D0D0000}"/>
    <cellStyle name="스타일 11" xfId="3372" xr:uid="{00000000-0005-0000-0000-00002E0D0000}"/>
    <cellStyle name="스타일 110" xfId="3373" xr:uid="{00000000-0005-0000-0000-00002F0D0000}"/>
    <cellStyle name="스타일 111" xfId="3374" xr:uid="{00000000-0005-0000-0000-0000300D0000}"/>
    <cellStyle name="스타일 112" xfId="3375" xr:uid="{00000000-0005-0000-0000-0000310D0000}"/>
    <cellStyle name="스타일 113" xfId="3376" xr:uid="{00000000-0005-0000-0000-0000320D0000}"/>
    <cellStyle name="스타일 114" xfId="3377" xr:uid="{00000000-0005-0000-0000-0000330D0000}"/>
    <cellStyle name="스타일 115" xfId="3378" xr:uid="{00000000-0005-0000-0000-0000340D0000}"/>
    <cellStyle name="스타일 116" xfId="3379" xr:uid="{00000000-0005-0000-0000-0000350D0000}"/>
    <cellStyle name="스타일 117" xfId="3380" xr:uid="{00000000-0005-0000-0000-0000360D0000}"/>
    <cellStyle name="스타일 118" xfId="3381" xr:uid="{00000000-0005-0000-0000-0000370D0000}"/>
    <cellStyle name="스타일 119" xfId="3382" xr:uid="{00000000-0005-0000-0000-0000380D0000}"/>
    <cellStyle name="스타일 12" xfId="3383" xr:uid="{00000000-0005-0000-0000-0000390D0000}"/>
    <cellStyle name="스타일 120" xfId="3384" xr:uid="{00000000-0005-0000-0000-00003A0D0000}"/>
    <cellStyle name="스타일 121" xfId="3385" xr:uid="{00000000-0005-0000-0000-00003B0D0000}"/>
    <cellStyle name="스타일 122" xfId="3386" xr:uid="{00000000-0005-0000-0000-00003C0D0000}"/>
    <cellStyle name="스타일 123" xfId="3387" xr:uid="{00000000-0005-0000-0000-00003D0D0000}"/>
    <cellStyle name="스타일 124" xfId="3388" xr:uid="{00000000-0005-0000-0000-00003E0D0000}"/>
    <cellStyle name="스타일 125" xfId="3389" xr:uid="{00000000-0005-0000-0000-00003F0D0000}"/>
    <cellStyle name="스타일 126" xfId="3390" xr:uid="{00000000-0005-0000-0000-0000400D0000}"/>
    <cellStyle name="스타일 127" xfId="3391" xr:uid="{00000000-0005-0000-0000-0000410D0000}"/>
    <cellStyle name="스타일 128" xfId="3392" xr:uid="{00000000-0005-0000-0000-0000420D0000}"/>
    <cellStyle name="스타일 129" xfId="3393" xr:uid="{00000000-0005-0000-0000-0000430D0000}"/>
    <cellStyle name="스타일 13" xfId="3394" xr:uid="{00000000-0005-0000-0000-0000440D0000}"/>
    <cellStyle name="스타일 130" xfId="3395" xr:uid="{00000000-0005-0000-0000-0000450D0000}"/>
    <cellStyle name="스타일 131" xfId="3396" xr:uid="{00000000-0005-0000-0000-0000460D0000}"/>
    <cellStyle name="스타일 132" xfId="3397" xr:uid="{00000000-0005-0000-0000-0000470D0000}"/>
    <cellStyle name="스타일 133" xfId="3398" xr:uid="{00000000-0005-0000-0000-0000480D0000}"/>
    <cellStyle name="스타일 134" xfId="3399" xr:uid="{00000000-0005-0000-0000-0000490D0000}"/>
    <cellStyle name="스타일 135" xfId="3400" xr:uid="{00000000-0005-0000-0000-00004A0D0000}"/>
    <cellStyle name="스타일 136" xfId="3401" xr:uid="{00000000-0005-0000-0000-00004B0D0000}"/>
    <cellStyle name="스타일 137" xfId="3402" xr:uid="{00000000-0005-0000-0000-00004C0D0000}"/>
    <cellStyle name="스타일 138" xfId="3403" xr:uid="{00000000-0005-0000-0000-00004D0D0000}"/>
    <cellStyle name="스타일 139" xfId="3404" xr:uid="{00000000-0005-0000-0000-00004E0D0000}"/>
    <cellStyle name="스타일 14" xfId="3405" xr:uid="{00000000-0005-0000-0000-00004F0D0000}"/>
    <cellStyle name="스타일 140" xfId="3406" xr:uid="{00000000-0005-0000-0000-0000500D0000}"/>
    <cellStyle name="스타일 141" xfId="3407" xr:uid="{00000000-0005-0000-0000-0000510D0000}"/>
    <cellStyle name="스타일 142" xfId="3408" xr:uid="{00000000-0005-0000-0000-0000520D0000}"/>
    <cellStyle name="스타일 143" xfId="3409" xr:uid="{00000000-0005-0000-0000-0000530D0000}"/>
    <cellStyle name="스타일 144" xfId="3410" xr:uid="{00000000-0005-0000-0000-0000540D0000}"/>
    <cellStyle name="스타일 145" xfId="3411" xr:uid="{00000000-0005-0000-0000-0000550D0000}"/>
    <cellStyle name="스타일 146" xfId="3412" xr:uid="{00000000-0005-0000-0000-0000560D0000}"/>
    <cellStyle name="스타일 147" xfId="3413" xr:uid="{00000000-0005-0000-0000-0000570D0000}"/>
    <cellStyle name="스타일 148" xfId="3414" xr:uid="{00000000-0005-0000-0000-0000580D0000}"/>
    <cellStyle name="스타일 149" xfId="3415" xr:uid="{00000000-0005-0000-0000-0000590D0000}"/>
    <cellStyle name="스타일 15" xfId="3416" xr:uid="{00000000-0005-0000-0000-00005A0D0000}"/>
    <cellStyle name="스타일 150" xfId="3417" xr:uid="{00000000-0005-0000-0000-00005B0D0000}"/>
    <cellStyle name="스타일 151" xfId="3418" xr:uid="{00000000-0005-0000-0000-00005C0D0000}"/>
    <cellStyle name="스타일 152" xfId="3419" xr:uid="{00000000-0005-0000-0000-00005D0D0000}"/>
    <cellStyle name="스타일 153" xfId="3420" xr:uid="{00000000-0005-0000-0000-00005E0D0000}"/>
    <cellStyle name="스타일 154" xfId="3421" xr:uid="{00000000-0005-0000-0000-00005F0D0000}"/>
    <cellStyle name="스타일 155" xfId="3422" xr:uid="{00000000-0005-0000-0000-0000600D0000}"/>
    <cellStyle name="스타일 156" xfId="3423" xr:uid="{00000000-0005-0000-0000-0000610D0000}"/>
    <cellStyle name="스타일 157" xfId="3424" xr:uid="{00000000-0005-0000-0000-0000620D0000}"/>
    <cellStyle name="스타일 158" xfId="3425" xr:uid="{00000000-0005-0000-0000-0000630D0000}"/>
    <cellStyle name="스타일 159" xfId="3426" xr:uid="{00000000-0005-0000-0000-0000640D0000}"/>
    <cellStyle name="스타일 16" xfId="3427" xr:uid="{00000000-0005-0000-0000-0000650D0000}"/>
    <cellStyle name="스타일 160" xfId="3428" xr:uid="{00000000-0005-0000-0000-0000660D0000}"/>
    <cellStyle name="스타일 161" xfId="3429" xr:uid="{00000000-0005-0000-0000-0000670D0000}"/>
    <cellStyle name="스타일 162" xfId="3430" xr:uid="{00000000-0005-0000-0000-0000680D0000}"/>
    <cellStyle name="스타일 163" xfId="3431" xr:uid="{00000000-0005-0000-0000-0000690D0000}"/>
    <cellStyle name="스타일 164" xfId="3432" xr:uid="{00000000-0005-0000-0000-00006A0D0000}"/>
    <cellStyle name="스타일 165" xfId="3433" xr:uid="{00000000-0005-0000-0000-00006B0D0000}"/>
    <cellStyle name="스타일 166" xfId="3434" xr:uid="{00000000-0005-0000-0000-00006C0D0000}"/>
    <cellStyle name="스타일 167" xfId="3435" xr:uid="{00000000-0005-0000-0000-00006D0D0000}"/>
    <cellStyle name="스타일 168" xfId="3436" xr:uid="{00000000-0005-0000-0000-00006E0D0000}"/>
    <cellStyle name="스타일 169" xfId="3437" xr:uid="{00000000-0005-0000-0000-00006F0D0000}"/>
    <cellStyle name="스타일 17" xfId="3438" xr:uid="{00000000-0005-0000-0000-0000700D0000}"/>
    <cellStyle name="스타일 170" xfId="3439" xr:uid="{00000000-0005-0000-0000-0000710D0000}"/>
    <cellStyle name="스타일 171" xfId="3440" xr:uid="{00000000-0005-0000-0000-0000720D0000}"/>
    <cellStyle name="스타일 172" xfId="3441" xr:uid="{00000000-0005-0000-0000-0000730D0000}"/>
    <cellStyle name="스타일 173" xfId="3442" xr:uid="{00000000-0005-0000-0000-0000740D0000}"/>
    <cellStyle name="스타일 174" xfId="3443" xr:uid="{00000000-0005-0000-0000-0000750D0000}"/>
    <cellStyle name="스타일 175" xfId="3444" xr:uid="{00000000-0005-0000-0000-0000760D0000}"/>
    <cellStyle name="스타일 176" xfId="3445" xr:uid="{00000000-0005-0000-0000-0000770D0000}"/>
    <cellStyle name="스타일 177" xfId="3446" xr:uid="{00000000-0005-0000-0000-0000780D0000}"/>
    <cellStyle name="스타일 178" xfId="3447" xr:uid="{00000000-0005-0000-0000-0000790D0000}"/>
    <cellStyle name="스타일 179" xfId="3448" xr:uid="{00000000-0005-0000-0000-00007A0D0000}"/>
    <cellStyle name="스타일 18" xfId="3449" xr:uid="{00000000-0005-0000-0000-00007B0D0000}"/>
    <cellStyle name="스타일 180" xfId="3450" xr:uid="{00000000-0005-0000-0000-00007C0D0000}"/>
    <cellStyle name="스타일 181" xfId="3451" xr:uid="{00000000-0005-0000-0000-00007D0D0000}"/>
    <cellStyle name="스타일 182" xfId="3452" xr:uid="{00000000-0005-0000-0000-00007E0D0000}"/>
    <cellStyle name="스타일 183" xfId="3453" xr:uid="{00000000-0005-0000-0000-00007F0D0000}"/>
    <cellStyle name="스타일 184" xfId="3454" xr:uid="{00000000-0005-0000-0000-0000800D0000}"/>
    <cellStyle name="스타일 185" xfId="3455" xr:uid="{00000000-0005-0000-0000-0000810D0000}"/>
    <cellStyle name="스타일 186" xfId="3456" xr:uid="{00000000-0005-0000-0000-0000820D0000}"/>
    <cellStyle name="스타일 187" xfId="3457" xr:uid="{00000000-0005-0000-0000-0000830D0000}"/>
    <cellStyle name="스타일 188" xfId="3458" xr:uid="{00000000-0005-0000-0000-0000840D0000}"/>
    <cellStyle name="스타일 189" xfId="3459" xr:uid="{00000000-0005-0000-0000-0000850D0000}"/>
    <cellStyle name="스타일 19" xfId="3460" xr:uid="{00000000-0005-0000-0000-0000860D0000}"/>
    <cellStyle name="스타일 190" xfId="3461" xr:uid="{00000000-0005-0000-0000-0000870D0000}"/>
    <cellStyle name="스타일 191" xfId="3462" xr:uid="{00000000-0005-0000-0000-0000880D0000}"/>
    <cellStyle name="스타일 192" xfId="3463" xr:uid="{00000000-0005-0000-0000-0000890D0000}"/>
    <cellStyle name="스타일 193" xfId="3464" xr:uid="{00000000-0005-0000-0000-00008A0D0000}"/>
    <cellStyle name="스타일 194" xfId="3465" xr:uid="{00000000-0005-0000-0000-00008B0D0000}"/>
    <cellStyle name="스타일 195" xfId="3466" xr:uid="{00000000-0005-0000-0000-00008C0D0000}"/>
    <cellStyle name="스타일 196" xfId="3467" xr:uid="{00000000-0005-0000-0000-00008D0D0000}"/>
    <cellStyle name="스타일 197" xfId="3468" xr:uid="{00000000-0005-0000-0000-00008E0D0000}"/>
    <cellStyle name="스타일 198" xfId="3469" xr:uid="{00000000-0005-0000-0000-00008F0D0000}"/>
    <cellStyle name="스타일 199" xfId="3470" xr:uid="{00000000-0005-0000-0000-0000900D0000}"/>
    <cellStyle name="스타일 2" xfId="3471" xr:uid="{00000000-0005-0000-0000-0000910D0000}"/>
    <cellStyle name="스타일 20" xfId="3472" xr:uid="{00000000-0005-0000-0000-0000920D0000}"/>
    <cellStyle name="스타일 200" xfId="3473" xr:uid="{00000000-0005-0000-0000-0000930D0000}"/>
    <cellStyle name="스타일 201" xfId="3474" xr:uid="{00000000-0005-0000-0000-0000940D0000}"/>
    <cellStyle name="스타일 202" xfId="3475" xr:uid="{00000000-0005-0000-0000-0000950D0000}"/>
    <cellStyle name="스타일 203" xfId="3476" xr:uid="{00000000-0005-0000-0000-0000960D0000}"/>
    <cellStyle name="스타일 204" xfId="3477" xr:uid="{00000000-0005-0000-0000-0000970D0000}"/>
    <cellStyle name="스타일 205" xfId="3478" xr:uid="{00000000-0005-0000-0000-0000980D0000}"/>
    <cellStyle name="스타일 206" xfId="3479" xr:uid="{00000000-0005-0000-0000-0000990D0000}"/>
    <cellStyle name="스타일 207" xfId="3480" xr:uid="{00000000-0005-0000-0000-00009A0D0000}"/>
    <cellStyle name="스타일 208" xfId="3481" xr:uid="{00000000-0005-0000-0000-00009B0D0000}"/>
    <cellStyle name="스타일 209" xfId="3482" xr:uid="{00000000-0005-0000-0000-00009C0D0000}"/>
    <cellStyle name="스타일 21" xfId="3483" xr:uid="{00000000-0005-0000-0000-00009D0D0000}"/>
    <cellStyle name="스타일 210" xfId="3484" xr:uid="{00000000-0005-0000-0000-00009E0D0000}"/>
    <cellStyle name="스타일 211" xfId="3485" xr:uid="{00000000-0005-0000-0000-00009F0D0000}"/>
    <cellStyle name="스타일 212" xfId="3486" xr:uid="{00000000-0005-0000-0000-0000A00D0000}"/>
    <cellStyle name="스타일 213" xfId="3487" xr:uid="{00000000-0005-0000-0000-0000A10D0000}"/>
    <cellStyle name="스타일 214" xfId="3488" xr:uid="{00000000-0005-0000-0000-0000A20D0000}"/>
    <cellStyle name="스타일 215" xfId="3489" xr:uid="{00000000-0005-0000-0000-0000A30D0000}"/>
    <cellStyle name="스타일 216" xfId="3490" xr:uid="{00000000-0005-0000-0000-0000A40D0000}"/>
    <cellStyle name="스타일 217" xfId="3491" xr:uid="{00000000-0005-0000-0000-0000A50D0000}"/>
    <cellStyle name="스타일 218" xfId="3492" xr:uid="{00000000-0005-0000-0000-0000A60D0000}"/>
    <cellStyle name="스타일 219" xfId="3493" xr:uid="{00000000-0005-0000-0000-0000A70D0000}"/>
    <cellStyle name="스타일 22" xfId="3494" xr:uid="{00000000-0005-0000-0000-0000A80D0000}"/>
    <cellStyle name="스타일 220" xfId="3495" xr:uid="{00000000-0005-0000-0000-0000A90D0000}"/>
    <cellStyle name="스타일 221" xfId="3496" xr:uid="{00000000-0005-0000-0000-0000AA0D0000}"/>
    <cellStyle name="스타일 222" xfId="3497" xr:uid="{00000000-0005-0000-0000-0000AB0D0000}"/>
    <cellStyle name="스타일 223" xfId="3498" xr:uid="{00000000-0005-0000-0000-0000AC0D0000}"/>
    <cellStyle name="스타일 224" xfId="3499" xr:uid="{00000000-0005-0000-0000-0000AD0D0000}"/>
    <cellStyle name="스타일 225" xfId="3500" xr:uid="{00000000-0005-0000-0000-0000AE0D0000}"/>
    <cellStyle name="스타일 226" xfId="3501" xr:uid="{00000000-0005-0000-0000-0000AF0D0000}"/>
    <cellStyle name="스타일 227" xfId="3502" xr:uid="{00000000-0005-0000-0000-0000B00D0000}"/>
    <cellStyle name="스타일 228" xfId="3503" xr:uid="{00000000-0005-0000-0000-0000B10D0000}"/>
    <cellStyle name="스타일 229" xfId="3504" xr:uid="{00000000-0005-0000-0000-0000B20D0000}"/>
    <cellStyle name="스타일 23" xfId="3505" xr:uid="{00000000-0005-0000-0000-0000B30D0000}"/>
    <cellStyle name="스타일 230" xfId="3506" xr:uid="{00000000-0005-0000-0000-0000B40D0000}"/>
    <cellStyle name="스타일 231" xfId="3507" xr:uid="{00000000-0005-0000-0000-0000B50D0000}"/>
    <cellStyle name="스타일 232" xfId="3508" xr:uid="{00000000-0005-0000-0000-0000B60D0000}"/>
    <cellStyle name="스타일 233" xfId="3509" xr:uid="{00000000-0005-0000-0000-0000B70D0000}"/>
    <cellStyle name="스타일 234" xfId="3510" xr:uid="{00000000-0005-0000-0000-0000B80D0000}"/>
    <cellStyle name="스타일 235" xfId="3511" xr:uid="{00000000-0005-0000-0000-0000B90D0000}"/>
    <cellStyle name="스타일 236" xfId="3512" xr:uid="{00000000-0005-0000-0000-0000BA0D0000}"/>
    <cellStyle name="스타일 237" xfId="3513" xr:uid="{00000000-0005-0000-0000-0000BB0D0000}"/>
    <cellStyle name="스타일 238" xfId="3514" xr:uid="{00000000-0005-0000-0000-0000BC0D0000}"/>
    <cellStyle name="스타일 239" xfId="3515" xr:uid="{00000000-0005-0000-0000-0000BD0D0000}"/>
    <cellStyle name="스타일 24" xfId="3516" xr:uid="{00000000-0005-0000-0000-0000BE0D0000}"/>
    <cellStyle name="스타일 240" xfId="3517" xr:uid="{00000000-0005-0000-0000-0000BF0D0000}"/>
    <cellStyle name="스타일 241" xfId="3518" xr:uid="{00000000-0005-0000-0000-0000C00D0000}"/>
    <cellStyle name="스타일 242" xfId="3519" xr:uid="{00000000-0005-0000-0000-0000C10D0000}"/>
    <cellStyle name="스타일 243" xfId="3520" xr:uid="{00000000-0005-0000-0000-0000C20D0000}"/>
    <cellStyle name="스타일 244" xfId="3521" xr:uid="{00000000-0005-0000-0000-0000C30D0000}"/>
    <cellStyle name="스타일 245" xfId="3522" xr:uid="{00000000-0005-0000-0000-0000C40D0000}"/>
    <cellStyle name="스타일 246" xfId="3523" xr:uid="{00000000-0005-0000-0000-0000C50D0000}"/>
    <cellStyle name="스타일 247" xfId="3524" xr:uid="{00000000-0005-0000-0000-0000C60D0000}"/>
    <cellStyle name="스타일 248" xfId="3525" xr:uid="{00000000-0005-0000-0000-0000C70D0000}"/>
    <cellStyle name="스타일 249" xfId="3526" xr:uid="{00000000-0005-0000-0000-0000C80D0000}"/>
    <cellStyle name="스타일 25" xfId="3527" xr:uid="{00000000-0005-0000-0000-0000C90D0000}"/>
    <cellStyle name="스타일 250" xfId="3528" xr:uid="{00000000-0005-0000-0000-0000CA0D0000}"/>
    <cellStyle name="스타일 251" xfId="3529" xr:uid="{00000000-0005-0000-0000-0000CB0D0000}"/>
    <cellStyle name="스타일 252" xfId="3530" xr:uid="{00000000-0005-0000-0000-0000CC0D0000}"/>
    <cellStyle name="스타일 253" xfId="3531" xr:uid="{00000000-0005-0000-0000-0000CD0D0000}"/>
    <cellStyle name="스타일 254" xfId="3532" xr:uid="{00000000-0005-0000-0000-0000CE0D0000}"/>
    <cellStyle name="스타일 255" xfId="3533" xr:uid="{00000000-0005-0000-0000-0000CF0D0000}"/>
    <cellStyle name="스타일 256" xfId="3534" xr:uid="{00000000-0005-0000-0000-0000D00D0000}"/>
    <cellStyle name="스타일 257" xfId="3535" xr:uid="{00000000-0005-0000-0000-0000D10D0000}"/>
    <cellStyle name="스타일 258" xfId="3536" xr:uid="{00000000-0005-0000-0000-0000D20D0000}"/>
    <cellStyle name="스타일 259" xfId="3537" xr:uid="{00000000-0005-0000-0000-0000D30D0000}"/>
    <cellStyle name="스타일 26" xfId="3538" xr:uid="{00000000-0005-0000-0000-0000D40D0000}"/>
    <cellStyle name="스타일 260" xfId="3539" xr:uid="{00000000-0005-0000-0000-0000D50D0000}"/>
    <cellStyle name="스타일 261" xfId="3540" xr:uid="{00000000-0005-0000-0000-0000D60D0000}"/>
    <cellStyle name="스타일 262" xfId="3541" xr:uid="{00000000-0005-0000-0000-0000D70D0000}"/>
    <cellStyle name="스타일 263" xfId="3542" xr:uid="{00000000-0005-0000-0000-0000D80D0000}"/>
    <cellStyle name="스타일 264" xfId="3543" xr:uid="{00000000-0005-0000-0000-0000D90D0000}"/>
    <cellStyle name="스타일 265" xfId="3544" xr:uid="{00000000-0005-0000-0000-0000DA0D0000}"/>
    <cellStyle name="스타일 266" xfId="3545" xr:uid="{00000000-0005-0000-0000-0000DB0D0000}"/>
    <cellStyle name="스타일 267" xfId="3546" xr:uid="{00000000-0005-0000-0000-0000DC0D0000}"/>
    <cellStyle name="스타일 268" xfId="3547" xr:uid="{00000000-0005-0000-0000-0000DD0D0000}"/>
    <cellStyle name="스타일 269" xfId="3548" xr:uid="{00000000-0005-0000-0000-0000DE0D0000}"/>
    <cellStyle name="스타일 27" xfId="3549" xr:uid="{00000000-0005-0000-0000-0000DF0D0000}"/>
    <cellStyle name="스타일 270" xfId="3550" xr:uid="{00000000-0005-0000-0000-0000E00D0000}"/>
    <cellStyle name="스타일 271" xfId="3551" xr:uid="{00000000-0005-0000-0000-0000E10D0000}"/>
    <cellStyle name="스타일 272" xfId="3552" xr:uid="{00000000-0005-0000-0000-0000E20D0000}"/>
    <cellStyle name="스타일 273" xfId="3553" xr:uid="{00000000-0005-0000-0000-0000E30D0000}"/>
    <cellStyle name="스타일 274" xfId="3554" xr:uid="{00000000-0005-0000-0000-0000E40D0000}"/>
    <cellStyle name="스타일 275" xfId="3555" xr:uid="{00000000-0005-0000-0000-0000E50D0000}"/>
    <cellStyle name="스타일 276" xfId="3556" xr:uid="{00000000-0005-0000-0000-0000E60D0000}"/>
    <cellStyle name="스타일 277" xfId="3557" xr:uid="{00000000-0005-0000-0000-0000E70D0000}"/>
    <cellStyle name="스타일 278" xfId="3558" xr:uid="{00000000-0005-0000-0000-0000E80D0000}"/>
    <cellStyle name="스타일 279" xfId="3559" xr:uid="{00000000-0005-0000-0000-0000E90D0000}"/>
    <cellStyle name="스타일 28" xfId="3560" xr:uid="{00000000-0005-0000-0000-0000EA0D0000}"/>
    <cellStyle name="스타일 280" xfId="3561" xr:uid="{00000000-0005-0000-0000-0000EB0D0000}"/>
    <cellStyle name="스타일 281" xfId="3562" xr:uid="{00000000-0005-0000-0000-0000EC0D0000}"/>
    <cellStyle name="스타일 282" xfId="3563" xr:uid="{00000000-0005-0000-0000-0000ED0D0000}"/>
    <cellStyle name="스타일 283" xfId="3564" xr:uid="{00000000-0005-0000-0000-0000EE0D0000}"/>
    <cellStyle name="스타일 284" xfId="3565" xr:uid="{00000000-0005-0000-0000-0000EF0D0000}"/>
    <cellStyle name="스타일 285" xfId="3566" xr:uid="{00000000-0005-0000-0000-0000F00D0000}"/>
    <cellStyle name="스타일 286" xfId="3567" xr:uid="{00000000-0005-0000-0000-0000F10D0000}"/>
    <cellStyle name="스타일 287" xfId="3568" xr:uid="{00000000-0005-0000-0000-0000F20D0000}"/>
    <cellStyle name="스타일 288" xfId="3569" xr:uid="{00000000-0005-0000-0000-0000F30D0000}"/>
    <cellStyle name="스타일 289" xfId="3570" xr:uid="{00000000-0005-0000-0000-0000F40D0000}"/>
    <cellStyle name="스타일 29" xfId="3571" xr:uid="{00000000-0005-0000-0000-0000F50D0000}"/>
    <cellStyle name="스타일 290" xfId="3572" xr:uid="{00000000-0005-0000-0000-0000F60D0000}"/>
    <cellStyle name="스타일 291" xfId="3573" xr:uid="{00000000-0005-0000-0000-0000F70D0000}"/>
    <cellStyle name="스타일 292" xfId="3574" xr:uid="{00000000-0005-0000-0000-0000F80D0000}"/>
    <cellStyle name="스타일 293" xfId="3575" xr:uid="{00000000-0005-0000-0000-0000F90D0000}"/>
    <cellStyle name="스타일 294" xfId="3576" xr:uid="{00000000-0005-0000-0000-0000FA0D0000}"/>
    <cellStyle name="스타일 295" xfId="3577" xr:uid="{00000000-0005-0000-0000-0000FB0D0000}"/>
    <cellStyle name="스타일 296" xfId="3578" xr:uid="{00000000-0005-0000-0000-0000FC0D0000}"/>
    <cellStyle name="스타일 297" xfId="3579" xr:uid="{00000000-0005-0000-0000-0000FD0D0000}"/>
    <cellStyle name="스타일 298" xfId="3580" xr:uid="{00000000-0005-0000-0000-0000FE0D0000}"/>
    <cellStyle name="스타일 299" xfId="3581" xr:uid="{00000000-0005-0000-0000-0000FF0D0000}"/>
    <cellStyle name="스타일 3" xfId="3582" xr:uid="{00000000-0005-0000-0000-0000000E0000}"/>
    <cellStyle name="스타일 3 2" xfId="3583" xr:uid="{00000000-0005-0000-0000-0000010E0000}"/>
    <cellStyle name="스타일 30" xfId="3584" xr:uid="{00000000-0005-0000-0000-0000020E0000}"/>
    <cellStyle name="스타일 300" xfId="3585" xr:uid="{00000000-0005-0000-0000-0000030E0000}"/>
    <cellStyle name="스타일 301" xfId="3586" xr:uid="{00000000-0005-0000-0000-0000040E0000}"/>
    <cellStyle name="스타일 302" xfId="3587" xr:uid="{00000000-0005-0000-0000-0000050E0000}"/>
    <cellStyle name="스타일 303" xfId="3588" xr:uid="{00000000-0005-0000-0000-0000060E0000}"/>
    <cellStyle name="스타일 304" xfId="3589" xr:uid="{00000000-0005-0000-0000-0000070E0000}"/>
    <cellStyle name="스타일 305" xfId="3590" xr:uid="{00000000-0005-0000-0000-0000080E0000}"/>
    <cellStyle name="스타일 306" xfId="3591" xr:uid="{00000000-0005-0000-0000-0000090E0000}"/>
    <cellStyle name="스타일 307" xfId="3592" xr:uid="{00000000-0005-0000-0000-00000A0E0000}"/>
    <cellStyle name="스타일 308" xfId="3593" xr:uid="{00000000-0005-0000-0000-00000B0E0000}"/>
    <cellStyle name="스타일 309" xfId="3594" xr:uid="{00000000-0005-0000-0000-00000C0E0000}"/>
    <cellStyle name="스타일 31" xfId="3595" xr:uid="{00000000-0005-0000-0000-00000D0E0000}"/>
    <cellStyle name="스타일 310" xfId="3596" xr:uid="{00000000-0005-0000-0000-00000E0E0000}"/>
    <cellStyle name="스타일 311" xfId="3597" xr:uid="{00000000-0005-0000-0000-00000F0E0000}"/>
    <cellStyle name="스타일 312" xfId="3598" xr:uid="{00000000-0005-0000-0000-0000100E0000}"/>
    <cellStyle name="스타일 313" xfId="3599" xr:uid="{00000000-0005-0000-0000-0000110E0000}"/>
    <cellStyle name="스타일 314" xfId="3600" xr:uid="{00000000-0005-0000-0000-0000120E0000}"/>
    <cellStyle name="스타일 315" xfId="3601" xr:uid="{00000000-0005-0000-0000-0000130E0000}"/>
    <cellStyle name="스타일 316" xfId="3602" xr:uid="{00000000-0005-0000-0000-0000140E0000}"/>
    <cellStyle name="스타일 317" xfId="3603" xr:uid="{00000000-0005-0000-0000-0000150E0000}"/>
    <cellStyle name="스타일 318" xfId="3604" xr:uid="{00000000-0005-0000-0000-0000160E0000}"/>
    <cellStyle name="스타일 319" xfId="3605" xr:uid="{00000000-0005-0000-0000-0000170E0000}"/>
    <cellStyle name="스타일 32" xfId="3606" xr:uid="{00000000-0005-0000-0000-0000180E0000}"/>
    <cellStyle name="스타일 320" xfId="3607" xr:uid="{00000000-0005-0000-0000-0000190E0000}"/>
    <cellStyle name="스타일 321" xfId="3608" xr:uid="{00000000-0005-0000-0000-00001A0E0000}"/>
    <cellStyle name="스타일 322" xfId="3609" xr:uid="{00000000-0005-0000-0000-00001B0E0000}"/>
    <cellStyle name="스타일 323" xfId="3610" xr:uid="{00000000-0005-0000-0000-00001C0E0000}"/>
    <cellStyle name="스타일 324" xfId="3611" xr:uid="{00000000-0005-0000-0000-00001D0E0000}"/>
    <cellStyle name="스타일 325" xfId="3612" xr:uid="{00000000-0005-0000-0000-00001E0E0000}"/>
    <cellStyle name="스타일 326" xfId="3613" xr:uid="{00000000-0005-0000-0000-00001F0E0000}"/>
    <cellStyle name="스타일 327" xfId="3614" xr:uid="{00000000-0005-0000-0000-0000200E0000}"/>
    <cellStyle name="스타일 328" xfId="3615" xr:uid="{00000000-0005-0000-0000-0000210E0000}"/>
    <cellStyle name="스타일 329" xfId="3616" xr:uid="{00000000-0005-0000-0000-0000220E0000}"/>
    <cellStyle name="스타일 33" xfId="3617" xr:uid="{00000000-0005-0000-0000-0000230E0000}"/>
    <cellStyle name="스타일 330" xfId="3618" xr:uid="{00000000-0005-0000-0000-0000240E0000}"/>
    <cellStyle name="스타일 331" xfId="3619" xr:uid="{00000000-0005-0000-0000-0000250E0000}"/>
    <cellStyle name="스타일 332" xfId="3620" xr:uid="{00000000-0005-0000-0000-0000260E0000}"/>
    <cellStyle name="스타일 333" xfId="3621" xr:uid="{00000000-0005-0000-0000-0000270E0000}"/>
    <cellStyle name="스타일 334" xfId="3622" xr:uid="{00000000-0005-0000-0000-0000280E0000}"/>
    <cellStyle name="스타일 335" xfId="3623" xr:uid="{00000000-0005-0000-0000-0000290E0000}"/>
    <cellStyle name="스타일 336" xfId="3624" xr:uid="{00000000-0005-0000-0000-00002A0E0000}"/>
    <cellStyle name="스타일 337" xfId="3625" xr:uid="{00000000-0005-0000-0000-00002B0E0000}"/>
    <cellStyle name="스타일 338" xfId="3626" xr:uid="{00000000-0005-0000-0000-00002C0E0000}"/>
    <cellStyle name="스타일 339" xfId="3627" xr:uid="{00000000-0005-0000-0000-00002D0E0000}"/>
    <cellStyle name="스타일 34" xfId="3628" xr:uid="{00000000-0005-0000-0000-00002E0E0000}"/>
    <cellStyle name="스타일 340" xfId="3629" xr:uid="{00000000-0005-0000-0000-00002F0E0000}"/>
    <cellStyle name="스타일 341" xfId="3630" xr:uid="{00000000-0005-0000-0000-0000300E0000}"/>
    <cellStyle name="스타일 342" xfId="3631" xr:uid="{00000000-0005-0000-0000-0000310E0000}"/>
    <cellStyle name="스타일 343" xfId="3632" xr:uid="{00000000-0005-0000-0000-0000320E0000}"/>
    <cellStyle name="스타일 344" xfId="3633" xr:uid="{00000000-0005-0000-0000-0000330E0000}"/>
    <cellStyle name="스타일 345" xfId="3634" xr:uid="{00000000-0005-0000-0000-0000340E0000}"/>
    <cellStyle name="스타일 346" xfId="3635" xr:uid="{00000000-0005-0000-0000-0000350E0000}"/>
    <cellStyle name="스타일 347" xfId="3636" xr:uid="{00000000-0005-0000-0000-0000360E0000}"/>
    <cellStyle name="스타일 348" xfId="3637" xr:uid="{00000000-0005-0000-0000-0000370E0000}"/>
    <cellStyle name="스타일 349" xfId="3638" xr:uid="{00000000-0005-0000-0000-0000380E0000}"/>
    <cellStyle name="스타일 35" xfId="3639" xr:uid="{00000000-0005-0000-0000-0000390E0000}"/>
    <cellStyle name="스타일 350" xfId="3640" xr:uid="{00000000-0005-0000-0000-00003A0E0000}"/>
    <cellStyle name="스타일 351" xfId="3641" xr:uid="{00000000-0005-0000-0000-00003B0E0000}"/>
    <cellStyle name="스타일 352" xfId="3642" xr:uid="{00000000-0005-0000-0000-00003C0E0000}"/>
    <cellStyle name="스타일 353" xfId="3643" xr:uid="{00000000-0005-0000-0000-00003D0E0000}"/>
    <cellStyle name="스타일 354" xfId="3644" xr:uid="{00000000-0005-0000-0000-00003E0E0000}"/>
    <cellStyle name="스타일 355" xfId="3645" xr:uid="{00000000-0005-0000-0000-00003F0E0000}"/>
    <cellStyle name="스타일 356" xfId="3646" xr:uid="{00000000-0005-0000-0000-0000400E0000}"/>
    <cellStyle name="스타일 357" xfId="3647" xr:uid="{00000000-0005-0000-0000-0000410E0000}"/>
    <cellStyle name="스타일 358" xfId="3648" xr:uid="{00000000-0005-0000-0000-0000420E0000}"/>
    <cellStyle name="스타일 359" xfId="3649" xr:uid="{00000000-0005-0000-0000-0000430E0000}"/>
    <cellStyle name="스타일 36" xfId="3650" xr:uid="{00000000-0005-0000-0000-0000440E0000}"/>
    <cellStyle name="스타일 360" xfId="3651" xr:uid="{00000000-0005-0000-0000-0000450E0000}"/>
    <cellStyle name="스타일 361" xfId="3652" xr:uid="{00000000-0005-0000-0000-0000460E0000}"/>
    <cellStyle name="스타일 362" xfId="3653" xr:uid="{00000000-0005-0000-0000-0000470E0000}"/>
    <cellStyle name="스타일 363" xfId="3654" xr:uid="{00000000-0005-0000-0000-0000480E0000}"/>
    <cellStyle name="스타일 364" xfId="3655" xr:uid="{00000000-0005-0000-0000-0000490E0000}"/>
    <cellStyle name="스타일 365" xfId="3656" xr:uid="{00000000-0005-0000-0000-00004A0E0000}"/>
    <cellStyle name="스타일 366" xfId="3657" xr:uid="{00000000-0005-0000-0000-00004B0E0000}"/>
    <cellStyle name="스타일 367" xfId="3658" xr:uid="{00000000-0005-0000-0000-00004C0E0000}"/>
    <cellStyle name="스타일 368" xfId="3659" xr:uid="{00000000-0005-0000-0000-00004D0E0000}"/>
    <cellStyle name="스타일 369" xfId="3660" xr:uid="{00000000-0005-0000-0000-00004E0E0000}"/>
    <cellStyle name="스타일 37" xfId="3661" xr:uid="{00000000-0005-0000-0000-00004F0E0000}"/>
    <cellStyle name="스타일 370" xfId="3662" xr:uid="{00000000-0005-0000-0000-0000500E0000}"/>
    <cellStyle name="스타일 371" xfId="3663" xr:uid="{00000000-0005-0000-0000-0000510E0000}"/>
    <cellStyle name="스타일 372" xfId="3664" xr:uid="{00000000-0005-0000-0000-0000520E0000}"/>
    <cellStyle name="스타일 373" xfId="3665" xr:uid="{00000000-0005-0000-0000-0000530E0000}"/>
    <cellStyle name="스타일 374" xfId="3666" xr:uid="{00000000-0005-0000-0000-0000540E0000}"/>
    <cellStyle name="스타일 375" xfId="3667" xr:uid="{00000000-0005-0000-0000-0000550E0000}"/>
    <cellStyle name="스타일 376" xfId="3668" xr:uid="{00000000-0005-0000-0000-0000560E0000}"/>
    <cellStyle name="스타일 377" xfId="3669" xr:uid="{00000000-0005-0000-0000-0000570E0000}"/>
    <cellStyle name="스타일 378" xfId="3670" xr:uid="{00000000-0005-0000-0000-0000580E0000}"/>
    <cellStyle name="스타일 379" xfId="3671" xr:uid="{00000000-0005-0000-0000-0000590E0000}"/>
    <cellStyle name="스타일 38" xfId="3672" xr:uid="{00000000-0005-0000-0000-00005A0E0000}"/>
    <cellStyle name="스타일 380" xfId="3673" xr:uid="{00000000-0005-0000-0000-00005B0E0000}"/>
    <cellStyle name="스타일 381" xfId="3674" xr:uid="{00000000-0005-0000-0000-00005C0E0000}"/>
    <cellStyle name="스타일 382" xfId="3675" xr:uid="{00000000-0005-0000-0000-00005D0E0000}"/>
    <cellStyle name="스타일 383" xfId="3676" xr:uid="{00000000-0005-0000-0000-00005E0E0000}"/>
    <cellStyle name="스타일 384" xfId="3677" xr:uid="{00000000-0005-0000-0000-00005F0E0000}"/>
    <cellStyle name="스타일 385" xfId="3678" xr:uid="{00000000-0005-0000-0000-0000600E0000}"/>
    <cellStyle name="스타일 386" xfId="3679" xr:uid="{00000000-0005-0000-0000-0000610E0000}"/>
    <cellStyle name="스타일 387" xfId="3680" xr:uid="{00000000-0005-0000-0000-0000620E0000}"/>
    <cellStyle name="스타일 388" xfId="3681" xr:uid="{00000000-0005-0000-0000-0000630E0000}"/>
    <cellStyle name="스타일 389" xfId="3682" xr:uid="{00000000-0005-0000-0000-0000640E0000}"/>
    <cellStyle name="스타일 39" xfId="3683" xr:uid="{00000000-0005-0000-0000-0000650E0000}"/>
    <cellStyle name="스타일 390" xfId="3684" xr:uid="{00000000-0005-0000-0000-0000660E0000}"/>
    <cellStyle name="스타일 391" xfId="3685" xr:uid="{00000000-0005-0000-0000-0000670E0000}"/>
    <cellStyle name="스타일 392" xfId="3686" xr:uid="{00000000-0005-0000-0000-0000680E0000}"/>
    <cellStyle name="스타일 393" xfId="3687" xr:uid="{00000000-0005-0000-0000-0000690E0000}"/>
    <cellStyle name="스타일 394" xfId="3688" xr:uid="{00000000-0005-0000-0000-00006A0E0000}"/>
    <cellStyle name="스타일 395" xfId="3689" xr:uid="{00000000-0005-0000-0000-00006B0E0000}"/>
    <cellStyle name="스타일 396" xfId="3690" xr:uid="{00000000-0005-0000-0000-00006C0E0000}"/>
    <cellStyle name="스타일 397" xfId="3691" xr:uid="{00000000-0005-0000-0000-00006D0E0000}"/>
    <cellStyle name="스타일 398" xfId="3692" xr:uid="{00000000-0005-0000-0000-00006E0E0000}"/>
    <cellStyle name="스타일 399" xfId="3693" xr:uid="{00000000-0005-0000-0000-00006F0E0000}"/>
    <cellStyle name="스타일 4" xfId="3694" xr:uid="{00000000-0005-0000-0000-0000700E0000}"/>
    <cellStyle name="스타일 40" xfId="3695" xr:uid="{00000000-0005-0000-0000-0000710E0000}"/>
    <cellStyle name="스타일 400" xfId="3696" xr:uid="{00000000-0005-0000-0000-0000720E0000}"/>
    <cellStyle name="스타일 401" xfId="3697" xr:uid="{00000000-0005-0000-0000-0000730E0000}"/>
    <cellStyle name="스타일 402" xfId="3698" xr:uid="{00000000-0005-0000-0000-0000740E0000}"/>
    <cellStyle name="스타일 403" xfId="3699" xr:uid="{00000000-0005-0000-0000-0000750E0000}"/>
    <cellStyle name="스타일 404" xfId="3700" xr:uid="{00000000-0005-0000-0000-0000760E0000}"/>
    <cellStyle name="스타일 405" xfId="3701" xr:uid="{00000000-0005-0000-0000-0000770E0000}"/>
    <cellStyle name="스타일 406" xfId="3702" xr:uid="{00000000-0005-0000-0000-0000780E0000}"/>
    <cellStyle name="스타일 407" xfId="3703" xr:uid="{00000000-0005-0000-0000-0000790E0000}"/>
    <cellStyle name="스타일 408" xfId="3704" xr:uid="{00000000-0005-0000-0000-00007A0E0000}"/>
    <cellStyle name="스타일 409" xfId="3705" xr:uid="{00000000-0005-0000-0000-00007B0E0000}"/>
    <cellStyle name="스타일 41" xfId="3706" xr:uid="{00000000-0005-0000-0000-00007C0E0000}"/>
    <cellStyle name="스타일 410" xfId="3707" xr:uid="{00000000-0005-0000-0000-00007D0E0000}"/>
    <cellStyle name="스타일 411" xfId="3708" xr:uid="{00000000-0005-0000-0000-00007E0E0000}"/>
    <cellStyle name="스타일 412" xfId="3709" xr:uid="{00000000-0005-0000-0000-00007F0E0000}"/>
    <cellStyle name="스타일 413" xfId="3710" xr:uid="{00000000-0005-0000-0000-0000800E0000}"/>
    <cellStyle name="스타일 414" xfId="3711" xr:uid="{00000000-0005-0000-0000-0000810E0000}"/>
    <cellStyle name="스타일 415" xfId="3712" xr:uid="{00000000-0005-0000-0000-0000820E0000}"/>
    <cellStyle name="스타일 416" xfId="3713" xr:uid="{00000000-0005-0000-0000-0000830E0000}"/>
    <cellStyle name="스타일 417" xfId="3714" xr:uid="{00000000-0005-0000-0000-0000840E0000}"/>
    <cellStyle name="스타일 418" xfId="3715" xr:uid="{00000000-0005-0000-0000-0000850E0000}"/>
    <cellStyle name="스타일 419" xfId="3716" xr:uid="{00000000-0005-0000-0000-0000860E0000}"/>
    <cellStyle name="스타일 42" xfId="3717" xr:uid="{00000000-0005-0000-0000-0000870E0000}"/>
    <cellStyle name="스타일 420" xfId="3718" xr:uid="{00000000-0005-0000-0000-0000880E0000}"/>
    <cellStyle name="스타일 421" xfId="3719" xr:uid="{00000000-0005-0000-0000-0000890E0000}"/>
    <cellStyle name="스타일 422" xfId="3720" xr:uid="{00000000-0005-0000-0000-00008A0E0000}"/>
    <cellStyle name="스타일 423" xfId="3721" xr:uid="{00000000-0005-0000-0000-00008B0E0000}"/>
    <cellStyle name="스타일 424" xfId="3722" xr:uid="{00000000-0005-0000-0000-00008C0E0000}"/>
    <cellStyle name="스타일 425" xfId="3723" xr:uid="{00000000-0005-0000-0000-00008D0E0000}"/>
    <cellStyle name="스타일 426" xfId="3724" xr:uid="{00000000-0005-0000-0000-00008E0E0000}"/>
    <cellStyle name="스타일 427" xfId="3725" xr:uid="{00000000-0005-0000-0000-00008F0E0000}"/>
    <cellStyle name="스타일 428" xfId="3726" xr:uid="{00000000-0005-0000-0000-0000900E0000}"/>
    <cellStyle name="스타일 429" xfId="3727" xr:uid="{00000000-0005-0000-0000-0000910E0000}"/>
    <cellStyle name="스타일 43" xfId="3728" xr:uid="{00000000-0005-0000-0000-0000920E0000}"/>
    <cellStyle name="스타일 430" xfId="3729" xr:uid="{00000000-0005-0000-0000-0000930E0000}"/>
    <cellStyle name="스타일 431" xfId="3730" xr:uid="{00000000-0005-0000-0000-0000940E0000}"/>
    <cellStyle name="스타일 432" xfId="3731" xr:uid="{00000000-0005-0000-0000-0000950E0000}"/>
    <cellStyle name="스타일 433" xfId="3732" xr:uid="{00000000-0005-0000-0000-0000960E0000}"/>
    <cellStyle name="스타일 434" xfId="3733" xr:uid="{00000000-0005-0000-0000-0000970E0000}"/>
    <cellStyle name="스타일 435" xfId="3734" xr:uid="{00000000-0005-0000-0000-0000980E0000}"/>
    <cellStyle name="스타일 436" xfId="3735" xr:uid="{00000000-0005-0000-0000-0000990E0000}"/>
    <cellStyle name="스타일 437" xfId="3736" xr:uid="{00000000-0005-0000-0000-00009A0E0000}"/>
    <cellStyle name="스타일 438" xfId="3737" xr:uid="{00000000-0005-0000-0000-00009B0E0000}"/>
    <cellStyle name="스타일 439" xfId="3738" xr:uid="{00000000-0005-0000-0000-00009C0E0000}"/>
    <cellStyle name="스타일 44" xfId="3739" xr:uid="{00000000-0005-0000-0000-00009D0E0000}"/>
    <cellStyle name="스타일 440" xfId="3740" xr:uid="{00000000-0005-0000-0000-00009E0E0000}"/>
    <cellStyle name="스타일 441" xfId="3741" xr:uid="{00000000-0005-0000-0000-00009F0E0000}"/>
    <cellStyle name="스타일 442" xfId="3742" xr:uid="{00000000-0005-0000-0000-0000A00E0000}"/>
    <cellStyle name="스타일 443" xfId="3743" xr:uid="{00000000-0005-0000-0000-0000A10E0000}"/>
    <cellStyle name="스타일 444" xfId="3744" xr:uid="{00000000-0005-0000-0000-0000A20E0000}"/>
    <cellStyle name="스타일 445" xfId="3745" xr:uid="{00000000-0005-0000-0000-0000A30E0000}"/>
    <cellStyle name="스타일 446" xfId="3746" xr:uid="{00000000-0005-0000-0000-0000A40E0000}"/>
    <cellStyle name="스타일 447" xfId="3747" xr:uid="{00000000-0005-0000-0000-0000A50E0000}"/>
    <cellStyle name="스타일 448" xfId="3748" xr:uid="{00000000-0005-0000-0000-0000A60E0000}"/>
    <cellStyle name="스타일 449" xfId="3749" xr:uid="{00000000-0005-0000-0000-0000A70E0000}"/>
    <cellStyle name="스타일 45" xfId="3750" xr:uid="{00000000-0005-0000-0000-0000A80E0000}"/>
    <cellStyle name="스타일 450" xfId="3751" xr:uid="{00000000-0005-0000-0000-0000A90E0000}"/>
    <cellStyle name="스타일 451" xfId="3752" xr:uid="{00000000-0005-0000-0000-0000AA0E0000}"/>
    <cellStyle name="스타일 452" xfId="3753" xr:uid="{00000000-0005-0000-0000-0000AB0E0000}"/>
    <cellStyle name="스타일 453" xfId="3754" xr:uid="{00000000-0005-0000-0000-0000AC0E0000}"/>
    <cellStyle name="스타일 454" xfId="3755" xr:uid="{00000000-0005-0000-0000-0000AD0E0000}"/>
    <cellStyle name="스타일 455" xfId="3756" xr:uid="{00000000-0005-0000-0000-0000AE0E0000}"/>
    <cellStyle name="스타일 456" xfId="3757" xr:uid="{00000000-0005-0000-0000-0000AF0E0000}"/>
    <cellStyle name="스타일 457" xfId="3758" xr:uid="{00000000-0005-0000-0000-0000B00E0000}"/>
    <cellStyle name="스타일 458" xfId="3759" xr:uid="{00000000-0005-0000-0000-0000B10E0000}"/>
    <cellStyle name="스타일 459" xfId="3760" xr:uid="{00000000-0005-0000-0000-0000B20E0000}"/>
    <cellStyle name="스타일 46" xfId="3761" xr:uid="{00000000-0005-0000-0000-0000B30E0000}"/>
    <cellStyle name="스타일 460" xfId="3762" xr:uid="{00000000-0005-0000-0000-0000B40E0000}"/>
    <cellStyle name="스타일 461" xfId="3763" xr:uid="{00000000-0005-0000-0000-0000B50E0000}"/>
    <cellStyle name="스타일 462" xfId="3764" xr:uid="{00000000-0005-0000-0000-0000B60E0000}"/>
    <cellStyle name="스타일 463" xfId="3765" xr:uid="{00000000-0005-0000-0000-0000B70E0000}"/>
    <cellStyle name="스타일 464" xfId="3766" xr:uid="{00000000-0005-0000-0000-0000B80E0000}"/>
    <cellStyle name="스타일 465" xfId="3767" xr:uid="{00000000-0005-0000-0000-0000B90E0000}"/>
    <cellStyle name="스타일 466" xfId="3768" xr:uid="{00000000-0005-0000-0000-0000BA0E0000}"/>
    <cellStyle name="스타일 467" xfId="3769" xr:uid="{00000000-0005-0000-0000-0000BB0E0000}"/>
    <cellStyle name="스타일 468" xfId="3770" xr:uid="{00000000-0005-0000-0000-0000BC0E0000}"/>
    <cellStyle name="스타일 469" xfId="3771" xr:uid="{00000000-0005-0000-0000-0000BD0E0000}"/>
    <cellStyle name="스타일 47" xfId="3772" xr:uid="{00000000-0005-0000-0000-0000BE0E0000}"/>
    <cellStyle name="스타일 470" xfId="3773" xr:uid="{00000000-0005-0000-0000-0000BF0E0000}"/>
    <cellStyle name="스타일 471" xfId="3774" xr:uid="{00000000-0005-0000-0000-0000C00E0000}"/>
    <cellStyle name="스타일 472" xfId="3775" xr:uid="{00000000-0005-0000-0000-0000C10E0000}"/>
    <cellStyle name="스타일 473" xfId="3776" xr:uid="{00000000-0005-0000-0000-0000C20E0000}"/>
    <cellStyle name="스타일 474" xfId="3777" xr:uid="{00000000-0005-0000-0000-0000C30E0000}"/>
    <cellStyle name="스타일 475" xfId="3778" xr:uid="{00000000-0005-0000-0000-0000C40E0000}"/>
    <cellStyle name="스타일 476" xfId="3779" xr:uid="{00000000-0005-0000-0000-0000C50E0000}"/>
    <cellStyle name="스타일 477" xfId="3780" xr:uid="{00000000-0005-0000-0000-0000C60E0000}"/>
    <cellStyle name="스타일 478" xfId="3781" xr:uid="{00000000-0005-0000-0000-0000C70E0000}"/>
    <cellStyle name="스타일 479" xfId="3782" xr:uid="{00000000-0005-0000-0000-0000C80E0000}"/>
    <cellStyle name="스타일 48" xfId="3783" xr:uid="{00000000-0005-0000-0000-0000C90E0000}"/>
    <cellStyle name="스타일 480" xfId="3784" xr:uid="{00000000-0005-0000-0000-0000CA0E0000}"/>
    <cellStyle name="스타일 481" xfId="3785" xr:uid="{00000000-0005-0000-0000-0000CB0E0000}"/>
    <cellStyle name="스타일 482" xfId="3786" xr:uid="{00000000-0005-0000-0000-0000CC0E0000}"/>
    <cellStyle name="스타일 483" xfId="3787" xr:uid="{00000000-0005-0000-0000-0000CD0E0000}"/>
    <cellStyle name="스타일 484" xfId="3788" xr:uid="{00000000-0005-0000-0000-0000CE0E0000}"/>
    <cellStyle name="스타일 485" xfId="3789" xr:uid="{00000000-0005-0000-0000-0000CF0E0000}"/>
    <cellStyle name="스타일 486" xfId="3790" xr:uid="{00000000-0005-0000-0000-0000D00E0000}"/>
    <cellStyle name="스타일 487" xfId="3791" xr:uid="{00000000-0005-0000-0000-0000D10E0000}"/>
    <cellStyle name="스타일 488" xfId="3792" xr:uid="{00000000-0005-0000-0000-0000D20E0000}"/>
    <cellStyle name="스타일 489" xfId="3793" xr:uid="{00000000-0005-0000-0000-0000D30E0000}"/>
    <cellStyle name="스타일 49" xfId="3794" xr:uid="{00000000-0005-0000-0000-0000D40E0000}"/>
    <cellStyle name="스타일 490" xfId="3795" xr:uid="{00000000-0005-0000-0000-0000D50E0000}"/>
    <cellStyle name="스타일 491" xfId="3796" xr:uid="{00000000-0005-0000-0000-0000D60E0000}"/>
    <cellStyle name="스타일 492" xfId="3797" xr:uid="{00000000-0005-0000-0000-0000D70E0000}"/>
    <cellStyle name="스타일 493" xfId="3798" xr:uid="{00000000-0005-0000-0000-0000D80E0000}"/>
    <cellStyle name="스타일 494" xfId="3799" xr:uid="{00000000-0005-0000-0000-0000D90E0000}"/>
    <cellStyle name="스타일 495" xfId="3800" xr:uid="{00000000-0005-0000-0000-0000DA0E0000}"/>
    <cellStyle name="스타일 496" xfId="3801" xr:uid="{00000000-0005-0000-0000-0000DB0E0000}"/>
    <cellStyle name="스타일 497" xfId="3802" xr:uid="{00000000-0005-0000-0000-0000DC0E0000}"/>
    <cellStyle name="스타일 498" xfId="3803" xr:uid="{00000000-0005-0000-0000-0000DD0E0000}"/>
    <cellStyle name="스타일 499" xfId="3804" xr:uid="{00000000-0005-0000-0000-0000DE0E0000}"/>
    <cellStyle name="스타일 5" xfId="3805" xr:uid="{00000000-0005-0000-0000-0000DF0E0000}"/>
    <cellStyle name="스타일 50" xfId="3806" xr:uid="{00000000-0005-0000-0000-0000E00E0000}"/>
    <cellStyle name="스타일 500" xfId="3807" xr:uid="{00000000-0005-0000-0000-0000E10E0000}"/>
    <cellStyle name="스타일 501" xfId="3808" xr:uid="{00000000-0005-0000-0000-0000E20E0000}"/>
    <cellStyle name="스타일 502" xfId="3809" xr:uid="{00000000-0005-0000-0000-0000E30E0000}"/>
    <cellStyle name="스타일 503" xfId="3810" xr:uid="{00000000-0005-0000-0000-0000E40E0000}"/>
    <cellStyle name="스타일 504" xfId="3811" xr:uid="{00000000-0005-0000-0000-0000E50E0000}"/>
    <cellStyle name="스타일 505" xfId="3812" xr:uid="{00000000-0005-0000-0000-0000E60E0000}"/>
    <cellStyle name="스타일 506" xfId="3813" xr:uid="{00000000-0005-0000-0000-0000E70E0000}"/>
    <cellStyle name="스타일 507" xfId="3814" xr:uid="{00000000-0005-0000-0000-0000E80E0000}"/>
    <cellStyle name="스타일 508" xfId="3815" xr:uid="{00000000-0005-0000-0000-0000E90E0000}"/>
    <cellStyle name="스타일 509" xfId="3816" xr:uid="{00000000-0005-0000-0000-0000EA0E0000}"/>
    <cellStyle name="스타일 51" xfId="3817" xr:uid="{00000000-0005-0000-0000-0000EB0E0000}"/>
    <cellStyle name="스타일 510" xfId="3818" xr:uid="{00000000-0005-0000-0000-0000EC0E0000}"/>
    <cellStyle name="스타일 511" xfId="3819" xr:uid="{00000000-0005-0000-0000-0000ED0E0000}"/>
    <cellStyle name="스타일 512" xfId="3820" xr:uid="{00000000-0005-0000-0000-0000EE0E0000}"/>
    <cellStyle name="스타일 513" xfId="3821" xr:uid="{00000000-0005-0000-0000-0000EF0E0000}"/>
    <cellStyle name="스타일 514" xfId="3822" xr:uid="{00000000-0005-0000-0000-0000F00E0000}"/>
    <cellStyle name="스타일 515" xfId="3823" xr:uid="{00000000-0005-0000-0000-0000F10E0000}"/>
    <cellStyle name="스타일 516" xfId="3824" xr:uid="{00000000-0005-0000-0000-0000F20E0000}"/>
    <cellStyle name="스타일 517" xfId="3825" xr:uid="{00000000-0005-0000-0000-0000F30E0000}"/>
    <cellStyle name="스타일 518" xfId="3826" xr:uid="{00000000-0005-0000-0000-0000F40E0000}"/>
    <cellStyle name="스타일 519" xfId="3827" xr:uid="{00000000-0005-0000-0000-0000F50E0000}"/>
    <cellStyle name="스타일 52" xfId="3828" xr:uid="{00000000-0005-0000-0000-0000F60E0000}"/>
    <cellStyle name="스타일 520" xfId="3829" xr:uid="{00000000-0005-0000-0000-0000F70E0000}"/>
    <cellStyle name="스타일 521" xfId="3830" xr:uid="{00000000-0005-0000-0000-0000F80E0000}"/>
    <cellStyle name="스타일 522" xfId="3831" xr:uid="{00000000-0005-0000-0000-0000F90E0000}"/>
    <cellStyle name="스타일 523" xfId="3832" xr:uid="{00000000-0005-0000-0000-0000FA0E0000}"/>
    <cellStyle name="스타일 524" xfId="3833" xr:uid="{00000000-0005-0000-0000-0000FB0E0000}"/>
    <cellStyle name="스타일 525" xfId="3834" xr:uid="{00000000-0005-0000-0000-0000FC0E0000}"/>
    <cellStyle name="스타일 526" xfId="3835" xr:uid="{00000000-0005-0000-0000-0000FD0E0000}"/>
    <cellStyle name="스타일 527" xfId="3836" xr:uid="{00000000-0005-0000-0000-0000FE0E0000}"/>
    <cellStyle name="스타일 528" xfId="3837" xr:uid="{00000000-0005-0000-0000-0000FF0E0000}"/>
    <cellStyle name="스타일 529" xfId="3838" xr:uid="{00000000-0005-0000-0000-0000000F0000}"/>
    <cellStyle name="스타일 53" xfId="3839" xr:uid="{00000000-0005-0000-0000-0000010F0000}"/>
    <cellStyle name="스타일 530" xfId="3840" xr:uid="{00000000-0005-0000-0000-0000020F0000}"/>
    <cellStyle name="스타일 531" xfId="3841" xr:uid="{00000000-0005-0000-0000-0000030F0000}"/>
    <cellStyle name="스타일 532" xfId="3842" xr:uid="{00000000-0005-0000-0000-0000040F0000}"/>
    <cellStyle name="스타일 533" xfId="3843" xr:uid="{00000000-0005-0000-0000-0000050F0000}"/>
    <cellStyle name="스타일 534" xfId="3844" xr:uid="{00000000-0005-0000-0000-0000060F0000}"/>
    <cellStyle name="스타일 535" xfId="3845" xr:uid="{00000000-0005-0000-0000-0000070F0000}"/>
    <cellStyle name="스타일 536" xfId="3846" xr:uid="{00000000-0005-0000-0000-0000080F0000}"/>
    <cellStyle name="스타일 537" xfId="3847" xr:uid="{00000000-0005-0000-0000-0000090F0000}"/>
    <cellStyle name="스타일 538" xfId="3848" xr:uid="{00000000-0005-0000-0000-00000A0F0000}"/>
    <cellStyle name="스타일 539" xfId="3849" xr:uid="{00000000-0005-0000-0000-00000B0F0000}"/>
    <cellStyle name="스타일 54" xfId="3850" xr:uid="{00000000-0005-0000-0000-00000C0F0000}"/>
    <cellStyle name="스타일 540" xfId="3851" xr:uid="{00000000-0005-0000-0000-00000D0F0000}"/>
    <cellStyle name="스타일 541" xfId="3852" xr:uid="{00000000-0005-0000-0000-00000E0F0000}"/>
    <cellStyle name="스타일 542" xfId="3853" xr:uid="{00000000-0005-0000-0000-00000F0F0000}"/>
    <cellStyle name="스타일 543" xfId="3854" xr:uid="{00000000-0005-0000-0000-0000100F0000}"/>
    <cellStyle name="스타일 544" xfId="3855" xr:uid="{00000000-0005-0000-0000-0000110F0000}"/>
    <cellStyle name="스타일 545" xfId="3856" xr:uid="{00000000-0005-0000-0000-0000120F0000}"/>
    <cellStyle name="스타일 546" xfId="3857" xr:uid="{00000000-0005-0000-0000-0000130F0000}"/>
    <cellStyle name="스타일 547" xfId="3858" xr:uid="{00000000-0005-0000-0000-0000140F0000}"/>
    <cellStyle name="스타일 55" xfId="3859" xr:uid="{00000000-0005-0000-0000-0000150F0000}"/>
    <cellStyle name="스타일 56" xfId="3860" xr:uid="{00000000-0005-0000-0000-0000160F0000}"/>
    <cellStyle name="스타일 57" xfId="3861" xr:uid="{00000000-0005-0000-0000-0000170F0000}"/>
    <cellStyle name="스타일 58" xfId="3862" xr:uid="{00000000-0005-0000-0000-0000180F0000}"/>
    <cellStyle name="스타일 59" xfId="3863" xr:uid="{00000000-0005-0000-0000-0000190F0000}"/>
    <cellStyle name="스타일 6" xfId="3864" xr:uid="{00000000-0005-0000-0000-00001A0F0000}"/>
    <cellStyle name="스타일 60" xfId="3865" xr:uid="{00000000-0005-0000-0000-00001B0F0000}"/>
    <cellStyle name="스타일 61" xfId="3866" xr:uid="{00000000-0005-0000-0000-00001C0F0000}"/>
    <cellStyle name="스타일 62" xfId="3867" xr:uid="{00000000-0005-0000-0000-00001D0F0000}"/>
    <cellStyle name="스타일 63" xfId="3868" xr:uid="{00000000-0005-0000-0000-00001E0F0000}"/>
    <cellStyle name="스타일 64" xfId="3869" xr:uid="{00000000-0005-0000-0000-00001F0F0000}"/>
    <cellStyle name="스타일 65" xfId="3870" xr:uid="{00000000-0005-0000-0000-0000200F0000}"/>
    <cellStyle name="스타일 66" xfId="3871" xr:uid="{00000000-0005-0000-0000-0000210F0000}"/>
    <cellStyle name="스타일 67" xfId="3872" xr:uid="{00000000-0005-0000-0000-0000220F0000}"/>
    <cellStyle name="스타일 68" xfId="3873" xr:uid="{00000000-0005-0000-0000-0000230F0000}"/>
    <cellStyle name="스타일 69" xfId="3874" xr:uid="{00000000-0005-0000-0000-0000240F0000}"/>
    <cellStyle name="스타일 7" xfId="3875" xr:uid="{00000000-0005-0000-0000-0000250F0000}"/>
    <cellStyle name="스타일 70" xfId="3876" xr:uid="{00000000-0005-0000-0000-0000260F0000}"/>
    <cellStyle name="스타일 71" xfId="3877" xr:uid="{00000000-0005-0000-0000-0000270F0000}"/>
    <cellStyle name="스타일 72" xfId="3878" xr:uid="{00000000-0005-0000-0000-0000280F0000}"/>
    <cellStyle name="스타일 73" xfId="3879" xr:uid="{00000000-0005-0000-0000-0000290F0000}"/>
    <cellStyle name="스타일 74" xfId="3880" xr:uid="{00000000-0005-0000-0000-00002A0F0000}"/>
    <cellStyle name="스타일 75" xfId="3881" xr:uid="{00000000-0005-0000-0000-00002B0F0000}"/>
    <cellStyle name="스타일 76" xfId="3882" xr:uid="{00000000-0005-0000-0000-00002C0F0000}"/>
    <cellStyle name="스타일 77" xfId="3883" xr:uid="{00000000-0005-0000-0000-00002D0F0000}"/>
    <cellStyle name="스타일 78" xfId="3884" xr:uid="{00000000-0005-0000-0000-00002E0F0000}"/>
    <cellStyle name="스타일 79" xfId="3885" xr:uid="{00000000-0005-0000-0000-00002F0F0000}"/>
    <cellStyle name="스타일 8" xfId="3886" xr:uid="{00000000-0005-0000-0000-0000300F0000}"/>
    <cellStyle name="스타일 80" xfId="3887" xr:uid="{00000000-0005-0000-0000-0000310F0000}"/>
    <cellStyle name="스타일 81" xfId="3888" xr:uid="{00000000-0005-0000-0000-0000320F0000}"/>
    <cellStyle name="스타일 82" xfId="3889" xr:uid="{00000000-0005-0000-0000-0000330F0000}"/>
    <cellStyle name="스타일 83" xfId="3890" xr:uid="{00000000-0005-0000-0000-0000340F0000}"/>
    <cellStyle name="스타일 84" xfId="3891" xr:uid="{00000000-0005-0000-0000-0000350F0000}"/>
    <cellStyle name="스타일 85" xfId="3892" xr:uid="{00000000-0005-0000-0000-0000360F0000}"/>
    <cellStyle name="스타일 86" xfId="3893" xr:uid="{00000000-0005-0000-0000-0000370F0000}"/>
    <cellStyle name="스타일 87" xfId="3894" xr:uid="{00000000-0005-0000-0000-0000380F0000}"/>
    <cellStyle name="스타일 88" xfId="3895" xr:uid="{00000000-0005-0000-0000-0000390F0000}"/>
    <cellStyle name="스타일 89" xfId="3896" xr:uid="{00000000-0005-0000-0000-00003A0F0000}"/>
    <cellStyle name="스타일 9" xfId="3897" xr:uid="{00000000-0005-0000-0000-00003B0F0000}"/>
    <cellStyle name="스타일 90" xfId="3898" xr:uid="{00000000-0005-0000-0000-00003C0F0000}"/>
    <cellStyle name="스타일 91" xfId="3899" xr:uid="{00000000-0005-0000-0000-00003D0F0000}"/>
    <cellStyle name="스타일 92" xfId="3900" xr:uid="{00000000-0005-0000-0000-00003E0F0000}"/>
    <cellStyle name="스타일 93" xfId="3901" xr:uid="{00000000-0005-0000-0000-00003F0F0000}"/>
    <cellStyle name="스타일 94" xfId="3902" xr:uid="{00000000-0005-0000-0000-0000400F0000}"/>
    <cellStyle name="스타일 95" xfId="3903" xr:uid="{00000000-0005-0000-0000-0000410F0000}"/>
    <cellStyle name="스타일 96" xfId="3904" xr:uid="{00000000-0005-0000-0000-0000420F0000}"/>
    <cellStyle name="스타일 97" xfId="3905" xr:uid="{00000000-0005-0000-0000-0000430F0000}"/>
    <cellStyle name="스타일 98" xfId="3906" xr:uid="{00000000-0005-0000-0000-0000440F0000}"/>
    <cellStyle name="스타일 99" xfId="3907" xr:uid="{00000000-0005-0000-0000-0000450F0000}"/>
    <cellStyle name="안건회계법인" xfId="3908" xr:uid="{00000000-0005-0000-0000-0000460F0000}"/>
    <cellStyle name="안상수10" xfId="3909" xr:uid="{00000000-0005-0000-0000-0000470F0000}"/>
    <cellStyle name="연결된 셀 2" xfId="3910" xr:uid="{00000000-0005-0000-0000-0000480F0000}"/>
    <cellStyle name="열어본 하이퍼링크" xfId="3911" xr:uid="{00000000-0005-0000-0000-0000490F0000}"/>
    <cellStyle name="왼" xfId="3912" xr:uid="{00000000-0005-0000-0000-00004A0F0000}"/>
    <cellStyle name="왼쪽2" xfId="3913" xr:uid="{00000000-0005-0000-0000-00004B0F0000}"/>
    <cellStyle name="왼쪽5" xfId="3914" xr:uid="{00000000-0005-0000-0000-00004C0F0000}"/>
    <cellStyle name="요약 2" xfId="3915" xr:uid="{00000000-0005-0000-0000-00004D0F0000}"/>
    <cellStyle name="우괄호_박심배수구조물공" xfId="3916" xr:uid="{00000000-0005-0000-0000-00004E0F0000}"/>
    <cellStyle name="우측양괄호" xfId="3917" xr:uid="{00000000-0005-0000-0000-00004F0F0000}"/>
    <cellStyle name="원" xfId="51" xr:uid="{00000000-0005-0000-0000-0000500F0000}"/>
    <cellStyle name="원 2" xfId="3918" xr:uid="{00000000-0005-0000-0000-0000510F0000}"/>
    <cellStyle name="원 3" xfId="3919" xr:uid="{00000000-0005-0000-0000-0000520F0000}"/>
    <cellStyle name="원 4" xfId="3920" xr:uid="{00000000-0005-0000-0000-0000530F0000}"/>
    <cellStyle name="원_(서부1 기계)물량내역서" xfId="3921" xr:uid="{00000000-0005-0000-0000-0000540F0000}"/>
    <cellStyle name="원_★공사비(실시설계)" xfId="3922" xr:uid="{00000000-0005-0000-0000-0000550F0000}"/>
    <cellStyle name="원_★공사비(오갑)" xfId="3923" xr:uid="{00000000-0005-0000-0000-0000560F0000}"/>
    <cellStyle name="원_000.%20%EC%82%BC%EA%B8%B0%EC%A7%80%EA%B8%89%EC%9E%90%EC%9E%AC%EB%8C%80%EB%AA%85%EC%84%B8%EC%84%9C(1)" xfId="3924" xr:uid="{00000000-0005-0000-0000-0000570F0000}"/>
    <cellStyle name="원_001. 사업비" xfId="3925" xr:uid="{00000000-0005-0000-0000-0000580F0000}"/>
    <cellStyle name="원_001. 원남사업비" xfId="3926" xr:uid="{00000000-0005-0000-0000-0000590F0000}"/>
    <cellStyle name="원_001. 중동사업비" xfId="3927" xr:uid="{00000000-0005-0000-0000-00005A0F0000}"/>
    <cellStyle name="원_00-방죽보및용수로전체수량" xfId="3928" xr:uid="{00000000-0005-0000-0000-00005B0F0000}"/>
    <cellStyle name="원_01.9영남 도심사서" xfId="3929" xr:uid="{00000000-0005-0000-0000-00005C0F0000}"/>
    <cellStyle name="원_01.저전지구사업비(최종) " xfId="3930" xr:uid="{00000000-0005-0000-0000-00005D0F0000}"/>
    <cellStyle name="원_060929아산공사비" xfId="3931" xr:uid="{00000000-0005-0000-0000-00005E0F0000}"/>
    <cellStyle name="원_06년 재료집계" xfId="3932" xr:uid="{00000000-0005-0000-0000-00005F0F0000}"/>
    <cellStyle name="원_06-하이목앞수량" xfId="3933" xr:uid="{00000000-0005-0000-0000-0000600F0000}"/>
    <cellStyle name="원_06-횡배수관" xfId="3934" xr:uid="{00000000-0005-0000-0000-0000610F0000}"/>
    <cellStyle name="원_08-옹벽공" xfId="3935" xr:uid="{00000000-0005-0000-0000-0000620F0000}"/>
    <cellStyle name="원_09년(착공내역서)" xfId="3936" xr:uid="{00000000-0005-0000-0000-0000630F0000}"/>
    <cellStyle name="원_0동부수지예산" xfId="3937" xr:uid="{00000000-0005-0000-0000-0000640F0000}"/>
    <cellStyle name="원_1.골지내역(업)" xfId="3938" xr:uid="{00000000-0005-0000-0000-0000650F0000}"/>
    <cellStyle name="원_1-대제권양기(철거-재설치)2008(1).9.19" xfId="3939" xr:uid="{00000000-0005-0000-0000-0000660F0000}"/>
    <cellStyle name="원_1차보완(2002.매화)" xfId="3940" xr:uid="{00000000-0005-0000-0000-0000670F0000}"/>
    <cellStyle name="원_1차보완(2002.매화.단가)" xfId="3941" xr:uid="{00000000-0005-0000-0000-0000680F0000}"/>
    <cellStyle name="원_1호도로토공(1차)" xfId="3942" xr:uid="{00000000-0005-0000-0000-0000690F0000}"/>
    <cellStyle name="원_1호외곽사면집계" xfId="3943" xr:uid="{00000000-0005-0000-0000-00006A0F0000}"/>
    <cellStyle name="원_2.'09년 양배수장 등 일위_상반기" xfId="3944" xr:uid="{00000000-0005-0000-0000-00006B0F0000}"/>
    <cellStyle name="원_2.'09년 양배수장 등 일위_하반기" xfId="3945" xr:uid="{00000000-0005-0000-0000-00006C0F0000}"/>
    <cellStyle name="원_2.'10년 양배수장 등 일위_상반기" xfId="3946" xr:uid="{00000000-0005-0000-0000-00006D0F0000}"/>
    <cellStyle name="원_2.'10년 양배수장 등 일위_상반기(본부)" xfId="3947" xr:uid="{00000000-0005-0000-0000-00006E0F0000}"/>
    <cellStyle name="원_2.3.평사권역공사비" xfId="3948" xr:uid="{00000000-0005-0000-0000-00006F0F0000}"/>
    <cellStyle name="원_2.골지수량" xfId="3949" xr:uid="{00000000-0005-0000-0000-0000700F0000}"/>
    <cellStyle name="원_2000시행(보완2)" xfId="3950" xr:uid="{00000000-0005-0000-0000-0000710F0000}"/>
    <cellStyle name="원_2000시행(보완2)_2000시행(보2) " xfId="3951" xr:uid="{00000000-0005-0000-0000-0000720F0000}"/>
    <cellStyle name="원_2000시행(보완2)_2000시행(보3) " xfId="3952" xr:uid="{00000000-0005-0000-0000-0000730F0000}"/>
    <cellStyle name="원_2001년 9월" xfId="3953" xr:uid="{00000000-0005-0000-0000-0000740F0000}"/>
    <cellStyle name="원_2001년 9월 일위" xfId="3954" xr:uid="{00000000-0005-0000-0000-0000750F0000}"/>
    <cellStyle name="원_2001년7월내역" xfId="3955" xr:uid="{00000000-0005-0000-0000-0000760F0000}"/>
    <cellStyle name="원_2001년8월내역" xfId="3956" xr:uid="{00000000-0005-0000-0000-0000770F0000}"/>
    <cellStyle name="원_2001년보완" xfId="3957" xr:uid="{00000000-0005-0000-0000-0000780F0000}"/>
    <cellStyle name="원_2001상암,미동총괄표(사업개요)" xfId="3958" xr:uid="{00000000-0005-0000-0000-0000790F0000}"/>
    <cellStyle name="원_2002.양산시농생사업계획(지하수+이용시설)-정산" xfId="52" xr:uid="{00000000-0005-0000-0000-00007A0F0000}"/>
    <cellStyle name="원_2002년 설치" xfId="3959" xr:uid="{00000000-0005-0000-0000-00007B0F0000}"/>
    <cellStyle name="원_2002년 합판거푸집" xfId="3960" xr:uid="{00000000-0005-0000-0000-00007C0F0000}"/>
    <cellStyle name="원_2002년2,3월" xfId="3961" xr:uid="{00000000-0005-0000-0000-00007D0F0000}"/>
    <cellStyle name="원_2002보완계획서(궁평)" xfId="3962" xr:uid="{00000000-0005-0000-0000-00007E0F0000}"/>
    <cellStyle name="원_2003년분-정산" xfId="3963" xr:uid="{00000000-0005-0000-0000-00007F0F0000}"/>
    <cellStyle name="원_2004.사을기지구(계획기반공사)" xfId="3964" xr:uid="{00000000-0005-0000-0000-0000800F0000}"/>
    <cellStyle name="원_2004년도 옥계지구 보완 심사서" xfId="3965" xr:uid="{00000000-0005-0000-0000-0000810F0000}"/>
    <cellStyle name="원_2005 박계지구 지하수(직영)" xfId="3966" xr:uid="{00000000-0005-0000-0000-0000820F0000}"/>
    <cellStyle name="원_2005년도옥계지구보완심사서" xfId="3967" xr:uid="{00000000-0005-0000-0000-0000830F0000}"/>
    <cellStyle name="원_2005지하수개발 설계서(업체)" xfId="3968" xr:uid="{00000000-0005-0000-0000-0000840F0000}"/>
    <cellStyle name="원_2006 교평지구 지하수개발사업계획" xfId="3969" xr:uid="{00000000-0005-0000-0000-0000850F0000}"/>
    <cellStyle name="원_2006년5월정동2지구보완요약서" xfId="3970" xr:uid="{00000000-0005-0000-0000-0000860F0000}"/>
    <cellStyle name="원_2006서부지구심사서" xfId="3971" xr:uid="{00000000-0005-0000-0000-0000870F0000}"/>
    <cellStyle name="원_2007-1105 영덕`울진지사총괄" xfId="3972" xr:uid="{00000000-0005-0000-0000-0000880F0000}"/>
    <cellStyle name="원_2007년 목도 총괄표" xfId="3973" xr:uid="{00000000-0005-0000-0000-0000890F0000}"/>
    <cellStyle name="원_2-오산기계일위(양배수장)" xfId="3974" xr:uid="{00000000-0005-0000-0000-00008A0F0000}"/>
    <cellStyle name="원_4.'09년 수문(5x5이하) 일위_상반기" xfId="3975" xr:uid="{00000000-0005-0000-0000-00008B0F0000}"/>
    <cellStyle name="원_4.'09년 수문(5x5이하) 일위_하반기" xfId="3976" xr:uid="{00000000-0005-0000-0000-00008C0F0000}"/>
    <cellStyle name="원_4.'10년 수문(5x5이하) 일위_상반기" xfId="3977" xr:uid="{00000000-0005-0000-0000-00008D0F0000}"/>
    <cellStyle name="원_4-오산기계일위(엑츄에이터설치)" xfId="3978" xr:uid="{00000000-0005-0000-0000-00008E0F0000}"/>
    <cellStyle name="원_5.'10년 수문(5x5초과) 일위_상반기" xfId="3979" xr:uid="{00000000-0005-0000-0000-00008F0F0000}"/>
    <cellStyle name="원_7. 공동선과장 재료계산(2차최종)" xfId="3980" xr:uid="{00000000-0005-0000-0000-0000900F0000}"/>
    <cellStyle name="원_7. 마을안내판" xfId="3981" xr:uid="{00000000-0005-0000-0000-0000910F0000}"/>
    <cellStyle name="원_Book1" xfId="3982" xr:uid="{00000000-0005-0000-0000-0000920F0000}"/>
    <cellStyle name="원_NEGS" xfId="53" xr:uid="{00000000-0005-0000-0000-0000930F0000}"/>
    <cellStyle name="원_NEGS_연기현황" xfId="3983" xr:uid="{00000000-0005-0000-0000-0000940F0000}"/>
    <cellStyle name="원_NEGS_옥연지구-취수탑내역(최종)-0803-" xfId="3984" xr:uid="{00000000-0005-0000-0000-0000950F0000}"/>
    <cellStyle name="원_Sheet1" xfId="3985" xr:uid="{00000000-0005-0000-0000-0000960F0000}"/>
    <cellStyle name="원_Sheet1 2" xfId="3986" xr:uid="{00000000-0005-0000-0000-0000970F0000}"/>
    <cellStyle name="원_Sheet1_수량내역서-용당" xfId="3987" xr:uid="{00000000-0005-0000-0000-0000980F0000}"/>
    <cellStyle name="원_Sheet2" xfId="3988" xr:uid="{00000000-0005-0000-0000-0000990F0000}"/>
    <cellStyle name="원_sluice, gate 단가비교표" xfId="3989" xr:uid="{00000000-0005-0000-0000-00009A0F0000}"/>
    <cellStyle name="원_TDW제작시방" xfId="3990" xr:uid="{00000000-0005-0000-0000-00009B0F0000}"/>
    <cellStyle name="원_TDW제작시방(2002,05,27)" xfId="3991" xr:uid="{00000000-0005-0000-0000-00009C0F0000}"/>
    <cellStyle name="원_각리지(대곡지 일부)" xfId="3992" xr:uid="{00000000-0005-0000-0000-00009D0F0000}"/>
    <cellStyle name="원_감곡 원가계산서(부분 발주,최종)" xfId="3993" xr:uid="{00000000-0005-0000-0000-00009E0F0000}"/>
    <cellStyle name="원_감곡문화011128진입가로등케이블삭제한전납입금전부삭제" xfId="3994" xr:uid="{00000000-0005-0000-0000-00009F0F0000}"/>
    <cellStyle name="원_감곡양수" xfId="3995" xr:uid="{00000000-0005-0000-0000-0000A00F0000}"/>
    <cellStyle name="원_갑사마을실행" xfId="3996" xr:uid="{00000000-0005-0000-0000-0000A10F0000}"/>
    <cellStyle name="원_갑지" xfId="3997" xr:uid="{00000000-0005-0000-0000-0000A20F0000}"/>
    <cellStyle name="원_강경양수장내역" xfId="3998" xr:uid="{00000000-0005-0000-0000-0000A30F0000}"/>
    <cellStyle name="원_강릉재료집계" xfId="3999" xr:uid="{00000000-0005-0000-0000-0000A40F0000}"/>
    <cellStyle name="원_강진양수" xfId="4000" xr:uid="{00000000-0005-0000-0000-0000A50F0000}"/>
    <cellStyle name="원_개거재료계산" xfId="4001" xr:uid="{00000000-0005-0000-0000-0000A60F0000}"/>
    <cellStyle name="원_개략사업비" xfId="4002" xr:uid="{00000000-0005-0000-0000-0000A70F0000}"/>
    <cellStyle name="원_개보수토적계산" xfId="4003" xr:uid="{00000000-0005-0000-0000-0000A80F0000}"/>
    <cellStyle name="원_개요1" xfId="4004" xr:uid="{00000000-0005-0000-0000-0000A90F0000}"/>
    <cellStyle name="원_건축내역서(최종)" xfId="4005" xr:uid="{00000000-0005-0000-0000-0000AA0F0000}"/>
    <cellStyle name="원_건축내역서(최종)_1" xfId="4006" xr:uid="{00000000-0005-0000-0000-0000AB0F0000}"/>
    <cellStyle name="원_검정서식(재송)(1)(1)" xfId="4007" xr:uid="{00000000-0005-0000-0000-0000AC0F0000}"/>
    <cellStyle name="원_견동지구(계획보완최종)" xfId="4008" xr:uid="{00000000-0005-0000-0000-0000AD0F0000}"/>
    <cellStyle name="원_결재(관동취입보)" xfId="4009" xr:uid="{00000000-0005-0000-0000-0000AE0F0000}"/>
    <cellStyle name="원_계획-2004년도분변경" xfId="4010" xr:uid="{00000000-0005-0000-0000-0000AF0F0000}"/>
    <cellStyle name="원_계획보완서 작성요령" xfId="4011" xr:uid="{00000000-0005-0000-0000-0000B00F0000}"/>
    <cellStyle name="원_고곡구조물집계" xfId="4012" xr:uid="{00000000-0005-0000-0000-0000B10F0000}"/>
    <cellStyle name="원_고곡지구세부사업비" xfId="4013" xr:uid="{00000000-0005-0000-0000-0000B20F0000}"/>
    <cellStyle name="원_고곡지표수기본사업비" xfId="4014" xr:uid="{00000000-0005-0000-0000-0000B30F0000}"/>
    <cellStyle name="원_고마1 - 계획보완 요약서" xfId="4015" xr:uid="{00000000-0005-0000-0000-0000B40F0000}"/>
    <cellStyle name="원_고마계획보완 요약서" xfId="4016" xr:uid="{00000000-0005-0000-0000-0000B50F0000}"/>
    <cellStyle name="원_고마수량(최종)" xfId="4017" xr:uid="{00000000-0005-0000-0000-0000B60F0000}"/>
    <cellStyle name="원_고안취입보 전기내역서" xfId="4018" xr:uid="{00000000-0005-0000-0000-0000B70F0000}"/>
    <cellStyle name="원_골작못설계서-당초설계(10월)" xfId="54" xr:uid="{00000000-0005-0000-0000-0000B80F0000}"/>
    <cellStyle name="원_골지지구(정선)" xfId="4019" xr:uid="{00000000-0005-0000-0000-0000B90F0000}"/>
    <cellStyle name="원_공근도로포장토적구조물(최종-수정)" xfId="4020" xr:uid="{00000000-0005-0000-0000-0000BA0F0000}"/>
    <cellStyle name="원_공사비" xfId="4021" xr:uid="{00000000-0005-0000-0000-0000BB0F0000}"/>
    <cellStyle name="원_공사비2001-06" xfId="4022" xr:uid="{00000000-0005-0000-0000-0000BC0F0000}"/>
    <cellStyle name="원_공사비2001-07" xfId="4023" xr:uid="{00000000-0005-0000-0000-0000BD0F0000}"/>
    <cellStyle name="원_공사비총괄표(5.15)" xfId="4024" xr:uid="{00000000-0005-0000-0000-0000BE0F0000}"/>
    <cellStyle name="원_공사원가(대대리)" xfId="4025" xr:uid="{00000000-0005-0000-0000-0000BF0F0000}"/>
    <cellStyle name="원_공정계획등작성요령(1)" xfId="4026" xr:uid="{00000000-0005-0000-0000-0000C00F0000}"/>
    <cellStyle name="원_관정공사비" xfId="4027" xr:uid="{00000000-0005-0000-0000-0000C10F0000}"/>
    <cellStyle name="원_광주생활직영시행" xfId="4028" xr:uid="{00000000-0005-0000-0000-0000C20F0000}"/>
    <cellStyle name="원_교동지탄집계(최종)" xfId="4029" xr:uid="{00000000-0005-0000-0000-0000C30F0000}"/>
    <cellStyle name="원_구강철거내역041214" xfId="4030" xr:uid="{00000000-0005-0000-0000-0000C40F0000}"/>
    <cellStyle name="원_구조물공" xfId="4031" xr:uid="{00000000-0005-0000-0000-0000C50F0000}"/>
    <cellStyle name="원_궁평단가보완030415" xfId="4032" xr:uid="{00000000-0005-0000-0000-0000C60F0000}"/>
    <cellStyle name="원_금계공사비" xfId="4033" xr:uid="{00000000-0005-0000-0000-0000C70F0000}"/>
    <cellStyle name="원_금곡1양보완0607" xfId="4034" xr:uid="{00000000-0005-0000-0000-0000C80F0000}"/>
    <cellStyle name="원_금호1양수계획보완 040217" xfId="4035" xr:uid="{00000000-0005-0000-0000-0000C90F0000}"/>
    <cellStyle name="원_금호2양수0101" xfId="4036" xr:uid="{00000000-0005-0000-0000-0000CA0F0000}"/>
    <cellStyle name="원_기계공보완내역(2008)" xfId="4037" xr:uid="{00000000-0005-0000-0000-0000CB0F0000}"/>
    <cellStyle name="원_기계변경" xfId="4038" xr:uid="{00000000-0005-0000-0000-0000CC0F0000}"/>
    <cellStyle name="원_기성-제1회" xfId="4039" xr:uid="{00000000-0005-0000-0000-0000CD0F0000}"/>
    <cellStyle name="원_기전부문 계획보완 개요(2006)" xfId="4040" xr:uid="{00000000-0005-0000-0000-0000CE0F0000}"/>
    <cellStyle name="원_깨기" xfId="4041" xr:uid="{00000000-0005-0000-0000-0000CF0F0000}"/>
    <cellStyle name="원_깨기(광대1)" xfId="4042" xr:uid="{00000000-0005-0000-0000-0000D00F0000}"/>
    <cellStyle name="원_깨기(광대2)" xfId="4043" xr:uid="{00000000-0005-0000-0000-0000D10F0000}"/>
    <cellStyle name="원_깨기(광대3)" xfId="4044" xr:uid="{00000000-0005-0000-0000-0000D20F0000}"/>
    <cellStyle name="원_깨기(원장안)" xfId="4045" xr:uid="{00000000-0005-0000-0000-0000D30F0000}"/>
    <cellStyle name="원_낙차부암거재료계산" xfId="4046" xr:uid="{00000000-0005-0000-0000-0000D40F0000}"/>
    <cellStyle name="원_낙차부암거재료계산_04적각도로(토공-구조물)최종본" xfId="4047" xr:uid="{00000000-0005-0000-0000-0000D50F0000}"/>
    <cellStyle name="원_낙차부암거재료계산_공근배수로(토공-구조물)" xfId="4048" xr:uid="{00000000-0005-0000-0000-0000D60F0000}"/>
    <cellStyle name="원_낙차부암거재료계산_내동도로(토공-포장)집계" xfId="4049" xr:uid="{00000000-0005-0000-0000-0000D70F0000}"/>
    <cellStyle name="원_낙차부암거재료계산_석축재료집계표" xfId="4050" xr:uid="{00000000-0005-0000-0000-0000D80F0000}"/>
    <cellStyle name="원_낙차부암거재료계산_송현도로(토공-포장)집계" xfId="4051" xr:uid="{00000000-0005-0000-0000-0000D90F0000}"/>
    <cellStyle name="원_남광TS-60B(둔기교)" xfId="4052" xr:uid="{00000000-0005-0000-0000-0000DA0F0000}"/>
    <cellStyle name="원_남촌계획보완0406" xfId="4053" xr:uid="{00000000-0005-0000-0000-0000DB0F0000}"/>
    <cellStyle name="원_남토적표(9)" xfId="4054" xr:uid="{00000000-0005-0000-0000-0000DC0F0000}"/>
    <cellStyle name="원_내망양수(수중10HP)030303" xfId="4055" xr:uid="{00000000-0005-0000-0000-0000DD0F0000}"/>
    <cellStyle name="원_내역표지" xfId="4056" xr:uid="{00000000-0005-0000-0000-0000DE0F0000}"/>
    <cellStyle name="원_냉정수원공(보완)공사" xfId="4057" xr:uid="{00000000-0005-0000-0000-0000DF0F0000}"/>
    <cellStyle name="원_냉정수원공(인가)공사" xfId="4058" xr:uid="{00000000-0005-0000-0000-0000E00F0000}"/>
    <cellStyle name="원_년도별총" xfId="4059" xr:uid="{00000000-0005-0000-0000-0000E10F0000}"/>
    <cellStyle name="원_노임2008년" xfId="4060" xr:uid="{00000000-0005-0000-0000-0000E20F0000}"/>
    <cellStyle name="원_노현사통" xfId="4061" xr:uid="{00000000-0005-0000-0000-0000E30F0000}"/>
    <cellStyle name="원_단상수문(4련) RTU 내역서" xfId="4062" xr:uid="{00000000-0005-0000-0000-0000E40F0000}"/>
    <cellStyle name="원_단암양수장재료계산" xfId="4063" xr:uid="{00000000-0005-0000-0000-0000E50F0000}"/>
    <cellStyle name="원_단암토적계산" xfId="4064" xr:uid="{00000000-0005-0000-0000-0000E60F0000}"/>
    <cellStyle name="원_달두루 수지예산서" xfId="4065" xr:uid="{00000000-0005-0000-0000-0000E70F0000}"/>
    <cellStyle name="원_달산배수0303" xfId="4066" xr:uid="{00000000-0005-0000-0000-0000E80F0000}"/>
    <cellStyle name="원_달창지구 평야부 수문공사내역-최종" xfId="4067" xr:uid="{00000000-0005-0000-0000-0000E90F0000}"/>
    <cellStyle name="원_대사교량 물량" xfId="4068" xr:uid="{00000000-0005-0000-0000-0000EA0F0000}"/>
    <cellStyle name="원_대산도청서식-02" xfId="4069" xr:uid="{00000000-0005-0000-0000-0000EB0F0000}"/>
    <cellStyle name="원_대석공사비" xfId="4070" xr:uid="{00000000-0005-0000-0000-0000EC0F0000}"/>
    <cellStyle name="원_대성양수(수중25HPx2)" xfId="4071" xr:uid="{00000000-0005-0000-0000-0000ED0F0000}"/>
    <cellStyle name="원_대암지" xfId="4072" xr:uid="{00000000-0005-0000-0000-0000EE0F0000}"/>
    <cellStyle name="원_대원지구사업비" xfId="4073" xr:uid="{00000000-0005-0000-0000-0000EF0F0000}"/>
    <cellStyle name="원_대홍총괄계약내역서(단가보완 물량보완)" xfId="4074" xr:uid="{00000000-0005-0000-0000-0000F00F0000}"/>
    <cellStyle name="원_대흥지구(2006보완계획)" xfId="4075" xr:uid="{00000000-0005-0000-0000-0000F10F0000}"/>
    <cellStyle name="원_도로구조물수정" xfId="55" xr:uid="{00000000-0005-0000-0000-0000F20F0000}"/>
    <cellStyle name="원_도로구조물수정_04적각도로(토공-구조물)최종본" xfId="4076" xr:uid="{00000000-0005-0000-0000-0000F30F0000}"/>
    <cellStyle name="원_도로구조물수정_공근배수로(토공-구조물)" xfId="4077" xr:uid="{00000000-0005-0000-0000-0000F40F0000}"/>
    <cellStyle name="원_도로구조물수정_내동도로(토공-포장)집계" xfId="4078" xr:uid="{00000000-0005-0000-0000-0000F50F0000}"/>
    <cellStyle name="원_도로구조물수정_석축재료집계표" xfId="4079" xr:uid="{00000000-0005-0000-0000-0000F60F0000}"/>
    <cellStyle name="원_도로구조물수정_송현도로(토공-포장)집계" xfId="4080" xr:uid="{00000000-0005-0000-0000-0000F70F0000}"/>
    <cellStyle name="원_도이지구그라우팅공사비" xfId="4081" xr:uid="{00000000-0005-0000-0000-0000F80F0000}"/>
    <cellStyle name="원_동" xfId="4082" xr:uid="{00000000-0005-0000-0000-0000F90F0000}"/>
    <cellStyle name="원_동근거" xfId="4083" xr:uid="{00000000-0005-0000-0000-0000FA0F0000}"/>
    <cellStyle name="원_동물탈출통로(1)" xfId="4084" xr:uid="{00000000-0005-0000-0000-0000FB0F0000}"/>
    <cellStyle name="원_동부지구정산서(2006)" xfId="4085" xr:uid="{00000000-0005-0000-0000-0000FC0F0000}"/>
    <cellStyle name="원_두량공사비(실적공사비)" xfId="4086" xr:uid="{00000000-0005-0000-0000-0000FD0F0000}"/>
    <cellStyle name="원_둥둥지원도급-변경물량" xfId="56" xr:uid="{00000000-0005-0000-0000-0000FE0F0000}"/>
    <cellStyle name="원_롤라게이트(3.0X1.5)" xfId="4087" xr:uid="{00000000-0005-0000-0000-0000FF0F0000}"/>
    <cellStyle name="원_마이지구(2차착공)" xfId="57" xr:uid="{00000000-0005-0000-0000-000000100000}"/>
    <cellStyle name="원_매내천" xfId="4088" xr:uid="{00000000-0005-0000-0000-000001100000}"/>
    <cellStyle name="원_매내천_00-방죽보및용수로전체수량" xfId="4089" xr:uid="{00000000-0005-0000-0000-000002100000}"/>
    <cellStyle name="원_매내천_06-하이목앞수량" xfId="4090" xr:uid="{00000000-0005-0000-0000-000003100000}"/>
    <cellStyle name="원_매내천_깨기" xfId="4091" xr:uid="{00000000-0005-0000-0000-000004100000}"/>
    <cellStyle name="원_매내천_깨기(광대1)" xfId="4092" xr:uid="{00000000-0005-0000-0000-000005100000}"/>
    <cellStyle name="원_매내천_깨기(광대2)" xfId="4093" xr:uid="{00000000-0005-0000-0000-000006100000}"/>
    <cellStyle name="원_매내천_깨기(광대3)" xfId="4094" xr:uid="{00000000-0005-0000-0000-000007100000}"/>
    <cellStyle name="원_매내천_깨기(원장안)" xfId="4095" xr:uid="{00000000-0005-0000-0000-000008100000}"/>
    <cellStyle name="원_매내천_배수공" xfId="4096" xr:uid="{00000000-0005-0000-0000-000009100000}"/>
    <cellStyle name="원_매내천_배수공집계" xfId="4097" xr:uid="{00000000-0005-0000-0000-00000A100000}"/>
    <cellStyle name="원_매내천_석축" xfId="4098" xr:uid="{00000000-0005-0000-0000-00000B100000}"/>
    <cellStyle name="원_매내천_수량" xfId="4099" xr:uid="{00000000-0005-0000-0000-00000C100000}"/>
    <cellStyle name="원_매내천_수량산출" xfId="4100" xr:uid="{00000000-0005-0000-0000-00000D100000}"/>
    <cellStyle name="원_매내천_수량산출_1" xfId="4101" xr:uid="{00000000-0005-0000-0000-00000E100000}"/>
    <cellStyle name="원_매내천_수량산출서" xfId="4102" xr:uid="{00000000-0005-0000-0000-00000F100000}"/>
    <cellStyle name="원_매내천_수량산출서1" xfId="4103" xr:uid="{00000000-0005-0000-0000-000010100000}"/>
    <cellStyle name="원_매내천_지소취입보" xfId="4104" xr:uid="{00000000-0005-0000-0000-000011100000}"/>
    <cellStyle name="원_매내천_토공(1공구)-최종" xfId="4105" xr:uid="{00000000-0005-0000-0000-000012100000}"/>
    <cellStyle name="원_매내천_포장공" xfId="4106" xr:uid="{00000000-0005-0000-0000-000013100000}"/>
    <cellStyle name="원_매내천_횡배수관공" xfId="4107" xr:uid="{00000000-0005-0000-0000-000014100000}"/>
    <cellStyle name="원_맹동지구 수지예산서" xfId="4108" xr:uid="{00000000-0005-0000-0000-000015100000}"/>
    <cellStyle name="원_명금지구 기계내역 보완(유압식2002,10,2)" xfId="4109" xr:uid="{00000000-0005-0000-0000-000016100000}"/>
    <cellStyle name="원_명천2004정산대비" xfId="4110" xr:uid="{00000000-0005-0000-0000-000017100000}"/>
    <cellStyle name="원_명천계약" xfId="4111" xr:uid="{00000000-0005-0000-0000-000018100000}"/>
    <cellStyle name="원_목도양수" xfId="4112" xr:uid="{00000000-0005-0000-0000-000019100000}"/>
    <cellStyle name="원_무수준공031220최종" xfId="4113" xr:uid="{00000000-0005-0000-0000-00001A100000}"/>
    <cellStyle name="원_물량보완(2001년전체)" xfId="4114" xr:uid="{00000000-0005-0000-0000-00001B100000}"/>
    <cellStyle name="원_바위안(변경인가)" xfId="4115" xr:uid="{00000000-0005-0000-0000-00001C100000}"/>
    <cellStyle name="원_바위안(업내역)`02" xfId="4116" xr:uid="{00000000-0005-0000-0000-00001D100000}"/>
    <cellStyle name="원_바위안수량,토적(당초)" xfId="4117" xr:uid="{00000000-0005-0000-0000-00001E100000}"/>
    <cellStyle name="원_바위안수량,토적(변경)" xfId="4118" xr:uid="{00000000-0005-0000-0000-00001F100000}"/>
    <cellStyle name="원_바위안수량표" xfId="4119" xr:uid="{00000000-0005-0000-0000-000020100000}"/>
    <cellStyle name="원_방수로실정완결" xfId="4120" xr:uid="{00000000-0005-0000-0000-000021100000}"/>
    <cellStyle name="원_방화실010310" xfId="4121" xr:uid="{00000000-0005-0000-0000-000022100000}"/>
    <cellStyle name="원_배사수문" xfId="4122" xr:uid="{00000000-0005-0000-0000-000023100000}"/>
    <cellStyle name="원_배수공" xfId="4123" xr:uid="{00000000-0005-0000-0000-000024100000}"/>
    <cellStyle name="원_배수공_1" xfId="4124" xr:uid="{00000000-0005-0000-0000-000025100000}"/>
    <cellStyle name="원_배수공집계" xfId="4125" xr:uid="{00000000-0005-0000-0000-000026100000}"/>
    <cellStyle name="원_배수로덮개재료집계" xfId="58" xr:uid="{00000000-0005-0000-0000-000027100000}"/>
    <cellStyle name="원_배수로덮개재료집계_04적각도로(토공-구조물)최종본" xfId="4126" xr:uid="{00000000-0005-0000-0000-000028100000}"/>
    <cellStyle name="원_배수로덮개재료집계_공근배수로(토공-구조물)" xfId="4127" xr:uid="{00000000-0005-0000-0000-000029100000}"/>
    <cellStyle name="원_배수로덮개재료집계_내동도로(토공-포장)집계" xfId="4128" xr:uid="{00000000-0005-0000-0000-00002A100000}"/>
    <cellStyle name="원_배수로덮개재료집계_석축재료집계표" xfId="4129" xr:uid="{00000000-0005-0000-0000-00002B100000}"/>
    <cellStyle name="원_배수로덮개재료집계_송현도로(토공-포장)집계" xfId="4130" xr:uid="{00000000-0005-0000-0000-00002C100000}"/>
    <cellStyle name="원_배수암거(철통)" xfId="4131" xr:uid="{00000000-0005-0000-0000-00002D100000}"/>
    <cellStyle name="원_배수장재료(75)" xfId="4132" xr:uid="{00000000-0005-0000-0000-00002E100000}"/>
    <cellStyle name="원_배수토적" xfId="4133" xr:uid="{00000000-0005-0000-0000-00002F100000}"/>
    <cellStyle name="원_백곡양수 변전소신설1200kVA 040317" xfId="4134" xr:uid="{00000000-0005-0000-0000-000030100000}"/>
    <cellStyle name="원_백록사통" xfId="4135" xr:uid="{00000000-0005-0000-0000-000031100000}"/>
    <cellStyle name="원_범화지(1상4련)" xfId="4136" xr:uid="{00000000-0005-0000-0000-000032100000}"/>
    <cellStyle name="원_변경내용요약" xfId="4137" xr:uid="{00000000-0005-0000-0000-000033100000}"/>
    <cellStyle name="원_보성회령제사통-변경1" xfId="4138" xr:uid="{00000000-0005-0000-0000-000034100000}"/>
    <cellStyle name="원_보안사항" xfId="4139" xr:uid="{00000000-0005-0000-0000-000035100000}"/>
    <cellStyle name="원_보청수지예산서(수정)" xfId="4140" xr:uid="{00000000-0005-0000-0000-000036100000}"/>
    <cellStyle name="원_복곡공사비" xfId="4141" xr:uid="{00000000-0005-0000-0000-000037100000}"/>
    <cellStyle name="원_복곡사업수지예산서" xfId="4142" xr:uid="{00000000-0005-0000-0000-000038100000}"/>
    <cellStyle name="원_복사본 수원공1" xfId="4143" xr:uid="{00000000-0005-0000-0000-000039100000}"/>
    <cellStyle name="원_본사친척보고 위치평면도" xfId="4144" xr:uid="{00000000-0005-0000-0000-00003A100000}"/>
    <cellStyle name="원_부대공사비명세서" xfId="4145" xr:uid="{00000000-0005-0000-0000-00003B100000}"/>
    <cellStyle name="원_사암사통" xfId="4146" xr:uid="{00000000-0005-0000-0000-00003C100000}"/>
    <cellStyle name="원_사업비" xfId="4147" xr:uid="{00000000-0005-0000-0000-00003D100000}"/>
    <cellStyle name="원_사통 토공재료집계표(삼춘)" xfId="4148" xr:uid="{00000000-0005-0000-0000-00003E100000}"/>
    <cellStyle name="원_삼기기계내역서" xfId="4149" xr:uid="{00000000-0005-0000-0000-00003F100000}"/>
    <cellStyle name="원_삼방사업비(물량변동)" xfId="4150" xr:uid="{00000000-0005-0000-0000-000040100000}"/>
    <cellStyle name="원_삼용양수(수중15HP)050601" xfId="4151" xr:uid="{00000000-0005-0000-0000-000041100000}"/>
    <cellStyle name="원_삼용양수(수중7.5HP)050601" xfId="4152" xr:uid="{00000000-0005-0000-0000-000042100000}"/>
    <cellStyle name="원_삼춘지구여수토토적계산" xfId="4153" xr:uid="{00000000-0005-0000-0000-000043100000}"/>
    <cellStyle name="원_상성지구자동화시스템" xfId="4154" xr:uid="{00000000-0005-0000-0000-000044100000}"/>
    <cellStyle name="원_상판공사비내역" xfId="4155" xr:uid="{00000000-0005-0000-0000-000045100000}"/>
    <cellStyle name="원_상하2002단가인상제출서류" xfId="4156" xr:uid="{00000000-0005-0000-0000-000046100000}"/>
    <cellStyle name="원_생창지구-기계내역서(최종분)-" xfId="4157" xr:uid="{00000000-0005-0000-0000-000047100000}"/>
    <cellStyle name="원_서부1지구내역서(전체-1차변경)" xfId="4158" xr:uid="{00000000-0005-0000-0000-000048100000}"/>
    <cellStyle name="원_서부-광천배수장-최종" xfId="4159" xr:uid="{00000000-0005-0000-0000-000049100000}"/>
    <cellStyle name="원_서부기계공사비(수문5개소)" xfId="4160" xr:uid="{00000000-0005-0000-0000-00004A100000}"/>
    <cellStyle name="원_서부지구-공사비내역(기계)" xfId="4161" xr:uid="{00000000-0005-0000-0000-00004B100000}"/>
    <cellStyle name="원_서부지구그라우팅보완설계서(흥림저수지)" xfId="4162" xr:uid="{00000000-0005-0000-0000-00004C100000}"/>
    <cellStyle name="원_서평준공031220" xfId="4163" xr:uid="{00000000-0005-0000-0000-00004D100000}"/>
    <cellStyle name="원_석축" xfId="4164" xr:uid="{00000000-0005-0000-0000-00004E100000}"/>
    <cellStyle name="원_설계변경내역서(영덕울진지사)" xfId="4165" xr:uid="{00000000-0005-0000-0000-00004F100000}"/>
    <cellStyle name="원_설계보완 - 개보수보완심사서" xfId="4166" xr:uid="{00000000-0005-0000-0000-000050100000}"/>
    <cellStyle name="원_설계보완 - 고마1지구 (1차)" xfId="4167" xr:uid="{00000000-0005-0000-0000-000051100000}"/>
    <cellStyle name="원_설계보완 - 보완계획검토안" xfId="4168" xr:uid="{00000000-0005-0000-0000-000052100000}"/>
    <cellStyle name="원_설계보완 - 주요계획보완 요약서" xfId="4169" xr:uid="{00000000-0005-0000-0000-000053100000}"/>
    <cellStyle name="원_설계서내역(중토동)" xfId="4170" xr:uid="{00000000-0005-0000-0000-000054100000}"/>
    <cellStyle name="원_설계설명서" xfId="4171" xr:uid="{00000000-0005-0000-0000-000055100000}"/>
    <cellStyle name="원_성산중학교(철콘)" xfId="4172" xr:uid="{00000000-0005-0000-0000-000056100000}"/>
    <cellStyle name="원_성지양수" xfId="4173" xr:uid="{00000000-0005-0000-0000-000057100000}"/>
    <cellStyle name="원_세풍승인" xfId="4174" xr:uid="{00000000-0005-0000-0000-000058100000}"/>
    <cellStyle name="원_소로단가보완030224조달청" xfId="4175" xr:uid="{00000000-0005-0000-0000-000059100000}"/>
    <cellStyle name="원_송현지구배수암거" xfId="4176" xr:uid="{00000000-0005-0000-0000-00005A100000}"/>
    <cellStyle name="원_수곡TC,CN 완성" xfId="4177" xr:uid="{00000000-0005-0000-0000-00005B100000}"/>
    <cellStyle name="원_수량" xfId="4178" xr:uid="{00000000-0005-0000-0000-00005C100000}"/>
    <cellStyle name="원_수량내역서(용당-기계)" xfId="4179" xr:uid="{00000000-0005-0000-0000-00005D100000}"/>
    <cellStyle name="원_수량내역서-용당" xfId="4180" xr:uid="{00000000-0005-0000-0000-00005E100000}"/>
    <cellStyle name="원_수량산출" xfId="4181" xr:uid="{00000000-0005-0000-0000-00005F100000}"/>
    <cellStyle name="원_수량산출_1" xfId="4182" xr:uid="{00000000-0005-0000-0000-000060100000}"/>
    <cellStyle name="원_수량산출_2" xfId="4183" xr:uid="{00000000-0005-0000-0000-000061100000}"/>
    <cellStyle name="원_수량산출서" xfId="4184" xr:uid="{00000000-0005-0000-0000-000062100000}"/>
    <cellStyle name="원_수량산출서1" xfId="4185" xr:uid="{00000000-0005-0000-0000-000063100000}"/>
    <cellStyle name="원_수령도로측구덮개재료집계" xfId="59" xr:uid="{00000000-0005-0000-0000-000064100000}"/>
    <cellStyle name="원_수령도로측구덮개재료집계_04적각도로(토공-구조물)최종본" xfId="4186" xr:uid="{00000000-0005-0000-0000-000065100000}"/>
    <cellStyle name="원_수령도로측구덮개재료집계_공근배수로(토공-구조물)" xfId="4187" xr:uid="{00000000-0005-0000-0000-000066100000}"/>
    <cellStyle name="원_수령도로측구덮개재료집계_내동도로(토공-포장)집계" xfId="4188" xr:uid="{00000000-0005-0000-0000-000067100000}"/>
    <cellStyle name="원_수령도로측구덮개재료집계_석축재료집계표" xfId="4189" xr:uid="{00000000-0005-0000-0000-000068100000}"/>
    <cellStyle name="원_수령도로측구덮개재료집계_송현도로(토공-포장)집계" xfId="4190" xr:uid="{00000000-0005-0000-0000-000069100000}"/>
    <cellStyle name="원_수령배수암거재료계산서" xfId="4191" xr:uid="{00000000-0005-0000-0000-00006A100000}"/>
    <cellStyle name="원_수령배수암거재료계산서_04적각도로(토공-구조물)최종본" xfId="4192" xr:uid="{00000000-0005-0000-0000-00006B100000}"/>
    <cellStyle name="원_수령배수암거재료계산서_공근배수로(토공-구조물)" xfId="4193" xr:uid="{00000000-0005-0000-0000-00006C100000}"/>
    <cellStyle name="원_수령배수암거재료계산서_내동도로(토공-포장)집계" xfId="4194" xr:uid="{00000000-0005-0000-0000-00006D100000}"/>
    <cellStyle name="원_수령배수암거재료계산서_송현도로(토공-포장)집계" xfId="4195" xr:uid="{00000000-0005-0000-0000-00006E100000}"/>
    <cellStyle name="원_수문(5x5이하) 일위" xfId="4196" xr:uid="{00000000-0005-0000-0000-00006F100000}"/>
    <cellStyle name="원_수문(5x5이하) 일위-곽노임2개수정" xfId="4197" xr:uid="{00000000-0005-0000-0000-000070100000}"/>
    <cellStyle name="원_수문(5x5초과) 일위" xfId="4198" xr:uid="{00000000-0005-0000-0000-000071100000}"/>
    <cellStyle name="원_수문_5m이하(2006년_3월)" xfId="4199" xr:uid="{00000000-0005-0000-0000-000072100000}"/>
    <cellStyle name="원_수문내역및계산(4.0x2.5)(최종)" xfId="4200" xr:uid="{00000000-0005-0000-0000-000073100000}"/>
    <cellStyle name="원_수문일위" xfId="4201" xr:uid="{00000000-0005-0000-0000-000074100000}"/>
    <cellStyle name="원_수문일위_수량내역서-용당" xfId="4202" xr:uid="{00000000-0005-0000-0000-000075100000}"/>
    <cellStyle name="원_수산사업비2" xfId="4203" xr:uid="{00000000-0005-0000-0000-000076100000}"/>
    <cellStyle name="원_수원공 재료계산" xfId="4204" xr:uid="{00000000-0005-0000-0000-000077100000}"/>
    <cellStyle name="원_수원공제계산서" xfId="4205" xr:uid="{00000000-0005-0000-0000-000078100000}"/>
    <cellStyle name="원_수중모터교체공사 (성연오사리)" xfId="4206" xr:uid="{00000000-0005-0000-0000-000079100000}"/>
    <cellStyle name="원_수지" xfId="4207" xr:uid="{00000000-0005-0000-0000-00007A100000}"/>
    <cellStyle name="원_수지예산서 작성요령" xfId="4208" xr:uid="{00000000-0005-0000-0000-00007B100000}"/>
    <cellStyle name="원_수지예산서(증감)" xfId="4210" xr:uid="{00000000-0005-0000-0000-00007D100000}"/>
    <cellStyle name="원_수지예산서0407" xfId="4211" xr:uid="{00000000-0005-0000-0000-00007E100000}"/>
    <cellStyle name="원_수지예산서0504" xfId="4212" xr:uid="{00000000-0005-0000-0000-00007F100000}"/>
    <cellStyle name="원_순천구룡" xfId="4213" xr:uid="{00000000-0005-0000-0000-000080100000}"/>
    <cellStyle name="원_순천지부구룡해룡" xfId="4214" xr:uid="{00000000-0005-0000-0000-000081100000}"/>
    <cellStyle name="원_스크린 물량산출" xfId="4215" xr:uid="{00000000-0005-0000-0000-000082100000}"/>
    <cellStyle name="원_시방서" xfId="4216" xr:uid="{00000000-0005-0000-0000-000083100000}"/>
    <cellStyle name="원_시화4공구 내역서(기계부분)" xfId="4217" xr:uid="{00000000-0005-0000-0000-000084100000}"/>
    <cellStyle name="원_신백산기계 내역(최종분)" xfId="4218" xr:uid="{00000000-0005-0000-0000-000085100000}"/>
    <cellStyle name="원_신월지구 총사업비" xfId="4219" xr:uid="{00000000-0005-0000-0000-000086100000}"/>
    <cellStyle name="원_신항사통(3상4련)단가보완0504" xfId="4220" xr:uid="{00000000-0005-0000-0000-000087100000}"/>
    <cellStyle name="원_실정보고(가체절)보고" xfId="4221" xr:uid="{00000000-0005-0000-0000-000088100000}"/>
    <cellStyle name="원_앵금공사비" xfId="4222" xr:uid="{00000000-0005-0000-0000-000089100000}"/>
    <cellStyle name="원_양산양수" xfId="4223" xr:uid="{00000000-0005-0000-0000-00008A100000}"/>
    <cellStyle name="원_양지농공내역정리" xfId="4224" xr:uid="{00000000-0005-0000-0000-00008B100000}"/>
    <cellStyle name="원_어린이실행" xfId="4225" xr:uid="{00000000-0005-0000-0000-00008C100000}"/>
    <cellStyle name="원_여방수로 재료계산서(산학)" xfId="4226" xr:uid="{00000000-0005-0000-0000-00008D100000}"/>
    <cellStyle name="원_역T형옹벽" xfId="60" xr:uid="{00000000-0005-0000-0000-00008E100000}"/>
    <cellStyle name="원_역T형옹벽_04적각도로(토공-구조물)최종본" xfId="4227" xr:uid="{00000000-0005-0000-0000-00008F100000}"/>
    <cellStyle name="원_역T형옹벽_공근배수로(토공-구조물)" xfId="4228" xr:uid="{00000000-0005-0000-0000-000090100000}"/>
    <cellStyle name="원_역T형옹벽_내동도로(토공-포장)집계" xfId="4229" xr:uid="{00000000-0005-0000-0000-000091100000}"/>
    <cellStyle name="원_역T형옹벽_석축재료집계표" xfId="4230" xr:uid="{00000000-0005-0000-0000-000092100000}"/>
    <cellStyle name="원_역T형옹벽_송현도로(토공-포장)집계" xfId="4231" xr:uid="{00000000-0005-0000-0000-000093100000}"/>
    <cellStyle name="원_연곡(신항사통(3상4련)단가보완0504" xfId="4232" xr:uid="{00000000-0005-0000-0000-000094100000}"/>
    <cellStyle name="원_연곡사통(3상4련)050601" xfId="4233" xr:uid="{00000000-0005-0000-0000-000095100000}"/>
    <cellStyle name="원_연락교량" xfId="4234" xr:uid="{00000000-0005-0000-0000-000096100000}"/>
    <cellStyle name="원_영남도청서식" xfId="4235" xr:uid="{00000000-0005-0000-0000-000097100000}"/>
    <cellStyle name="원_영남사업비(2001변경년도할)" xfId="4236" xr:uid="{00000000-0005-0000-0000-000098100000}"/>
    <cellStyle name="원_영남하도변경-철콘" xfId="4237" xr:uid="{00000000-0005-0000-0000-000099100000}"/>
    <cellStyle name="원_예전지구시행계획서" xfId="4238" xr:uid="{00000000-0005-0000-0000-00009A100000}"/>
    <cellStyle name="원_오야(09.01보완)" xfId="4239" xr:uid="{00000000-0005-0000-0000-00009B100000}"/>
    <cellStyle name="원_오창사무소041011" xfId="4240" xr:uid="{00000000-0005-0000-0000-00009C100000}"/>
    <cellStyle name="원_오천양수" xfId="4241" xr:uid="{00000000-0005-0000-0000-00009D100000}"/>
    <cellStyle name="원_오천양수040908" xfId="4242" xr:uid="{00000000-0005-0000-0000-00009E100000}"/>
    <cellStyle name="원_옥동양수0101" xfId="4243" xr:uid="{00000000-0005-0000-0000-00009F100000}"/>
    <cellStyle name="원_왕장지구농업용암반관정이용시설공사" xfId="4244" xr:uid="{00000000-0005-0000-0000-0000A0100000}"/>
    <cellStyle name="원_용전단가보완0201" xfId="4245" xr:uid="{00000000-0005-0000-0000-0000A1100000}"/>
    <cellStyle name="원_용지매수비(녹차)" xfId="4246" xr:uid="{00000000-0005-0000-0000-0000A2100000}"/>
    <cellStyle name="원_용지조서" xfId="4247" xr:uid="{00000000-0005-0000-0000-0000A3100000}"/>
    <cellStyle name="원_운반(할증없음)" xfId="4248" xr:uid="{00000000-0005-0000-0000-0000A4100000}"/>
    <cellStyle name="원_운반거리표" xfId="4249" xr:uid="{00000000-0005-0000-0000-0000A5100000}"/>
    <cellStyle name="원_운반거리표_1" xfId="4250" xr:uid="{00000000-0005-0000-0000-0000A6100000}"/>
    <cellStyle name="원_운반토" xfId="4251" xr:uid="{00000000-0005-0000-0000-0000A7100000}"/>
    <cellStyle name="원_운암공사비총괄" xfId="4252" xr:uid="{00000000-0005-0000-0000-0000A8100000}"/>
    <cellStyle name="원_월별진도보고(지사)" xfId="4253" xr:uid="{00000000-0005-0000-0000-0000A9100000}"/>
    <cellStyle name="원_월천2호도수로집수정재료집계" xfId="4254" xr:uid="{00000000-0005-0000-0000-0000AA100000}"/>
    <cellStyle name="원_월촌건축" xfId="4255" xr:uid="{00000000-0005-0000-0000-0000AB100000}"/>
    <cellStyle name="원_월촌-기계보완" xfId="4256" xr:uid="{00000000-0005-0000-0000-0000AC100000}"/>
    <cellStyle name="원_월평양수장담수시설" xfId="4257" xr:uid="{00000000-0005-0000-0000-0000AD100000}"/>
    <cellStyle name="원_위치도('07년)" xfId="4258" xr:uid="{00000000-0005-0000-0000-0000AE100000}"/>
    <cellStyle name="원_율촌사업수지" xfId="4259" xr:uid="{00000000-0005-0000-0000-0000AF100000}"/>
    <cellStyle name="원_율촌사업현황" xfId="4260" xr:uid="{00000000-0005-0000-0000-0000B0100000}"/>
    <cellStyle name="원_은탄수지예산서1" xfId="4261" xr:uid="{00000000-0005-0000-0000-0000B1100000}"/>
    <cellStyle name="원_은탄수지예산서2" xfId="4262" xr:uid="{00000000-0005-0000-0000-0000B2100000}"/>
    <cellStyle name="원_의동수지예산서(최종)" xfId="4263" xr:uid="{00000000-0005-0000-0000-0000B3100000}"/>
    <cellStyle name="원_이용시설" xfId="4264" xr:uid="{00000000-0005-0000-0000-0000B4100000}"/>
    <cellStyle name="원_이전공사비(06상반)" xfId="4265" xr:uid="{00000000-0005-0000-0000-0000B5100000}"/>
    <cellStyle name="원_인보지구(둥둥지)공사비내역자료보냄(총괄포함)" xfId="61" xr:uid="{00000000-0005-0000-0000-0000B6100000}"/>
    <cellStyle name="원_인흥공사비(수지예산서)" xfId="4266" xr:uid="{00000000-0005-0000-0000-0000B7100000}"/>
    <cellStyle name="원_인흥공사비(수지예산서)_설계서내역(중토동)" xfId="4267" xr:uid="{00000000-0005-0000-0000-0000B8100000}"/>
    <cellStyle name="원_일위대가" xfId="4268" xr:uid="{00000000-0005-0000-0000-0000B9100000}"/>
    <cellStyle name="원_자동차(지구외)우오재료" xfId="4269" xr:uid="{00000000-0005-0000-0000-0000BA100000}"/>
    <cellStyle name="원_잡지출 내역" xfId="4270" xr:uid="{00000000-0005-0000-0000-0000BB100000}"/>
    <cellStyle name="원_장흥광평양수장" xfId="4271" xr:uid="{00000000-0005-0000-0000-0000BC100000}"/>
    <cellStyle name="원_재료계산" xfId="4272" xr:uid="{00000000-0005-0000-0000-0000BD100000}"/>
    <cellStyle name="원_재료계산_착공내역서(10년분총괄내역서)" xfId="4273" xr:uid="{00000000-0005-0000-0000-0000BE100000}"/>
    <cellStyle name="원_재료계산서(토적)" xfId="4274" xr:uid="{00000000-0005-0000-0000-0000BF100000}"/>
    <cellStyle name="원_재료단가" xfId="4275" xr:uid="{00000000-0005-0000-0000-0000C0100000}"/>
    <cellStyle name="원_재오개양수" xfId="4276" xr:uid="{00000000-0005-0000-0000-0000C1100000}"/>
    <cellStyle name="원_적각배수암거재료집계-1" xfId="4277" xr:uid="{00000000-0005-0000-0000-0000C2100000}"/>
    <cellStyle name="원_적각배수암거재료집계-5" xfId="4278" xr:uid="{00000000-0005-0000-0000-0000C3100000}"/>
    <cellStyle name="원_적서 - 1차보완(2002.매화.단가)" xfId="4279" xr:uid="{00000000-0005-0000-0000-0000C4100000}"/>
    <cellStyle name="원_전도수문내역(10.0x1.0)" xfId="4280" xr:uid="{00000000-0005-0000-0000-0000C5100000}"/>
    <cellStyle name="원_전북 용산지구 다단 21×1.2-2련(020417)" xfId="4281" xr:uid="{00000000-0005-0000-0000-0000C6100000}"/>
    <cellStyle name="원_점리내역" xfId="4282" xr:uid="{00000000-0005-0000-0000-0000C7100000}"/>
    <cellStyle name="원_점리내역_설계서내역(중토동)" xfId="4283" xr:uid="{00000000-0005-0000-0000-0000C8100000}"/>
    <cellStyle name="원_정선군 능전지구(2004년)" xfId="4284" xr:uid="{00000000-0005-0000-0000-0000C9100000}"/>
    <cellStyle name="원_정읍2000개보수지급자재" xfId="4285" xr:uid="{00000000-0005-0000-0000-0000CA100000}"/>
    <cellStyle name="원_정화조" xfId="4286" xr:uid="{00000000-0005-0000-0000-0000CB100000}"/>
    <cellStyle name="원_제진기 및 콘베이어 설치단가" xfId="4287" xr:uid="{00000000-0005-0000-0000-0000CC100000}"/>
    <cellStyle name="원_좌사지구" xfId="4288" xr:uid="{00000000-0005-0000-0000-0000CD100000}"/>
    <cellStyle name="원_준공사진1" xfId="4289" xr:uid="{00000000-0005-0000-0000-0000CE100000}"/>
    <cellStyle name="원_중배측벽" xfId="4290" xr:uid="{00000000-0005-0000-0000-0000CF100000}"/>
    <cellStyle name="원_중봉도로(토공-구조물)" xfId="4291" xr:uid="{00000000-0005-0000-0000-0000D0100000}"/>
    <cellStyle name="원_증감" xfId="4292" xr:uid="{00000000-0005-0000-0000-0000D1100000}"/>
    <cellStyle name="원_증감내역" xfId="62" xr:uid="{00000000-0005-0000-0000-0000D2100000}"/>
    <cellStyle name="원_증포동비상급수(도급내역서)우리공영" xfId="4293" xr:uid="{00000000-0005-0000-0000-0000D3100000}"/>
    <cellStyle name="원_지선(토공-구조물)" xfId="4294" xr:uid="{00000000-0005-0000-0000-0000D4100000}"/>
    <cellStyle name="원_지소취입보" xfId="4295" xr:uid="{00000000-0005-0000-0000-0000D5100000}"/>
    <cellStyle name="원_지하수설계표지" xfId="4296" xr:uid="{00000000-0005-0000-0000-0000D6100000}"/>
    <cellStyle name="원_지하수예정공정표" xfId="4297" xr:uid="{00000000-0005-0000-0000-0000D7100000}"/>
    <cellStyle name="원_진도 보전지구" xfId="4298" xr:uid="{00000000-0005-0000-0000-0000D8100000}"/>
    <cellStyle name="원_진도마산2차제출F18x21" xfId="4299" xr:uid="{00000000-0005-0000-0000-0000D9100000}"/>
    <cellStyle name="원_진도보고(지사)" xfId="4300" xr:uid="{00000000-0005-0000-0000-0000DA100000}"/>
    <cellStyle name="원_진주기안" xfId="4301" xr:uid="{00000000-0005-0000-0000-0000DB100000}"/>
    <cellStyle name="원_진천지구_단가산출근거2005" xfId="4302" xr:uid="{00000000-0005-0000-0000-0000DC100000}"/>
    <cellStyle name="원_착공내역서(10년분총괄내역서)" xfId="4303" xr:uid="{00000000-0005-0000-0000-0000DD100000}"/>
    <cellStyle name="원_창녕도시계획도로교량내역" xfId="4304" xr:uid="{00000000-0005-0000-0000-0000DE100000}"/>
    <cellStyle name="원_창봉지급자재단가" xfId="4305" xr:uid="{00000000-0005-0000-0000-0000DF100000}"/>
    <cellStyle name="원_창산지여수토재료계산(05.29)" xfId="4306" xr:uid="{00000000-0005-0000-0000-0000E0100000}"/>
    <cellStyle name="원_청곡양수장 기계내역" xfId="4307" xr:uid="{00000000-0005-0000-0000-0000E1100000}"/>
    <cellStyle name="원_총" xfId="4308" xr:uid="{00000000-0005-0000-0000-0000E2100000}"/>
    <cellStyle name="원_총(목도지구)" xfId="4309" xr:uid="{00000000-0005-0000-0000-0000E3100000}"/>
    <cellStyle name="원_총괄자재집계표" xfId="4310" xr:uid="{00000000-0005-0000-0000-0000E4100000}"/>
    <cellStyle name="원_총괄표" xfId="4311" xr:uid="{00000000-0005-0000-0000-0000E5100000}"/>
    <cellStyle name="원_추평전동010814신양추가" xfId="4312" xr:uid="{00000000-0005-0000-0000-0000E6100000}"/>
    <cellStyle name="원_추풍지재료집계" xfId="4313" xr:uid="{00000000-0005-0000-0000-0000E7100000}"/>
    <cellStyle name="원_취수탑" xfId="4314" xr:uid="{00000000-0005-0000-0000-0000E8100000}"/>
    <cellStyle name="원_취입보기계공사비" xfId="4315" xr:uid="{00000000-0005-0000-0000-0000E9100000}"/>
    <cellStyle name="원_토공(1공구)-최종" xfId="4316" xr:uid="{00000000-0005-0000-0000-0000EA100000}"/>
    <cellStyle name="원_토적계산(평야부)" xfId="4317" xr:uid="{00000000-0005-0000-0000-0000EB100000}"/>
    <cellStyle name="원_팔봉단가보완0308" xfId="4318" xr:uid="{00000000-0005-0000-0000-0000EC100000}"/>
    <cellStyle name="원_팔봉양수" xfId="4319" xr:uid="{00000000-0005-0000-0000-0000ED100000}"/>
    <cellStyle name="원_평야부 재료계산(2005)" xfId="4320" xr:uid="{00000000-0005-0000-0000-0000EE100000}"/>
    <cellStyle name="원_평야부총(최종)" xfId="4321" xr:uid="{00000000-0005-0000-0000-0000EF100000}"/>
    <cellStyle name="원_평야부총4" xfId="4322" xr:uid="{00000000-0005-0000-0000-0000F0100000}"/>
    <cellStyle name="원_폐기물" xfId="4323" xr:uid="{00000000-0005-0000-0000-0000F1100000}"/>
    <cellStyle name="원_폐기물처리집계(수정)" xfId="4324" xr:uid="{00000000-0005-0000-0000-0000F2100000}"/>
    <cellStyle name="원_폐기물총괄및처리비내역서" xfId="4325" xr:uid="{00000000-0005-0000-0000-0000F3100000}"/>
    <cellStyle name="원_폐탄광촌실행" xfId="4326" xr:uid="{00000000-0005-0000-0000-0000F4100000}"/>
    <cellStyle name="원_포장" xfId="4327" xr:uid="{00000000-0005-0000-0000-0000F5100000}"/>
    <cellStyle name="원_포장공" xfId="4328" xr:uid="{00000000-0005-0000-0000-0000F6100000}"/>
    <cellStyle name="원_포항도구정-사통내역-최종" xfId="4329" xr:uid="{00000000-0005-0000-0000-0000F7100000}"/>
    <cellStyle name="원_표토공사비" xfId="4330" xr:uid="{00000000-0005-0000-0000-0000F8100000}"/>
    <cellStyle name="원_풍천(1200)-펌프계산" xfId="4331" xr:uid="{00000000-0005-0000-0000-0000F9100000}"/>
    <cellStyle name="원_피치,벌목재료(최종)" xfId="4332" xr:uid="{00000000-0005-0000-0000-0000FA100000}"/>
    <cellStyle name="원_피치로드재료" xfId="4333" xr:uid="{00000000-0005-0000-0000-0000FB100000}"/>
    <cellStyle name="원_하장양수(40HP20HP)020309" xfId="4334" xr:uid="{00000000-0005-0000-0000-0000FC100000}"/>
    <cellStyle name="원_한천지구 기계내역서(2007년-추가보완)" xfId="4335" xr:uid="{00000000-0005-0000-0000-0000FD100000}"/>
    <cellStyle name="원_한해대책이용시설2차 외주발주" xfId="4336" xr:uid="{00000000-0005-0000-0000-0000FE100000}"/>
    <cellStyle name="원_합판거푸집" xfId="4337" xr:uid="{00000000-0005-0000-0000-0000FF100000}"/>
    <cellStyle name="원_해미-수량산출" xfId="4338" xr:uid="{00000000-0005-0000-0000-000000110000}"/>
    <cellStyle name="원_홍보정보관 관급자재대" xfId="4339" xr:uid="{00000000-0005-0000-0000-000001110000}"/>
    <cellStyle name="원_횡배수관공" xfId="4340" xr:uid="{00000000-0005-0000-0000-000002110000}"/>
    <cellStyle name="원_흑평양수(수중25HPx4P)" xfId="4341" xr:uid="{00000000-0005-0000-0000-000003110000}"/>
    <cellStyle name="원_收支預算書(전체)" xfId="4209" xr:uid="{00000000-0005-0000-0000-00007C100000}"/>
    <cellStyle name="유1" xfId="4342" xr:uid="{00000000-0005-0000-0000-000004110000}"/>
    <cellStyle name="유영" xfId="4343" xr:uid="{00000000-0005-0000-0000-000005110000}"/>
    <cellStyle name="을지" xfId="63" xr:uid="{00000000-0005-0000-0000-000006110000}"/>
    <cellStyle name="인원수(0.1)" xfId="4344" xr:uid="{00000000-0005-0000-0000-000007110000}"/>
    <cellStyle name="일반" xfId="4345" xr:uid="{00000000-0005-0000-0000-000008110000}"/>
    <cellStyle name="일위(소수점 1)" xfId="4346" xr:uid="{00000000-0005-0000-0000-000009110000}"/>
    <cellStyle name="입력 2" xfId="4347" xr:uid="{00000000-0005-0000-0000-00000A110000}"/>
    <cellStyle name="자리수" xfId="64" xr:uid="{00000000-0005-0000-0000-00000B110000}"/>
    <cellStyle name="자리수 - 유형1" xfId="4348" xr:uid="{00000000-0005-0000-0000-00000C110000}"/>
    <cellStyle name="자리수 2" xfId="4349" xr:uid="{00000000-0005-0000-0000-00000D110000}"/>
    <cellStyle name="자리수 3" xfId="4350" xr:uid="{00000000-0005-0000-0000-00000E110000}"/>
    <cellStyle name="자리수 4" xfId="4351" xr:uid="{00000000-0005-0000-0000-00000F110000}"/>
    <cellStyle name="자리수_09년(착공내역서)" xfId="4352" xr:uid="{00000000-0005-0000-0000-000010110000}"/>
    <cellStyle name="자리수0" xfId="65" xr:uid="{00000000-0005-0000-0000-000011110000}"/>
    <cellStyle name="자리수0 2" xfId="4353" xr:uid="{00000000-0005-0000-0000-000012110000}"/>
    <cellStyle name="잡품" xfId="4354" xr:uid="{00000000-0005-0000-0000-000013110000}"/>
    <cellStyle name="제곱" xfId="4355" xr:uid="{00000000-0005-0000-0000-000014110000}"/>
    <cellStyle name="제목 1 2" xfId="4356" xr:uid="{00000000-0005-0000-0000-000015110000}"/>
    <cellStyle name="제목 2 2" xfId="4357" xr:uid="{00000000-0005-0000-0000-000016110000}"/>
    <cellStyle name="제목 3 2" xfId="4358" xr:uid="{00000000-0005-0000-0000-000017110000}"/>
    <cellStyle name="제목 4 2" xfId="4359" xr:uid="{00000000-0005-0000-0000-000018110000}"/>
    <cellStyle name="제목 5" xfId="4360" xr:uid="{00000000-0005-0000-0000-000019110000}"/>
    <cellStyle name="제목1.###(12)" xfId="4361" xr:uid="{00000000-0005-0000-0000-00001A110000}"/>
    <cellStyle name="제목12" xfId="4362" xr:uid="{00000000-0005-0000-0000-00001B110000}"/>
    <cellStyle name="제목12-1" xfId="4363" xr:uid="{00000000-0005-0000-0000-00001C110000}"/>
    <cellStyle name="제목13" xfId="4364" xr:uid="{00000000-0005-0000-0000-00001D110000}"/>
    <cellStyle name="제목15" xfId="4365" xr:uid="{00000000-0005-0000-0000-00001E110000}"/>
    <cellStyle name="제목솔체20" xfId="4366" xr:uid="{00000000-0005-0000-0000-00001F110000}"/>
    <cellStyle name="좋음 2" xfId="4367" xr:uid="{00000000-0005-0000-0000-000020110000}"/>
    <cellStyle name="좌괄호_박심배수구조물공" xfId="4368" xr:uid="{00000000-0005-0000-0000-000021110000}"/>
    <cellStyle name="좌측양괄호" xfId="4369" xr:uid="{00000000-0005-0000-0000-000022110000}"/>
    <cellStyle name="ܸ준" xfId="4370" xr:uid="{00000000-0005-0000-0000-000023110000}"/>
    <cellStyle name="중기사용11" xfId="4371" xr:uid="{00000000-0005-0000-0000-000024110000}"/>
    <cellStyle name="중기사용11-1" xfId="4372" xr:uid="{00000000-0005-0000-0000-000025110000}"/>
    <cellStyle name="중기사용12" xfId="4373" xr:uid="{00000000-0005-0000-0000-000026110000}"/>
    <cellStyle name="중기사용13" xfId="4374" xr:uid="{00000000-0005-0000-0000-000027110000}"/>
    <cellStyle name="지수문제" xfId="4375" xr:uid="{00000000-0005-0000-0000-000028110000}"/>
    <cellStyle name="지정되지 않음" xfId="66" xr:uid="{00000000-0005-0000-0000-000029110000}"/>
    <cellStyle name="출력 2" xfId="4376" xr:uid="{00000000-0005-0000-0000-00002A110000}"/>
    <cellStyle name="측점" xfId="4377" xr:uid="{00000000-0005-0000-0000-00002B110000}"/>
    <cellStyle name="콤" xfId="4378" xr:uid="{00000000-0005-0000-0000-00002C110000}"/>
    <cellStyle name="콤_검찰공무원숙소적격-(주)조인건설" xfId="4379" xr:uid="{00000000-0005-0000-0000-00002D110000}"/>
    <cellStyle name="콤_금사저수지 그라우팅(No.0-5 ~ No.1+15)" xfId="4380" xr:uid="{00000000-0005-0000-0000-00002E110000}"/>
    <cellStyle name="콤_부대공사" xfId="4381" xr:uid="{00000000-0005-0000-0000-00002F110000}"/>
    <cellStyle name="콤_부대공사단위수량" xfId="4382" xr:uid="{00000000-0005-0000-0000-000030110000}"/>
    <cellStyle name="콤_청원지구 기성제적격-조광기업(주)-1" xfId="4383" xr:uid="{00000000-0005-0000-0000-000031110000}"/>
    <cellStyle name="콤_횡성연수원-(完)" xfId="4384" xr:uid="{00000000-0005-0000-0000-000032110000}"/>
    <cellStyle name="콤냡?&lt;_x000f_$??: `1_1 " xfId="4385" xr:uid="{00000000-0005-0000-0000-000033110000}"/>
    <cellStyle name="콤마" xfId="67" xr:uid="{00000000-0005-0000-0000-000034110000}"/>
    <cellStyle name="콤마 [" xfId="4386" xr:uid="{00000000-0005-0000-0000-000035110000}"/>
    <cellStyle name="콤마 [#]" xfId="4387" xr:uid="{00000000-0005-0000-0000-000036110000}"/>
    <cellStyle name="콤마 []" xfId="4388" xr:uid="{00000000-0005-0000-0000-000037110000}"/>
    <cellStyle name="콤마 [_검찰공무원숙소적격-(주)조인건설" xfId="4389" xr:uid="{00000000-0005-0000-0000-000038110000}"/>
    <cellStyle name="콤마 [0.00]" xfId="4390" xr:uid="{00000000-0005-0000-0000-000039110000}"/>
    <cellStyle name="콤마 [0]" xfId="68" xr:uid="{00000000-0005-0000-0000-00003A110000}"/>
    <cellStyle name="콤마 [0] 2" xfId="4391" xr:uid="{00000000-0005-0000-0000-00003B110000}"/>
    <cellStyle name="콤마 [0]_낙안평촌_봉양제설계내역서" xfId="4392" xr:uid="{00000000-0005-0000-0000-00003C110000}"/>
    <cellStyle name="콤마 [0]기기자재비" xfId="4393" xr:uid="{00000000-0005-0000-0000-00003D110000}"/>
    <cellStyle name="콤마 [1]" xfId="4394" xr:uid="{00000000-0005-0000-0000-00003E110000}"/>
    <cellStyle name="콤마 [2]" xfId="4395" xr:uid="{00000000-0005-0000-0000-00003F110000}"/>
    <cellStyle name="콤마 [20]" xfId="4396" xr:uid="{00000000-0005-0000-0000-000040110000}"/>
    <cellStyle name="콤마 [금액]" xfId="4397" xr:uid="{00000000-0005-0000-0000-000041110000}"/>
    <cellStyle name="콤마 [소수]" xfId="4398" xr:uid="{00000000-0005-0000-0000-000042110000}"/>
    <cellStyle name="콤마 [소수] 2" xfId="4399" xr:uid="{00000000-0005-0000-0000-000043110000}"/>
    <cellStyle name="콤마 [수량]" xfId="4400" xr:uid="{00000000-0005-0000-0000-000044110000}"/>
    <cellStyle name="콤마 [수량] 2" xfId="4401" xr:uid="{00000000-0005-0000-0000-000045110000}"/>
    <cellStyle name="콤마 &lt;0&gt;" xfId="4402" xr:uid="{00000000-0005-0000-0000-000046110000}"/>
    <cellStyle name="콤마 1" xfId="4403" xr:uid="{00000000-0005-0000-0000-000047110000}"/>
    <cellStyle name="콤마(1)" xfId="4404" xr:uid="{00000000-0005-0000-0000-000048110000}"/>
    <cellStyle name="콤마[ ]" xfId="69" xr:uid="{00000000-0005-0000-0000-000049110000}"/>
    <cellStyle name="콤마[*]" xfId="70" xr:uid="{00000000-0005-0000-0000-00004A110000}"/>
    <cellStyle name="콤마[.]" xfId="71" xr:uid="{00000000-0005-0000-0000-00004B110000}"/>
    <cellStyle name="콤마[0]" xfId="72" xr:uid="{00000000-0005-0000-0000-00004C110000}"/>
    <cellStyle name="콤마_  종  합  " xfId="4405" xr:uid="{00000000-0005-0000-0000-00004D110000}"/>
    <cellStyle name="타이틀" xfId="4406" xr:uid="{00000000-0005-0000-0000-00004E110000}"/>
    <cellStyle name="토목" xfId="4407" xr:uid="{00000000-0005-0000-0000-00004F110000}"/>
    <cellStyle name="토적1" xfId="4408" xr:uid="{00000000-0005-0000-0000-000050110000}"/>
    <cellStyle name="통" xfId="4409" xr:uid="{00000000-0005-0000-0000-000051110000}"/>
    <cellStyle name="통_검찰공무원숙소적격-(주)조인건설" xfId="4410" xr:uid="{00000000-0005-0000-0000-000052110000}"/>
    <cellStyle name="통_금사저수지 그라우팅(No.0-5 ~ No.1+15)" xfId="4411" xr:uid="{00000000-0005-0000-0000-000053110000}"/>
    <cellStyle name="통_부대공사" xfId="4412" xr:uid="{00000000-0005-0000-0000-000054110000}"/>
    <cellStyle name="통_부대공사단위수량" xfId="4413" xr:uid="{00000000-0005-0000-0000-000055110000}"/>
    <cellStyle name="통_청원지구 기성제적격-조광기업(주)-1" xfId="4414" xr:uid="{00000000-0005-0000-0000-000056110000}"/>
    <cellStyle name="통_횡성연수원-(完)" xfId="4415" xr:uid="{00000000-0005-0000-0000-000057110000}"/>
    <cellStyle name="통화 [" xfId="4416" xr:uid="{00000000-0005-0000-0000-000058110000}"/>
    <cellStyle name="통화 [0] 2" xfId="4418" xr:uid="{00000000-0005-0000-0000-00005A110000}"/>
    <cellStyle name="통화 [0] 3" xfId="4419" xr:uid="{00000000-0005-0000-0000-00005B110000}"/>
    <cellStyle name="통화 [0㉝〸" xfId="4420" xr:uid="{00000000-0005-0000-0000-00005C110000}"/>
    <cellStyle name="퍼센트" xfId="73" xr:uid="{00000000-0005-0000-0000-00005E110000}"/>
    <cellStyle name="퍼센트 2" xfId="4422" xr:uid="{00000000-0005-0000-0000-00005F110000}"/>
    <cellStyle name="표" xfId="4423" xr:uid="{00000000-0005-0000-0000-000060110000}"/>
    <cellStyle name="표 2" xfId="4488" xr:uid="{00000000-0005-0000-0000-000061110000}"/>
    <cellStyle name="표 3" xfId="4487" xr:uid="{00000000-0005-0000-0000-000062110000}"/>
    <cellStyle name="표(가는선,가운데,중앙)" xfId="4424" xr:uid="{00000000-0005-0000-0000-000063110000}"/>
    <cellStyle name="표(가는선,왼쪽,중앙)" xfId="4425" xr:uid="{00000000-0005-0000-0000-000064110000}"/>
    <cellStyle name="표(세로쓰기)" xfId="4426" xr:uid="{00000000-0005-0000-0000-000065110000}"/>
    <cellStyle name="표_4.배수공(내응)" xfId="4427" xr:uid="{00000000-0005-0000-0000-000066110000}"/>
    <cellStyle name="표_검찰공무원숙소적격-(주)조인건설" xfId="4428" xr:uid="{00000000-0005-0000-0000-000067110000}"/>
    <cellStyle name="표_관급자재송장" xfId="4429" xr:uid="{00000000-0005-0000-0000-000068110000}"/>
    <cellStyle name="표_금광지구 - 전체2회변경계약내역서(최종)" xfId="4430" xr:uid="{00000000-0005-0000-0000-000069110000}"/>
    <cellStyle name="표_부대공사" xfId="4431" xr:uid="{00000000-0005-0000-0000-00006A110000}"/>
    <cellStyle name="표_부대공사단위수량" xfId="4432" xr:uid="{00000000-0005-0000-0000-00006B110000}"/>
    <cellStyle name="표_소수지구 - 실형내역(작성중)" xfId="4433" xr:uid="{00000000-0005-0000-0000-00006C110000}"/>
    <cellStyle name="표_소수지구_그라우팅_설계변경서(2011-11-22)" xfId="4434" xr:uid="{00000000-0005-0000-0000-00006D110000}"/>
    <cellStyle name="표_소수지구_조사공_투수시험(설계변경)" xfId="4435" xr:uid="{00000000-0005-0000-0000-00006E110000}"/>
    <cellStyle name="표_청원지구 기성제적격-조광기업(주)-1" xfId="4436" xr:uid="{00000000-0005-0000-0000-00006F110000}"/>
    <cellStyle name="표_횡성연수원-(完)" xfId="4437" xr:uid="{00000000-0005-0000-0000-000070110000}"/>
    <cellStyle name="표준" xfId="0" builtinId="0"/>
    <cellStyle name="표준 [0]_PRO추진현황" xfId="4438" xr:uid="{00000000-0005-0000-0000-000072110000}"/>
    <cellStyle name="표준 10" xfId="4439" xr:uid="{00000000-0005-0000-0000-000073110000}"/>
    <cellStyle name="표준 11" xfId="4440" xr:uid="{00000000-0005-0000-0000-000074110000}"/>
    <cellStyle name="표준 12" xfId="4441" xr:uid="{00000000-0005-0000-0000-000075110000}"/>
    <cellStyle name="표준 13" xfId="4442" xr:uid="{00000000-0005-0000-0000-000076110000}"/>
    <cellStyle name="표준 14" xfId="4443" xr:uid="{00000000-0005-0000-0000-000077110000}"/>
    <cellStyle name="표준 15" xfId="4444" xr:uid="{00000000-0005-0000-0000-000078110000}"/>
    <cellStyle name="표준 16" xfId="4445" xr:uid="{00000000-0005-0000-0000-000079110000}"/>
    <cellStyle name="표준 17" xfId="4446" xr:uid="{00000000-0005-0000-0000-00007A110000}"/>
    <cellStyle name="표준 18" xfId="4447" xr:uid="{00000000-0005-0000-0000-00007B110000}"/>
    <cellStyle name="표준 19" xfId="4448" xr:uid="{00000000-0005-0000-0000-00007C110000}"/>
    <cellStyle name="표준 2" xfId="77" xr:uid="{00000000-0005-0000-0000-00007D110000}"/>
    <cellStyle name="표준 2 2" xfId="4449" xr:uid="{00000000-0005-0000-0000-00007E110000}"/>
    <cellStyle name="표준 2 3" xfId="4450" xr:uid="{00000000-0005-0000-0000-00007F110000}"/>
    <cellStyle name="표준 2 4" xfId="4451" xr:uid="{00000000-0005-0000-0000-000080110000}"/>
    <cellStyle name="표준 2 5" xfId="4489" xr:uid="{00000000-0005-0000-0000-000081110000}"/>
    <cellStyle name="표준 2 6" xfId="4486" xr:uid="{00000000-0005-0000-0000-000082110000}"/>
    <cellStyle name="표준 2_01.수량일체(장암동)" xfId="4452" xr:uid="{00000000-0005-0000-0000-000083110000}"/>
    <cellStyle name="표준 20" xfId="4453" xr:uid="{00000000-0005-0000-0000-000084110000}"/>
    <cellStyle name="표준 21" xfId="4480" xr:uid="{00000000-0005-0000-0000-000085110000}"/>
    <cellStyle name="표준 22" xfId="4506" xr:uid="{00000000-0005-0000-0000-000086110000}"/>
    <cellStyle name="표준 3" xfId="4454" xr:uid="{00000000-0005-0000-0000-000087110000}"/>
    <cellStyle name="표준 3 2" xfId="4455" xr:uid="{00000000-0005-0000-0000-000088110000}"/>
    <cellStyle name="표준 3 3" xfId="4456" xr:uid="{00000000-0005-0000-0000-000089110000}"/>
    <cellStyle name="표준 3 4" xfId="4490" xr:uid="{00000000-0005-0000-0000-00008A110000}"/>
    <cellStyle name="표준 3 5" xfId="4481" xr:uid="{00000000-0005-0000-0000-00008B110000}"/>
    <cellStyle name="표준 4" xfId="4457" xr:uid="{00000000-0005-0000-0000-00008C110000}"/>
    <cellStyle name="표준 4 2" xfId="4458" xr:uid="{00000000-0005-0000-0000-00008D110000}"/>
    <cellStyle name="표준 5" xfId="4459" xr:uid="{00000000-0005-0000-0000-00008E110000}"/>
    <cellStyle name="표준 6" xfId="4460" xr:uid="{00000000-0005-0000-0000-00008F110000}"/>
    <cellStyle name="표준 7" xfId="4461" xr:uid="{00000000-0005-0000-0000-000090110000}"/>
    <cellStyle name="표준 8" xfId="4462" xr:uid="{00000000-0005-0000-0000-000091110000}"/>
    <cellStyle name="표준 9" xfId="4463" xr:uid="{00000000-0005-0000-0000-000092110000}"/>
    <cellStyle name="표준 9 2" xfId="4464" xr:uid="{00000000-0005-0000-0000-000093110000}"/>
    <cellStyle name="표준 9 3" xfId="4465" xr:uid="{00000000-0005-0000-0000-000094110000}"/>
    <cellStyle name="표준(배분)" xfId="4466" xr:uid="{00000000-0005-0000-0000-000095110000}"/>
    <cellStyle name="표준_사진대지_1" xfId="4479" xr:uid="{00000000-0005-0000-0000-000097110000}"/>
    <cellStyle name="표준_장화지구설계서 - 변경(정산)내역서!!!" xfId="78" xr:uid="{00000000-0005-0000-0000-000098110000}"/>
    <cellStyle name="표준_투수시험일보(서대저수지)" xfId="79" xr:uid="{00000000-0005-0000-0000-000099110000}"/>
    <cellStyle name="표준1" xfId="4468" xr:uid="{00000000-0005-0000-0000-00009A110000}"/>
    <cellStyle name="표준2" xfId="4469" xr:uid="{00000000-0005-0000-0000-00009B110000}"/>
    <cellStyle name="하이퍼링크 2" xfId="4470" xr:uid="{00000000-0005-0000-0000-00009C110000}"/>
    <cellStyle name="합   계" xfId="4471" xr:uid="{00000000-0005-0000-0000-00009D110000}"/>
    <cellStyle name="합산" xfId="74" xr:uid="{00000000-0005-0000-0000-00009E110000}"/>
    <cellStyle name="합산 2" xfId="4472" xr:uid="{00000000-0005-0000-0000-00009F110000}"/>
    <cellStyle name="화폐기호" xfId="75" xr:uid="{00000000-0005-0000-0000-0000A2110000}"/>
    <cellStyle name="화폐기호 2" xfId="4475" xr:uid="{00000000-0005-0000-0000-0000A3110000}"/>
    <cellStyle name="화폐기호0" xfId="76" xr:uid="{00000000-0005-0000-0000-0000A4110000}"/>
    <cellStyle name="화폐기호0 2" xfId="4476" xr:uid="{00000000-0005-0000-0000-0000A5110000}"/>
    <cellStyle name="ㅣ" xfId="4477" xr:uid="{00000000-0005-0000-0000-0000A6110000}"/>
    <cellStyle name="ㅣ_설계설명서" xfId="4478" xr:uid="{00000000-0005-0000-0000-0000A7110000}"/>
    <cellStyle name="咬訌裝?INCOM1" xfId="3245" xr:uid="{00000000-0005-0000-0000-0000A80C0000}"/>
    <cellStyle name="咬訌裝?INCOM10" xfId="3246" xr:uid="{00000000-0005-0000-0000-0000A90C0000}"/>
    <cellStyle name="咬訌裝?INCOM2" xfId="3247" xr:uid="{00000000-0005-0000-0000-0000AA0C0000}"/>
    <cellStyle name="咬訌裝?INCOM3" xfId="3248" xr:uid="{00000000-0005-0000-0000-0000AB0C0000}"/>
    <cellStyle name="咬訌裝?INCOM4" xfId="3249" xr:uid="{00000000-0005-0000-0000-0000AC0C0000}"/>
    <cellStyle name="咬訌裝?INCOM5" xfId="3250" xr:uid="{00000000-0005-0000-0000-0000AD0C0000}"/>
    <cellStyle name="咬訌裝?INCOM6" xfId="3251" xr:uid="{00000000-0005-0000-0000-0000AE0C0000}"/>
    <cellStyle name="咬訌裝?INCOM7" xfId="3252" xr:uid="{00000000-0005-0000-0000-0000AF0C0000}"/>
    <cellStyle name="咬訌裝?INCOM8" xfId="3253" xr:uid="{00000000-0005-0000-0000-0000B00C0000}"/>
    <cellStyle name="咬訌裝?INCOM9" xfId="3254" xr:uid="{00000000-0005-0000-0000-0000B10C0000}"/>
    <cellStyle name="咬訌裝?PRIB11" xfId="3255" xr:uid="{00000000-0005-0000-0000-0000B20C0000}"/>
    <cellStyle name="桁区切り [0.00]_PLDT" xfId="4473" xr:uid="{00000000-0005-0000-0000-0000A0110000}"/>
    <cellStyle name="桁区切り_PLDT" xfId="4474" xr:uid="{00000000-0005-0000-0000-0000A1110000}"/>
    <cellStyle name="標準_Akia(F）-8" xfId="4467" xr:uid="{00000000-0005-0000-0000-000096110000}"/>
    <cellStyle name="通貨 [0.00]_PLDT" xfId="4417" xr:uid="{00000000-0005-0000-0000-000059110000}"/>
    <cellStyle name="通貨_PLDT" xfId="4421" xr:uid="{00000000-0005-0000-0000-00005D11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BDC8F"/>
      <color rgb="FFF3B61D"/>
      <color rgb="FFEFC03D"/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1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51966873705896E-2"/>
          <c:y val="1.6891891891891893E-2"/>
          <c:w val="0.97929606625259358"/>
          <c:h val="0.96621621621621623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008880"/>
        <c:axId val="286010840"/>
      </c:barChart>
      <c:catAx>
        <c:axId val="28600888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rgbClr val="FFFFFF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86010840"/>
        <c:crosses val="autoZero"/>
        <c:auto val="1"/>
        <c:lblAlgn val="ctr"/>
        <c:lblOffset val="100"/>
        <c:tickMarkSkip val="1"/>
        <c:noMultiLvlLbl val="0"/>
      </c:catAx>
      <c:valAx>
        <c:axId val="286010840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solidFill>
            <a:srgbClr val="FFFFFF"/>
          </a:soli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28600888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workbookViewId="0"/>
  </sheetViews>
  <pageMargins left="0.75" right="0.75" top="1" bottom="1" header="0.5" footer="0.5"/>
  <pageSetup paperSize="9" orientation="portrait" r:id="rId1"/>
  <headerFooter alignWithMargins="0">
    <oddHeader>&amp;A</oddHeader>
    <oddFooter>&amp;P 쪽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197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0</xdr:rowOff>
    </xdr:from>
    <xdr:to>
      <xdr:col>5</xdr:col>
      <xdr:colOff>371475</xdr:colOff>
      <xdr:row>0</xdr:row>
      <xdr:rowOff>0</xdr:rowOff>
    </xdr:to>
    <xdr:sp macro="" textlink="">
      <xdr:nvSpPr>
        <xdr:cNvPr id="50703" name="Line 5">
          <a:extLst>
            <a:ext uri="{FF2B5EF4-FFF2-40B4-BE49-F238E27FC236}">
              <a16:creationId xmlns:a16="http://schemas.microsoft.com/office/drawing/2014/main" id="{00000000-0008-0000-0400-00000FC60000}"/>
            </a:ext>
          </a:extLst>
        </xdr:cNvPr>
        <xdr:cNvSpPr>
          <a:spLocks noChangeShapeType="1"/>
        </xdr:cNvSpPr>
      </xdr:nvSpPr>
      <xdr:spPr bwMode="auto">
        <a:xfrm>
          <a:off x="26193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0</xdr:row>
      <xdr:rowOff>0</xdr:rowOff>
    </xdr:from>
    <xdr:to>
      <xdr:col>5</xdr:col>
      <xdr:colOff>85725</xdr:colOff>
      <xdr:row>0</xdr:row>
      <xdr:rowOff>0</xdr:rowOff>
    </xdr:to>
    <xdr:sp macro="" textlink="">
      <xdr:nvSpPr>
        <xdr:cNvPr id="50704" name="Line 6">
          <a:extLst>
            <a:ext uri="{FF2B5EF4-FFF2-40B4-BE49-F238E27FC236}">
              <a16:creationId xmlns:a16="http://schemas.microsoft.com/office/drawing/2014/main" id="{00000000-0008-0000-0400-000010C60000}"/>
            </a:ext>
          </a:extLst>
        </xdr:cNvPr>
        <xdr:cNvSpPr>
          <a:spLocks noChangeShapeType="1"/>
        </xdr:cNvSpPr>
      </xdr:nvSpPr>
      <xdr:spPr bwMode="auto">
        <a:xfrm>
          <a:off x="2333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0</xdr:row>
      <xdr:rowOff>0</xdr:rowOff>
    </xdr:from>
    <xdr:to>
      <xdr:col>5</xdr:col>
      <xdr:colOff>200025</xdr:colOff>
      <xdr:row>0</xdr:row>
      <xdr:rowOff>0</xdr:rowOff>
    </xdr:to>
    <xdr:sp macro="" textlink="">
      <xdr:nvSpPr>
        <xdr:cNvPr id="50705" name="Line 7">
          <a:extLst>
            <a:ext uri="{FF2B5EF4-FFF2-40B4-BE49-F238E27FC236}">
              <a16:creationId xmlns:a16="http://schemas.microsoft.com/office/drawing/2014/main" id="{00000000-0008-0000-0400-000011C60000}"/>
            </a:ext>
          </a:extLst>
        </xdr:cNvPr>
        <xdr:cNvSpPr>
          <a:spLocks noChangeShapeType="1"/>
        </xdr:cNvSpPr>
      </xdr:nvSpPr>
      <xdr:spPr bwMode="auto">
        <a:xfrm>
          <a:off x="2447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619125</xdr:colOff>
      <xdr:row>48</xdr:row>
      <xdr:rowOff>19050</xdr:rowOff>
    </xdr:from>
    <xdr:to>
      <xdr:col>1</xdr:col>
      <xdr:colOff>76200</xdr:colOff>
      <xdr:row>48</xdr:row>
      <xdr:rowOff>133350</xdr:rowOff>
    </xdr:to>
    <xdr:sp macro="" textlink="">
      <xdr:nvSpPr>
        <xdr:cNvPr id="50942" name="Line 551">
          <a:extLst>
            <a:ext uri="{FF2B5EF4-FFF2-40B4-BE49-F238E27FC236}">
              <a16:creationId xmlns:a16="http://schemas.microsoft.com/office/drawing/2014/main" id="{00000000-0008-0000-0400-0000FEC60000}"/>
            </a:ext>
          </a:extLst>
        </xdr:cNvPr>
        <xdr:cNvSpPr>
          <a:spLocks noChangeShapeType="1"/>
        </xdr:cNvSpPr>
      </xdr:nvSpPr>
      <xdr:spPr bwMode="auto">
        <a:xfrm flipH="1">
          <a:off x="619125" y="9239250"/>
          <a:ext cx="104775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48</xdr:row>
      <xdr:rowOff>28575</xdr:rowOff>
    </xdr:from>
    <xdr:to>
      <xdr:col>1</xdr:col>
      <xdr:colOff>123825</xdr:colOff>
      <xdr:row>48</xdr:row>
      <xdr:rowOff>142875</xdr:rowOff>
    </xdr:to>
    <xdr:sp macro="" textlink="">
      <xdr:nvSpPr>
        <xdr:cNvPr id="50943" name="Line 552">
          <a:extLst>
            <a:ext uri="{FF2B5EF4-FFF2-40B4-BE49-F238E27FC236}">
              <a16:creationId xmlns:a16="http://schemas.microsoft.com/office/drawing/2014/main" id="{00000000-0008-0000-0400-0000FFC60000}"/>
            </a:ext>
          </a:extLst>
        </xdr:cNvPr>
        <xdr:cNvSpPr>
          <a:spLocks noChangeShapeType="1"/>
        </xdr:cNvSpPr>
      </xdr:nvSpPr>
      <xdr:spPr bwMode="auto">
        <a:xfrm flipH="1">
          <a:off x="657225" y="9248775"/>
          <a:ext cx="11430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638175</xdr:colOff>
      <xdr:row>48</xdr:row>
      <xdr:rowOff>38100</xdr:rowOff>
    </xdr:from>
    <xdr:to>
      <xdr:col>1</xdr:col>
      <xdr:colOff>95250</xdr:colOff>
      <xdr:row>49</xdr:row>
      <xdr:rowOff>0</xdr:rowOff>
    </xdr:to>
    <xdr:sp macro="" textlink="">
      <xdr:nvSpPr>
        <xdr:cNvPr id="50944" name="Line 553">
          <a:extLst>
            <a:ext uri="{FF2B5EF4-FFF2-40B4-BE49-F238E27FC236}">
              <a16:creationId xmlns:a16="http://schemas.microsoft.com/office/drawing/2014/main" id="{00000000-0008-0000-0400-000000C70000}"/>
            </a:ext>
          </a:extLst>
        </xdr:cNvPr>
        <xdr:cNvSpPr>
          <a:spLocks noChangeShapeType="1"/>
        </xdr:cNvSpPr>
      </xdr:nvSpPr>
      <xdr:spPr bwMode="auto">
        <a:xfrm>
          <a:off x="638175" y="9258300"/>
          <a:ext cx="104775" cy="13335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48</xdr:row>
      <xdr:rowOff>28575</xdr:rowOff>
    </xdr:from>
    <xdr:to>
      <xdr:col>1</xdr:col>
      <xdr:colOff>123825</xdr:colOff>
      <xdr:row>48</xdr:row>
      <xdr:rowOff>152400</xdr:rowOff>
    </xdr:to>
    <xdr:sp macro="" textlink="">
      <xdr:nvSpPr>
        <xdr:cNvPr id="50945" name="Line 554">
          <a:extLst>
            <a:ext uri="{FF2B5EF4-FFF2-40B4-BE49-F238E27FC236}">
              <a16:creationId xmlns:a16="http://schemas.microsoft.com/office/drawing/2014/main" id="{00000000-0008-0000-0400-000001C70000}"/>
            </a:ext>
          </a:extLst>
        </xdr:cNvPr>
        <xdr:cNvSpPr>
          <a:spLocks noChangeShapeType="1"/>
        </xdr:cNvSpPr>
      </xdr:nvSpPr>
      <xdr:spPr bwMode="auto">
        <a:xfrm>
          <a:off x="676275" y="9248775"/>
          <a:ext cx="95250" cy="123825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371475</xdr:colOff>
      <xdr:row>49</xdr:row>
      <xdr:rowOff>0</xdr:rowOff>
    </xdr:from>
    <xdr:to>
      <xdr:col>5</xdr:col>
      <xdr:colOff>371475</xdr:colOff>
      <xdr:row>53</xdr:row>
      <xdr:rowOff>0</xdr:rowOff>
    </xdr:to>
    <xdr:sp macro="" textlink="">
      <xdr:nvSpPr>
        <xdr:cNvPr id="50946" name="Line 555">
          <a:extLst>
            <a:ext uri="{FF2B5EF4-FFF2-40B4-BE49-F238E27FC236}">
              <a16:creationId xmlns:a16="http://schemas.microsoft.com/office/drawing/2014/main" id="{00000000-0008-0000-0400-000002C70000}"/>
            </a:ext>
          </a:extLst>
        </xdr:cNvPr>
        <xdr:cNvSpPr>
          <a:spLocks noChangeShapeType="1"/>
        </xdr:cNvSpPr>
      </xdr:nvSpPr>
      <xdr:spPr bwMode="auto">
        <a:xfrm>
          <a:off x="2619375" y="9391650"/>
          <a:ext cx="0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51</xdr:row>
      <xdr:rowOff>0</xdr:rowOff>
    </xdr:from>
    <xdr:to>
      <xdr:col>5</xdr:col>
      <xdr:colOff>85725</xdr:colOff>
      <xdr:row>53</xdr:row>
      <xdr:rowOff>9525</xdr:rowOff>
    </xdr:to>
    <xdr:sp macro="" textlink="">
      <xdr:nvSpPr>
        <xdr:cNvPr id="50947" name="Line 556">
          <a:extLst>
            <a:ext uri="{FF2B5EF4-FFF2-40B4-BE49-F238E27FC236}">
              <a16:creationId xmlns:a16="http://schemas.microsoft.com/office/drawing/2014/main" id="{00000000-0008-0000-0400-000003C70000}"/>
            </a:ext>
          </a:extLst>
        </xdr:cNvPr>
        <xdr:cNvSpPr>
          <a:spLocks noChangeShapeType="1"/>
        </xdr:cNvSpPr>
      </xdr:nvSpPr>
      <xdr:spPr bwMode="auto">
        <a:xfrm>
          <a:off x="2333625" y="9763125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54</xdr:row>
      <xdr:rowOff>0</xdr:rowOff>
    </xdr:from>
    <xdr:to>
      <xdr:col>5</xdr:col>
      <xdr:colOff>200025</xdr:colOff>
      <xdr:row>56</xdr:row>
      <xdr:rowOff>9525</xdr:rowOff>
    </xdr:to>
    <xdr:sp macro="" textlink="">
      <xdr:nvSpPr>
        <xdr:cNvPr id="50948" name="Line 557">
          <a:extLst>
            <a:ext uri="{FF2B5EF4-FFF2-40B4-BE49-F238E27FC236}">
              <a16:creationId xmlns:a16="http://schemas.microsoft.com/office/drawing/2014/main" id="{00000000-0008-0000-0400-000004C70000}"/>
            </a:ext>
          </a:extLst>
        </xdr:cNvPr>
        <xdr:cNvSpPr>
          <a:spLocks noChangeShapeType="1"/>
        </xdr:cNvSpPr>
      </xdr:nvSpPr>
      <xdr:spPr bwMode="auto">
        <a:xfrm>
          <a:off x="2447925" y="10334625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381000</xdr:colOff>
      <xdr:row>57</xdr:row>
      <xdr:rowOff>85725</xdr:rowOff>
    </xdr:from>
    <xdr:to>
      <xdr:col>3</xdr:col>
      <xdr:colOff>0</xdr:colOff>
      <xdr:row>57</xdr:row>
      <xdr:rowOff>85725</xdr:rowOff>
    </xdr:to>
    <xdr:sp macro="" textlink="">
      <xdr:nvSpPr>
        <xdr:cNvPr id="50949" name="Line 558">
          <a:extLst>
            <a:ext uri="{FF2B5EF4-FFF2-40B4-BE49-F238E27FC236}">
              <a16:creationId xmlns:a16="http://schemas.microsoft.com/office/drawing/2014/main" id="{00000000-0008-0000-0400-000005C70000}"/>
            </a:ext>
          </a:extLst>
        </xdr:cNvPr>
        <xdr:cNvSpPr>
          <a:spLocks noChangeShapeType="1"/>
        </xdr:cNvSpPr>
      </xdr:nvSpPr>
      <xdr:spPr bwMode="auto">
        <a:xfrm flipH="1">
          <a:off x="1028700" y="10934700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0</xdr:colOff>
      <xdr:row>57</xdr:row>
      <xdr:rowOff>95250</xdr:rowOff>
    </xdr:from>
    <xdr:to>
      <xdr:col>4</xdr:col>
      <xdr:colOff>200025</xdr:colOff>
      <xdr:row>57</xdr:row>
      <xdr:rowOff>95250</xdr:rowOff>
    </xdr:to>
    <xdr:sp macro="" textlink="">
      <xdr:nvSpPr>
        <xdr:cNvPr id="50950" name="Line 559">
          <a:extLst>
            <a:ext uri="{FF2B5EF4-FFF2-40B4-BE49-F238E27FC236}">
              <a16:creationId xmlns:a16="http://schemas.microsoft.com/office/drawing/2014/main" id="{00000000-0008-0000-0400-000006C70000}"/>
            </a:ext>
          </a:extLst>
        </xdr:cNvPr>
        <xdr:cNvSpPr>
          <a:spLocks noChangeShapeType="1"/>
        </xdr:cNvSpPr>
      </xdr:nvSpPr>
      <xdr:spPr bwMode="auto">
        <a:xfrm>
          <a:off x="1752600" y="10944225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123825</xdr:colOff>
      <xdr:row>53</xdr:row>
      <xdr:rowOff>0</xdr:rowOff>
    </xdr:from>
    <xdr:to>
      <xdr:col>1</xdr:col>
      <xdr:colOff>371475</xdr:colOff>
      <xdr:row>53</xdr:row>
      <xdr:rowOff>0</xdr:rowOff>
    </xdr:to>
    <xdr:sp macro="" textlink="">
      <xdr:nvSpPr>
        <xdr:cNvPr id="50951" name="Line 560">
          <a:extLst>
            <a:ext uri="{FF2B5EF4-FFF2-40B4-BE49-F238E27FC236}">
              <a16:creationId xmlns:a16="http://schemas.microsoft.com/office/drawing/2014/main" id="{00000000-0008-0000-0400-000007C70000}"/>
            </a:ext>
          </a:extLst>
        </xdr:cNvPr>
        <xdr:cNvSpPr>
          <a:spLocks noChangeShapeType="1"/>
        </xdr:cNvSpPr>
      </xdr:nvSpPr>
      <xdr:spPr bwMode="auto">
        <a:xfrm>
          <a:off x="771525" y="10163175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53</xdr:row>
      <xdr:rowOff>28575</xdr:rowOff>
    </xdr:from>
    <xdr:to>
      <xdr:col>1</xdr:col>
      <xdr:colOff>342900</xdr:colOff>
      <xdr:row>53</xdr:row>
      <xdr:rowOff>28575</xdr:rowOff>
    </xdr:to>
    <xdr:sp macro="" textlink="">
      <xdr:nvSpPr>
        <xdr:cNvPr id="50952" name="Line 561">
          <a:extLst>
            <a:ext uri="{FF2B5EF4-FFF2-40B4-BE49-F238E27FC236}">
              <a16:creationId xmlns:a16="http://schemas.microsoft.com/office/drawing/2014/main" id="{00000000-0008-0000-0400-000008C70000}"/>
            </a:ext>
          </a:extLst>
        </xdr:cNvPr>
        <xdr:cNvSpPr>
          <a:spLocks noChangeShapeType="1"/>
        </xdr:cNvSpPr>
      </xdr:nvSpPr>
      <xdr:spPr bwMode="auto">
        <a:xfrm>
          <a:off x="809625" y="101917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190500</xdr:colOff>
      <xdr:row>53</xdr:row>
      <xdr:rowOff>57150</xdr:rowOff>
    </xdr:from>
    <xdr:to>
      <xdr:col>1</xdr:col>
      <xdr:colOff>314325</xdr:colOff>
      <xdr:row>53</xdr:row>
      <xdr:rowOff>57150</xdr:rowOff>
    </xdr:to>
    <xdr:sp macro="" textlink="">
      <xdr:nvSpPr>
        <xdr:cNvPr id="50953" name="Line 562">
          <a:extLst>
            <a:ext uri="{FF2B5EF4-FFF2-40B4-BE49-F238E27FC236}">
              <a16:creationId xmlns:a16="http://schemas.microsoft.com/office/drawing/2014/main" id="{00000000-0008-0000-0400-000009C70000}"/>
            </a:ext>
          </a:extLst>
        </xdr:cNvPr>
        <xdr:cNvSpPr>
          <a:spLocks noChangeShapeType="1"/>
        </xdr:cNvSpPr>
      </xdr:nvSpPr>
      <xdr:spPr bwMode="auto">
        <a:xfrm>
          <a:off x="838200" y="10220325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53</xdr:row>
      <xdr:rowOff>85725</xdr:rowOff>
    </xdr:from>
    <xdr:to>
      <xdr:col>1</xdr:col>
      <xdr:colOff>285750</xdr:colOff>
      <xdr:row>53</xdr:row>
      <xdr:rowOff>85725</xdr:rowOff>
    </xdr:to>
    <xdr:sp macro="" textlink="">
      <xdr:nvSpPr>
        <xdr:cNvPr id="50954" name="Line 563">
          <a:extLst>
            <a:ext uri="{FF2B5EF4-FFF2-40B4-BE49-F238E27FC236}">
              <a16:creationId xmlns:a16="http://schemas.microsoft.com/office/drawing/2014/main" id="{00000000-0008-0000-0400-00000AC70000}"/>
            </a:ext>
          </a:extLst>
        </xdr:cNvPr>
        <xdr:cNvSpPr>
          <a:spLocks noChangeShapeType="1"/>
        </xdr:cNvSpPr>
      </xdr:nvSpPr>
      <xdr:spPr bwMode="auto">
        <a:xfrm>
          <a:off x="857250" y="1024890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52</xdr:row>
      <xdr:rowOff>104775</xdr:rowOff>
    </xdr:from>
    <xdr:to>
      <xdr:col>1</xdr:col>
      <xdr:colOff>285750</xdr:colOff>
      <xdr:row>52</xdr:row>
      <xdr:rowOff>180975</xdr:rowOff>
    </xdr:to>
    <xdr:sp macro="" textlink="">
      <xdr:nvSpPr>
        <xdr:cNvPr id="50955" name="AutoShape 564">
          <a:extLst>
            <a:ext uri="{FF2B5EF4-FFF2-40B4-BE49-F238E27FC236}">
              <a16:creationId xmlns:a16="http://schemas.microsoft.com/office/drawing/2014/main" id="{00000000-0008-0000-0400-00000BC70000}"/>
            </a:ext>
          </a:extLst>
        </xdr:cNvPr>
        <xdr:cNvSpPr>
          <a:spLocks noChangeArrowheads="1"/>
        </xdr:cNvSpPr>
      </xdr:nvSpPr>
      <xdr:spPr bwMode="auto">
        <a:xfrm>
          <a:off x="857250" y="1006792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200025</xdr:colOff>
      <xdr:row>48</xdr:row>
      <xdr:rowOff>95250</xdr:rowOff>
    </xdr:from>
    <xdr:to>
      <xdr:col>3</xdr:col>
      <xdr:colOff>276225</xdr:colOff>
      <xdr:row>49</xdr:row>
      <xdr:rowOff>0</xdr:rowOff>
    </xdr:to>
    <xdr:sp macro="" textlink="">
      <xdr:nvSpPr>
        <xdr:cNvPr id="50956" name="AutoShape 565">
          <a:extLst>
            <a:ext uri="{FF2B5EF4-FFF2-40B4-BE49-F238E27FC236}">
              <a16:creationId xmlns:a16="http://schemas.microsoft.com/office/drawing/2014/main" id="{00000000-0008-0000-0400-00000CC70000}"/>
            </a:ext>
          </a:extLst>
        </xdr:cNvPr>
        <xdr:cNvSpPr>
          <a:spLocks noChangeArrowheads="1"/>
        </xdr:cNvSpPr>
      </xdr:nvSpPr>
      <xdr:spPr bwMode="auto">
        <a:xfrm>
          <a:off x="1485900" y="9315450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50</xdr:row>
      <xdr:rowOff>133350</xdr:rowOff>
    </xdr:from>
    <xdr:to>
      <xdr:col>3</xdr:col>
      <xdr:colOff>266700</xdr:colOff>
      <xdr:row>51</xdr:row>
      <xdr:rowOff>9525</xdr:rowOff>
    </xdr:to>
    <xdr:sp macro="" textlink="">
      <xdr:nvSpPr>
        <xdr:cNvPr id="50957" name="AutoShape 566">
          <a:extLst>
            <a:ext uri="{FF2B5EF4-FFF2-40B4-BE49-F238E27FC236}">
              <a16:creationId xmlns:a16="http://schemas.microsoft.com/office/drawing/2014/main" id="{00000000-0008-0000-0400-00000DC70000}"/>
            </a:ext>
          </a:extLst>
        </xdr:cNvPr>
        <xdr:cNvSpPr>
          <a:spLocks noChangeArrowheads="1"/>
        </xdr:cNvSpPr>
      </xdr:nvSpPr>
      <xdr:spPr bwMode="auto">
        <a:xfrm>
          <a:off x="1476375" y="9696450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49</xdr:row>
      <xdr:rowOff>0</xdr:rowOff>
    </xdr:from>
    <xdr:to>
      <xdr:col>3</xdr:col>
      <xdr:colOff>333375</xdr:colOff>
      <xdr:row>49</xdr:row>
      <xdr:rowOff>0</xdr:rowOff>
    </xdr:to>
    <xdr:sp macro="" textlink="">
      <xdr:nvSpPr>
        <xdr:cNvPr id="50958" name="Line 567">
          <a:extLst>
            <a:ext uri="{FF2B5EF4-FFF2-40B4-BE49-F238E27FC236}">
              <a16:creationId xmlns:a16="http://schemas.microsoft.com/office/drawing/2014/main" id="{00000000-0008-0000-0400-00000EC70000}"/>
            </a:ext>
          </a:extLst>
        </xdr:cNvPr>
        <xdr:cNvSpPr>
          <a:spLocks noChangeShapeType="1"/>
        </xdr:cNvSpPr>
      </xdr:nvSpPr>
      <xdr:spPr bwMode="auto">
        <a:xfrm>
          <a:off x="1428750" y="9391650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51</xdr:row>
      <xdr:rowOff>9525</xdr:rowOff>
    </xdr:from>
    <xdr:to>
      <xdr:col>3</xdr:col>
      <xdr:colOff>323850</xdr:colOff>
      <xdr:row>51</xdr:row>
      <xdr:rowOff>9525</xdr:rowOff>
    </xdr:to>
    <xdr:sp macro="" textlink="">
      <xdr:nvSpPr>
        <xdr:cNvPr id="50959" name="Line 568">
          <a:extLst>
            <a:ext uri="{FF2B5EF4-FFF2-40B4-BE49-F238E27FC236}">
              <a16:creationId xmlns:a16="http://schemas.microsoft.com/office/drawing/2014/main" id="{00000000-0008-0000-0400-00000FC70000}"/>
            </a:ext>
          </a:extLst>
        </xdr:cNvPr>
        <xdr:cNvSpPr>
          <a:spLocks noChangeShapeType="1"/>
        </xdr:cNvSpPr>
      </xdr:nvSpPr>
      <xdr:spPr bwMode="auto">
        <a:xfrm>
          <a:off x="1428750" y="97726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49</xdr:row>
      <xdr:rowOff>28575</xdr:rowOff>
    </xdr:from>
    <xdr:to>
      <xdr:col>3</xdr:col>
      <xdr:colOff>304800</xdr:colOff>
      <xdr:row>49</xdr:row>
      <xdr:rowOff>28575</xdr:rowOff>
    </xdr:to>
    <xdr:sp macro="" textlink="">
      <xdr:nvSpPr>
        <xdr:cNvPr id="50960" name="Line 569">
          <a:extLst>
            <a:ext uri="{FF2B5EF4-FFF2-40B4-BE49-F238E27FC236}">
              <a16:creationId xmlns:a16="http://schemas.microsoft.com/office/drawing/2014/main" id="{00000000-0008-0000-0400-000010C70000}"/>
            </a:ext>
          </a:extLst>
        </xdr:cNvPr>
        <xdr:cNvSpPr>
          <a:spLocks noChangeShapeType="1"/>
        </xdr:cNvSpPr>
      </xdr:nvSpPr>
      <xdr:spPr bwMode="auto">
        <a:xfrm>
          <a:off x="1476375" y="9420225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49</xdr:row>
      <xdr:rowOff>66675</xdr:rowOff>
    </xdr:from>
    <xdr:to>
      <xdr:col>3</xdr:col>
      <xdr:colOff>276225</xdr:colOff>
      <xdr:row>49</xdr:row>
      <xdr:rowOff>66675</xdr:rowOff>
    </xdr:to>
    <xdr:sp macro="" textlink="">
      <xdr:nvSpPr>
        <xdr:cNvPr id="50961" name="Line 570">
          <a:extLst>
            <a:ext uri="{FF2B5EF4-FFF2-40B4-BE49-F238E27FC236}">
              <a16:creationId xmlns:a16="http://schemas.microsoft.com/office/drawing/2014/main" id="{00000000-0008-0000-0400-000011C70000}"/>
            </a:ext>
          </a:extLst>
        </xdr:cNvPr>
        <xdr:cNvSpPr>
          <a:spLocks noChangeShapeType="1"/>
        </xdr:cNvSpPr>
      </xdr:nvSpPr>
      <xdr:spPr bwMode="auto">
        <a:xfrm>
          <a:off x="1495425" y="9458325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171450</xdr:colOff>
      <xdr:row>51</xdr:row>
      <xdr:rowOff>38100</xdr:rowOff>
    </xdr:from>
    <xdr:to>
      <xdr:col>3</xdr:col>
      <xdr:colOff>295275</xdr:colOff>
      <xdr:row>51</xdr:row>
      <xdr:rowOff>38100</xdr:rowOff>
    </xdr:to>
    <xdr:sp macro="" textlink="">
      <xdr:nvSpPr>
        <xdr:cNvPr id="50962" name="Line 571">
          <a:extLst>
            <a:ext uri="{FF2B5EF4-FFF2-40B4-BE49-F238E27FC236}">
              <a16:creationId xmlns:a16="http://schemas.microsoft.com/office/drawing/2014/main" id="{00000000-0008-0000-0400-000012C70000}"/>
            </a:ext>
          </a:extLst>
        </xdr:cNvPr>
        <xdr:cNvSpPr>
          <a:spLocks noChangeShapeType="1"/>
        </xdr:cNvSpPr>
      </xdr:nvSpPr>
      <xdr:spPr bwMode="auto">
        <a:xfrm>
          <a:off x="1457325" y="9801225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200025</xdr:colOff>
      <xdr:row>51</xdr:row>
      <xdr:rowOff>76200</xdr:rowOff>
    </xdr:from>
    <xdr:to>
      <xdr:col>3</xdr:col>
      <xdr:colOff>276225</xdr:colOff>
      <xdr:row>51</xdr:row>
      <xdr:rowOff>76200</xdr:rowOff>
    </xdr:to>
    <xdr:sp macro="" textlink="">
      <xdr:nvSpPr>
        <xdr:cNvPr id="50963" name="Line 572">
          <a:extLst>
            <a:ext uri="{FF2B5EF4-FFF2-40B4-BE49-F238E27FC236}">
              <a16:creationId xmlns:a16="http://schemas.microsoft.com/office/drawing/2014/main" id="{00000000-0008-0000-0400-000013C70000}"/>
            </a:ext>
          </a:extLst>
        </xdr:cNvPr>
        <xdr:cNvSpPr>
          <a:spLocks noChangeShapeType="1"/>
        </xdr:cNvSpPr>
      </xdr:nvSpPr>
      <xdr:spPr bwMode="auto">
        <a:xfrm>
          <a:off x="1485900" y="983932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619125</xdr:colOff>
      <xdr:row>107</xdr:row>
      <xdr:rowOff>19050</xdr:rowOff>
    </xdr:from>
    <xdr:to>
      <xdr:col>1</xdr:col>
      <xdr:colOff>76200</xdr:colOff>
      <xdr:row>107</xdr:row>
      <xdr:rowOff>133350</xdr:rowOff>
    </xdr:to>
    <xdr:sp macro="" textlink="">
      <xdr:nvSpPr>
        <xdr:cNvPr id="269" name="Line 551">
          <a:extLst>
            <a:ext uri="{FF2B5EF4-FFF2-40B4-BE49-F238E27FC236}">
              <a16:creationId xmlns:a16="http://schemas.microsoft.com/office/drawing/2014/main" id="{19867FDF-F327-4B35-86E5-EEA4AA931377}"/>
            </a:ext>
          </a:extLst>
        </xdr:cNvPr>
        <xdr:cNvSpPr>
          <a:spLocks noChangeShapeType="1"/>
        </xdr:cNvSpPr>
      </xdr:nvSpPr>
      <xdr:spPr bwMode="auto">
        <a:xfrm flipH="1">
          <a:off x="619125" y="9073403"/>
          <a:ext cx="9581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107</xdr:row>
      <xdr:rowOff>28575</xdr:rowOff>
    </xdr:from>
    <xdr:to>
      <xdr:col>1</xdr:col>
      <xdr:colOff>123825</xdr:colOff>
      <xdr:row>107</xdr:row>
      <xdr:rowOff>142875</xdr:rowOff>
    </xdr:to>
    <xdr:sp macro="" textlink="">
      <xdr:nvSpPr>
        <xdr:cNvPr id="270" name="Line 552">
          <a:extLst>
            <a:ext uri="{FF2B5EF4-FFF2-40B4-BE49-F238E27FC236}">
              <a16:creationId xmlns:a16="http://schemas.microsoft.com/office/drawing/2014/main" id="{85B433CA-F0B5-4DF7-8CD4-3E145DC28D18}"/>
            </a:ext>
          </a:extLst>
        </xdr:cNvPr>
        <xdr:cNvSpPr>
          <a:spLocks noChangeShapeType="1"/>
        </xdr:cNvSpPr>
      </xdr:nvSpPr>
      <xdr:spPr bwMode="auto">
        <a:xfrm flipH="1">
          <a:off x="648260" y="9082928"/>
          <a:ext cx="11430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638175</xdr:colOff>
      <xdr:row>107</xdr:row>
      <xdr:rowOff>38100</xdr:rowOff>
    </xdr:from>
    <xdr:to>
      <xdr:col>1</xdr:col>
      <xdr:colOff>95250</xdr:colOff>
      <xdr:row>108</xdr:row>
      <xdr:rowOff>0</xdr:rowOff>
    </xdr:to>
    <xdr:sp macro="" textlink="">
      <xdr:nvSpPr>
        <xdr:cNvPr id="271" name="Line 553">
          <a:extLst>
            <a:ext uri="{FF2B5EF4-FFF2-40B4-BE49-F238E27FC236}">
              <a16:creationId xmlns:a16="http://schemas.microsoft.com/office/drawing/2014/main" id="{ABEB62F1-5CD1-4DCF-8D1C-ED39E991E994}"/>
            </a:ext>
          </a:extLst>
        </xdr:cNvPr>
        <xdr:cNvSpPr>
          <a:spLocks noChangeShapeType="1"/>
        </xdr:cNvSpPr>
      </xdr:nvSpPr>
      <xdr:spPr bwMode="auto">
        <a:xfrm>
          <a:off x="638175" y="9092453"/>
          <a:ext cx="95810" cy="129988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107</xdr:row>
      <xdr:rowOff>28575</xdr:rowOff>
    </xdr:from>
    <xdr:to>
      <xdr:col>1</xdr:col>
      <xdr:colOff>123825</xdr:colOff>
      <xdr:row>107</xdr:row>
      <xdr:rowOff>152400</xdr:rowOff>
    </xdr:to>
    <xdr:sp macro="" textlink="">
      <xdr:nvSpPr>
        <xdr:cNvPr id="272" name="Line 554">
          <a:extLst>
            <a:ext uri="{FF2B5EF4-FFF2-40B4-BE49-F238E27FC236}">
              <a16:creationId xmlns:a16="http://schemas.microsoft.com/office/drawing/2014/main" id="{27438784-AD51-46B8-8B33-7016ED338DA4}"/>
            </a:ext>
          </a:extLst>
        </xdr:cNvPr>
        <xdr:cNvSpPr>
          <a:spLocks noChangeShapeType="1"/>
        </xdr:cNvSpPr>
      </xdr:nvSpPr>
      <xdr:spPr bwMode="auto">
        <a:xfrm>
          <a:off x="667310" y="9082928"/>
          <a:ext cx="95250" cy="123825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371475</xdr:colOff>
      <xdr:row>108</xdr:row>
      <xdr:rowOff>0</xdr:rowOff>
    </xdr:from>
    <xdr:to>
      <xdr:col>5</xdr:col>
      <xdr:colOff>371475</xdr:colOff>
      <xdr:row>112</xdr:row>
      <xdr:rowOff>0</xdr:rowOff>
    </xdr:to>
    <xdr:sp macro="" textlink="">
      <xdr:nvSpPr>
        <xdr:cNvPr id="273" name="Line 555">
          <a:extLst>
            <a:ext uri="{FF2B5EF4-FFF2-40B4-BE49-F238E27FC236}">
              <a16:creationId xmlns:a16="http://schemas.microsoft.com/office/drawing/2014/main" id="{664235DE-A825-4978-8ABC-3762BEF080CE}"/>
            </a:ext>
          </a:extLst>
        </xdr:cNvPr>
        <xdr:cNvSpPr>
          <a:spLocks noChangeShapeType="1"/>
        </xdr:cNvSpPr>
      </xdr:nvSpPr>
      <xdr:spPr bwMode="auto">
        <a:xfrm>
          <a:off x="2635063" y="9222441"/>
          <a:ext cx="0" cy="773206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110</xdr:row>
      <xdr:rowOff>0</xdr:rowOff>
    </xdr:from>
    <xdr:to>
      <xdr:col>5</xdr:col>
      <xdr:colOff>85725</xdr:colOff>
      <xdr:row>112</xdr:row>
      <xdr:rowOff>9525</xdr:rowOff>
    </xdr:to>
    <xdr:sp macro="" textlink="">
      <xdr:nvSpPr>
        <xdr:cNvPr id="274" name="Line 556">
          <a:extLst>
            <a:ext uri="{FF2B5EF4-FFF2-40B4-BE49-F238E27FC236}">
              <a16:creationId xmlns:a16="http://schemas.microsoft.com/office/drawing/2014/main" id="{5EAF5741-BCBE-4CFD-91C8-B843C8B9E02D}"/>
            </a:ext>
          </a:extLst>
        </xdr:cNvPr>
        <xdr:cNvSpPr>
          <a:spLocks noChangeShapeType="1"/>
        </xdr:cNvSpPr>
      </xdr:nvSpPr>
      <xdr:spPr bwMode="auto">
        <a:xfrm>
          <a:off x="2349313" y="9592235"/>
          <a:ext cx="0" cy="412937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113</xdr:row>
      <xdr:rowOff>0</xdr:rowOff>
    </xdr:from>
    <xdr:to>
      <xdr:col>5</xdr:col>
      <xdr:colOff>200025</xdr:colOff>
      <xdr:row>115</xdr:row>
      <xdr:rowOff>9525</xdr:rowOff>
    </xdr:to>
    <xdr:sp macro="" textlink="">
      <xdr:nvSpPr>
        <xdr:cNvPr id="275" name="Line 557">
          <a:extLst>
            <a:ext uri="{FF2B5EF4-FFF2-40B4-BE49-F238E27FC236}">
              <a16:creationId xmlns:a16="http://schemas.microsoft.com/office/drawing/2014/main" id="{4ECF6AE3-BBAF-4A20-AE52-9412AC60DF5E}"/>
            </a:ext>
          </a:extLst>
        </xdr:cNvPr>
        <xdr:cNvSpPr>
          <a:spLocks noChangeShapeType="1"/>
        </xdr:cNvSpPr>
      </xdr:nvSpPr>
      <xdr:spPr bwMode="auto">
        <a:xfrm>
          <a:off x="2463613" y="10163735"/>
          <a:ext cx="0" cy="34570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381000</xdr:colOff>
      <xdr:row>116</xdr:row>
      <xdr:rowOff>85725</xdr:rowOff>
    </xdr:from>
    <xdr:to>
      <xdr:col>3</xdr:col>
      <xdr:colOff>0</xdr:colOff>
      <xdr:row>116</xdr:row>
      <xdr:rowOff>85725</xdr:rowOff>
    </xdr:to>
    <xdr:sp macro="" textlink="">
      <xdr:nvSpPr>
        <xdr:cNvPr id="276" name="Line 558">
          <a:extLst>
            <a:ext uri="{FF2B5EF4-FFF2-40B4-BE49-F238E27FC236}">
              <a16:creationId xmlns:a16="http://schemas.microsoft.com/office/drawing/2014/main" id="{64575F5B-13FE-49A6-9701-4A35ED334A88}"/>
            </a:ext>
          </a:extLst>
        </xdr:cNvPr>
        <xdr:cNvSpPr>
          <a:spLocks noChangeShapeType="1"/>
        </xdr:cNvSpPr>
      </xdr:nvSpPr>
      <xdr:spPr bwMode="auto">
        <a:xfrm flipH="1">
          <a:off x="1019735" y="10753725"/>
          <a:ext cx="25773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0</xdr:colOff>
      <xdr:row>116</xdr:row>
      <xdr:rowOff>95250</xdr:rowOff>
    </xdr:from>
    <xdr:to>
      <xdr:col>4</xdr:col>
      <xdr:colOff>200025</xdr:colOff>
      <xdr:row>116</xdr:row>
      <xdr:rowOff>95250</xdr:rowOff>
    </xdr:to>
    <xdr:sp macro="" textlink="">
      <xdr:nvSpPr>
        <xdr:cNvPr id="277" name="Line 559">
          <a:extLst>
            <a:ext uri="{FF2B5EF4-FFF2-40B4-BE49-F238E27FC236}">
              <a16:creationId xmlns:a16="http://schemas.microsoft.com/office/drawing/2014/main" id="{174ABE82-8FF0-4073-8B8A-B71D5D55A8E6}"/>
            </a:ext>
          </a:extLst>
        </xdr:cNvPr>
        <xdr:cNvSpPr>
          <a:spLocks noChangeShapeType="1"/>
        </xdr:cNvSpPr>
      </xdr:nvSpPr>
      <xdr:spPr bwMode="auto">
        <a:xfrm>
          <a:off x="1770529" y="107632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123825</xdr:colOff>
      <xdr:row>112</xdr:row>
      <xdr:rowOff>0</xdr:rowOff>
    </xdr:from>
    <xdr:to>
      <xdr:col>1</xdr:col>
      <xdr:colOff>371475</xdr:colOff>
      <xdr:row>112</xdr:row>
      <xdr:rowOff>0</xdr:rowOff>
    </xdr:to>
    <xdr:sp macro="" textlink="">
      <xdr:nvSpPr>
        <xdr:cNvPr id="278" name="Line 560">
          <a:extLst>
            <a:ext uri="{FF2B5EF4-FFF2-40B4-BE49-F238E27FC236}">
              <a16:creationId xmlns:a16="http://schemas.microsoft.com/office/drawing/2014/main" id="{8E206F68-EDB9-4782-903F-5F218AB0EDDC}"/>
            </a:ext>
          </a:extLst>
        </xdr:cNvPr>
        <xdr:cNvSpPr>
          <a:spLocks noChangeShapeType="1"/>
        </xdr:cNvSpPr>
      </xdr:nvSpPr>
      <xdr:spPr bwMode="auto">
        <a:xfrm>
          <a:off x="762560" y="9995647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112</xdr:row>
      <xdr:rowOff>28575</xdr:rowOff>
    </xdr:from>
    <xdr:to>
      <xdr:col>1</xdr:col>
      <xdr:colOff>342900</xdr:colOff>
      <xdr:row>112</xdr:row>
      <xdr:rowOff>28575</xdr:rowOff>
    </xdr:to>
    <xdr:sp macro="" textlink="">
      <xdr:nvSpPr>
        <xdr:cNvPr id="279" name="Line 561">
          <a:extLst>
            <a:ext uri="{FF2B5EF4-FFF2-40B4-BE49-F238E27FC236}">
              <a16:creationId xmlns:a16="http://schemas.microsoft.com/office/drawing/2014/main" id="{8E9BE608-E4C7-4BBF-8488-AB3F53DF2D95}"/>
            </a:ext>
          </a:extLst>
        </xdr:cNvPr>
        <xdr:cNvSpPr>
          <a:spLocks noChangeShapeType="1"/>
        </xdr:cNvSpPr>
      </xdr:nvSpPr>
      <xdr:spPr bwMode="auto">
        <a:xfrm>
          <a:off x="800660" y="10024222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190500</xdr:colOff>
      <xdr:row>112</xdr:row>
      <xdr:rowOff>57150</xdr:rowOff>
    </xdr:from>
    <xdr:to>
      <xdr:col>1</xdr:col>
      <xdr:colOff>314325</xdr:colOff>
      <xdr:row>112</xdr:row>
      <xdr:rowOff>57150</xdr:rowOff>
    </xdr:to>
    <xdr:sp macro="" textlink="">
      <xdr:nvSpPr>
        <xdr:cNvPr id="280" name="Line 562">
          <a:extLst>
            <a:ext uri="{FF2B5EF4-FFF2-40B4-BE49-F238E27FC236}">
              <a16:creationId xmlns:a16="http://schemas.microsoft.com/office/drawing/2014/main" id="{D390F548-9EF5-4550-B96E-C6E8D5A68DB7}"/>
            </a:ext>
          </a:extLst>
        </xdr:cNvPr>
        <xdr:cNvSpPr>
          <a:spLocks noChangeShapeType="1"/>
        </xdr:cNvSpPr>
      </xdr:nvSpPr>
      <xdr:spPr bwMode="auto">
        <a:xfrm>
          <a:off x="829235" y="10052797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112</xdr:row>
      <xdr:rowOff>85725</xdr:rowOff>
    </xdr:from>
    <xdr:to>
      <xdr:col>1</xdr:col>
      <xdr:colOff>285750</xdr:colOff>
      <xdr:row>112</xdr:row>
      <xdr:rowOff>85725</xdr:rowOff>
    </xdr:to>
    <xdr:sp macro="" textlink="">
      <xdr:nvSpPr>
        <xdr:cNvPr id="281" name="Line 563">
          <a:extLst>
            <a:ext uri="{FF2B5EF4-FFF2-40B4-BE49-F238E27FC236}">
              <a16:creationId xmlns:a16="http://schemas.microsoft.com/office/drawing/2014/main" id="{91EB623C-96A2-4FD1-8FF1-E9ADAA36DF2D}"/>
            </a:ext>
          </a:extLst>
        </xdr:cNvPr>
        <xdr:cNvSpPr>
          <a:spLocks noChangeShapeType="1"/>
        </xdr:cNvSpPr>
      </xdr:nvSpPr>
      <xdr:spPr bwMode="auto">
        <a:xfrm>
          <a:off x="848285" y="10081372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111</xdr:row>
      <xdr:rowOff>104775</xdr:rowOff>
    </xdr:from>
    <xdr:to>
      <xdr:col>1</xdr:col>
      <xdr:colOff>285750</xdr:colOff>
      <xdr:row>111</xdr:row>
      <xdr:rowOff>180975</xdr:rowOff>
    </xdr:to>
    <xdr:sp macro="" textlink="">
      <xdr:nvSpPr>
        <xdr:cNvPr id="282" name="AutoShape 564">
          <a:extLst>
            <a:ext uri="{FF2B5EF4-FFF2-40B4-BE49-F238E27FC236}">
              <a16:creationId xmlns:a16="http://schemas.microsoft.com/office/drawing/2014/main" id="{A745BF77-2AC9-4FF0-A32E-AD0EA80B3DA1}"/>
            </a:ext>
          </a:extLst>
        </xdr:cNvPr>
        <xdr:cNvSpPr>
          <a:spLocks noChangeArrowheads="1"/>
        </xdr:cNvSpPr>
      </xdr:nvSpPr>
      <xdr:spPr bwMode="auto">
        <a:xfrm>
          <a:off x="848285" y="9898716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200025</xdr:colOff>
      <xdr:row>107</xdr:row>
      <xdr:rowOff>95250</xdr:rowOff>
    </xdr:from>
    <xdr:to>
      <xdr:col>3</xdr:col>
      <xdr:colOff>276225</xdr:colOff>
      <xdr:row>108</xdr:row>
      <xdr:rowOff>0</xdr:rowOff>
    </xdr:to>
    <xdr:sp macro="" textlink="">
      <xdr:nvSpPr>
        <xdr:cNvPr id="283" name="AutoShape 565">
          <a:extLst>
            <a:ext uri="{FF2B5EF4-FFF2-40B4-BE49-F238E27FC236}">
              <a16:creationId xmlns:a16="http://schemas.microsoft.com/office/drawing/2014/main" id="{83C9078F-5B1A-4814-9E4D-4FE8E55C4DBC}"/>
            </a:ext>
          </a:extLst>
        </xdr:cNvPr>
        <xdr:cNvSpPr>
          <a:spLocks noChangeArrowheads="1"/>
        </xdr:cNvSpPr>
      </xdr:nvSpPr>
      <xdr:spPr bwMode="auto">
        <a:xfrm>
          <a:off x="1477496" y="9149603"/>
          <a:ext cx="76200" cy="72838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109</xdr:row>
      <xdr:rowOff>133350</xdr:rowOff>
    </xdr:from>
    <xdr:to>
      <xdr:col>3</xdr:col>
      <xdr:colOff>266700</xdr:colOff>
      <xdr:row>110</xdr:row>
      <xdr:rowOff>9525</xdr:rowOff>
    </xdr:to>
    <xdr:sp macro="" textlink="">
      <xdr:nvSpPr>
        <xdr:cNvPr id="284" name="AutoShape 566">
          <a:extLst>
            <a:ext uri="{FF2B5EF4-FFF2-40B4-BE49-F238E27FC236}">
              <a16:creationId xmlns:a16="http://schemas.microsoft.com/office/drawing/2014/main" id="{904F1D6C-03B5-48FB-A12E-EA2E704F9719}"/>
            </a:ext>
          </a:extLst>
        </xdr:cNvPr>
        <xdr:cNvSpPr>
          <a:spLocks noChangeArrowheads="1"/>
        </xdr:cNvSpPr>
      </xdr:nvSpPr>
      <xdr:spPr bwMode="auto">
        <a:xfrm>
          <a:off x="1467971" y="9523879"/>
          <a:ext cx="76200" cy="77881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108</xdr:row>
      <xdr:rowOff>0</xdr:rowOff>
    </xdr:from>
    <xdr:to>
      <xdr:col>3</xdr:col>
      <xdr:colOff>333375</xdr:colOff>
      <xdr:row>108</xdr:row>
      <xdr:rowOff>0</xdr:rowOff>
    </xdr:to>
    <xdr:sp macro="" textlink="">
      <xdr:nvSpPr>
        <xdr:cNvPr id="285" name="Line 567">
          <a:extLst>
            <a:ext uri="{FF2B5EF4-FFF2-40B4-BE49-F238E27FC236}">
              <a16:creationId xmlns:a16="http://schemas.microsoft.com/office/drawing/2014/main" id="{59BEB16C-02B2-41BA-9511-74B03F066B22}"/>
            </a:ext>
          </a:extLst>
        </xdr:cNvPr>
        <xdr:cNvSpPr>
          <a:spLocks noChangeShapeType="1"/>
        </xdr:cNvSpPr>
      </xdr:nvSpPr>
      <xdr:spPr bwMode="auto">
        <a:xfrm>
          <a:off x="1420346" y="9222441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110</xdr:row>
      <xdr:rowOff>9525</xdr:rowOff>
    </xdr:from>
    <xdr:to>
      <xdr:col>3</xdr:col>
      <xdr:colOff>323850</xdr:colOff>
      <xdr:row>110</xdr:row>
      <xdr:rowOff>9525</xdr:rowOff>
    </xdr:to>
    <xdr:sp macro="" textlink="">
      <xdr:nvSpPr>
        <xdr:cNvPr id="286" name="Line 568">
          <a:extLst>
            <a:ext uri="{FF2B5EF4-FFF2-40B4-BE49-F238E27FC236}">
              <a16:creationId xmlns:a16="http://schemas.microsoft.com/office/drawing/2014/main" id="{08722D8B-7493-467B-A340-A5400F1C57C6}"/>
            </a:ext>
          </a:extLst>
        </xdr:cNvPr>
        <xdr:cNvSpPr>
          <a:spLocks noChangeShapeType="1"/>
        </xdr:cNvSpPr>
      </xdr:nvSpPr>
      <xdr:spPr bwMode="auto">
        <a:xfrm>
          <a:off x="1420346" y="960176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108</xdr:row>
      <xdr:rowOff>28575</xdr:rowOff>
    </xdr:from>
    <xdr:to>
      <xdr:col>3</xdr:col>
      <xdr:colOff>304800</xdr:colOff>
      <xdr:row>108</xdr:row>
      <xdr:rowOff>28575</xdr:rowOff>
    </xdr:to>
    <xdr:sp macro="" textlink="">
      <xdr:nvSpPr>
        <xdr:cNvPr id="287" name="Line 569">
          <a:extLst>
            <a:ext uri="{FF2B5EF4-FFF2-40B4-BE49-F238E27FC236}">
              <a16:creationId xmlns:a16="http://schemas.microsoft.com/office/drawing/2014/main" id="{240AF6B2-238E-4335-B458-F65BAFD8CD8F}"/>
            </a:ext>
          </a:extLst>
        </xdr:cNvPr>
        <xdr:cNvSpPr>
          <a:spLocks noChangeShapeType="1"/>
        </xdr:cNvSpPr>
      </xdr:nvSpPr>
      <xdr:spPr bwMode="auto">
        <a:xfrm>
          <a:off x="1467971" y="9251016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108</xdr:row>
      <xdr:rowOff>66675</xdr:rowOff>
    </xdr:from>
    <xdr:to>
      <xdr:col>3</xdr:col>
      <xdr:colOff>276225</xdr:colOff>
      <xdr:row>108</xdr:row>
      <xdr:rowOff>66675</xdr:rowOff>
    </xdr:to>
    <xdr:sp macro="" textlink="">
      <xdr:nvSpPr>
        <xdr:cNvPr id="288" name="Line 570">
          <a:extLst>
            <a:ext uri="{FF2B5EF4-FFF2-40B4-BE49-F238E27FC236}">
              <a16:creationId xmlns:a16="http://schemas.microsoft.com/office/drawing/2014/main" id="{348B3761-E388-4EA2-BD0D-909A53DFDEC5}"/>
            </a:ext>
          </a:extLst>
        </xdr:cNvPr>
        <xdr:cNvSpPr>
          <a:spLocks noChangeShapeType="1"/>
        </xdr:cNvSpPr>
      </xdr:nvSpPr>
      <xdr:spPr bwMode="auto">
        <a:xfrm>
          <a:off x="1487021" y="9289116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171450</xdr:colOff>
      <xdr:row>110</xdr:row>
      <xdr:rowOff>38100</xdr:rowOff>
    </xdr:from>
    <xdr:to>
      <xdr:col>3</xdr:col>
      <xdr:colOff>295275</xdr:colOff>
      <xdr:row>110</xdr:row>
      <xdr:rowOff>38100</xdr:rowOff>
    </xdr:to>
    <xdr:sp macro="" textlink="">
      <xdr:nvSpPr>
        <xdr:cNvPr id="289" name="Line 571">
          <a:extLst>
            <a:ext uri="{FF2B5EF4-FFF2-40B4-BE49-F238E27FC236}">
              <a16:creationId xmlns:a16="http://schemas.microsoft.com/office/drawing/2014/main" id="{AE11F085-233F-4938-A97C-8D242BE79264}"/>
            </a:ext>
          </a:extLst>
        </xdr:cNvPr>
        <xdr:cNvSpPr>
          <a:spLocks noChangeShapeType="1"/>
        </xdr:cNvSpPr>
      </xdr:nvSpPr>
      <xdr:spPr bwMode="auto">
        <a:xfrm>
          <a:off x="1448921" y="9630335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200025</xdr:colOff>
      <xdr:row>110</xdr:row>
      <xdr:rowOff>76200</xdr:rowOff>
    </xdr:from>
    <xdr:to>
      <xdr:col>3</xdr:col>
      <xdr:colOff>276225</xdr:colOff>
      <xdr:row>110</xdr:row>
      <xdr:rowOff>76200</xdr:rowOff>
    </xdr:to>
    <xdr:sp macro="" textlink="">
      <xdr:nvSpPr>
        <xdr:cNvPr id="290" name="Line 572">
          <a:extLst>
            <a:ext uri="{FF2B5EF4-FFF2-40B4-BE49-F238E27FC236}">
              <a16:creationId xmlns:a16="http://schemas.microsoft.com/office/drawing/2014/main" id="{57BB38CA-F9A1-4677-A4FB-AA2BBEEE71BE}"/>
            </a:ext>
          </a:extLst>
        </xdr:cNvPr>
        <xdr:cNvSpPr>
          <a:spLocks noChangeShapeType="1"/>
        </xdr:cNvSpPr>
      </xdr:nvSpPr>
      <xdr:spPr bwMode="auto">
        <a:xfrm>
          <a:off x="1477496" y="966843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0</xdr:rowOff>
    </xdr:from>
    <xdr:to>
      <xdr:col>5</xdr:col>
      <xdr:colOff>371475</xdr:colOff>
      <xdr:row>0</xdr:row>
      <xdr:rowOff>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EA24949F-F0A5-4EF3-B402-C934736F1CDC}"/>
            </a:ext>
          </a:extLst>
        </xdr:cNvPr>
        <xdr:cNvSpPr>
          <a:spLocks noChangeShapeType="1"/>
        </xdr:cNvSpPr>
      </xdr:nvSpPr>
      <xdr:spPr bwMode="auto">
        <a:xfrm>
          <a:off x="26384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0</xdr:row>
      <xdr:rowOff>0</xdr:rowOff>
    </xdr:from>
    <xdr:to>
      <xdr:col>5</xdr:col>
      <xdr:colOff>85725</xdr:colOff>
      <xdr:row>0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6369A583-64C8-418C-87CC-060749142724}"/>
            </a:ext>
          </a:extLst>
        </xdr:cNvPr>
        <xdr:cNvSpPr>
          <a:spLocks noChangeShapeType="1"/>
        </xdr:cNvSpPr>
      </xdr:nvSpPr>
      <xdr:spPr bwMode="auto">
        <a:xfrm>
          <a:off x="2352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0</xdr:row>
      <xdr:rowOff>0</xdr:rowOff>
    </xdr:from>
    <xdr:to>
      <xdr:col>5</xdr:col>
      <xdr:colOff>200025</xdr:colOff>
      <xdr:row>0</xdr:row>
      <xdr:rowOff>0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E13612C1-B643-4203-ACB3-9EECCB78EA4E}"/>
            </a:ext>
          </a:extLst>
        </xdr:cNvPr>
        <xdr:cNvSpPr>
          <a:spLocks noChangeShapeType="1"/>
        </xdr:cNvSpPr>
      </xdr:nvSpPr>
      <xdr:spPr bwMode="auto">
        <a:xfrm>
          <a:off x="24669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619125</xdr:colOff>
      <xdr:row>48</xdr:row>
      <xdr:rowOff>19050</xdr:rowOff>
    </xdr:from>
    <xdr:to>
      <xdr:col>1</xdr:col>
      <xdr:colOff>76200</xdr:colOff>
      <xdr:row>48</xdr:row>
      <xdr:rowOff>133350</xdr:rowOff>
    </xdr:to>
    <xdr:sp macro="" textlink="">
      <xdr:nvSpPr>
        <xdr:cNvPr id="5" name="Line 551">
          <a:extLst>
            <a:ext uri="{FF2B5EF4-FFF2-40B4-BE49-F238E27FC236}">
              <a16:creationId xmlns:a16="http://schemas.microsoft.com/office/drawing/2014/main" id="{18DA32A5-F41D-4F56-933D-21E800EC113D}"/>
            </a:ext>
          </a:extLst>
        </xdr:cNvPr>
        <xdr:cNvSpPr>
          <a:spLocks noChangeShapeType="1"/>
        </xdr:cNvSpPr>
      </xdr:nvSpPr>
      <xdr:spPr bwMode="auto">
        <a:xfrm flipH="1">
          <a:off x="619125" y="9286875"/>
          <a:ext cx="9525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48</xdr:row>
      <xdr:rowOff>28575</xdr:rowOff>
    </xdr:from>
    <xdr:to>
      <xdr:col>1</xdr:col>
      <xdr:colOff>123825</xdr:colOff>
      <xdr:row>48</xdr:row>
      <xdr:rowOff>142875</xdr:rowOff>
    </xdr:to>
    <xdr:sp macro="" textlink="">
      <xdr:nvSpPr>
        <xdr:cNvPr id="6" name="Line 552">
          <a:extLst>
            <a:ext uri="{FF2B5EF4-FFF2-40B4-BE49-F238E27FC236}">
              <a16:creationId xmlns:a16="http://schemas.microsoft.com/office/drawing/2014/main" id="{9C422534-0D84-4B68-995D-9B47565F382F}"/>
            </a:ext>
          </a:extLst>
        </xdr:cNvPr>
        <xdr:cNvSpPr>
          <a:spLocks noChangeShapeType="1"/>
        </xdr:cNvSpPr>
      </xdr:nvSpPr>
      <xdr:spPr bwMode="auto">
        <a:xfrm flipH="1">
          <a:off x="647700" y="9296400"/>
          <a:ext cx="11430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638175</xdr:colOff>
      <xdr:row>48</xdr:row>
      <xdr:rowOff>38100</xdr:rowOff>
    </xdr:from>
    <xdr:to>
      <xdr:col>1</xdr:col>
      <xdr:colOff>95250</xdr:colOff>
      <xdr:row>49</xdr:row>
      <xdr:rowOff>0</xdr:rowOff>
    </xdr:to>
    <xdr:sp macro="" textlink="">
      <xdr:nvSpPr>
        <xdr:cNvPr id="7" name="Line 553">
          <a:extLst>
            <a:ext uri="{FF2B5EF4-FFF2-40B4-BE49-F238E27FC236}">
              <a16:creationId xmlns:a16="http://schemas.microsoft.com/office/drawing/2014/main" id="{8B5C800A-270B-4BC2-844C-01257D87DACB}"/>
            </a:ext>
          </a:extLst>
        </xdr:cNvPr>
        <xdr:cNvSpPr>
          <a:spLocks noChangeShapeType="1"/>
        </xdr:cNvSpPr>
      </xdr:nvSpPr>
      <xdr:spPr bwMode="auto">
        <a:xfrm>
          <a:off x="638175" y="9305925"/>
          <a:ext cx="95250" cy="13335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48</xdr:row>
      <xdr:rowOff>28575</xdr:rowOff>
    </xdr:from>
    <xdr:to>
      <xdr:col>1</xdr:col>
      <xdr:colOff>123825</xdr:colOff>
      <xdr:row>48</xdr:row>
      <xdr:rowOff>152400</xdr:rowOff>
    </xdr:to>
    <xdr:sp macro="" textlink="">
      <xdr:nvSpPr>
        <xdr:cNvPr id="8" name="Line 554">
          <a:extLst>
            <a:ext uri="{FF2B5EF4-FFF2-40B4-BE49-F238E27FC236}">
              <a16:creationId xmlns:a16="http://schemas.microsoft.com/office/drawing/2014/main" id="{701214D1-1FD7-474F-B3DE-8A10FF743F81}"/>
            </a:ext>
          </a:extLst>
        </xdr:cNvPr>
        <xdr:cNvSpPr>
          <a:spLocks noChangeShapeType="1"/>
        </xdr:cNvSpPr>
      </xdr:nvSpPr>
      <xdr:spPr bwMode="auto">
        <a:xfrm>
          <a:off x="666750" y="9296400"/>
          <a:ext cx="95250" cy="123825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371475</xdr:colOff>
      <xdr:row>49</xdr:row>
      <xdr:rowOff>0</xdr:rowOff>
    </xdr:from>
    <xdr:to>
      <xdr:col>5</xdr:col>
      <xdr:colOff>371475</xdr:colOff>
      <xdr:row>53</xdr:row>
      <xdr:rowOff>0</xdr:rowOff>
    </xdr:to>
    <xdr:sp macro="" textlink="">
      <xdr:nvSpPr>
        <xdr:cNvPr id="9" name="Line 555">
          <a:extLst>
            <a:ext uri="{FF2B5EF4-FFF2-40B4-BE49-F238E27FC236}">
              <a16:creationId xmlns:a16="http://schemas.microsoft.com/office/drawing/2014/main" id="{8684B77C-67D8-4E79-994B-2EA5ED459A69}"/>
            </a:ext>
          </a:extLst>
        </xdr:cNvPr>
        <xdr:cNvSpPr>
          <a:spLocks noChangeShapeType="1"/>
        </xdr:cNvSpPr>
      </xdr:nvSpPr>
      <xdr:spPr bwMode="auto">
        <a:xfrm>
          <a:off x="2638425" y="9439275"/>
          <a:ext cx="0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51</xdr:row>
      <xdr:rowOff>0</xdr:rowOff>
    </xdr:from>
    <xdr:to>
      <xdr:col>5</xdr:col>
      <xdr:colOff>85725</xdr:colOff>
      <xdr:row>53</xdr:row>
      <xdr:rowOff>9525</xdr:rowOff>
    </xdr:to>
    <xdr:sp macro="" textlink="">
      <xdr:nvSpPr>
        <xdr:cNvPr id="10" name="Line 556">
          <a:extLst>
            <a:ext uri="{FF2B5EF4-FFF2-40B4-BE49-F238E27FC236}">
              <a16:creationId xmlns:a16="http://schemas.microsoft.com/office/drawing/2014/main" id="{8AFD7B8C-628D-4257-B11A-69F192701814}"/>
            </a:ext>
          </a:extLst>
        </xdr:cNvPr>
        <xdr:cNvSpPr>
          <a:spLocks noChangeShapeType="1"/>
        </xdr:cNvSpPr>
      </xdr:nvSpPr>
      <xdr:spPr bwMode="auto">
        <a:xfrm>
          <a:off x="2352675" y="981075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54</xdr:row>
      <xdr:rowOff>0</xdr:rowOff>
    </xdr:from>
    <xdr:to>
      <xdr:col>5</xdr:col>
      <xdr:colOff>200025</xdr:colOff>
      <xdr:row>56</xdr:row>
      <xdr:rowOff>9525</xdr:rowOff>
    </xdr:to>
    <xdr:sp macro="" textlink="">
      <xdr:nvSpPr>
        <xdr:cNvPr id="11" name="Line 557">
          <a:extLst>
            <a:ext uri="{FF2B5EF4-FFF2-40B4-BE49-F238E27FC236}">
              <a16:creationId xmlns:a16="http://schemas.microsoft.com/office/drawing/2014/main" id="{ED185E14-B007-4E52-A26C-10B154932481}"/>
            </a:ext>
          </a:extLst>
        </xdr:cNvPr>
        <xdr:cNvSpPr>
          <a:spLocks noChangeShapeType="1"/>
        </xdr:cNvSpPr>
      </xdr:nvSpPr>
      <xdr:spPr bwMode="auto">
        <a:xfrm>
          <a:off x="2466975" y="10382250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381000</xdr:colOff>
      <xdr:row>57</xdr:row>
      <xdr:rowOff>85725</xdr:rowOff>
    </xdr:from>
    <xdr:to>
      <xdr:col>3</xdr:col>
      <xdr:colOff>0</xdr:colOff>
      <xdr:row>57</xdr:row>
      <xdr:rowOff>85725</xdr:rowOff>
    </xdr:to>
    <xdr:sp macro="" textlink="">
      <xdr:nvSpPr>
        <xdr:cNvPr id="12" name="Line 558">
          <a:extLst>
            <a:ext uri="{FF2B5EF4-FFF2-40B4-BE49-F238E27FC236}">
              <a16:creationId xmlns:a16="http://schemas.microsoft.com/office/drawing/2014/main" id="{50739902-D1F7-4EFA-BFD7-5E283A1B3BF6}"/>
            </a:ext>
          </a:extLst>
        </xdr:cNvPr>
        <xdr:cNvSpPr>
          <a:spLocks noChangeShapeType="1"/>
        </xdr:cNvSpPr>
      </xdr:nvSpPr>
      <xdr:spPr bwMode="auto">
        <a:xfrm flipH="1">
          <a:off x="1019175" y="109823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0</xdr:colOff>
      <xdr:row>57</xdr:row>
      <xdr:rowOff>95250</xdr:rowOff>
    </xdr:from>
    <xdr:to>
      <xdr:col>4</xdr:col>
      <xdr:colOff>200025</xdr:colOff>
      <xdr:row>57</xdr:row>
      <xdr:rowOff>95250</xdr:rowOff>
    </xdr:to>
    <xdr:sp macro="" textlink="">
      <xdr:nvSpPr>
        <xdr:cNvPr id="13" name="Line 559">
          <a:extLst>
            <a:ext uri="{FF2B5EF4-FFF2-40B4-BE49-F238E27FC236}">
              <a16:creationId xmlns:a16="http://schemas.microsoft.com/office/drawing/2014/main" id="{B03EA1D9-E228-4639-8299-8188BAB94B3B}"/>
            </a:ext>
          </a:extLst>
        </xdr:cNvPr>
        <xdr:cNvSpPr>
          <a:spLocks noChangeShapeType="1"/>
        </xdr:cNvSpPr>
      </xdr:nvSpPr>
      <xdr:spPr bwMode="auto">
        <a:xfrm>
          <a:off x="1771650" y="109918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123825</xdr:colOff>
      <xdr:row>53</xdr:row>
      <xdr:rowOff>0</xdr:rowOff>
    </xdr:from>
    <xdr:to>
      <xdr:col>1</xdr:col>
      <xdr:colOff>371475</xdr:colOff>
      <xdr:row>53</xdr:row>
      <xdr:rowOff>0</xdr:rowOff>
    </xdr:to>
    <xdr:sp macro="" textlink="">
      <xdr:nvSpPr>
        <xdr:cNvPr id="14" name="Line 560">
          <a:extLst>
            <a:ext uri="{FF2B5EF4-FFF2-40B4-BE49-F238E27FC236}">
              <a16:creationId xmlns:a16="http://schemas.microsoft.com/office/drawing/2014/main" id="{9A53CE4A-2517-4DE5-ADD1-B9F5405D625E}"/>
            </a:ext>
          </a:extLst>
        </xdr:cNvPr>
        <xdr:cNvSpPr>
          <a:spLocks noChangeShapeType="1"/>
        </xdr:cNvSpPr>
      </xdr:nvSpPr>
      <xdr:spPr bwMode="auto">
        <a:xfrm>
          <a:off x="762000" y="102108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53</xdr:row>
      <xdr:rowOff>28575</xdr:rowOff>
    </xdr:from>
    <xdr:to>
      <xdr:col>1</xdr:col>
      <xdr:colOff>342900</xdr:colOff>
      <xdr:row>53</xdr:row>
      <xdr:rowOff>28575</xdr:rowOff>
    </xdr:to>
    <xdr:sp macro="" textlink="">
      <xdr:nvSpPr>
        <xdr:cNvPr id="15" name="Line 561">
          <a:extLst>
            <a:ext uri="{FF2B5EF4-FFF2-40B4-BE49-F238E27FC236}">
              <a16:creationId xmlns:a16="http://schemas.microsoft.com/office/drawing/2014/main" id="{BB8F9EB1-E607-4ACF-B394-FD215EB604F8}"/>
            </a:ext>
          </a:extLst>
        </xdr:cNvPr>
        <xdr:cNvSpPr>
          <a:spLocks noChangeShapeType="1"/>
        </xdr:cNvSpPr>
      </xdr:nvSpPr>
      <xdr:spPr bwMode="auto">
        <a:xfrm>
          <a:off x="800100" y="102393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190500</xdr:colOff>
      <xdr:row>53</xdr:row>
      <xdr:rowOff>57150</xdr:rowOff>
    </xdr:from>
    <xdr:to>
      <xdr:col>1</xdr:col>
      <xdr:colOff>314325</xdr:colOff>
      <xdr:row>53</xdr:row>
      <xdr:rowOff>57150</xdr:rowOff>
    </xdr:to>
    <xdr:sp macro="" textlink="">
      <xdr:nvSpPr>
        <xdr:cNvPr id="16" name="Line 562">
          <a:extLst>
            <a:ext uri="{FF2B5EF4-FFF2-40B4-BE49-F238E27FC236}">
              <a16:creationId xmlns:a16="http://schemas.microsoft.com/office/drawing/2014/main" id="{806D48B5-5D90-46CB-B53E-EABC1A83D557}"/>
            </a:ext>
          </a:extLst>
        </xdr:cNvPr>
        <xdr:cNvSpPr>
          <a:spLocks noChangeShapeType="1"/>
        </xdr:cNvSpPr>
      </xdr:nvSpPr>
      <xdr:spPr bwMode="auto">
        <a:xfrm>
          <a:off x="828675" y="102679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53</xdr:row>
      <xdr:rowOff>85725</xdr:rowOff>
    </xdr:from>
    <xdr:to>
      <xdr:col>1</xdr:col>
      <xdr:colOff>285750</xdr:colOff>
      <xdr:row>53</xdr:row>
      <xdr:rowOff>85725</xdr:rowOff>
    </xdr:to>
    <xdr:sp macro="" textlink="">
      <xdr:nvSpPr>
        <xdr:cNvPr id="17" name="Line 563">
          <a:extLst>
            <a:ext uri="{FF2B5EF4-FFF2-40B4-BE49-F238E27FC236}">
              <a16:creationId xmlns:a16="http://schemas.microsoft.com/office/drawing/2014/main" id="{6230C2CC-0C93-4373-B916-7CF151668E01}"/>
            </a:ext>
          </a:extLst>
        </xdr:cNvPr>
        <xdr:cNvSpPr>
          <a:spLocks noChangeShapeType="1"/>
        </xdr:cNvSpPr>
      </xdr:nvSpPr>
      <xdr:spPr bwMode="auto">
        <a:xfrm>
          <a:off x="847725" y="1029652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52</xdr:row>
      <xdr:rowOff>104775</xdr:rowOff>
    </xdr:from>
    <xdr:to>
      <xdr:col>1</xdr:col>
      <xdr:colOff>285750</xdr:colOff>
      <xdr:row>52</xdr:row>
      <xdr:rowOff>180975</xdr:rowOff>
    </xdr:to>
    <xdr:sp macro="" textlink="">
      <xdr:nvSpPr>
        <xdr:cNvPr id="18" name="AutoShape 564">
          <a:extLst>
            <a:ext uri="{FF2B5EF4-FFF2-40B4-BE49-F238E27FC236}">
              <a16:creationId xmlns:a16="http://schemas.microsoft.com/office/drawing/2014/main" id="{B79B6805-233A-44FE-9368-77B0EAE13C7A}"/>
            </a:ext>
          </a:extLst>
        </xdr:cNvPr>
        <xdr:cNvSpPr>
          <a:spLocks noChangeArrowheads="1"/>
        </xdr:cNvSpPr>
      </xdr:nvSpPr>
      <xdr:spPr bwMode="auto">
        <a:xfrm>
          <a:off x="847725" y="10115550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200025</xdr:colOff>
      <xdr:row>48</xdr:row>
      <xdr:rowOff>95250</xdr:rowOff>
    </xdr:from>
    <xdr:to>
      <xdr:col>3</xdr:col>
      <xdr:colOff>276225</xdr:colOff>
      <xdr:row>49</xdr:row>
      <xdr:rowOff>0</xdr:rowOff>
    </xdr:to>
    <xdr:sp macro="" textlink="">
      <xdr:nvSpPr>
        <xdr:cNvPr id="19" name="AutoShape 565">
          <a:extLst>
            <a:ext uri="{FF2B5EF4-FFF2-40B4-BE49-F238E27FC236}">
              <a16:creationId xmlns:a16="http://schemas.microsoft.com/office/drawing/2014/main" id="{20DE2760-F316-4992-B881-C8EAD0D1CD2F}"/>
            </a:ext>
          </a:extLst>
        </xdr:cNvPr>
        <xdr:cNvSpPr>
          <a:spLocks noChangeArrowheads="1"/>
        </xdr:cNvSpPr>
      </xdr:nvSpPr>
      <xdr:spPr bwMode="auto">
        <a:xfrm>
          <a:off x="1476375" y="93630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50</xdr:row>
      <xdr:rowOff>133350</xdr:rowOff>
    </xdr:from>
    <xdr:to>
      <xdr:col>3</xdr:col>
      <xdr:colOff>266700</xdr:colOff>
      <xdr:row>51</xdr:row>
      <xdr:rowOff>9525</xdr:rowOff>
    </xdr:to>
    <xdr:sp macro="" textlink="">
      <xdr:nvSpPr>
        <xdr:cNvPr id="20" name="AutoShape 566">
          <a:extLst>
            <a:ext uri="{FF2B5EF4-FFF2-40B4-BE49-F238E27FC236}">
              <a16:creationId xmlns:a16="http://schemas.microsoft.com/office/drawing/2014/main" id="{2FA2DDDC-D56F-47BB-9246-BEB1CF544D64}"/>
            </a:ext>
          </a:extLst>
        </xdr:cNvPr>
        <xdr:cNvSpPr>
          <a:spLocks noChangeArrowheads="1"/>
        </xdr:cNvSpPr>
      </xdr:nvSpPr>
      <xdr:spPr bwMode="auto">
        <a:xfrm>
          <a:off x="1466850" y="97440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49</xdr:row>
      <xdr:rowOff>0</xdr:rowOff>
    </xdr:from>
    <xdr:to>
      <xdr:col>3</xdr:col>
      <xdr:colOff>333375</xdr:colOff>
      <xdr:row>49</xdr:row>
      <xdr:rowOff>0</xdr:rowOff>
    </xdr:to>
    <xdr:sp macro="" textlink="">
      <xdr:nvSpPr>
        <xdr:cNvPr id="21" name="Line 567">
          <a:extLst>
            <a:ext uri="{FF2B5EF4-FFF2-40B4-BE49-F238E27FC236}">
              <a16:creationId xmlns:a16="http://schemas.microsoft.com/office/drawing/2014/main" id="{35BB0592-65B6-463E-A424-4DB95A3C7FAE}"/>
            </a:ext>
          </a:extLst>
        </xdr:cNvPr>
        <xdr:cNvSpPr>
          <a:spLocks noChangeShapeType="1"/>
        </xdr:cNvSpPr>
      </xdr:nvSpPr>
      <xdr:spPr bwMode="auto">
        <a:xfrm>
          <a:off x="1419225" y="94392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51</xdr:row>
      <xdr:rowOff>9525</xdr:rowOff>
    </xdr:from>
    <xdr:to>
      <xdr:col>3</xdr:col>
      <xdr:colOff>323850</xdr:colOff>
      <xdr:row>51</xdr:row>
      <xdr:rowOff>9525</xdr:rowOff>
    </xdr:to>
    <xdr:sp macro="" textlink="">
      <xdr:nvSpPr>
        <xdr:cNvPr id="22" name="Line 568">
          <a:extLst>
            <a:ext uri="{FF2B5EF4-FFF2-40B4-BE49-F238E27FC236}">
              <a16:creationId xmlns:a16="http://schemas.microsoft.com/office/drawing/2014/main" id="{062C1658-8FE0-4ADB-9A9E-8DBC8EA10CDF}"/>
            </a:ext>
          </a:extLst>
        </xdr:cNvPr>
        <xdr:cNvSpPr>
          <a:spLocks noChangeShapeType="1"/>
        </xdr:cNvSpPr>
      </xdr:nvSpPr>
      <xdr:spPr bwMode="auto">
        <a:xfrm>
          <a:off x="1419225" y="98202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49</xdr:row>
      <xdr:rowOff>28575</xdr:rowOff>
    </xdr:from>
    <xdr:to>
      <xdr:col>3</xdr:col>
      <xdr:colOff>304800</xdr:colOff>
      <xdr:row>49</xdr:row>
      <xdr:rowOff>28575</xdr:rowOff>
    </xdr:to>
    <xdr:sp macro="" textlink="">
      <xdr:nvSpPr>
        <xdr:cNvPr id="23" name="Line 569">
          <a:extLst>
            <a:ext uri="{FF2B5EF4-FFF2-40B4-BE49-F238E27FC236}">
              <a16:creationId xmlns:a16="http://schemas.microsoft.com/office/drawing/2014/main" id="{BD6324EC-9D26-4B25-894E-298F1E2A8304}"/>
            </a:ext>
          </a:extLst>
        </xdr:cNvPr>
        <xdr:cNvSpPr>
          <a:spLocks noChangeShapeType="1"/>
        </xdr:cNvSpPr>
      </xdr:nvSpPr>
      <xdr:spPr bwMode="auto">
        <a:xfrm>
          <a:off x="1466850" y="94678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49</xdr:row>
      <xdr:rowOff>66675</xdr:rowOff>
    </xdr:from>
    <xdr:to>
      <xdr:col>3</xdr:col>
      <xdr:colOff>276225</xdr:colOff>
      <xdr:row>49</xdr:row>
      <xdr:rowOff>66675</xdr:rowOff>
    </xdr:to>
    <xdr:sp macro="" textlink="">
      <xdr:nvSpPr>
        <xdr:cNvPr id="24" name="Line 570">
          <a:extLst>
            <a:ext uri="{FF2B5EF4-FFF2-40B4-BE49-F238E27FC236}">
              <a16:creationId xmlns:a16="http://schemas.microsoft.com/office/drawing/2014/main" id="{AF2401A5-93DD-4EBA-933B-10620655FC3B}"/>
            </a:ext>
          </a:extLst>
        </xdr:cNvPr>
        <xdr:cNvSpPr>
          <a:spLocks noChangeShapeType="1"/>
        </xdr:cNvSpPr>
      </xdr:nvSpPr>
      <xdr:spPr bwMode="auto">
        <a:xfrm>
          <a:off x="1485900" y="9505950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171450</xdr:colOff>
      <xdr:row>51</xdr:row>
      <xdr:rowOff>38100</xdr:rowOff>
    </xdr:from>
    <xdr:to>
      <xdr:col>3</xdr:col>
      <xdr:colOff>295275</xdr:colOff>
      <xdr:row>51</xdr:row>
      <xdr:rowOff>38100</xdr:rowOff>
    </xdr:to>
    <xdr:sp macro="" textlink="">
      <xdr:nvSpPr>
        <xdr:cNvPr id="25" name="Line 571">
          <a:extLst>
            <a:ext uri="{FF2B5EF4-FFF2-40B4-BE49-F238E27FC236}">
              <a16:creationId xmlns:a16="http://schemas.microsoft.com/office/drawing/2014/main" id="{DD2F7A01-E875-48E5-8BE6-CE08EFF02CF5}"/>
            </a:ext>
          </a:extLst>
        </xdr:cNvPr>
        <xdr:cNvSpPr>
          <a:spLocks noChangeShapeType="1"/>
        </xdr:cNvSpPr>
      </xdr:nvSpPr>
      <xdr:spPr bwMode="auto">
        <a:xfrm>
          <a:off x="1447800" y="98488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200025</xdr:colOff>
      <xdr:row>51</xdr:row>
      <xdr:rowOff>76200</xdr:rowOff>
    </xdr:from>
    <xdr:to>
      <xdr:col>3</xdr:col>
      <xdr:colOff>276225</xdr:colOff>
      <xdr:row>51</xdr:row>
      <xdr:rowOff>76200</xdr:rowOff>
    </xdr:to>
    <xdr:sp macro="" textlink="">
      <xdr:nvSpPr>
        <xdr:cNvPr id="26" name="Line 572">
          <a:extLst>
            <a:ext uri="{FF2B5EF4-FFF2-40B4-BE49-F238E27FC236}">
              <a16:creationId xmlns:a16="http://schemas.microsoft.com/office/drawing/2014/main" id="{B62AB601-26D6-4B17-B444-E3E841905BA7}"/>
            </a:ext>
          </a:extLst>
        </xdr:cNvPr>
        <xdr:cNvSpPr>
          <a:spLocks noChangeShapeType="1"/>
        </xdr:cNvSpPr>
      </xdr:nvSpPr>
      <xdr:spPr bwMode="auto">
        <a:xfrm>
          <a:off x="1476375" y="988695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619125</xdr:colOff>
      <xdr:row>107</xdr:row>
      <xdr:rowOff>19050</xdr:rowOff>
    </xdr:from>
    <xdr:to>
      <xdr:col>1</xdr:col>
      <xdr:colOff>76200</xdr:colOff>
      <xdr:row>107</xdr:row>
      <xdr:rowOff>133350</xdr:rowOff>
    </xdr:to>
    <xdr:sp macro="" textlink="">
      <xdr:nvSpPr>
        <xdr:cNvPr id="27" name="Line 551">
          <a:extLst>
            <a:ext uri="{FF2B5EF4-FFF2-40B4-BE49-F238E27FC236}">
              <a16:creationId xmlns:a16="http://schemas.microsoft.com/office/drawing/2014/main" id="{6C71AE69-4EC2-47F5-863D-ADB1FE927070}"/>
            </a:ext>
          </a:extLst>
        </xdr:cNvPr>
        <xdr:cNvSpPr>
          <a:spLocks noChangeShapeType="1"/>
        </xdr:cNvSpPr>
      </xdr:nvSpPr>
      <xdr:spPr bwMode="auto">
        <a:xfrm flipH="1">
          <a:off x="619125" y="20450175"/>
          <a:ext cx="9525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107</xdr:row>
      <xdr:rowOff>28575</xdr:rowOff>
    </xdr:from>
    <xdr:to>
      <xdr:col>1</xdr:col>
      <xdr:colOff>123825</xdr:colOff>
      <xdr:row>107</xdr:row>
      <xdr:rowOff>142875</xdr:rowOff>
    </xdr:to>
    <xdr:sp macro="" textlink="">
      <xdr:nvSpPr>
        <xdr:cNvPr id="28" name="Line 552">
          <a:extLst>
            <a:ext uri="{FF2B5EF4-FFF2-40B4-BE49-F238E27FC236}">
              <a16:creationId xmlns:a16="http://schemas.microsoft.com/office/drawing/2014/main" id="{61E43553-93E4-4706-BCE6-FB25369D7EE7}"/>
            </a:ext>
          </a:extLst>
        </xdr:cNvPr>
        <xdr:cNvSpPr>
          <a:spLocks noChangeShapeType="1"/>
        </xdr:cNvSpPr>
      </xdr:nvSpPr>
      <xdr:spPr bwMode="auto">
        <a:xfrm flipH="1">
          <a:off x="647700" y="20459700"/>
          <a:ext cx="11430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638175</xdr:colOff>
      <xdr:row>107</xdr:row>
      <xdr:rowOff>38100</xdr:rowOff>
    </xdr:from>
    <xdr:to>
      <xdr:col>1</xdr:col>
      <xdr:colOff>95250</xdr:colOff>
      <xdr:row>108</xdr:row>
      <xdr:rowOff>0</xdr:rowOff>
    </xdr:to>
    <xdr:sp macro="" textlink="">
      <xdr:nvSpPr>
        <xdr:cNvPr id="29" name="Line 553">
          <a:extLst>
            <a:ext uri="{FF2B5EF4-FFF2-40B4-BE49-F238E27FC236}">
              <a16:creationId xmlns:a16="http://schemas.microsoft.com/office/drawing/2014/main" id="{99C69771-D95F-4D2F-AB24-D0C3A4F26332}"/>
            </a:ext>
          </a:extLst>
        </xdr:cNvPr>
        <xdr:cNvSpPr>
          <a:spLocks noChangeShapeType="1"/>
        </xdr:cNvSpPr>
      </xdr:nvSpPr>
      <xdr:spPr bwMode="auto">
        <a:xfrm>
          <a:off x="638175" y="20469225"/>
          <a:ext cx="95250" cy="13335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107</xdr:row>
      <xdr:rowOff>28575</xdr:rowOff>
    </xdr:from>
    <xdr:to>
      <xdr:col>1</xdr:col>
      <xdr:colOff>123825</xdr:colOff>
      <xdr:row>107</xdr:row>
      <xdr:rowOff>152400</xdr:rowOff>
    </xdr:to>
    <xdr:sp macro="" textlink="">
      <xdr:nvSpPr>
        <xdr:cNvPr id="30" name="Line 554">
          <a:extLst>
            <a:ext uri="{FF2B5EF4-FFF2-40B4-BE49-F238E27FC236}">
              <a16:creationId xmlns:a16="http://schemas.microsoft.com/office/drawing/2014/main" id="{4CE71F7E-2FE2-40A9-8B25-8178627B5C93}"/>
            </a:ext>
          </a:extLst>
        </xdr:cNvPr>
        <xdr:cNvSpPr>
          <a:spLocks noChangeShapeType="1"/>
        </xdr:cNvSpPr>
      </xdr:nvSpPr>
      <xdr:spPr bwMode="auto">
        <a:xfrm>
          <a:off x="666750" y="20459700"/>
          <a:ext cx="95250" cy="123825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371475</xdr:colOff>
      <xdr:row>108</xdr:row>
      <xdr:rowOff>0</xdr:rowOff>
    </xdr:from>
    <xdr:to>
      <xdr:col>5</xdr:col>
      <xdr:colOff>371475</xdr:colOff>
      <xdr:row>112</xdr:row>
      <xdr:rowOff>0</xdr:rowOff>
    </xdr:to>
    <xdr:sp macro="" textlink="">
      <xdr:nvSpPr>
        <xdr:cNvPr id="31" name="Line 555">
          <a:extLst>
            <a:ext uri="{FF2B5EF4-FFF2-40B4-BE49-F238E27FC236}">
              <a16:creationId xmlns:a16="http://schemas.microsoft.com/office/drawing/2014/main" id="{63D26294-AC9F-4C65-81F3-6D6194D275D9}"/>
            </a:ext>
          </a:extLst>
        </xdr:cNvPr>
        <xdr:cNvSpPr>
          <a:spLocks noChangeShapeType="1"/>
        </xdr:cNvSpPr>
      </xdr:nvSpPr>
      <xdr:spPr bwMode="auto">
        <a:xfrm>
          <a:off x="2638425" y="20602575"/>
          <a:ext cx="0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110</xdr:row>
      <xdr:rowOff>0</xdr:rowOff>
    </xdr:from>
    <xdr:to>
      <xdr:col>5</xdr:col>
      <xdr:colOff>85725</xdr:colOff>
      <xdr:row>112</xdr:row>
      <xdr:rowOff>9525</xdr:rowOff>
    </xdr:to>
    <xdr:sp macro="" textlink="">
      <xdr:nvSpPr>
        <xdr:cNvPr id="32" name="Line 556">
          <a:extLst>
            <a:ext uri="{FF2B5EF4-FFF2-40B4-BE49-F238E27FC236}">
              <a16:creationId xmlns:a16="http://schemas.microsoft.com/office/drawing/2014/main" id="{C9B1274F-21B8-432C-8619-24D4F2BDA404}"/>
            </a:ext>
          </a:extLst>
        </xdr:cNvPr>
        <xdr:cNvSpPr>
          <a:spLocks noChangeShapeType="1"/>
        </xdr:cNvSpPr>
      </xdr:nvSpPr>
      <xdr:spPr bwMode="auto">
        <a:xfrm>
          <a:off x="2352675" y="2097405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113</xdr:row>
      <xdr:rowOff>0</xdr:rowOff>
    </xdr:from>
    <xdr:to>
      <xdr:col>5</xdr:col>
      <xdr:colOff>200025</xdr:colOff>
      <xdr:row>115</xdr:row>
      <xdr:rowOff>9525</xdr:rowOff>
    </xdr:to>
    <xdr:sp macro="" textlink="">
      <xdr:nvSpPr>
        <xdr:cNvPr id="33" name="Line 557">
          <a:extLst>
            <a:ext uri="{FF2B5EF4-FFF2-40B4-BE49-F238E27FC236}">
              <a16:creationId xmlns:a16="http://schemas.microsoft.com/office/drawing/2014/main" id="{5A1027B4-20B9-466A-842A-E631371ACD32}"/>
            </a:ext>
          </a:extLst>
        </xdr:cNvPr>
        <xdr:cNvSpPr>
          <a:spLocks noChangeShapeType="1"/>
        </xdr:cNvSpPr>
      </xdr:nvSpPr>
      <xdr:spPr bwMode="auto">
        <a:xfrm>
          <a:off x="2466975" y="21545550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381000</xdr:colOff>
      <xdr:row>116</xdr:row>
      <xdr:rowOff>85725</xdr:rowOff>
    </xdr:from>
    <xdr:to>
      <xdr:col>3</xdr:col>
      <xdr:colOff>0</xdr:colOff>
      <xdr:row>116</xdr:row>
      <xdr:rowOff>85725</xdr:rowOff>
    </xdr:to>
    <xdr:sp macro="" textlink="">
      <xdr:nvSpPr>
        <xdr:cNvPr id="34" name="Line 558">
          <a:extLst>
            <a:ext uri="{FF2B5EF4-FFF2-40B4-BE49-F238E27FC236}">
              <a16:creationId xmlns:a16="http://schemas.microsoft.com/office/drawing/2014/main" id="{906F330D-A6E0-4861-96E8-900B17D91BED}"/>
            </a:ext>
          </a:extLst>
        </xdr:cNvPr>
        <xdr:cNvSpPr>
          <a:spLocks noChangeShapeType="1"/>
        </xdr:cNvSpPr>
      </xdr:nvSpPr>
      <xdr:spPr bwMode="auto">
        <a:xfrm flipH="1">
          <a:off x="1019175" y="221456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0</xdr:colOff>
      <xdr:row>116</xdr:row>
      <xdr:rowOff>95250</xdr:rowOff>
    </xdr:from>
    <xdr:to>
      <xdr:col>4</xdr:col>
      <xdr:colOff>200025</xdr:colOff>
      <xdr:row>116</xdr:row>
      <xdr:rowOff>95250</xdr:rowOff>
    </xdr:to>
    <xdr:sp macro="" textlink="">
      <xdr:nvSpPr>
        <xdr:cNvPr id="35" name="Line 559">
          <a:extLst>
            <a:ext uri="{FF2B5EF4-FFF2-40B4-BE49-F238E27FC236}">
              <a16:creationId xmlns:a16="http://schemas.microsoft.com/office/drawing/2014/main" id="{2B504105-B6EA-4160-8275-1C04B5A0438E}"/>
            </a:ext>
          </a:extLst>
        </xdr:cNvPr>
        <xdr:cNvSpPr>
          <a:spLocks noChangeShapeType="1"/>
        </xdr:cNvSpPr>
      </xdr:nvSpPr>
      <xdr:spPr bwMode="auto">
        <a:xfrm>
          <a:off x="1771650" y="221551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123825</xdr:colOff>
      <xdr:row>112</xdr:row>
      <xdr:rowOff>0</xdr:rowOff>
    </xdr:from>
    <xdr:to>
      <xdr:col>1</xdr:col>
      <xdr:colOff>371475</xdr:colOff>
      <xdr:row>112</xdr:row>
      <xdr:rowOff>0</xdr:rowOff>
    </xdr:to>
    <xdr:sp macro="" textlink="">
      <xdr:nvSpPr>
        <xdr:cNvPr id="36" name="Line 560">
          <a:extLst>
            <a:ext uri="{FF2B5EF4-FFF2-40B4-BE49-F238E27FC236}">
              <a16:creationId xmlns:a16="http://schemas.microsoft.com/office/drawing/2014/main" id="{3A27DA35-FC28-4AE1-89A4-F6225367025D}"/>
            </a:ext>
          </a:extLst>
        </xdr:cNvPr>
        <xdr:cNvSpPr>
          <a:spLocks noChangeShapeType="1"/>
        </xdr:cNvSpPr>
      </xdr:nvSpPr>
      <xdr:spPr bwMode="auto">
        <a:xfrm>
          <a:off x="762000" y="213741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112</xdr:row>
      <xdr:rowOff>28575</xdr:rowOff>
    </xdr:from>
    <xdr:to>
      <xdr:col>1</xdr:col>
      <xdr:colOff>342900</xdr:colOff>
      <xdr:row>112</xdr:row>
      <xdr:rowOff>28575</xdr:rowOff>
    </xdr:to>
    <xdr:sp macro="" textlink="">
      <xdr:nvSpPr>
        <xdr:cNvPr id="37" name="Line 561">
          <a:extLst>
            <a:ext uri="{FF2B5EF4-FFF2-40B4-BE49-F238E27FC236}">
              <a16:creationId xmlns:a16="http://schemas.microsoft.com/office/drawing/2014/main" id="{3036C44D-1231-4A46-8551-52B16513E6EC}"/>
            </a:ext>
          </a:extLst>
        </xdr:cNvPr>
        <xdr:cNvSpPr>
          <a:spLocks noChangeShapeType="1"/>
        </xdr:cNvSpPr>
      </xdr:nvSpPr>
      <xdr:spPr bwMode="auto">
        <a:xfrm>
          <a:off x="800100" y="214026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190500</xdr:colOff>
      <xdr:row>112</xdr:row>
      <xdr:rowOff>57150</xdr:rowOff>
    </xdr:from>
    <xdr:to>
      <xdr:col>1</xdr:col>
      <xdr:colOff>314325</xdr:colOff>
      <xdr:row>112</xdr:row>
      <xdr:rowOff>57150</xdr:rowOff>
    </xdr:to>
    <xdr:sp macro="" textlink="">
      <xdr:nvSpPr>
        <xdr:cNvPr id="38" name="Line 562">
          <a:extLst>
            <a:ext uri="{FF2B5EF4-FFF2-40B4-BE49-F238E27FC236}">
              <a16:creationId xmlns:a16="http://schemas.microsoft.com/office/drawing/2014/main" id="{9B1CD809-3BC8-4C36-AC6B-2EA339074770}"/>
            </a:ext>
          </a:extLst>
        </xdr:cNvPr>
        <xdr:cNvSpPr>
          <a:spLocks noChangeShapeType="1"/>
        </xdr:cNvSpPr>
      </xdr:nvSpPr>
      <xdr:spPr bwMode="auto">
        <a:xfrm>
          <a:off x="828675" y="214312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112</xdr:row>
      <xdr:rowOff>85725</xdr:rowOff>
    </xdr:from>
    <xdr:to>
      <xdr:col>1</xdr:col>
      <xdr:colOff>285750</xdr:colOff>
      <xdr:row>112</xdr:row>
      <xdr:rowOff>85725</xdr:rowOff>
    </xdr:to>
    <xdr:sp macro="" textlink="">
      <xdr:nvSpPr>
        <xdr:cNvPr id="39" name="Line 563">
          <a:extLst>
            <a:ext uri="{FF2B5EF4-FFF2-40B4-BE49-F238E27FC236}">
              <a16:creationId xmlns:a16="http://schemas.microsoft.com/office/drawing/2014/main" id="{9AE366B9-EB26-4240-BDFF-AF6ECA71B6CB}"/>
            </a:ext>
          </a:extLst>
        </xdr:cNvPr>
        <xdr:cNvSpPr>
          <a:spLocks noChangeShapeType="1"/>
        </xdr:cNvSpPr>
      </xdr:nvSpPr>
      <xdr:spPr bwMode="auto">
        <a:xfrm>
          <a:off x="847725" y="2145982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111</xdr:row>
      <xdr:rowOff>104775</xdr:rowOff>
    </xdr:from>
    <xdr:to>
      <xdr:col>1</xdr:col>
      <xdr:colOff>285750</xdr:colOff>
      <xdr:row>111</xdr:row>
      <xdr:rowOff>180975</xdr:rowOff>
    </xdr:to>
    <xdr:sp macro="" textlink="">
      <xdr:nvSpPr>
        <xdr:cNvPr id="40" name="AutoShape 564">
          <a:extLst>
            <a:ext uri="{FF2B5EF4-FFF2-40B4-BE49-F238E27FC236}">
              <a16:creationId xmlns:a16="http://schemas.microsoft.com/office/drawing/2014/main" id="{B99F5B58-C61E-45C4-BF93-7A755524EFAC}"/>
            </a:ext>
          </a:extLst>
        </xdr:cNvPr>
        <xdr:cNvSpPr>
          <a:spLocks noChangeArrowheads="1"/>
        </xdr:cNvSpPr>
      </xdr:nvSpPr>
      <xdr:spPr bwMode="auto">
        <a:xfrm>
          <a:off x="847725" y="21278850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200025</xdr:colOff>
      <xdr:row>107</xdr:row>
      <xdr:rowOff>95250</xdr:rowOff>
    </xdr:from>
    <xdr:to>
      <xdr:col>3</xdr:col>
      <xdr:colOff>276225</xdr:colOff>
      <xdr:row>108</xdr:row>
      <xdr:rowOff>0</xdr:rowOff>
    </xdr:to>
    <xdr:sp macro="" textlink="">
      <xdr:nvSpPr>
        <xdr:cNvPr id="41" name="AutoShape 565">
          <a:extLst>
            <a:ext uri="{FF2B5EF4-FFF2-40B4-BE49-F238E27FC236}">
              <a16:creationId xmlns:a16="http://schemas.microsoft.com/office/drawing/2014/main" id="{9F6CFF90-D96B-4F1C-B677-A6BE07BB755A}"/>
            </a:ext>
          </a:extLst>
        </xdr:cNvPr>
        <xdr:cNvSpPr>
          <a:spLocks noChangeArrowheads="1"/>
        </xdr:cNvSpPr>
      </xdr:nvSpPr>
      <xdr:spPr bwMode="auto">
        <a:xfrm>
          <a:off x="1476375" y="205263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109</xdr:row>
      <xdr:rowOff>133350</xdr:rowOff>
    </xdr:from>
    <xdr:to>
      <xdr:col>3</xdr:col>
      <xdr:colOff>266700</xdr:colOff>
      <xdr:row>110</xdr:row>
      <xdr:rowOff>9525</xdr:rowOff>
    </xdr:to>
    <xdr:sp macro="" textlink="">
      <xdr:nvSpPr>
        <xdr:cNvPr id="42" name="AutoShape 566">
          <a:extLst>
            <a:ext uri="{FF2B5EF4-FFF2-40B4-BE49-F238E27FC236}">
              <a16:creationId xmlns:a16="http://schemas.microsoft.com/office/drawing/2014/main" id="{6FDA4785-DE59-42CB-B877-4E391728C83F}"/>
            </a:ext>
          </a:extLst>
        </xdr:cNvPr>
        <xdr:cNvSpPr>
          <a:spLocks noChangeArrowheads="1"/>
        </xdr:cNvSpPr>
      </xdr:nvSpPr>
      <xdr:spPr bwMode="auto">
        <a:xfrm>
          <a:off x="1466850" y="209073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108</xdr:row>
      <xdr:rowOff>0</xdr:rowOff>
    </xdr:from>
    <xdr:to>
      <xdr:col>3</xdr:col>
      <xdr:colOff>333375</xdr:colOff>
      <xdr:row>108</xdr:row>
      <xdr:rowOff>0</xdr:rowOff>
    </xdr:to>
    <xdr:sp macro="" textlink="">
      <xdr:nvSpPr>
        <xdr:cNvPr id="43" name="Line 567">
          <a:extLst>
            <a:ext uri="{FF2B5EF4-FFF2-40B4-BE49-F238E27FC236}">
              <a16:creationId xmlns:a16="http://schemas.microsoft.com/office/drawing/2014/main" id="{ED068E15-3B12-41D7-A115-3FCC5A30E36E}"/>
            </a:ext>
          </a:extLst>
        </xdr:cNvPr>
        <xdr:cNvSpPr>
          <a:spLocks noChangeShapeType="1"/>
        </xdr:cNvSpPr>
      </xdr:nvSpPr>
      <xdr:spPr bwMode="auto">
        <a:xfrm>
          <a:off x="1419225" y="206025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110</xdr:row>
      <xdr:rowOff>9525</xdr:rowOff>
    </xdr:from>
    <xdr:to>
      <xdr:col>3</xdr:col>
      <xdr:colOff>323850</xdr:colOff>
      <xdr:row>110</xdr:row>
      <xdr:rowOff>9525</xdr:rowOff>
    </xdr:to>
    <xdr:sp macro="" textlink="">
      <xdr:nvSpPr>
        <xdr:cNvPr id="44" name="Line 568">
          <a:extLst>
            <a:ext uri="{FF2B5EF4-FFF2-40B4-BE49-F238E27FC236}">
              <a16:creationId xmlns:a16="http://schemas.microsoft.com/office/drawing/2014/main" id="{A935CEE8-0FCF-4422-9E9E-083B84EC5C60}"/>
            </a:ext>
          </a:extLst>
        </xdr:cNvPr>
        <xdr:cNvSpPr>
          <a:spLocks noChangeShapeType="1"/>
        </xdr:cNvSpPr>
      </xdr:nvSpPr>
      <xdr:spPr bwMode="auto">
        <a:xfrm>
          <a:off x="1419225" y="209835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108</xdr:row>
      <xdr:rowOff>28575</xdr:rowOff>
    </xdr:from>
    <xdr:to>
      <xdr:col>3</xdr:col>
      <xdr:colOff>304800</xdr:colOff>
      <xdr:row>108</xdr:row>
      <xdr:rowOff>28575</xdr:rowOff>
    </xdr:to>
    <xdr:sp macro="" textlink="">
      <xdr:nvSpPr>
        <xdr:cNvPr id="45" name="Line 569">
          <a:extLst>
            <a:ext uri="{FF2B5EF4-FFF2-40B4-BE49-F238E27FC236}">
              <a16:creationId xmlns:a16="http://schemas.microsoft.com/office/drawing/2014/main" id="{44CFAE15-6AA1-4782-903C-2C36C82DA5DF}"/>
            </a:ext>
          </a:extLst>
        </xdr:cNvPr>
        <xdr:cNvSpPr>
          <a:spLocks noChangeShapeType="1"/>
        </xdr:cNvSpPr>
      </xdr:nvSpPr>
      <xdr:spPr bwMode="auto">
        <a:xfrm>
          <a:off x="1466850" y="206311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108</xdr:row>
      <xdr:rowOff>66675</xdr:rowOff>
    </xdr:from>
    <xdr:to>
      <xdr:col>3</xdr:col>
      <xdr:colOff>276225</xdr:colOff>
      <xdr:row>108</xdr:row>
      <xdr:rowOff>66675</xdr:rowOff>
    </xdr:to>
    <xdr:sp macro="" textlink="">
      <xdr:nvSpPr>
        <xdr:cNvPr id="46" name="Line 570">
          <a:extLst>
            <a:ext uri="{FF2B5EF4-FFF2-40B4-BE49-F238E27FC236}">
              <a16:creationId xmlns:a16="http://schemas.microsoft.com/office/drawing/2014/main" id="{C5D14DD6-5C8A-4FB4-8CE6-F15E27616DDC}"/>
            </a:ext>
          </a:extLst>
        </xdr:cNvPr>
        <xdr:cNvSpPr>
          <a:spLocks noChangeShapeType="1"/>
        </xdr:cNvSpPr>
      </xdr:nvSpPr>
      <xdr:spPr bwMode="auto">
        <a:xfrm>
          <a:off x="1485900" y="20669250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171450</xdr:colOff>
      <xdr:row>110</xdr:row>
      <xdr:rowOff>38100</xdr:rowOff>
    </xdr:from>
    <xdr:to>
      <xdr:col>3</xdr:col>
      <xdr:colOff>295275</xdr:colOff>
      <xdr:row>110</xdr:row>
      <xdr:rowOff>38100</xdr:rowOff>
    </xdr:to>
    <xdr:sp macro="" textlink="">
      <xdr:nvSpPr>
        <xdr:cNvPr id="47" name="Line 571">
          <a:extLst>
            <a:ext uri="{FF2B5EF4-FFF2-40B4-BE49-F238E27FC236}">
              <a16:creationId xmlns:a16="http://schemas.microsoft.com/office/drawing/2014/main" id="{7A8A5C65-B962-4FE8-8D9B-ED6E3BD43A68}"/>
            </a:ext>
          </a:extLst>
        </xdr:cNvPr>
        <xdr:cNvSpPr>
          <a:spLocks noChangeShapeType="1"/>
        </xdr:cNvSpPr>
      </xdr:nvSpPr>
      <xdr:spPr bwMode="auto">
        <a:xfrm>
          <a:off x="1447800" y="210121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200025</xdr:colOff>
      <xdr:row>110</xdr:row>
      <xdr:rowOff>76200</xdr:rowOff>
    </xdr:from>
    <xdr:to>
      <xdr:col>3</xdr:col>
      <xdr:colOff>276225</xdr:colOff>
      <xdr:row>110</xdr:row>
      <xdr:rowOff>76200</xdr:rowOff>
    </xdr:to>
    <xdr:sp macro="" textlink="">
      <xdr:nvSpPr>
        <xdr:cNvPr id="48" name="Line 572">
          <a:extLst>
            <a:ext uri="{FF2B5EF4-FFF2-40B4-BE49-F238E27FC236}">
              <a16:creationId xmlns:a16="http://schemas.microsoft.com/office/drawing/2014/main" id="{F38F4F53-70C8-45C6-998B-E2626DD9BC06}"/>
            </a:ext>
          </a:extLst>
        </xdr:cNvPr>
        <xdr:cNvSpPr>
          <a:spLocks noChangeShapeType="1"/>
        </xdr:cNvSpPr>
      </xdr:nvSpPr>
      <xdr:spPr bwMode="auto">
        <a:xfrm>
          <a:off x="1476375" y="2105025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0</xdr:rowOff>
    </xdr:from>
    <xdr:to>
      <xdr:col>5</xdr:col>
      <xdr:colOff>371475</xdr:colOff>
      <xdr:row>0</xdr:row>
      <xdr:rowOff>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8F1E007D-D2EE-4115-A919-2A65C39154A3}"/>
            </a:ext>
          </a:extLst>
        </xdr:cNvPr>
        <xdr:cNvSpPr>
          <a:spLocks noChangeShapeType="1"/>
        </xdr:cNvSpPr>
      </xdr:nvSpPr>
      <xdr:spPr bwMode="auto">
        <a:xfrm>
          <a:off x="26384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0</xdr:row>
      <xdr:rowOff>0</xdr:rowOff>
    </xdr:from>
    <xdr:to>
      <xdr:col>5</xdr:col>
      <xdr:colOff>85725</xdr:colOff>
      <xdr:row>0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A3F16240-60DD-4EF1-8E57-318502FFD3C1}"/>
            </a:ext>
          </a:extLst>
        </xdr:cNvPr>
        <xdr:cNvSpPr>
          <a:spLocks noChangeShapeType="1"/>
        </xdr:cNvSpPr>
      </xdr:nvSpPr>
      <xdr:spPr bwMode="auto">
        <a:xfrm>
          <a:off x="2352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0</xdr:row>
      <xdr:rowOff>0</xdr:rowOff>
    </xdr:from>
    <xdr:to>
      <xdr:col>5</xdr:col>
      <xdr:colOff>200025</xdr:colOff>
      <xdr:row>0</xdr:row>
      <xdr:rowOff>0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D266EE6A-0E2F-4DC4-9125-0144FCF202D6}"/>
            </a:ext>
          </a:extLst>
        </xdr:cNvPr>
        <xdr:cNvSpPr>
          <a:spLocks noChangeShapeType="1"/>
        </xdr:cNvSpPr>
      </xdr:nvSpPr>
      <xdr:spPr bwMode="auto">
        <a:xfrm>
          <a:off x="24669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619125</xdr:colOff>
      <xdr:row>48</xdr:row>
      <xdr:rowOff>19050</xdr:rowOff>
    </xdr:from>
    <xdr:to>
      <xdr:col>1</xdr:col>
      <xdr:colOff>76200</xdr:colOff>
      <xdr:row>48</xdr:row>
      <xdr:rowOff>133350</xdr:rowOff>
    </xdr:to>
    <xdr:sp macro="" textlink="">
      <xdr:nvSpPr>
        <xdr:cNvPr id="5" name="Line 551">
          <a:extLst>
            <a:ext uri="{FF2B5EF4-FFF2-40B4-BE49-F238E27FC236}">
              <a16:creationId xmlns:a16="http://schemas.microsoft.com/office/drawing/2014/main" id="{E645F6BC-B0A2-4E0D-99C5-AAED84B7456F}"/>
            </a:ext>
          </a:extLst>
        </xdr:cNvPr>
        <xdr:cNvSpPr>
          <a:spLocks noChangeShapeType="1"/>
        </xdr:cNvSpPr>
      </xdr:nvSpPr>
      <xdr:spPr bwMode="auto">
        <a:xfrm flipH="1">
          <a:off x="619125" y="9286875"/>
          <a:ext cx="9525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48</xdr:row>
      <xdr:rowOff>28575</xdr:rowOff>
    </xdr:from>
    <xdr:to>
      <xdr:col>1</xdr:col>
      <xdr:colOff>123825</xdr:colOff>
      <xdr:row>48</xdr:row>
      <xdr:rowOff>142875</xdr:rowOff>
    </xdr:to>
    <xdr:sp macro="" textlink="">
      <xdr:nvSpPr>
        <xdr:cNvPr id="6" name="Line 552">
          <a:extLst>
            <a:ext uri="{FF2B5EF4-FFF2-40B4-BE49-F238E27FC236}">
              <a16:creationId xmlns:a16="http://schemas.microsoft.com/office/drawing/2014/main" id="{AB7ED145-F7B5-4AD4-B6D7-308E8CA44334}"/>
            </a:ext>
          </a:extLst>
        </xdr:cNvPr>
        <xdr:cNvSpPr>
          <a:spLocks noChangeShapeType="1"/>
        </xdr:cNvSpPr>
      </xdr:nvSpPr>
      <xdr:spPr bwMode="auto">
        <a:xfrm flipH="1">
          <a:off x="647700" y="9296400"/>
          <a:ext cx="11430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638175</xdr:colOff>
      <xdr:row>48</xdr:row>
      <xdr:rowOff>38100</xdr:rowOff>
    </xdr:from>
    <xdr:to>
      <xdr:col>1</xdr:col>
      <xdr:colOff>95250</xdr:colOff>
      <xdr:row>49</xdr:row>
      <xdr:rowOff>0</xdr:rowOff>
    </xdr:to>
    <xdr:sp macro="" textlink="">
      <xdr:nvSpPr>
        <xdr:cNvPr id="7" name="Line 553">
          <a:extLst>
            <a:ext uri="{FF2B5EF4-FFF2-40B4-BE49-F238E27FC236}">
              <a16:creationId xmlns:a16="http://schemas.microsoft.com/office/drawing/2014/main" id="{EB6FDE7F-BA55-4C97-803B-E84BF276FC28}"/>
            </a:ext>
          </a:extLst>
        </xdr:cNvPr>
        <xdr:cNvSpPr>
          <a:spLocks noChangeShapeType="1"/>
        </xdr:cNvSpPr>
      </xdr:nvSpPr>
      <xdr:spPr bwMode="auto">
        <a:xfrm>
          <a:off x="638175" y="9305925"/>
          <a:ext cx="95250" cy="13335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48</xdr:row>
      <xdr:rowOff>28575</xdr:rowOff>
    </xdr:from>
    <xdr:to>
      <xdr:col>1</xdr:col>
      <xdr:colOff>123825</xdr:colOff>
      <xdr:row>48</xdr:row>
      <xdr:rowOff>152400</xdr:rowOff>
    </xdr:to>
    <xdr:sp macro="" textlink="">
      <xdr:nvSpPr>
        <xdr:cNvPr id="8" name="Line 554">
          <a:extLst>
            <a:ext uri="{FF2B5EF4-FFF2-40B4-BE49-F238E27FC236}">
              <a16:creationId xmlns:a16="http://schemas.microsoft.com/office/drawing/2014/main" id="{9A516A46-7EBF-446F-9BA7-51C39B93D5C3}"/>
            </a:ext>
          </a:extLst>
        </xdr:cNvPr>
        <xdr:cNvSpPr>
          <a:spLocks noChangeShapeType="1"/>
        </xdr:cNvSpPr>
      </xdr:nvSpPr>
      <xdr:spPr bwMode="auto">
        <a:xfrm>
          <a:off x="666750" y="9296400"/>
          <a:ext cx="95250" cy="123825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371475</xdr:colOff>
      <xdr:row>49</xdr:row>
      <xdr:rowOff>0</xdr:rowOff>
    </xdr:from>
    <xdr:to>
      <xdr:col>5</xdr:col>
      <xdr:colOff>371475</xdr:colOff>
      <xdr:row>53</xdr:row>
      <xdr:rowOff>0</xdr:rowOff>
    </xdr:to>
    <xdr:sp macro="" textlink="">
      <xdr:nvSpPr>
        <xdr:cNvPr id="9" name="Line 555">
          <a:extLst>
            <a:ext uri="{FF2B5EF4-FFF2-40B4-BE49-F238E27FC236}">
              <a16:creationId xmlns:a16="http://schemas.microsoft.com/office/drawing/2014/main" id="{92F7905A-319B-4D65-8192-4E3737C32045}"/>
            </a:ext>
          </a:extLst>
        </xdr:cNvPr>
        <xdr:cNvSpPr>
          <a:spLocks noChangeShapeType="1"/>
        </xdr:cNvSpPr>
      </xdr:nvSpPr>
      <xdr:spPr bwMode="auto">
        <a:xfrm>
          <a:off x="2638425" y="9439275"/>
          <a:ext cx="0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51</xdr:row>
      <xdr:rowOff>0</xdr:rowOff>
    </xdr:from>
    <xdr:to>
      <xdr:col>5</xdr:col>
      <xdr:colOff>85725</xdr:colOff>
      <xdr:row>53</xdr:row>
      <xdr:rowOff>9525</xdr:rowOff>
    </xdr:to>
    <xdr:sp macro="" textlink="">
      <xdr:nvSpPr>
        <xdr:cNvPr id="10" name="Line 556">
          <a:extLst>
            <a:ext uri="{FF2B5EF4-FFF2-40B4-BE49-F238E27FC236}">
              <a16:creationId xmlns:a16="http://schemas.microsoft.com/office/drawing/2014/main" id="{1B2ED31A-C49F-4FD1-A7DD-67FCAD58770C}"/>
            </a:ext>
          </a:extLst>
        </xdr:cNvPr>
        <xdr:cNvSpPr>
          <a:spLocks noChangeShapeType="1"/>
        </xdr:cNvSpPr>
      </xdr:nvSpPr>
      <xdr:spPr bwMode="auto">
        <a:xfrm>
          <a:off x="2352675" y="981075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54</xdr:row>
      <xdr:rowOff>0</xdr:rowOff>
    </xdr:from>
    <xdr:to>
      <xdr:col>5</xdr:col>
      <xdr:colOff>200025</xdr:colOff>
      <xdr:row>56</xdr:row>
      <xdr:rowOff>9525</xdr:rowOff>
    </xdr:to>
    <xdr:sp macro="" textlink="">
      <xdr:nvSpPr>
        <xdr:cNvPr id="11" name="Line 557">
          <a:extLst>
            <a:ext uri="{FF2B5EF4-FFF2-40B4-BE49-F238E27FC236}">
              <a16:creationId xmlns:a16="http://schemas.microsoft.com/office/drawing/2014/main" id="{66FA926B-150E-4D77-B521-B34AC1FE9B4C}"/>
            </a:ext>
          </a:extLst>
        </xdr:cNvPr>
        <xdr:cNvSpPr>
          <a:spLocks noChangeShapeType="1"/>
        </xdr:cNvSpPr>
      </xdr:nvSpPr>
      <xdr:spPr bwMode="auto">
        <a:xfrm>
          <a:off x="2466975" y="10382250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381000</xdr:colOff>
      <xdr:row>57</xdr:row>
      <xdr:rowOff>85725</xdr:rowOff>
    </xdr:from>
    <xdr:to>
      <xdr:col>3</xdr:col>
      <xdr:colOff>0</xdr:colOff>
      <xdr:row>57</xdr:row>
      <xdr:rowOff>85725</xdr:rowOff>
    </xdr:to>
    <xdr:sp macro="" textlink="">
      <xdr:nvSpPr>
        <xdr:cNvPr id="12" name="Line 558">
          <a:extLst>
            <a:ext uri="{FF2B5EF4-FFF2-40B4-BE49-F238E27FC236}">
              <a16:creationId xmlns:a16="http://schemas.microsoft.com/office/drawing/2014/main" id="{0687B24B-CBD2-40DF-AF14-392DEA194683}"/>
            </a:ext>
          </a:extLst>
        </xdr:cNvPr>
        <xdr:cNvSpPr>
          <a:spLocks noChangeShapeType="1"/>
        </xdr:cNvSpPr>
      </xdr:nvSpPr>
      <xdr:spPr bwMode="auto">
        <a:xfrm flipH="1">
          <a:off x="1019175" y="109823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0</xdr:colOff>
      <xdr:row>57</xdr:row>
      <xdr:rowOff>95250</xdr:rowOff>
    </xdr:from>
    <xdr:to>
      <xdr:col>4</xdr:col>
      <xdr:colOff>200025</xdr:colOff>
      <xdr:row>57</xdr:row>
      <xdr:rowOff>95250</xdr:rowOff>
    </xdr:to>
    <xdr:sp macro="" textlink="">
      <xdr:nvSpPr>
        <xdr:cNvPr id="13" name="Line 559">
          <a:extLst>
            <a:ext uri="{FF2B5EF4-FFF2-40B4-BE49-F238E27FC236}">
              <a16:creationId xmlns:a16="http://schemas.microsoft.com/office/drawing/2014/main" id="{63622C89-9373-48CE-9FE3-E79883508E09}"/>
            </a:ext>
          </a:extLst>
        </xdr:cNvPr>
        <xdr:cNvSpPr>
          <a:spLocks noChangeShapeType="1"/>
        </xdr:cNvSpPr>
      </xdr:nvSpPr>
      <xdr:spPr bwMode="auto">
        <a:xfrm>
          <a:off x="1771650" y="109918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123825</xdr:colOff>
      <xdr:row>53</xdr:row>
      <xdr:rowOff>0</xdr:rowOff>
    </xdr:from>
    <xdr:to>
      <xdr:col>1</xdr:col>
      <xdr:colOff>371475</xdr:colOff>
      <xdr:row>53</xdr:row>
      <xdr:rowOff>0</xdr:rowOff>
    </xdr:to>
    <xdr:sp macro="" textlink="">
      <xdr:nvSpPr>
        <xdr:cNvPr id="14" name="Line 560">
          <a:extLst>
            <a:ext uri="{FF2B5EF4-FFF2-40B4-BE49-F238E27FC236}">
              <a16:creationId xmlns:a16="http://schemas.microsoft.com/office/drawing/2014/main" id="{698333CB-E78C-4BC2-9387-A256B93A95F8}"/>
            </a:ext>
          </a:extLst>
        </xdr:cNvPr>
        <xdr:cNvSpPr>
          <a:spLocks noChangeShapeType="1"/>
        </xdr:cNvSpPr>
      </xdr:nvSpPr>
      <xdr:spPr bwMode="auto">
        <a:xfrm>
          <a:off x="762000" y="102108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53</xdr:row>
      <xdr:rowOff>28575</xdr:rowOff>
    </xdr:from>
    <xdr:to>
      <xdr:col>1</xdr:col>
      <xdr:colOff>342900</xdr:colOff>
      <xdr:row>53</xdr:row>
      <xdr:rowOff>28575</xdr:rowOff>
    </xdr:to>
    <xdr:sp macro="" textlink="">
      <xdr:nvSpPr>
        <xdr:cNvPr id="15" name="Line 561">
          <a:extLst>
            <a:ext uri="{FF2B5EF4-FFF2-40B4-BE49-F238E27FC236}">
              <a16:creationId xmlns:a16="http://schemas.microsoft.com/office/drawing/2014/main" id="{43864C61-554F-44D0-95F6-E8C93D1FB193}"/>
            </a:ext>
          </a:extLst>
        </xdr:cNvPr>
        <xdr:cNvSpPr>
          <a:spLocks noChangeShapeType="1"/>
        </xdr:cNvSpPr>
      </xdr:nvSpPr>
      <xdr:spPr bwMode="auto">
        <a:xfrm>
          <a:off x="800100" y="102393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190500</xdr:colOff>
      <xdr:row>53</xdr:row>
      <xdr:rowOff>57150</xdr:rowOff>
    </xdr:from>
    <xdr:to>
      <xdr:col>1</xdr:col>
      <xdr:colOff>314325</xdr:colOff>
      <xdr:row>53</xdr:row>
      <xdr:rowOff>57150</xdr:rowOff>
    </xdr:to>
    <xdr:sp macro="" textlink="">
      <xdr:nvSpPr>
        <xdr:cNvPr id="16" name="Line 562">
          <a:extLst>
            <a:ext uri="{FF2B5EF4-FFF2-40B4-BE49-F238E27FC236}">
              <a16:creationId xmlns:a16="http://schemas.microsoft.com/office/drawing/2014/main" id="{61783380-2E5A-43AC-849B-183CC3A0B356}"/>
            </a:ext>
          </a:extLst>
        </xdr:cNvPr>
        <xdr:cNvSpPr>
          <a:spLocks noChangeShapeType="1"/>
        </xdr:cNvSpPr>
      </xdr:nvSpPr>
      <xdr:spPr bwMode="auto">
        <a:xfrm>
          <a:off x="828675" y="102679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53</xdr:row>
      <xdr:rowOff>85725</xdr:rowOff>
    </xdr:from>
    <xdr:to>
      <xdr:col>1</xdr:col>
      <xdr:colOff>285750</xdr:colOff>
      <xdr:row>53</xdr:row>
      <xdr:rowOff>85725</xdr:rowOff>
    </xdr:to>
    <xdr:sp macro="" textlink="">
      <xdr:nvSpPr>
        <xdr:cNvPr id="17" name="Line 563">
          <a:extLst>
            <a:ext uri="{FF2B5EF4-FFF2-40B4-BE49-F238E27FC236}">
              <a16:creationId xmlns:a16="http://schemas.microsoft.com/office/drawing/2014/main" id="{9D3817F0-7343-4870-A655-C5413EDE1E57}"/>
            </a:ext>
          </a:extLst>
        </xdr:cNvPr>
        <xdr:cNvSpPr>
          <a:spLocks noChangeShapeType="1"/>
        </xdr:cNvSpPr>
      </xdr:nvSpPr>
      <xdr:spPr bwMode="auto">
        <a:xfrm>
          <a:off x="847725" y="1029652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52</xdr:row>
      <xdr:rowOff>104775</xdr:rowOff>
    </xdr:from>
    <xdr:to>
      <xdr:col>1</xdr:col>
      <xdr:colOff>285750</xdr:colOff>
      <xdr:row>52</xdr:row>
      <xdr:rowOff>180975</xdr:rowOff>
    </xdr:to>
    <xdr:sp macro="" textlink="">
      <xdr:nvSpPr>
        <xdr:cNvPr id="18" name="AutoShape 564">
          <a:extLst>
            <a:ext uri="{FF2B5EF4-FFF2-40B4-BE49-F238E27FC236}">
              <a16:creationId xmlns:a16="http://schemas.microsoft.com/office/drawing/2014/main" id="{D384EF84-5FC6-4295-8C23-4BFF28DE0A6E}"/>
            </a:ext>
          </a:extLst>
        </xdr:cNvPr>
        <xdr:cNvSpPr>
          <a:spLocks noChangeArrowheads="1"/>
        </xdr:cNvSpPr>
      </xdr:nvSpPr>
      <xdr:spPr bwMode="auto">
        <a:xfrm>
          <a:off x="847725" y="10115550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200025</xdr:colOff>
      <xdr:row>48</xdr:row>
      <xdr:rowOff>95250</xdr:rowOff>
    </xdr:from>
    <xdr:to>
      <xdr:col>3</xdr:col>
      <xdr:colOff>276225</xdr:colOff>
      <xdr:row>49</xdr:row>
      <xdr:rowOff>0</xdr:rowOff>
    </xdr:to>
    <xdr:sp macro="" textlink="">
      <xdr:nvSpPr>
        <xdr:cNvPr id="19" name="AutoShape 565">
          <a:extLst>
            <a:ext uri="{FF2B5EF4-FFF2-40B4-BE49-F238E27FC236}">
              <a16:creationId xmlns:a16="http://schemas.microsoft.com/office/drawing/2014/main" id="{202CAE3D-2FCD-44B8-8050-809F0C461B74}"/>
            </a:ext>
          </a:extLst>
        </xdr:cNvPr>
        <xdr:cNvSpPr>
          <a:spLocks noChangeArrowheads="1"/>
        </xdr:cNvSpPr>
      </xdr:nvSpPr>
      <xdr:spPr bwMode="auto">
        <a:xfrm>
          <a:off x="1476375" y="93630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50</xdr:row>
      <xdr:rowOff>133350</xdr:rowOff>
    </xdr:from>
    <xdr:to>
      <xdr:col>3</xdr:col>
      <xdr:colOff>266700</xdr:colOff>
      <xdr:row>51</xdr:row>
      <xdr:rowOff>9525</xdr:rowOff>
    </xdr:to>
    <xdr:sp macro="" textlink="">
      <xdr:nvSpPr>
        <xdr:cNvPr id="20" name="AutoShape 566">
          <a:extLst>
            <a:ext uri="{FF2B5EF4-FFF2-40B4-BE49-F238E27FC236}">
              <a16:creationId xmlns:a16="http://schemas.microsoft.com/office/drawing/2014/main" id="{9FF97D52-3636-4DAE-9D5A-7B68061514C9}"/>
            </a:ext>
          </a:extLst>
        </xdr:cNvPr>
        <xdr:cNvSpPr>
          <a:spLocks noChangeArrowheads="1"/>
        </xdr:cNvSpPr>
      </xdr:nvSpPr>
      <xdr:spPr bwMode="auto">
        <a:xfrm>
          <a:off x="1466850" y="97440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49</xdr:row>
      <xdr:rowOff>0</xdr:rowOff>
    </xdr:from>
    <xdr:to>
      <xdr:col>3</xdr:col>
      <xdr:colOff>333375</xdr:colOff>
      <xdr:row>49</xdr:row>
      <xdr:rowOff>0</xdr:rowOff>
    </xdr:to>
    <xdr:sp macro="" textlink="">
      <xdr:nvSpPr>
        <xdr:cNvPr id="21" name="Line 567">
          <a:extLst>
            <a:ext uri="{FF2B5EF4-FFF2-40B4-BE49-F238E27FC236}">
              <a16:creationId xmlns:a16="http://schemas.microsoft.com/office/drawing/2014/main" id="{CCD5C7AA-85EA-4D0F-B23B-94A13AE87337}"/>
            </a:ext>
          </a:extLst>
        </xdr:cNvPr>
        <xdr:cNvSpPr>
          <a:spLocks noChangeShapeType="1"/>
        </xdr:cNvSpPr>
      </xdr:nvSpPr>
      <xdr:spPr bwMode="auto">
        <a:xfrm>
          <a:off x="1419225" y="94392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51</xdr:row>
      <xdr:rowOff>9525</xdr:rowOff>
    </xdr:from>
    <xdr:to>
      <xdr:col>3</xdr:col>
      <xdr:colOff>323850</xdr:colOff>
      <xdr:row>51</xdr:row>
      <xdr:rowOff>9525</xdr:rowOff>
    </xdr:to>
    <xdr:sp macro="" textlink="">
      <xdr:nvSpPr>
        <xdr:cNvPr id="22" name="Line 568">
          <a:extLst>
            <a:ext uri="{FF2B5EF4-FFF2-40B4-BE49-F238E27FC236}">
              <a16:creationId xmlns:a16="http://schemas.microsoft.com/office/drawing/2014/main" id="{11EA852F-8109-4EAA-98E4-AC13425F2B49}"/>
            </a:ext>
          </a:extLst>
        </xdr:cNvPr>
        <xdr:cNvSpPr>
          <a:spLocks noChangeShapeType="1"/>
        </xdr:cNvSpPr>
      </xdr:nvSpPr>
      <xdr:spPr bwMode="auto">
        <a:xfrm>
          <a:off x="1419225" y="98202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49</xdr:row>
      <xdr:rowOff>28575</xdr:rowOff>
    </xdr:from>
    <xdr:to>
      <xdr:col>3</xdr:col>
      <xdr:colOff>304800</xdr:colOff>
      <xdr:row>49</xdr:row>
      <xdr:rowOff>28575</xdr:rowOff>
    </xdr:to>
    <xdr:sp macro="" textlink="">
      <xdr:nvSpPr>
        <xdr:cNvPr id="23" name="Line 569">
          <a:extLst>
            <a:ext uri="{FF2B5EF4-FFF2-40B4-BE49-F238E27FC236}">
              <a16:creationId xmlns:a16="http://schemas.microsoft.com/office/drawing/2014/main" id="{CA95A19E-7138-4F22-B638-F655B967333F}"/>
            </a:ext>
          </a:extLst>
        </xdr:cNvPr>
        <xdr:cNvSpPr>
          <a:spLocks noChangeShapeType="1"/>
        </xdr:cNvSpPr>
      </xdr:nvSpPr>
      <xdr:spPr bwMode="auto">
        <a:xfrm>
          <a:off x="1466850" y="94678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49</xdr:row>
      <xdr:rowOff>66675</xdr:rowOff>
    </xdr:from>
    <xdr:to>
      <xdr:col>3</xdr:col>
      <xdr:colOff>276225</xdr:colOff>
      <xdr:row>49</xdr:row>
      <xdr:rowOff>66675</xdr:rowOff>
    </xdr:to>
    <xdr:sp macro="" textlink="">
      <xdr:nvSpPr>
        <xdr:cNvPr id="24" name="Line 570">
          <a:extLst>
            <a:ext uri="{FF2B5EF4-FFF2-40B4-BE49-F238E27FC236}">
              <a16:creationId xmlns:a16="http://schemas.microsoft.com/office/drawing/2014/main" id="{CE09E0E7-B1F9-4E1B-A606-11031439466E}"/>
            </a:ext>
          </a:extLst>
        </xdr:cNvPr>
        <xdr:cNvSpPr>
          <a:spLocks noChangeShapeType="1"/>
        </xdr:cNvSpPr>
      </xdr:nvSpPr>
      <xdr:spPr bwMode="auto">
        <a:xfrm>
          <a:off x="1485900" y="9505950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171450</xdr:colOff>
      <xdr:row>51</xdr:row>
      <xdr:rowOff>38100</xdr:rowOff>
    </xdr:from>
    <xdr:to>
      <xdr:col>3</xdr:col>
      <xdr:colOff>295275</xdr:colOff>
      <xdr:row>51</xdr:row>
      <xdr:rowOff>38100</xdr:rowOff>
    </xdr:to>
    <xdr:sp macro="" textlink="">
      <xdr:nvSpPr>
        <xdr:cNvPr id="25" name="Line 571">
          <a:extLst>
            <a:ext uri="{FF2B5EF4-FFF2-40B4-BE49-F238E27FC236}">
              <a16:creationId xmlns:a16="http://schemas.microsoft.com/office/drawing/2014/main" id="{B66072B4-B4CA-4A25-A082-E2D611294F08}"/>
            </a:ext>
          </a:extLst>
        </xdr:cNvPr>
        <xdr:cNvSpPr>
          <a:spLocks noChangeShapeType="1"/>
        </xdr:cNvSpPr>
      </xdr:nvSpPr>
      <xdr:spPr bwMode="auto">
        <a:xfrm>
          <a:off x="1447800" y="98488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200025</xdr:colOff>
      <xdr:row>51</xdr:row>
      <xdr:rowOff>76200</xdr:rowOff>
    </xdr:from>
    <xdr:to>
      <xdr:col>3</xdr:col>
      <xdr:colOff>276225</xdr:colOff>
      <xdr:row>51</xdr:row>
      <xdr:rowOff>76200</xdr:rowOff>
    </xdr:to>
    <xdr:sp macro="" textlink="">
      <xdr:nvSpPr>
        <xdr:cNvPr id="26" name="Line 572">
          <a:extLst>
            <a:ext uri="{FF2B5EF4-FFF2-40B4-BE49-F238E27FC236}">
              <a16:creationId xmlns:a16="http://schemas.microsoft.com/office/drawing/2014/main" id="{491D9FD4-185F-4971-9A0C-877C6FD8DBCF}"/>
            </a:ext>
          </a:extLst>
        </xdr:cNvPr>
        <xdr:cNvSpPr>
          <a:spLocks noChangeShapeType="1"/>
        </xdr:cNvSpPr>
      </xdr:nvSpPr>
      <xdr:spPr bwMode="auto">
        <a:xfrm>
          <a:off x="1476375" y="988695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619125</xdr:colOff>
      <xdr:row>107</xdr:row>
      <xdr:rowOff>19050</xdr:rowOff>
    </xdr:from>
    <xdr:to>
      <xdr:col>1</xdr:col>
      <xdr:colOff>76200</xdr:colOff>
      <xdr:row>107</xdr:row>
      <xdr:rowOff>133350</xdr:rowOff>
    </xdr:to>
    <xdr:sp macro="" textlink="">
      <xdr:nvSpPr>
        <xdr:cNvPr id="27" name="Line 551">
          <a:extLst>
            <a:ext uri="{FF2B5EF4-FFF2-40B4-BE49-F238E27FC236}">
              <a16:creationId xmlns:a16="http://schemas.microsoft.com/office/drawing/2014/main" id="{26F50C0F-A3C0-4CF0-B4BA-C5B6198B5529}"/>
            </a:ext>
          </a:extLst>
        </xdr:cNvPr>
        <xdr:cNvSpPr>
          <a:spLocks noChangeShapeType="1"/>
        </xdr:cNvSpPr>
      </xdr:nvSpPr>
      <xdr:spPr bwMode="auto">
        <a:xfrm flipH="1">
          <a:off x="619125" y="20450175"/>
          <a:ext cx="9525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107</xdr:row>
      <xdr:rowOff>28575</xdr:rowOff>
    </xdr:from>
    <xdr:to>
      <xdr:col>1</xdr:col>
      <xdr:colOff>123825</xdr:colOff>
      <xdr:row>107</xdr:row>
      <xdr:rowOff>142875</xdr:rowOff>
    </xdr:to>
    <xdr:sp macro="" textlink="">
      <xdr:nvSpPr>
        <xdr:cNvPr id="28" name="Line 552">
          <a:extLst>
            <a:ext uri="{FF2B5EF4-FFF2-40B4-BE49-F238E27FC236}">
              <a16:creationId xmlns:a16="http://schemas.microsoft.com/office/drawing/2014/main" id="{13D7AC56-FFDA-4A95-B4D4-A3086E21E6FF}"/>
            </a:ext>
          </a:extLst>
        </xdr:cNvPr>
        <xdr:cNvSpPr>
          <a:spLocks noChangeShapeType="1"/>
        </xdr:cNvSpPr>
      </xdr:nvSpPr>
      <xdr:spPr bwMode="auto">
        <a:xfrm flipH="1">
          <a:off x="647700" y="20459700"/>
          <a:ext cx="11430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638175</xdr:colOff>
      <xdr:row>107</xdr:row>
      <xdr:rowOff>38100</xdr:rowOff>
    </xdr:from>
    <xdr:to>
      <xdr:col>1</xdr:col>
      <xdr:colOff>95250</xdr:colOff>
      <xdr:row>108</xdr:row>
      <xdr:rowOff>0</xdr:rowOff>
    </xdr:to>
    <xdr:sp macro="" textlink="">
      <xdr:nvSpPr>
        <xdr:cNvPr id="29" name="Line 553">
          <a:extLst>
            <a:ext uri="{FF2B5EF4-FFF2-40B4-BE49-F238E27FC236}">
              <a16:creationId xmlns:a16="http://schemas.microsoft.com/office/drawing/2014/main" id="{1D6EF814-35BA-42AA-A058-AC3DD9E05E8E}"/>
            </a:ext>
          </a:extLst>
        </xdr:cNvPr>
        <xdr:cNvSpPr>
          <a:spLocks noChangeShapeType="1"/>
        </xdr:cNvSpPr>
      </xdr:nvSpPr>
      <xdr:spPr bwMode="auto">
        <a:xfrm>
          <a:off x="638175" y="20469225"/>
          <a:ext cx="95250" cy="13335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107</xdr:row>
      <xdr:rowOff>28575</xdr:rowOff>
    </xdr:from>
    <xdr:to>
      <xdr:col>1</xdr:col>
      <xdr:colOff>123825</xdr:colOff>
      <xdr:row>107</xdr:row>
      <xdr:rowOff>152400</xdr:rowOff>
    </xdr:to>
    <xdr:sp macro="" textlink="">
      <xdr:nvSpPr>
        <xdr:cNvPr id="30" name="Line 554">
          <a:extLst>
            <a:ext uri="{FF2B5EF4-FFF2-40B4-BE49-F238E27FC236}">
              <a16:creationId xmlns:a16="http://schemas.microsoft.com/office/drawing/2014/main" id="{57644F2F-2C68-40D3-9F60-44C05866BEF2}"/>
            </a:ext>
          </a:extLst>
        </xdr:cNvPr>
        <xdr:cNvSpPr>
          <a:spLocks noChangeShapeType="1"/>
        </xdr:cNvSpPr>
      </xdr:nvSpPr>
      <xdr:spPr bwMode="auto">
        <a:xfrm>
          <a:off x="666750" y="20459700"/>
          <a:ext cx="95250" cy="123825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371475</xdr:colOff>
      <xdr:row>108</xdr:row>
      <xdr:rowOff>0</xdr:rowOff>
    </xdr:from>
    <xdr:to>
      <xdr:col>5</xdr:col>
      <xdr:colOff>371475</xdr:colOff>
      <xdr:row>112</xdr:row>
      <xdr:rowOff>0</xdr:rowOff>
    </xdr:to>
    <xdr:sp macro="" textlink="">
      <xdr:nvSpPr>
        <xdr:cNvPr id="31" name="Line 555">
          <a:extLst>
            <a:ext uri="{FF2B5EF4-FFF2-40B4-BE49-F238E27FC236}">
              <a16:creationId xmlns:a16="http://schemas.microsoft.com/office/drawing/2014/main" id="{B5A7E0D6-685C-458F-A556-F34F0E1A20BC}"/>
            </a:ext>
          </a:extLst>
        </xdr:cNvPr>
        <xdr:cNvSpPr>
          <a:spLocks noChangeShapeType="1"/>
        </xdr:cNvSpPr>
      </xdr:nvSpPr>
      <xdr:spPr bwMode="auto">
        <a:xfrm>
          <a:off x="2638425" y="20602575"/>
          <a:ext cx="0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110</xdr:row>
      <xdr:rowOff>0</xdr:rowOff>
    </xdr:from>
    <xdr:to>
      <xdr:col>5</xdr:col>
      <xdr:colOff>85725</xdr:colOff>
      <xdr:row>112</xdr:row>
      <xdr:rowOff>9525</xdr:rowOff>
    </xdr:to>
    <xdr:sp macro="" textlink="">
      <xdr:nvSpPr>
        <xdr:cNvPr id="32" name="Line 556">
          <a:extLst>
            <a:ext uri="{FF2B5EF4-FFF2-40B4-BE49-F238E27FC236}">
              <a16:creationId xmlns:a16="http://schemas.microsoft.com/office/drawing/2014/main" id="{FE55672B-52A8-4537-801B-BE740CE20009}"/>
            </a:ext>
          </a:extLst>
        </xdr:cNvPr>
        <xdr:cNvSpPr>
          <a:spLocks noChangeShapeType="1"/>
        </xdr:cNvSpPr>
      </xdr:nvSpPr>
      <xdr:spPr bwMode="auto">
        <a:xfrm>
          <a:off x="2352675" y="2097405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113</xdr:row>
      <xdr:rowOff>0</xdr:rowOff>
    </xdr:from>
    <xdr:to>
      <xdr:col>5</xdr:col>
      <xdr:colOff>200025</xdr:colOff>
      <xdr:row>115</xdr:row>
      <xdr:rowOff>9525</xdr:rowOff>
    </xdr:to>
    <xdr:sp macro="" textlink="">
      <xdr:nvSpPr>
        <xdr:cNvPr id="33" name="Line 557">
          <a:extLst>
            <a:ext uri="{FF2B5EF4-FFF2-40B4-BE49-F238E27FC236}">
              <a16:creationId xmlns:a16="http://schemas.microsoft.com/office/drawing/2014/main" id="{ED7D3C9A-71AF-43B5-894E-4A84E0BE1358}"/>
            </a:ext>
          </a:extLst>
        </xdr:cNvPr>
        <xdr:cNvSpPr>
          <a:spLocks noChangeShapeType="1"/>
        </xdr:cNvSpPr>
      </xdr:nvSpPr>
      <xdr:spPr bwMode="auto">
        <a:xfrm>
          <a:off x="2466975" y="21545550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381000</xdr:colOff>
      <xdr:row>116</xdr:row>
      <xdr:rowOff>85725</xdr:rowOff>
    </xdr:from>
    <xdr:to>
      <xdr:col>3</xdr:col>
      <xdr:colOff>0</xdr:colOff>
      <xdr:row>116</xdr:row>
      <xdr:rowOff>85725</xdr:rowOff>
    </xdr:to>
    <xdr:sp macro="" textlink="">
      <xdr:nvSpPr>
        <xdr:cNvPr id="34" name="Line 558">
          <a:extLst>
            <a:ext uri="{FF2B5EF4-FFF2-40B4-BE49-F238E27FC236}">
              <a16:creationId xmlns:a16="http://schemas.microsoft.com/office/drawing/2014/main" id="{0BFB3ABB-8052-45F3-BAA2-2885D2FFB715}"/>
            </a:ext>
          </a:extLst>
        </xdr:cNvPr>
        <xdr:cNvSpPr>
          <a:spLocks noChangeShapeType="1"/>
        </xdr:cNvSpPr>
      </xdr:nvSpPr>
      <xdr:spPr bwMode="auto">
        <a:xfrm flipH="1">
          <a:off x="1019175" y="221456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0</xdr:colOff>
      <xdr:row>116</xdr:row>
      <xdr:rowOff>95250</xdr:rowOff>
    </xdr:from>
    <xdr:to>
      <xdr:col>4</xdr:col>
      <xdr:colOff>200025</xdr:colOff>
      <xdr:row>116</xdr:row>
      <xdr:rowOff>95250</xdr:rowOff>
    </xdr:to>
    <xdr:sp macro="" textlink="">
      <xdr:nvSpPr>
        <xdr:cNvPr id="35" name="Line 559">
          <a:extLst>
            <a:ext uri="{FF2B5EF4-FFF2-40B4-BE49-F238E27FC236}">
              <a16:creationId xmlns:a16="http://schemas.microsoft.com/office/drawing/2014/main" id="{9CC6CF3B-9321-4077-BACD-2389FE368FFA}"/>
            </a:ext>
          </a:extLst>
        </xdr:cNvPr>
        <xdr:cNvSpPr>
          <a:spLocks noChangeShapeType="1"/>
        </xdr:cNvSpPr>
      </xdr:nvSpPr>
      <xdr:spPr bwMode="auto">
        <a:xfrm>
          <a:off x="1771650" y="221551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123825</xdr:colOff>
      <xdr:row>112</xdr:row>
      <xdr:rowOff>0</xdr:rowOff>
    </xdr:from>
    <xdr:to>
      <xdr:col>1</xdr:col>
      <xdr:colOff>371475</xdr:colOff>
      <xdr:row>112</xdr:row>
      <xdr:rowOff>0</xdr:rowOff>
    </xdr:to>
    <xdr:sp macro="" textlink="">
      <xdr:nvSpPr>
        <xdr:cNvPr id="36" name="Line 560">
          <a:extLst>
            <a:ext uri="{FF2B5EF4-FFF2-40B4-BE49-F238E27FC236}">
              <a16:creationId xmlns:a16="http://schemas.microsoft.com/office/drawing/2014/main" id="{3EE30091-FCF2-41EA-A5DE-911D388D02FF}"/>
            </a:ext>
          </a:extLst>
        </xdr:cNvPr>
        <xdr:cNvSpPr>
          <a:spLocks noChangeShapeType="1"/>
        </xdr:cNvSpPr>
      </xdr:nvSpPr>
      <xdr:spPr bwMode="auto">
        <a:xfrm>
          <a:off x="762000" y="213741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112</xdr:row>
      <xdr:rowOff>28575</xdr:rowOff>
    </xdr:from>
    <xdr:to>
      <xdr:col>1</xdr:col>
      <xdr:colOff>342900</xdr:colOff>
      <xdr:row>112</xdr:row>
      <xdr:rowOff>28575</xdr:rowOff>
    </xdr:to>
    <xdr:sp macro="" textlink="">
      <xdr:nvSpPr>
        <xdr:cNvPr id="37" name="Line 561">
          <a:extLst>
            <a:ext uri="{FF2B5EF4-FFF2-40B4-BE49-F238E27FC236}">
              <a16:creationId xmlns:a16="http://schemas.microsoft.com/office/drawing/2014/main" id="{B08B04B3-0D7D-4200-8026-9B854090C20B}"/>
            </a:ext>
          </a:extLst>
        </xdr:cNvPr>
        <xdr:cNvSpPr>
          <a:spLocks noChangeShapeType="1"/>
        </xdr:cNvSpPr>
      </xdr:nvSpPr>
      <xdr:spPr bwMode="auto">
        <a:xfrm>
          <a:off x="800100" y="214026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190500</xdr:colOff>
      <xdr:row>112</xdr:row>
      <xdr:rowOff>57150</xdr:rowOff>
    </xdr:from>
    <xdr:to>
      <xdr:col>1</xdr:col>
      <xdr:colOff>314325</xdr:colOff>
      <xdr:row>112</xdr:row>
      <xdr:rowOff>57150</xdr:rowOff>
    </xdr:to>
    <xdr:sp macro="" textlink="">
      <xdr:nvSpPr>
        <xdr:cNvPr id="38" name="Line 562">
          <a:extLst>
            <a:ext uri="{FF2B5EF4-FFF2-40B4-BE49-F238E27FC236}">
              <a16:creationId xmlns:a16="http://schemas.microsoft.com/office/drawing/2014/main" id="{7C3D61CC-56A9-4B9F-B66B-EFC0DBD86194}"/>
            </a:ext>
          </a:extLst>
        </xdr:cNvPr>
        <xdr:cNvSpPr>
          <a:spLocks noChangeShapeType="1"/>
        </xdr:cNvSpPr>
      </xdr:nvSpPr>
      <xdr:spPr bwMode="auto">
        <a:xfrm>
          <a:off x="828675" y="214312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112</xdr:row>
      <xdr:rowOff>85725</xdr:rowOff>
    </xdr:from>
    <xdr:to>
      <xdr:col>1</xdr:col>
      <xdr:colOff>285750</xdr:colOff>
      <xdr:row>112</xdr:row>
      <xdr:rowOff>85725</xdr:rowOff>
    </xdr:to>
    <xdr:sp macro="" textlink="">
      <xdr:nvSpPr>
        <xdr:cNvPr id="39" name="Line 563">
          <a:extLst>
            <a:ext uri="{FF2B5EF4-FFF2-40B4-BE49-F238E27FC236}">
              <a16:creationId xmlns:a16="http://schemas.microsoft.com/office/drawing/2014/main" id="{194B77AD-7B02-471D-97BE-4A59D8EB58AB}"/>
            </a:ext>
          </a:extLst>
        </xdr:cNvPr>
        <xdr:cNvSpPr>
          <a:spLocks noChangeShapeType="1"/>
        </xdr:cNvSpPr>
      </xdr:nvSpPr>
      <xdr:spPr bwMode="auto">
        <a:xfrm>
          <a:off x="847725" y="2145982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111</xdr:row>
      <xdr:rowOff>104775</xdr:rowOff>
    </xdr:from>
    <xdr:to>
      <xdr:col>1</xdr:col>
      <xdr:colOff>285750</xdr:colOff>
      <xdr:row>111</xdr:row>
      <xdr:rowOff>180975</xdr:rowOff>
    </xdr:to>
    <xdr:sp macro="" textlink="">
      <xdr:nvSpPr>
        <xdr:cNvPr id="40" name="AutoShape 564">
          <a:extLst>
            <a:ext uri="{FF2B5EF4-FFF2-40B4-BE49-F238E27FC236}">
              <a16:creationId xmlns:a16="http://schemas.microsoft.com/office/drawing/2014/main" id="{C0AB5E2D-CCA1-45ED-AC26-051C229FCA26}"/>
            </a:ext>
          </a:extLst>
        </xdr:cNvPr>
        <xdr:cNvSpPr>
          <a:spLocks noChangeArrowheads="1"/>
        </xdr:cNvSpPr>
      </xdr:nvSpPr>
      <xdr:spPr bwMode="auto">
        <a:xfrm>
          <a:off x="847725" y="21278850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200025</xdr:colOff>
      <xdr:row>107</xdr:row>
      <xdr:rowOff>95250</xdr:rowOff>
    </xdr:from>
    <xdr:to>
      <xdr:col>3</xdr:col>
      <xdr:colOff>276225</xdr:colOff>
      <xdr:row>108</xdr:row>
      <xdr:rowOff>0</xdr:rowOff>
    </xdr:to>
    <xdr:sp macro="" textlink="">
      <xdr:nvSpPr>
        <xdr:cNvPr id="41" name="AutoShape 565">
          <a:extLst>
            <a:ext uri="{FF2B5EF4-FFF2-40B4-BE49-F238E27FC236}">
              <a16:creationId xmlns:a16="http://schemas.microsoft.com/office/drawing/2014/main" id="{A7AAFD08-AD3C-4478-A7E1-E807ECFE6B47}"/>
            </a:ext>
          </a:extLst>
        </xdr:cNvPr>
        <xdr:cNvSpPr>
          <a:spLocks noChangeArrowheads="1"/>
        </xdr:cNvSpPr>
      </xdr:nvSpPr>
      <xdr:spPr bwMode="auto">
        <a:xfrm>
          <a:off x="1476375" y="205263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109</xdr:row>
      <xdr:rowOff>133350</xdr:rowOff>
    </xdr:from>
    <xdr:to>
      <xdr:col>3</xdr:col>
      <xdr:colOff>266700</xdr:colOff>
      <xdr:row>110</xdr:row>
      <xdr:rowOff>9525</xdr:rowOff>
    </xdr:to>
    <xdr:sp macro="" textlink="">
      <xdr:nvSpPr>
        <xdr:cNvPr id="42" name="AutoShape 566">
          <a:extLst>
            <a:ext uri="{FF2B5EF4-FFF2-40B4-BE49-F238E27FC236}">
              <a16:creationId xmlns:a16="http://schemas.microsoft.com/office/drawing/2014/main" id="{F369E5CF-2096-4707-B085-C9B18D544CB4}"/>
            </a:ext>
          </a:extLst>
        </xdr:cNvPr>
        <xdr:cNvSpPr>
          <a:spLocks noChangeArrowheads="1"/>
        </xdr:cNvSpPr>
      </xdr:nvSpPr>
      <xdr:spPr bwMode="auto">
        <a:xfrm>
          <a:off x="1466850" y="209073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108</xdr:row>
      <xdr:rowOff>0</xdr:rowOff>
    </xdr:from>
    <xdr:to>
      <xdr:col>3</xdr:col>
      <xdr:colOff>333375</xdr:colOff>
      <xdr:row>108</xdr:row>
      <xdr:rowOff>0</xdr:rowOff>
    </xdr:to>
    <xdr:sp macro="" textlink="">
      <xdr:nvSpPr>
        <xdr:cNvPr id="43" name="Line 567">
          <a:extLst>
            <a:ext uri="{FF2B5EF4-FFF2-40B4-BE49-F238E27FC236}">
              <a16:creationId xmlns:a16="http://schemas.microsoft.com/office/drawing/2014/main" id="{B07CFB7B-E3C1-492D-963B-A948C705382E}"/>
            </a:ext>
          </a:extLst>
        </xdr:cNvPr>
        <xdr:cNvSpPr>
          <a:spLocks noChangeShapeType="1"/>
        </xdr:cNvSpPr>
      </xdr:nvSpPr>
      <xdr:spPr bwMode="auto">
        <a:xfrm>
          <a:off x="1419225" y="206025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110</xdr:row>
      <xdr:rowOff>9525</xdr:rowOff>
    </xdr:from>
    <xdr:to>
      <xdr:col>3</xdr:col>
      <xdr:colOff>323850</xdr:colOff>
      <xdr:row>110</xdr:row>
      <xdr:rowOff>9525</xdr:rowOff>
    </xdr:to>
    <xdr:sp macro="" textlink="">
      <xdr:nvSpPr>
        <xdr:cNvPr id="44" name="Line 568">
          <a:extLst>
            <a:ext uri="{FF2B5EF4-FFF2-40B4-BE49-F238E27FC236}">
              <a16:creationId xmlns:a16="http://schemas.microsoft.com/office/drawing/2014/main" id="{3D2CA2C4-5615-42E3-8B1F-01824858CFBD}"/>
            </a:ext>
          </a:extLst>
        </xdr:cNvPr>
        <xdr:cNvSpPr>
          <a:spLocks noChangeShapeType="1"/>
        </xdr:cNvSpPr>
      </xdr:nvSpPr>
      <xdr:spPr bwMode="auto">
        <a:xfrm>
          <a:off x="1419225" y="209835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108</xdr:row>
      <xdr:rowOff>28575</xdr:rowOff>
    </xdr:from>
    <xdr:to>
      <xdr:col>3</xdr:col>
      <xdr:colOff>304800</xdr:colOff>
      <xdr:row>108</xdr:row>
      <xdr:rowOff>28575</xdr:rowOff>
    </xdr:to>
    <xdr:sp macro="" textlink="">
      <xdr:nvSpPr>
        <xdr:cNvPr id="45" name="Line 569">
          <a:extLst>
            <a:ext uri="{FF2B5EF4-FFF2-40B4-BE49-F238E27FC236}">
              <a16:creationId xmlns:a16="http://schemas.microsoft.com/office/drawing/2014/main" id="{A4A5F3EF-6E50-43A3-A6B8-6EFB18B3E725}"/>
            </a:ext>
          </a:extLst>
        </xdr:cNvPr>
        <xdr:cNvSpPr>
          <a:spLocks noChangeShapeType="1"/>
        </xdr:cNvSpPr>
      </xdr:nvSpPr>
      <xdr:spPr bwMode="auto">
        <a:xfrm>
          <a:off x="1466850" y="206311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108</xdr:row>
      <xdr:rowOff>66675</xdr:rowOff>
    </xdr:from>
    <xdr:to>
      <xdr:col>3</xdr:col>
      <xdr:colOff>276225</xdr:colOff>
      <xdr:row>108</xdr:row>
      <xdr:rowOff>66675</xdr:rowOff>
    </xdr:to>
    <xdr:sp macro="" textlink="">
      <xdr:nvSpPr>
        <xdr:cNvPr id="46" name="Line 570">
          <a:extLst>
            <a:ext uri="{FF2B5EF4-FFF2-40B4-BE49-F238E27FC236}">
              <a16:creationId xmlns:a16="http://schemas.microsoft.com/office/drawing/2014/main" id="{6233F985-F136-4A86-B955-587E8AF03DDD}"/>
            </a:ext>
          </a:extLst>
        </xdr:cNvPr>
        <xdr:cNvSpPr>
          <a:spLocks noChangeShapeType="1"/>
        </xdr:cNvSpPr>
      </xdr:nvSpPr>
      <xdr:spPr bwMode="auto">
        <a:xfrm>
          <a:off x="1485900" y="20669250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171450</xdr:colOff>
      <xdr:row>110</xdr:row>
      <xdr:rowOff>38100</xdr:rowOff>
    </xdr:from>
    <xdr:to>
      <xdr:col>3</xdr:col>
      <xdr:colOff>295275</xdr:colOff>
      <xdr:row>110</xdr:row>
      <xdr:rowOff>38100</xdr:rowOff>
    </xdr:to>
    <xdr:sp macro="" textlink="">
      <xdr:nvSpPr>
        <xdr:cNvPr id="47" name="Line 571">
          <a:extLst>
            <a:ext uri="{FF2B5EF4-FFF2-40B4-BE49-F238E27FC236}">
              <a16:creationId xmlns:a16="http://schemas.microsoft.com/office/drawing/2014/main" id="{FA5C41BE-2D6C-40A1-8356-CCC9DA901A6C}"/>
            </a:ext>
          </a:extLst>
        </xdr:cNvPr>
        <xdr:cNvSpPr>
          <a:spLocks noChangeShapeType="1"/>
        </xdr:cNvSpPr>
      </xdr:nvSpPr>
      <xdr:spPr bwMode="auto">
        <a:xfrm>
          <a:off x="1447800" y="210121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200025</xdr:colOff>
      <xdr:row>110</xdr:row>
      <xdr:rowOff>76200</xdr:rowOff>
    </xdr:from>
    <xdr:to>
      <xdr:col>3</xdr:col>
      <xdr:colOff>276225</xdr:colOff>
      <xdr:row>110</xdr:row>
      <xdr:rowOff>76200</xdr:rowOff>
    </xdr:to>
    <xdr:sp macro="" textlink="">
      <xdr:nvSpPr>
        <xdr:cNvPr id="48" name="Line 572">
          <a:extLst>
            <a:ext uri="{FF2B5EF4-FFF2-40B4-BE49-F238E27FC236}">
              <a16:creationId xmlns:a16="http://schemas.microsoft.com/office/drawing/2014/main" id="{E08C47E8-66CA-4C6B-AB9D-42A0822ADF5E}"/>
            </a:ext>
          </a:extLst>
        </xdr:cNvPr>
        <xdr:cNvSpPr>
          <a:spLocks noChangeShapeType="1"/>
        </xdr:cNvSpPr>
      </xdr:nvSpPr>
      <xdr:spPr bwMode="auto">
        <a:xfrm>
          <a:off x="1476375" y="2105025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0</xdr:rowOff>
    </xdr:from>
    <xdr:to>
      <xdr:col>5</xdr:col>
      <xdr:colOff>371475</xdr:colOff>
      <xdr:row>0</xdr:row>
      <xdr:rowOff>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8D1B6EDC-E302-40C7-AF4B-54D80D6841F6}"/>
            </a:ext>
          </a:extLst>
        </xdr:cNvPr>
        <xdr:cNvSpPr>
          <a:spLocks noChangeShapeType="1"/>
        </xdr:cNvSpPr>
      </xdr:nvSpPr>
      <xdr:spPr bwMode="auto">
        <a:xfrm>
          <a:off x="26384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0</xdr:row>
      <xdr:rowOff>0</xdr:rowOff>
    </xdr:from>
    <xdr:to>
      <xdr:col>5</xdr:col>
      <xdr:colOff>85725</xdr:colOff>
      <xdr:row>0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343F8B45-692A-40AE-869D-E12B931F8BF7}"/>
            </a:ext>
          </a:extLst>
        </xdr:cNvPr>
        <xdr:cNvSpPr>
          <a:spLocks noChangeShapeType="1"/>
        </xdr:cNvSpPr>
      </xdr:nvSpPr>
      <xdr:spPr bwMode="auto">
        <a:xfrm>
          <a:off x="23526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0</xdr:row>
      <xdr:rowOff>0</xdr:rowOff>
    </xdr:from>
    <xdr:to>
      <xdr:col>5</xdr:col>
      <xdr:colOff>200025</xdr:colOff>
      <xdr:row>0</xdr:row>
      <xdr:rowOff>0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17CE4B10-C983-471D-BC4A-927BB66A261E}"/>
            </a:ext>
          </a:extLst>
        </xdr:cNvPr>
        <xdr:cNvSpPr>
          <a:spLocks noChangeShapeType="1"/>
        </xdr:cNvSpPr>
      </xdr:nvSpPr>
      <xdr:spPr bwMode="auto">
        <a:xfrm>
          <a:off x="24669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619125</xdr:colOff>
      <xdr:row>48</xdr:row>
      <xdr:rowOff>19050</xdr:rowOff>
    </xdr:from>
    <xdr:to>
      <xdr:col>1</xdr:col>
      <xdr:colOff>76200</xdr:colOff>
      <xdr:row>48</xdr:row>
      <xdr:rowOff>133350</xdr:rowOff>
    </xdr:to>
    <xdr:sp macro="" textlink="">
      <xdr:nvSpPr>
        <xdr:cNvPr id="5" name="Line 551">
          <a:extLst>
            <a:ext uri="{FF2B5EF4-FFF2-40B4-BE49-F238E27FC236}">
              <a16:creationId xmlns:a16="http://schemas.microsoft.com/office/drawing/2014/main" id="{5A7F1FA4-0953-4272-9C6A-F9AE6DF1EF2B}"/>
            </a:ext>
          </a:extLst>
        </xdr:cNvPr>
        <xdr:cNvSpPr>
          <a:spLocks noChangeShapeType="1"/>
        </xdr:cNvSpPr>
      </xdr:nvSpPr>
      <xdr:spPr bwMode="auto">
        <a:xfrm flipH="1">
          <a:off x="619125" y="9286875"/>
          <a:ext cx="9525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48</xdr:row>
      <xdr:rowOff>28575</xdr:rowOff>
    </xdr:from>
    <xdr:to>
      <xdr:col>1</xdr:col>
      <xdr:colOff>123825</xdr:colOff>
      <xdr:row>48</xdr:row>
      <xdr:rowOff>142875</xdr:rowOff>
    </xdr:to>
    <xdr:sp macro="" textlink="">
      <xdr:nvSpPr>
        <xdr:cNvPr id="6" name="Line 552">
          <a:extLst>
            <a:ext uri="{FF2B5EF4-FFF2-40B4-BE49-F238E27FC236}">
              <a16:creationId xmlns:a16="http://schemas.microsoft.com/office/drawing/2014/main" id="{96BE7F65-E0C9-472F-A6F8-8AD6A3D8C7B6}"/>
            </a:ext>
          </a:extLst>
        </xdr:cNvPr>
        <xdr:cNvSpPr>
          <a:spLocks noChangeShapeType="1"/>
        </xdr:cNvSpPr>
      </xdr:nvSpPr>
      <xdr:spPr bwMode="auto">
        <a:xfrm flipH="1">
          <a:off x="647700" y="9296400"/>
          <a:ext cx="11430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638175</xdr:colOff>
      <xdr:row>48</xdr:row>
      <xdr:rowOff>38100</xdr:rowOff>
    </xdr:from>
    <xdr:to>
      <xdr:col>1</xdr:col>
      <xdr:colOff>95250</xdr:colOff>
      <xdr:row>49</xdr:row>
      <xdr:rowOff>0</xdr:rowOff>
    </xdr:to>
    <xdr:sp macro="" textlink="">
      <xdr:nvSpPr>
        <xdr:cNvPr id="7" name="Line 553">
          <a:extLst>
            <a:ext uri="{FF2B5EF4-FFF2-40B4-BE49-F238E27FC236}">
              <a16:creationId xmlns:a16="http://schemas.microsoft.com/office/drawing/2014/main" id="{4EE0B7E2-E1BC-4C8A-A698-1142F9566F05}"/>
            </a:ext>
          </a:extLst>
        </xdr:cNvPr>
        <xdr:cNvSpPr>
          <a:spLocks noChangeShapeType="1"/>
        </xdr:cNvSpPr>
      </xdr:nvSpPr>
      <xdr:spPr bwMode="auto">
        <a:xfrm>
          <a:off x="638175" y="9305925"/>
          <a:ext cx="95250" cy="13335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48</xdr:row>
      <xdr:rowOff>28575</xdr:rowOff>
    </xdr:from>
    <xdr:to>
      <xdr:col>1</xdr:col>
      <xdr:colOff>123825</xdr:colOff>
      <xdr:row>48</xdr:row>
      <xdr:rowOff>152400</xdr:rowOff>
    </xdr:to>
    <xdr:sp macro="" textlink="">
      <xdr:nvSpPr>
        <xdr:cNvPr id="8" name="Line 554">
          <a:extLst>
            <a:ext uri="{FF2B5EF4-FFF2-40B4-BE49-F238E27FC236}">
              <a16:creationId xmlns:a16="http://schemas.microsoft.com/office/drawing/2014/main" id="{A7B8CE53-EC6D-4A38-82BC-9002BCB786FE}"/>
            </a:ext>
          </a:extLst>
        </xdr:cNvPr>
        <xdr:cNvSpPr>
          <a:spLocks noChangeShapeType="1"/>
        </xdr:cNvSpPr>
      </xdr:nvSpPr>
      <xdr:spPr bwMode="auto">
        <a:xfrm>
          <a:off x="666750" y="9296400"/>
          <a:ext cx="95250" cy="123825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371475</xdr:colOff>
      <xdr:row>49</xdr:row>
      <xdr:rowOff>0</xdr:rowOff>
    </xdr:from>
    <xdr:to>
      <xdr:col>5</xdr:col>
      <xdr:colOff>371475</xdr:colOff>
      <xdr:row>53</xdr:row>
      <xdr:rowOff>0</xdr:rowOff>
    </xdr:to>
    <xdr:sp macro="" textlink="">
      <xdr:nvSpPr>
        <xdr:cNvPr id="9" name="Line 555">
          <a:extLst>
            <a:ext uri="{FF2B5EF4-FFF2-40B4-BE49-F238E27FC236}">
              <a16:creationId xmlns:a16="http://schemas.microsoft.com/office/drawing/2014/main" id="{4E148DE8-55B7-4DBA-AE2F-8D49586B8C81}"/>
            </a:ext>
          </a:extLst>
        </xdr:cNvPr>
        <xdr:cNvSpPr>
          <a:spLocks noChangeShapeType="1"/>
        </xdr:cNvSpPr>
      </xdr:nvSpPr>
      <xdr:spPr bwMode="auto">
        <a:xfrm>
          <a:off x="2638425" y="9439275"/>
          <a:ext cx="0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51</xdr:row>
      <xdr:rowOff>0</xdr:rowOff>
    </xdr:from>
    <xdr:to>
      <xdr:col>5</xdr:col>
      <xdr:colOff>85725</xdr:colOff>
      <xdr:row>53</xdr:row>
      <xdr:rowOff>9525</xdr:rowOff>
    </xdr:to>
    <xdr:sp macro="" textlink="">
      <xdr:nvSpPr>
        <xdr:cNvPr id="10" name="Line 556">
          <a:extLst>
            <a:ext uri="{FF2B5EF4-FFF2-40B4-BE49-F238E27FC236}">
              <a16:creationId xmlns:a16="http://schemas.microsoft.com/office/drawing/2014/main" id="{EAA54AB5-CD5D-49B6-813B-2D69B54BD341}"/>
            </a:ext>
          </a:extLst>
        </xdr:cNvPr>
        <xdr:cNvSpPr>
          <a:spLocks noChangeShapeType="1"/>
        </xdr:cNvSpPr>
      </xdr:nvSpPr>
      <xdr:spPr bwMode="auto">
        <a:xfrm>
          <a:off x="2352675" y="981075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54</xdr:row>
      <xdr:rowOff>0</xdr:rowOff>
    </xdr:from>
    <xdr:to>
      <xdr:col>5</xdr:col>
      <xdr:colOff>200025</xdr:colOff>
      <xdr:row>56</xdr:row>
      <xdr:rowOff>9525</xdr:rowOff>
    </xdr:to>
    <xdr:sp macro="" textlink="">
      <xdr:nvSpPr>
        <xdr:cNvPr id="11" name="Line 557">
          <a:extLst>
            <a:ext uri="{FF2B5EF4-FFF2-40B4-BE49-F238E27FC236}">
              <a16:creationId xmlns:a16="http://schemas.microsoft.com/office/drawing/2014/main" id="{94405AAD-87F4-4CC5-BEA3-947A553A9380}"/>
            </a:ext>
          </a:extLst>
        </xdr:cNvPr>
        <xdr:cNvSpPr>
          <a:spLocks noChangeShapeType="1"/>
        </xdr:cNvSpPr>
      </xdr:nvSpPr>
      <xdr:spPr bwMode="auto">
        <a:xfrm>
          <a:off x="2466975" y="10382250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381000</xdr:colOff>
      <xdr:row>57</xdr:row>
      <xdr:rowOff>85725</xdr:rowOff>
    </xdr:from>
    <xdr:to>
      <xdr:col>3</xdr:col>
      <xdr:colOff>0</xdr:colOff>
      <xdr:row>57</xdr:row>
      <xdr:rowOff>85725</xdr:rowOff>
    </xdr:to>
    <xdr:sp macro="" textlink="">
      <xdr:nvSpPr>
        <xdr:cNvPr id="12" name="Line 558">
          <a:extLst>
            <a:ext uri="{FF2B5EF4-FFF2-40B4-BE49-F238E27FC236}">
              <a16:creationId xmlns:a16="http://schemas.microsoft.com/office/drawing/2014/main" id="{60B205F9-4404-4B1A-8D3E-784338D533C3}"/>
            </a:ext>
          </a:extLst>
        </xdr:cNvPr>
        <xdr:cNvSpPr>
          <a:spLocks noChangeShapeType="1"/>
        </xdr:cNvSpPr>
      </xdr:nvSpPr>
      <xdr:spPr bwMode="auto">
        <a:xfrm flipH="1">
          <a:off x="1019175" y="109823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0</xdr:colOff>
      <xdr:row>57</xdr:row>
      <xdr:rowOff>95250</xdr:rowOff>
    </xdr:from>
    <xdr:to>
      <xdr:col>4</xdr:col>
      <xdr:colOff>200025</xdr:colOff>
      <xdr:row>57</xdr:row>
      <xdr:rowOff>95250</xdr:rowOff>
    </xdr:to>
    <xdr:sp macro="" textlink="">
      <xdr:nvSpPr>
        <xdr:cNvPr id="13" name="Line 559">
          <a:extLst>
            <a:ext uri="{FF2B5EF4-FFF2-40B4-BE49-F238E27FC236}">
              <a16:creationId xmlns:a16="http://schemas.microsoft.com/office/drawing/2014/main" id="{0926DFA2-1156-40D0-B65A-2245F10EF159}"/>
            </a:ext>
          </a:extLst>
        </xdr:cNvPr>
        <xdr:cNvSpPr>
          <a:spLocks noChangeShapeType="1"/>
        </xdr:cNvSpPr>
      </xdr:nvSpPr>
      <xdr:spPr bwMode="auto">
        <a:xfrm>
          <a:off x="1771650" y="109918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123825</xdr:colOff>
      <xdr:row>53</xdr:row>
      <xdr:rowOff>0</xdr:rowOff>
    </xdr:from>
    <xdr:to>
      <xdr:col>1</xdr:col>
      <xdr:colOff>371475</xdr:colOff>
      <xdr:row>53</xdr:row>
      <xdr:rowOff>0</xdr:rowOff>
    </xdr:to>
    <xdr:sp macro="" textlink="">
      <xdr:nvSpPr>
        <xdr:cNvPr id="14" name="Line 560">
          <a:extLst>
            <a:ext uri="{FF2B5EF4-FFF2-40B4-BE49-F238E27FC236}">
              <a16:creationId xmlns:a16="http://schemas.microsoft.com/office/drawing/2014/main" id="{1B8D0100-6BE2-461B-AADB-B4C6130065B6}"/>
            </a:ext>
          </a:extLst>
        </xdr:cNvPr>
        <xdr:cNvSpPr>
          <a:spLocks noChangeShapeType="1"/>
        </xdr:cNvSpPr>
      </xdr:nvSpPr>
      <xdr:spPr bwMode="auto">
        <a:xfrm>
          <a:off x="762000" y="102108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53</xdr:row>
      <xdr:rowOff>28575</xdr:rowOff>
    </xdr:from>
    <xdr:to>
      <xdr:col>1</xdr:col>
      <xdr:colOff>342900</xdr:colOff>
      <xdr:row>53</xdr:row>
      <xdr:rowOff>28575</xdr:rowOff>
    </xdr:to>
    <xdr:sp macro="" textlink="">
      <xdr:nvSpPr>
        <xdr:cNvPr id="15" name="Line 561">
          <a:extLst>
            <a:ext uri="{FF2B5EF4-FFF2-40B4-BE49-F238E27FC236}">
              <a16:creationId xmlns:a16="http://schemas.microsoft.com/office/drawing/2014/main" id="{DDF0B713-5C05-4DAC-910C-30CBE568CA79}"/>
            </a:ext>
          </a:extLst>
        </xdr:cNvPr>
        <xdr:cNvSpPr>
          <a:spLocks noChangeShapeType="1"/>
        </xdr:cNvSpPr>
      </xdr:nvSpPr>
      <xdr:spPr bwMode="auto">
        <a:xfrm>
          <a:off x="800100" y="102393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190500</xdr:colOff>
      <xdr:row>53</xdr:row>
      <xdr:rowOff>57150</xdr:rowOff>
    </xdr:from>
    <xdr:to>
      <xdr:col>1</xdr:col>
      <xdr:colOff>314325</xdr:colOff>
      <xdr:row>53</xdr:row>
      <xdr:rowOff>57150</xdr:rowOff>
    </xdr:to>
    <xdr:sp macro="" textlink="">
      <xdr:nvSpPr>
        <xdr:cNvPr id="16" name="Line 562">
          <a:extLst>
            <a:ext uri="{FF2B5EF4-FFF2-40B4-BE49-F238E27FC236}">
              <a16:creationId xmlns:a16="http://schemas.microsoft.com/office/drawing/2014/main" id="{D58ABBE5-20FD-4EFE-84C4-44B49E16E7F1}"/>
            </a:ext>
          </a:extLst>
        </xdr:cNvPr>
        <xdr:cNvSpPr>
          <a:spLocks noChangeShapeType="1"/>
        </xdr:cNvSpPr>
      </xdr:nvSpPr>
      <xdr:spPr bwMode="auto">
        <a:xfrm>
          <a:off x="828675" y="102679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53</xdr:row>
      <xdr:rowOff>85725</xdr:rowOff>
    </xdr:from>
    <xdr:to>
      <xdr:col>1</xdr:col>
      <xdr:colOff>285750</xdr:colOff>
      <xdr:row>53</xdr:row>
      <xdr:rowOff>85725</xdr:rowOff>
    </xdr:to>
    <xdr:sp macro="" textlink="">
      <xdr:nvSpPr>
        <xdr:cNvPr id="17" name="Line 563">
          <a:extLst>
            <a:ext uri="{FF2B5EF4-FFF2-40B4-BE49-F238E27FC236}">
              <a16:creationId xmlns:a16="http://schemas.microsoft.com/office/drawing/2014/main" id="{07A850BD-2ED9-43F8-AD33-1B9313F9B8B5}"/>
            </a:ext>
          </a:extLst>
        </xdr:cNvPr>
        <xdr:cNvSpPr>
          <a:spLocks noChangeShapeType="1"/>
        </xdr:cNvSpPr>
      </xdr:nvSpPr>
      <xdr:spPr bwMode="auto">
        <a:xfrm>
          <a:off x="847725" y="1029652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52</xdr:row>
      <xdr:rowOff>104775</xdr:rowOff>
    </xdr:from>
    <xdr:to>
      <xdr:col>1</xdr:col>
      <xdr:colOff>285750</xdr:colOff>
      <xdr:row>52</xdr:row>
      <xdr:rowOff>180975</xdr:rowOff>
    </xdr:to>
    <xdr:sp macro="" textlink="">
      <xdr:nvSpPr>
        <xdr:cNvPr id="18" name="AutoShape 564">
          <a:extLst>
            <a:ext uri="{FF2B5EF4-FFF2-40B4-BE49-F238E27FC236}">
              <a16:creationId xmlns:a16="http://schemas.microsoft.com/office/drawing/2014/main" id="{5F03C883-BA1D-48B0-88D9-880E1F9F4A78}"/>
            </a:ext>
          </a:extLst>
        </xdr:cNvPr>
        <xdr:cNvSpPr>
          <a:spLocks noChangeArrowheads="1"/>
        </xdr:cNvSpPr>
      </xdr:nvSpPr>
      <xdr:spPr bwMode="auto">
        <a:xfrm>
          <a:off x="847725" y="10115550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200025</xdr:colOff>
      <xdr:row>48</xdr:row>
      <xdr:rowOff>95250</xdr:rowOff>
    </xdr:from>
    <xdr:to>
      <xdr:col>3</xdr:col>
      <xdr:colOff>276225</xdr:colOff>
      <xdr:row>49</xdr:row>
      <xdr:rowOff>0</xdr:rowOff>
    </xdr:to>
    <xdr:sp macro="" textlink="">
      <xdr:nvSpPr>
        <xdr:cNvPr id="19" name="AutoShape 565">
          <a:extLst>
            <a:ext uri="{FF2B5EF4-FFF2-40B4-BE49-F238E27FC236}">
              <a16:creationId xmlns:a16="http://schemas.microsoft.com/office/drawing/2014/main" id="{E8E43307-FBCA-4677-B4EF-54B45C93297F}"/>
            </a:ext>
          </a:extLst>
        </xdr:cNvPr>
        <xdr:cNvSpPr>
          <a:spLocks noChangeArrowheads="1"/>
        </xdr:cNvSpPr>
      </xdr:nvSpPr>
      <xdr:spPr bwMode="auto">
        <a:xfrm>
          <a:off x="1476375" y="93630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50</xdr:row>
      <xdr:rowOff>133350</xdr:rowOff>
    </xdr:from>
    <xdr:to>
      <xdr:col>3</xdr:col>
      <xdr:colOff>266700</xdr:colOff>
      <xdr:row>51</xdr:row>
      <xdr:rowOff>9525</xdr:rowOff>
    </xdr:to>
    <xdr:sp macro="" textlink="">
      <xdr:nvSpPr>
        <xdr:cNvPr id="20" name="AutoShape 566">
          <a:extLst>
            <a:ext uri="{FF2B5EF4-FFF2-40B4-BE49-F238E27FC236}">
              <a16:creationId xmlns:a16="http://schemas.microsoft.com/office/drawing/2014/main" id="{65F8E4EC-6704-4D66-ACD8-1A4D63389E36}"/>
            </a:ext>
          </a:extLst>
        </xdr:cNvPr>
        <xdr:cNvSpPr>
          <a:spLocks noChangeArrowheads="1"/>
        </xdr:cNvSpPr>
      </xdr:nvSpPr>
      <xdr:spPr bwMode="auto">
        <a:xfrm>
          <a:off x="1466850" y="97440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49</xdr:row>
      <xdr:rowOff>0</xdr:rowOff>
    </xdr:from>
    <xdr:to>
      <xdr:col>3</xdr:col>
      <xdr:colOff>333375</xdr:colOff>
      <xdr:row>49</xdr:row>
      <xdr:rowOff>0</xdr:rowOff>
    </xdr:to>
    <xdr:sp macro="" textlink="">
      <xdr:nvSpPr>
        <xdr:cNvPr id="21" name="Line 567">
          <a:extLst>
            <a:ext uri="{FF2B5EF4-FFF2-40B4-BE49-F238E27FC236}">
              <a16:creationId xmlns:a16="http://schemas.microsoft.com/office/drawing/2014/main" id="{EAA34B6C-024B-41DD-9092-1B939E8717BF}"/>
            </a:ext>
          </a:extLst>
        </xdr:cNvPr>
        <xdr:cNvSpPr>
          <a:spLocks noChangeShapeType="1"/>
        </xdr:cNvSpPr>
      </xdr:nvSpPr>
      <xdr:spPr bwMode="auto">
        <a:xfrm>
          <a:off x="1419225" y="94392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51</xdr:row>
      <xdr:rowOff>9525</xdr:rowOff>
    </xdr:from>
    <xdr:to>
      <xdr:col>3</xdr:col>
      <xdr:colOff>323850</xdr:colOff>
      <xdr:row>51</xdr:row>
      <xdr:rowOff>9525</xdr:rowOff>
    </xdr:to>
    <xdr:sp macro="" textlink="">
      <xdr:nvSpPr>
        <xdr:cNvPr id="22" name="Line 568">
          <a:extLst>
            <a:ext uri="{FF2B5EF4-FFF2-40B4-BE49-F238E27FC236}">
              <a16:creationId xmlns:a16="http://schemas.microsoft.com/office/drawing/2014/main" id="{AF321827-7200-49AC-B3CA-4D5FB3382A0A}"/>
            </a:ext>
          </a:extLst>
        </xdr:cNvPr>
        <xdr:cNvSpPr>
          <a:spLocks noChangeShapeType="1"/>
        </xdr:cNvSpPr>
      </xdr:nvSpPr>
      <xdr:spPr bwMode="auto">
        <a:xfrm>
          <a:off x="1419225" y="98202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49</xdr:row>
      <xdr:rowOff>28575</xdr:rowOff>
    </xdr:from>
    <xdr:to>
      <xdr:col>3</xdr:col>
      <xdr:colOff>304800</xdr:colOff>
      <xdr:row>49</xdr:row>
      <xdr:rowOff>28575</xdr:rowOff>
    </xdr:to>
    <xdr:sp macro="" textlink="">
      <xdr:nvSpPr>
        <xdr:cNvPr id="23" name="Line 569">
          <a:extLst>
            <a:ext uri="{FF2B5EF4-FFF2-40B4-BE49-F238E27FC236}">
              <a16:creationId xmlns:a16="http://schemas.microsoft.com/office/drawing/2014/main" id="{1C3D59F3-4584-4FD9-B2EE-F63C0C5C58C1}"/>
            </a:ext>
          </a:extLst>
        </xdr:cNvPr>
        <xdr:cNvSpPr>
          <a:spLocks noChangeShapeType="1"/>
        </xdr:cNvSpPr>
      </xdr:nvSpPr>
      <xdr:spPr bwMode="auto">
        <a:xfrm>
          <a:off x="1466850" y="94678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49</xdr:row>
      <xdr:rowOff>66675</xdr:rowOff>
    </xdr:from>
    <xdr:to>
      <xdr:col>3</xdr:col>
      <xdr:colOff>276225</xdr:colOff>
      <xdr:row>49</xdr:row>
      <xdr:rowOff>66675</xdr:rowOff>
    </xdr:to>
    <xdr:sp macro="" textlink="">
      <xdr:nvSpPr>
        <xdr:cNvPr id="24" name="Line 570">
          <a:extLst>
            <a:ext uri="{FF2B5EF4-FFF2-40B4-BE49-F238E27FC236}">
              <a16:creationId xmlns:a16="http://schemas.microsoft.com/office/drawing/2014/main" id="{CE82DA1E-C23C-4283-A22A-12C3CD03F267}"/>
            </a:ext>
          </a:extLst>
        </xdr:cNvPr>
        <xdr:cNvSpPr>
          <a:spLocks noChangeShapeType="1"/>
        </xdr:cNvSpPr>
      </xdr:nvSpPr>
      <xdr:spPr bwMode="auto">
        <a:xfrm>
          <a:off x="1485900" y="9505950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171450</xdr:colOff>
      <xdr:row>51</xdr:row>
      <xdr:rowOff>38100</xdr:rowOff>
    </xdr:from>
    <xdr:to>
      <xdr:col>3</xdr:col>
      <xdr:colOff>295275</xdr:colOff>
      <xdr:row>51</xdr:row>
      <xdr:rowOff>38100</xdr:rowOff>
    </xdr:to>
    <xdr:sp macro="" textlink="">
      <xdr:nvSpPr>
        <xdr:cNvPr id="25" name="Line 571">
          <a:extLst>
            <a:ext uri="{FF2B5EF4-FFF2-40B4-BE49-F238E27FC236}">
              <a16:creationId xmlns:a16="http://schemas.microsoft.com/office/drawing/2014/main" id="{D2B51C69-6417-4B30-BF62-67D237F64C7C}"/>
            </a:ext>
          </a:extLst>
        </xdr:cNvPr>
        <xdr:cNvSpPr>
          <a:spLocks noChangeShapeType="1"/>
        </xdr:cNvSpPr>
      </xdr:nvSpPr>
      <xdr:spPr bwMode="auto">
        <a:xfrm>
          <a:off x="1447800" y="98488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200025</xdr:colOff>
      <xdr:row>51</xdr:row>
      <xdr:rowOff>76200</xdr:rowOff>
    </xdr:from>
    <xdr:to>
      <xdr:col>3</xdr:col>
      <xdr:colOff>276225</xdr:colOff>
      <xdr:row>51</xdr:row>
      <xdr:rowOff>76200</xdr:rowOff>
    </xdr:to>
    <xdr:sp macro="" textlink="">
      <xdr:nvSpPr>
        <xdr:cNvPr id="26" name="Line 572">
          <a:extLst>
            <a:ext uri="{FF2B5EF4-FFF2-40B4-BE49-F238E27FC236}">
              <a16:creationId xmlns:a16="http://schemas.microsoft.com/office/drawing/2014/main" id="{4C95E683-3B86-47B5-B7D6-717E7D70424E}"/>
            </a:ext>
          </a:extLst>
        </xdr:cNvPr>
        <xdr:cNvSpPr>
          <a:spLocks noChangeShapeType="1"/>
        </xdr:cNvSpPr>
      </xdr:nvSpPr>
      <xdr:spPr bwMode="auto">
        <a:xfrm>
          <a:off x="1476375" y="988695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619125</xdr:colOff>
      <xdr:row>107</xdr:row>
      <xdr:rowOff>19050</xdr:rowOff>
    </xdr:from>
    <xdr:to>
      <xdr:col>1</xdr:col>
      <xdr:colOff>76200</xdr:colOff>
      <xdr:row>107</xdr:row>
      <xdr:rowOff>133350</xdr:rowOff>
    </xdr:to>
    <xdr:sp macro="" textlink="">
      <xdr:nvSpPr>
        <xdr:cNvPr id="27" name="Line 551">
          <a:extLst>
            <a:ext uri="{FF2B5EF4-FFF2-40B4-BE49-F238E27FC236}">
              <a16:creationId xmlns:a16="http://schemas.microsoft.com/office/drawing/2014/main" id="{5AD60E1C-192D-4558-A477-CA10A61EEC1F}"/>
            </a:ext>
          </a:extLst>
        </xdr:cNvPr>
        <xdr:cNvSpPr>
          <a:spLocks noChangeShapeType="1"/>
        </xdr:cNvSpPr>
      </xdr:nvSpPr>
      <xdr:spPr bwMode="auto">
        <a:xfrm flipH="1">
          <a:off x="619125" y="20450175"/>
          <a:ext cx="9525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107</xdr:row>
      <xdr:rowOff>28575</xdr:rowOff>
    </xdr:from>
    <xdr:to>
      <xdr:col>1</xdr:col>
      <xdr:colOff>123825</xdr:colOff>
      <xdr:row>107</xdr:row>
      <xdr:rowOff>142875</xdr:rowOff>
    </xdr:to>
    <xdr:sp macro="" textlink="">
      <xdr:nvSpPr>
        <xdr:cNvPr id="28" name="Line 552">
          <a:extLst>
            <a:ext uri="{FF2B5EF4-FFF2-40B4-BE49-F238E27FC236}">
              <a16:creationId xmlns:a16="http://schemas.microsoft.com/office/drawing/2014/main" id="{7DFD25CD-30AB-42B1-9270-3A8678DAC1A4}"/>
            </a:ext>
          </a:extLst>
        </xdr:cNvPr>
        <xdr:cNvSpPr>
          <a:spLocks noChangeShapeType="1"/>
        </xdr:cNvSpPr>
      </xdr:nvSpPr>
      <xdr:spPr bwMode="auto">
        <a:xfrm flipH="1">
          <a:off x="647700" y="20459700"/>
          <a:ext cx="114300" cy="1143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638175</xdr:colOff>
      <xdr:row>107</xdr:row>
      <xdr:rowOff>38100</xdr:rowOff>
    </xdr:from>
    <xdr:to>
      <xdr:col>1</xdr:col>
      <xdr:colOff>95250</xdr:colOff>
      <xdr:row>108</xdr:row>
      <xdr:rowOff>0</xdr:rowOff>
    </xdr:to>
    <xdr:sp macro="" textlink="">
      <xdr:nvSpPr>
        <xdr:cNvPr id="29" name="Line 553">
          <a:extLst>
            <a:ext uri="{FF2B5EF4-FFF2-40B4-BE49-F238E27FC236}">
              <a16:creationId xmlns:a16="http://schemas.microsoft.com/office/drawing/2014/main" id="{2CB3DA5B-1853-4616-894D-B5F343E1A6CB}"/>
            </a:ext>
          </a:extLst>
        </xdr:cNvPr>
        <xdr:cNvSpPr>
          <a:spLocks noChangeShapeType="1"/>
        </xdr:cNvSpPr>
      </xdr:nvSpPr>
      <xdr:spPr bwMode="auto">
        <a:xfrm>
          <a:off x="638175" y="20469225"/>
          <a:ext cx="95250" cy="13335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</xdr:colOff>
      <xdr:row>107</xdr:row>
      <xdr:rowOff>28575</xdr:rowOff>
    </xdr:from>
    <xdr:to>
      <xdr:col>1</xdr:col>
      <xdr:colOff>123825</xdr:colOff>
      <xdr:row>107</xdr:row>
      <xdr:rowOff>152400</xdr:rowOff>
    </xdr:to>
    <xdr:sp macro="" textlink="">
      <xdr:nvSpPr>
        <xdr:cNvPr id="30" name="Line 554">
          <a:extLst>
            <a:ext uri="{FF2B5EF4-FFF2-40B4-BE49-F238E27FC236}">
              <a16:creationId xmlns:a16="http://schemas.microsoft.com/office/drawing/2014/main" id="{FEB48BBF-5039-4C55-B531-07837D26C6FE}"/>
            </a:ext>
          </a:extLst>
        </xdr:cNvPr>
        <xdr:cNvSpPr>
          <a:spLocks noChangeShapeType="1"/>
        </xdr:cNvSpPr>
      </xdr:nvSpPr>
      <xdr:spPr bwMode="auto">
        <a:xfrm>
          <a:off x="666750" y="20459700"/>
          <a:ext cx="95250" cy="123825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371475</xdr:colOff>
      <xdr:row>108</xdr:row>
      <xdr:rowOff>0</xdr:rowOff>
    </xdr:from>
    <xdr:to>
      <xdr:col>5</xdr:col>
      <xdr:colOff>371475</xdr:colOff>
      <xdr:row>112</xdr:row>
      <xdr:rowOff>0</xdr:rowOff>
    </xdr:to>
    <xdr:sp macro="" textlink="">
      <xdr:nvSpPr>
        <xdr:cNvPr id="31" name="Line 555">
          <a:extLst>
            <a:ext uri="{FF2B5EF4-FFF2-40B4-BE49-F238E27FC236}">
              <a16:creationId xmlns:a16="http://schemas.microsoft.com/office/drawing/2014/main" id="{7E87A8D5-8033-4586-ACCB-A58796800DE8}"/>
            </a:ext>
          </a:extLst>
        </xdr:cNvPr>
        <xdr:cNvSpPr>
          <a:spLocks noChangeShapeType="1"/>
        </xdr:cNvSpPr>
      </xdr:nvSpPr>
      <xdr:spPr bwMode="auto">
        <a:xfrm>
          <a:off x="2638425" y="20602575"/>
          <a:ext cx="0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110</xdr:row>
      <xdr:rowOff>0</xdr:rowOff>
    </xdr:from>
    <xdr:to>
      <xdr:col>5</xdr:col>
      <xdr:colOff>85725</xdr:colOff>
      <xdr:row>112</xdr:row>
      <xdr:rowOff>9525</xdr:rowOff>
    </xdr:to>
    <xdr:sp macro="" textlink="">
      <xdr:nvSpPr>
        <xdr:cNvPr id="32" name="Line 556">
          <a:extLst>
            <a:ext uri="{FF2B5EF4-FFF2-40B4-BE49-F238E27FC236}">
              <a16:creationId xmlns:a16="http://schemas.microsoft.com/office/drawing/2014/main" id="{6234E5DD-9EFD-4B99-AE21-9A1E6329CAD3}"/>
            </a:ext>
          </a:extLst>
        </xdr:cNvPr>
        <xdr:cNvSpPr>
          <a:spLocks noChangeShapeType="1"/>
        </xdr:cNvSpPr>
      </xdr:nvSpPr>
      <xdr:spPr bwMode="auto">
        <a:xfrm>
          <a:off x="2352675" y="20974050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200025</xdr:colOff>
      <xdr:row>113</xdr:row>
      <xdr:rowOff>0</xdr:rowOff>
    </xdr:from>
    <xdr:to>
      <xdr:col>5</xdr:col>
      <xdr:colOff>200025</xdr:colOff>
      <xdr:row>115</xdr:row>
      <xdr:rowOff>9525</xdr:rowOff>
    </xdr:to>
    <xdr:sp macro="" textlink="">
      <xdr:nvSpPr>
        <xdr:cNvPr id="33" name="Line 557">
          <a:extLst>
            <a:ext uri="{FF2B5EF4-FFF2-40B4-BE49-F238E27FC236}">
              <a16:creationId xmlns:a16="http://schemas.microsoft.com/office/drawing/2014/main" id="{781A1981-AA8C-4564-BAFD-C6F7D183DE41}"/>
            </a:ext>
          </a:extLst>
        </xdr:cNvPr>
        <xdr:cNvSpPr>
          <a:spLocks noChangeShapeType="1"/>
        </xdr:cNvSpPr>
      </xdr:nvSpPr>
      <xdr:spPr bwMode="auto">
        <a:xfrm>
          <a:off x="2466975" y="21545550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381000</xdr:colOff>
      <xdr:row>116</xdr:row>
      <xdr:rowOff>85725</xdr:rowOff>
    </xdr:from>
    <xdr:to>
      <xdr:col>3</xdr:col>
      <xdr:colOff>0</xdr:colOff>
      <xdr:row>116</xdr:row>
      <xdr:rowOff>85725</xdr:rowOff>
    </xdr:to>
    <xdr:sp macro="" textlink="">
      <xdr:nvSpPr>
        <xdr:cNvPr id="34" name="Line 558">
          <a:extLst>
            <a:ext uri="{FF2B5EF4-FFF2-40B4-BE49-F238E27FC236}">
              <a16:creationId xmlns:a16="http://schemas.microsoft.com/office/drawing/2014/main" id="{0CB7D53A-958A-497E-9E16-53733DE7997B}"/>
            </a:ext>
          </a:extLst>
        </xdr:cNvPr>
        <xdr:cNvSpPr>
          <a:spLocks noChangeShapeType="1"/>
        </xdr:cNvSpPr>
      </xdr:nvSpPr>
      <xdr:spPr bwMode="auto">
        <a:xfrm flipH="1">
          <a:off x="1019175" y="221456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4</xdr:col>
      <xdr:colOff>0</xdr:colOff>
      <xdr:row>116</xdr:row>
      <xdr:rowOff>95250</xdr:rowOff>
    </xdr:from>
    <xdr:to>
      <xdr:col>4</xdr:col>
      <xdr:colOff>200025</xdr:colOff>
      <xdr:row>116</xdr:row>
      <xdr:rowOff>95250</xdr:rowOff>
    </xdr:to>
    <xdr:sp macro="" textlink="">
      <xdr:nvSpPr>
        <xdr:cNvPr id="35" name="Line 559">
          <a:extLst>
            <a:ext uri="{FF2B5EF4-FFF2-40B4-BE49-F238E27FC236}">
              <a16:creationId xmlns:a16="http://schemas.microsoft.com/office/drawing/2014/main" id="{3A3047BD-DBBD-4EB8-A9C1-2C0F32770AA6}"/>
            </a:ext>
          </a:extLst>
        </xdr:cNvPr>
        <xdr:cNvSpPr>
          <a:spLocks noChangeShapeType="1"/>
        </xdr:cNvSpPr>
      </xdr:nvSpPr>
      <xdr:spPr bwMode="auto">
        <a:xfrm>
          <a:off x="1771650" y="221551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123825</xdr:colOff>
      <xdr:row>112</xdr:row>
      <xdr:rowOff>0</xdr:rowOff>
    </xdr:from>
    <xdr:to>
      <xdr:col>1</xdr:col>
      <xdr:colOff>371475</xdr:colOff>
      <xdr:row>112</xdr:row>
      <xdr:rowOff>0</xdr:rowOff>
    </xdr:to>
    <xdr:sp macro="" textlink="">
      <xdr:nvSpPr>
        <xdr:cNvPr id="36" name="Line 560">
          <a:extLst>
            <a:ext uri="{FF2B5EF4-FFF2-40B4-BE49-F238E27FC236}">
              <a16:creationId xmlns:a16="http://schemas.microsoft.com/office/drawing/2014/main" id="{F64483C6-5537-49DE-A4D9-6723FE165AEC}"/>
            </a:ext>
          </a:extLst>
        </xdr:cNvPr>
        <xdr:cNvSpPr>
          <a:spLocks noChangeShapeType="1"/>
        </xdr:cNvSpPr>
      </xdr:nvSpPr>
      <xdr:spPr bwMode="auto">
        <a:xfrm>
          <a:off x="762000" y="213741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112</xdr:row>
      <xdr:rowOff>28575</xdr:rowOff>
    </xdr:from>
    <xdr:to>
      <xdr:col>1</xdr:col>
      <xdr:colOff>342900</xdr:colOff>
      <xdr:row>112</xdr:row>
      <xdr:rowOff>28575</xdr:rowOff>
    </xdr:to>
    <xdr:sp macro="" textlink="">
      <xdr:nvSpPr>
        <xdr:cNvPr id="37" name="Line 561">
          <a:extLst>
            <a:ext uri="{FF2B5EF4-FFF2-40B4-BE49-F238E27FC236}">
              <a16:creationId xmlns:a16="http://schemas.microsoft.com/office/drawing/2014/main" id="{D2393A21-3DEB-4D01-B258-1D79D8654C8D}"/>
            </a:ext>
          </a:extLst>
        </xdr:cNvPr>
        <xdr:cNvSpPr>
          <a:spLocks noChangeShapeType="1"/>
        </xdr:cNvSpPr>
      </xdr:nvSpPr>
      <xdr:spPr bwMode="auto">
        <a:xfrm>
          <a:off x="800100" y="214026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190500</xdr:colOff>
      <xdr:row>112</xdr:row>
      <xdr:rowOff>57150</xdr:rowOff>
    </xdr:from>
    <xdr:to>
      <xdr:col>1</xdr:col>
      <xdr:colOff>314325</xdr:colOff>
      <xdr:row>112</xdr:row>
      <xdr:rowOff>57150</xdr:rowOff>
    </xdr:to>
    <xdr:sp macro="" textlink="">
      <xdr:nvSpPr>
        <xdr:cNvPr id="38" name="Line 562">
          <a:extLst>
            <a:ext uri="{FF2B5EF4-FFF2-40B4-BE49-F238E27FC236}">
              <a16:creationId xmlns:a16="http://schemas.microsoft.com/office/drawing/2014/main" id="{BAA4957D-C7F8-4B19-9286-F8070CA60BBB}"/>
            </a:ext>
          </a:extLst>
        </xdr:cNvPr>
        <xdr:cNvSpPr>
          <a:spLocks noChangeShapeType="1"/>
        </xdr:cNvSpPr>
      </xdr:nvSpPr>
      <xdr:spPr bwMode="auto">
        <a:xfrm>
          <a:off x="828675" y="214312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112</xdr:row>
      <xdr:rowOff>85725</xdr:rowOff>
    </xdr:from>
    <xdr:to>
      <xdr:col>1</xdr:col>
      <xdr:colOff>285750</xdr:colOff>
      <xdr:row>112</xdr:row>
      <xdr:rowOff>85725</xdr:rowOff>
    </xdr:to>
    <xdr:sp macro="" textlink="">
      <xdr:nvSpPr>
        <xdr:cNvPr id="39" name="Line 563">
          <a:extLst>
            <a:ext uri="{FF2B5EF4-FFF2-40B4-BE49-F238E27FC236}">
              <a16:creationId xmlns:a16="http://schemas.microsoft.com/office/drawing/2014/main" id="{8DE9DC02-D995-480E-AAEC-C31EC3E09119}"/>
            </a:ext>
          </a:extLst>
        </xdr:cNvPr>
        <xdr:cNvSpPr>
          <a:spLocks noChangeShapeType="1"/>
        </xdr:cNvSpPr>
      </xdr:nvSpPr>
      <xdr:spPr bwMode="auto">
        <a:xfrm>
          <a:off x="847725" y="2145982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209550</xdr:colOff>
      <xdr:row>111</xdr:row>
      <xdr:rowOff>104775</xdr:rowOff>
    </xdr:from>
    <xdr:to>
      <xdr:col>1</xdr:col>
      <xdr:colOff>285750</xdr:colOff>
      <xdr:row>111</xdr:row>
      <xdr:rowOff>180975</xdr:rowOff>
    </xdr:to>
    <xdr:sp macro="" textlink="">
      <xdr:nvSpPr>
        <xdr:cNvPr id="40" name="AutoShape 564">
          <a:extLst>
            <a:ext uri="{FF2B5EF4-FFF2-40B4-BE49-F238E27FC236}">
              <a16:creationId xmlns:a16="http://schemas.microsoft.com/office/drawing/2014/main" id="{8E703CE2-A7C5-4604-8EAD-0309C958263F}"/>
            </a:ext>
          </a:extLst>
        </xdr:cNvPr>
        <xdr:cNvSpPr>
          <a:spLocks noChangeArrowheads="1"/>
        </xdr:cNvSpPr>
      </xdr:nvSpPr>
      <xdr:spPr bwMode="auto">
        <a:xfrm>
          <a:off x="847725" y="21278850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200025</xdr:colOff>
      <xdr:row>107</xdr:row>
      <xdr:rowOff>95250</xdr:rowOff>
    </xdr:from>
    <xdr:to>
      <xdr:col>3</xdr:col>
      <xdr:colOff>276225</xdr:colOff>
      <xdr:row>108</xdr:row>
      <xdr:rowOff>0</xdr:rowOff>
    </xdr:to>
    <xdr:sp macro="" textlink="">
      <xdr:nvSpPr>
        <xdr:cNvPr id="41" name="AutoShape 565">
          <a:extLst>
            <a:ext uri="{FF2B5EF4-FFF2-40B4-BE49-F238E27FC236}">
              <a16:creationId xmlns:a16="http://schemas.microsoft.com/office/drawing/2014/main" id="{8662DB0F-13EC-4D73-B638-13E68245F00B}"/>
            </a:ext>
          </a:extLst>
        </xdr:cNvPr>
        <xdr:cNvSpPr>
          <a:spLocks noChangeArrowheads="1"/>
        </xdr:cNvSpPr>
      </xdr:nvSpPr>
      <xdr:spPr bwMode="auto">
        <a:xfrm>
          <a:off x="1476375" y="205263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109</xdr:row>
      <xdr:rowOff>133350</xdr:rowOff>
    </xdr:from>
    <xdr:to>
      <xdr:col>3</xdr:col>
      <xdr:colOff>266700</xdr:colOff>
      <xdr:row>110</xdr:row>
      <xdr:rowOff>9525</xdr:rowOff>
    </xdr:to>
    <xdr:sp macro="" textlink="">
      <xdr:nvSpPr>
        <xdr:cNvPr id="42" name="AutoShape 566">
          <a:extLst>
            <a:ext uri="{FF2B5EF4-FFF2-40B4-BE49-F238E27FC236}">
              <a16:creationId xmlns:a16="http://schemas.microsoft.com/office/drawing/2014/main" id="{6CDFBD59-5698-4816-8183-CFF689926797}"/>
            </a:ext>
          </a:extLst>
        </xdr:cNvPr>
        <xdr:cNvSpPr>
          <a:spLocks noChangeArrowheads="1"/>
        </xdr:cNvSpPr>
      </xdr:nvSpPr>
      <xdr:spPr bwMode="auto">
        <a:xfrm>
          <a:off x="1466850" y="20907375"/>
          <a:ext cx="76200" cy="76200"/>
        </a:xfrm>
        <a:prstGeom prst="flowChartMer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142875</xdr:colOff>
      <xdr:row>108</xdr:row>
      <xdr:rowOff>0</xdr:rowOff>
    </xdr:from>
    <xdr:to>
      <xdr:col>3</xdr:col>
      <xdr:colOff>333375</xdr:colOff>
      <xdr:row>108</xdr:row>
      <xdr:rowOff>0</xdr:rowOff>
    </xdr:to>
    <xdr:sp macro="" textlink="">
      <xdr:nvSpPr>
        <xdr:cNvPr id="43" name="Line 567">
          <a:extLst>
            <a:ext uri="{FF2B5EF4-FFF2-40B4-BE49-F238E27FC236}">
              <a16:creationId xmlns:a16="http://schemas.microsoft.com/office/drawing/2014/main" id="{9769A776-7369-4C45-BF46-DCEDB59516FE}"/>
            </a:ext>
          </a:extLst>
        </xdr:cNvPr>
        <xdr:cNvSpPr>
          <a:spLocks noChangeShapeType="1"/>
        </xdr:cNvSpPr>
      </xdr:nvSpPr>
      <xdr:spPr bwMode="auto">
        <a:xfrm>
          <a:off x="1419225" y="206025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110</xdr:row>
      <xdr:rowOff>9525</xdr:rowOff>
    </xdr:from>
    <xdr:to>
      <xdr:col>3</xdr:col>
      <xdr:colOff>323850</xdr:colOff>
      <xdr:row>110</xdr:row>
      <xdr:rowOff>9525</xdr:rowOff>
    </xdr:to>
    <xdr:sp macro="" textlink="">
      <xdr:nvSpPr>
        <xdr:cNvPr id="44" name="Line 568">
          <a:extLst>
            <a:ext uri="{FF2B5EF4-FFF2-40B4-BE49-F238E27FC236}">
              <a16:creationId xmlns:a16="http://schemas.microsoft.com/office/drawing/2014/main" id="{04D6C3B5-5C35-47FF-B802-AFEB7E8D423C}"/>
            </a:ext>
          </a:extLst>
        </xdr:cNvPr>
        <xdr:cNvSpPr>
          <a:spLocks noChangeShapeType="1"/>
        </xdr:cNvSpPr>
      </xdr:nvSpPr>
      <xdr:spPr bwMode="auto">
        <a:xfrm>
          <a:off x="1419225" y="209835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108</xdr:row>
      <xdr:rowOff>28575</xdr:rowOff>
    </xdr:from>
    <xdr:to>
      <xdr:col>3</xdr:col>
      <xdr:colOff>304800</xdr:colOff>
      <xdr:row>108</xdr:row>
      <xdr:rowOff>28575</xdr:rowOff>
    </xdr:to>
    <xdr:sp macro="" textlink="">
      <xdr:nvSpPr>
        <xdr:cNvPr id="45" name="Line 569">
          <a:extLst>
            <a:ext uri="{FF2B5EF4-FFF2-40B4-BE49-F238E27FC236}">
              <a16:creationId xmlns:a16="http://schemas.microsoft.com/office/drawing/2014/main" id="{5A7018F7-7ADC-408F-B935-FB7E1330F442}"/>
            </a:ext>
          </a:extLst>
        </xdr:cNvPr>
        <xdr:cNvSpPr>
          <a:spLocks noChangeShapeType="1"/>
        </xdr:cNvSpPr>
      </xdr:nvSpPr>
      <xdr:spPr bwMode="auto">
        <a:xfrm>
          <a:off x="1466850" y="206311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108</xdr:row>
      <xdr:rowOff>66675</xdr:rowOff>
    </xdr:from>
    <xdr:to>
      <xdr:col>3</xdr:col>
      <xdr:colOff>276225</xdr:colOff>
      <xdr:row>108</xdr:row>
      <xdr:rowOff>66675</xdr:rowOff>
    </xdr:to>
    <xdr:sp macro="" textlink="">
      <xdr:nvSpPr>
        <xdr:cNvPr id="46" name="Line 570">
          <a:extLst>
            <a:ext uri="{FF2B5EF4-FFF2-40B4-BE49-F238E27FC236}">
              <a16:creationId xmlns:a16="http://schemas.microsoft.com/office/drawing/2014/main" id="{D00ED01B-9099-4971-92B8-75679B879ECA}"/>
            </a:ext>
          </a:extLst>
        </xdr:cNvPr>
        <xdr:cNvSpPr>
          <a:spLocks noChangeShapeType="1"/>
        </xdr:cNvSpPr>
      </xdr:nvSpPr>
      <xdr:spPr bwMode="auto">
        <a:xfrm>
          <a:off x="1485900" y="20669250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171450</xdr:colOff>
      <xdr:row>110</xdr:row>
      <xdr:rowOff>38100</xdr:rowOff>
    </xdr:from>
    <xdr:to>
      <xdr:col>3</xdr:col>
      <xdr:colOff>295275</xdr:colOff>
      <xdr:row>110</xdr:row>
      <xdr:rowOff>38100</xdr:rowOff>
    </xdr:to>
    <xdr:sp macro="" textlink="">
      <xdr:nvSpPr>
        <xdr:cNvPr id="47" name="Line 571">
          <a:extLst>
            <a:ext uri="{FF2B5EF4-FFF2-40B4-BE49-F238E27FC236}">
              <a16:creationId xmlns:a16="http://schemas.microsoft.com/office/drawing/2014/main" id="{3E98456C-4F65-4F40-BB9D-8E42EB16D22A}"/>
            </a:ext>
          </a:extLst>
        </xdr:cNvPr>
        <xdr:cNvSpPr>
          <a:spLocks noChangeShapeType="1"/>
        </xdr:cNvSpPr>
      </xdr:nvSpPr>
      <xdr:spPr bwMode="auto">
        <a:xfrm>
          <a:off x="1447800" y="2101215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200025</xdr:colOff>
      <xdr:row>110</xdr:row>
      <xdr:rowOff>76200</xdr:rowOff>
    </xdr:from>
    <xdr:to>
      <xdr:col>3</xdr:col>
      <xdr:colOff>276225</xdr:colOff>
      <xdr:row>110</xdr:row>
      <xdr:rowOff>76200</xdr:rowOff>
    </xdr:to>
    <xdr:sp macro="" textlink="">
      <xdr:nvSpPr>
        <xdr:cNvPr id="48" name="Line 572">
          <a:extLst>
            <a:ext uri="{FF2B5EF4-FFF2-40B4-BE49-F238E27FC236}">
              <a16:creationId xmlns:a16="http://schemas.microsoft.com/office/drawing/2014/main" id="{DFF0395C-777D-4CA1-9AF3-20A6A8E3BD13}"/>
            </a:ext>
          </a:extLst>
        </xdr:cNvPr>
        <xdr:cNvSpPr>
          <a:spLocks noChangeShapeType="1"/>
        </xdr:cNvSpPr>
      </xdr:nvSpPr>
      <xdr:spPr bwMode="auto">
        <a:xfrm>
          <a:off x="1476375" y="2105025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47625</xdr:rowOff>
    </xdr:from>
    <xdr:to>
      <xdr:col>3</xdr:col>
      <xdr:colOff>1809750</xdr:colOff>
      <xdr:row>10</xdr:row>
      <xdr:rowOff>276225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200025" y="933450"/>
          <a:ext cx="5381625" cy="3400425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419100</xdr:colOff>
      <xdr:row>13</xdr:row>
      <xdr:rowOff>0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/>
        </xdr:cNvSpPr>
      </xdr:nvSpPr>
      <xdr:spPr bwMode="auto">
        <a:xfrm>
          <a:off x="3028950" y="4905375"/>
          <a:ext cx="419100" cy="0"/>
        </a:xfrm>
        <a:custGeom>
          <a:avLst/>
          <a:gdLst>
            <a:gd name="T0" fmla="*/ 2147483647 w 44"/>
            <a:gd name="T1" fmla="*/ 0 h 104"/>
            <a:gd name="T2" fmla="*/ 2147483647 w 44"/>
            <a:gd name="T3" fmla="*/ 0 h 104"/>
            <a:gd name="T4" fmla="*/ 0 w 44"/>
            <a:gd name="T5" fmla="*/ 0 h 104"/>
            <a:gd name="T6" fmla="*/ 2147483647 w 44"/>
            <a:gd name="T7" fmla="*/ 0 h 104"/>
            <a:gd name="T8" fmla="*/ 2147483647 w 44"/>
            <a:gd name="T9" fmla="*/ 0 h 10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4"/>
            <a:gd name="T16" fmla="*/ 0 h 104"/>
            <a:gd name="T17" fmla="*/ 44 w 44"/>
            <a:gd name="T18" fmla="*/ 0 h 10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4" h="104">
              <a:moveTo>
                <a:pt x="44" y="98"/>
              </a:moveTo>
              <a:lnTo>
                <a:pt x="10" y="0"/>
              </a:lnTo>
              <a:lnTo>
                <a:pt x="0" y="3"/>
              </a:lnTo>
              <a:lnTo>
                <a:pt x="31" y="104"/>
              </a:lnTo>
              <a:lnTo>
                <a:pt x="44" y="98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2133600</xdr:colOff>
      <xdr:row>13</xdr:row>
      <xdr:rowOff>0</xdr:rowOff>
    </xdr:from>
    <xdr:to>
      <xdr:col>2</xdr:col>
      <xdr:colOff>609600</xdr:colOff>
      <xdr:row>13</xdr:row>
      <xdr:rowOff>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/>
        </xdr:cNvSpPr>
      </xdr:nvSpPr>
      <xdr:spPr bwMode="auto">
        <a:xfrm>
          <a:off x="2876550" y="4905375"/>
          <a:ext cx="762000" cy="0"/>
        </a:xfrm>
        <a:custGeom>
          <a:avLst/>
          <a:gdLst>
            <a:gd name="T0" fmla="*/ 2147483647 w 70"/>
            <a:gd name="T1" fmla="*/ 0 h 84"/>
            <a:gd name="T2" fmla="*/ 2147483647 w 70"/>
            <a:gd name="T3" fmla="*/ 0 h 84"/>
            <a:gd name="T4" fmla="*/ 2147483647 w 70"/>
            <a:gd name="T5" fmla="*/ 0 h 84"/>
            <a:gd name="T6" fmla="*/ 0 w 70"/>
            <a:gd name="T7" fmla="*/ 0 h 84"/>
            <a:gd name="T8" fmla="*/ 2147483647 w 70"/>
            <a:gd name="T9" fmla="*/ 0 h 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0"/>
            <a:gd name="T16" fmla="*/ 0 h 84"/>
            <a:gd name="T17" fmla="*/ 70 w 70"/>
            <a:gd name="T18" fmla="*/ 0 h 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0" h="84">
              <a:moveTo>
                <a:pt x="11" y="3"/>
              </a:moveTo>
              <a:lnTo>
                <a:pt x="70" y="75"/>
              </a:lnTo>
              <a:lnTo>
                <a:pt x="55" y="84"/>
              </a:lnTo>
              <a:lnTo>
                <a:pt x="0" y="0"/>
              </a:lnTo>
              <a:lnTo>
                <a:pt x="11" y="3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0</xdr:col>
      <xdr:colOff>200025</xdr:colOff>
      <xdr:row>13</xdr:row>
      <xdr:rowOff>47625</xdr:rowOff>
    </xdr:from>
    <xdr:to>
      <xdr:col>3</xdr:col>
      <xdr:colOff>1809750</xdr:colOff>
      <xdr:row>22</xdr:row>
      <xdr:rowOff>276225</xdr:rowOff>
    </xdr:to>
    <xdr:sp macro="" textlink="">
      <xdr:nvSpPr>
        <xdr:cNvPr id="22" name="Rectangle 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>
          <a:spLocks noChangeArrowheads="1"/>
        </xdr:cNvSpPr>
      </xdr:nvSpPr>
      <xdr:spPr bwMode="auto">
        <a:xfrm>
          <a:off x="200025" y="933864"/>
          <a:ext cx="5386595" cy="343397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26</xdr:row>
      <xdr:rowOff>47625</xdr:rowOff>
    </xdr:from>
    <xdr:to>
      <xdr:col>3</xdr:col>
      <xdr:colOff>1809750</xdr:colOff>
      <xdr:row>35</xdr:row>
      <xdr:rowOff>276225</xdr:rowOff>
    </xdr:to>
    <xdr:sp macro="" textlink="">
      <xdr:nvSpPr>
        <xdr:cNvPr id="24" name="Rectangle 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>
          <a:spLocks noChangeArrowheads="1"/>
        </xdr:cNvSpPr>
      </xdr:nvSpPr>
      <xdr:spPr bwMode="auto">
        <a:xfrm>
          <a:off x="200025" y="930852"/>
          <a:ext cx="5385089" cy="3345873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419100</xdr:colOff>
      <xdr:row>38</xdr:row>
      <xdr:rowOff>0</xdr:rowOff>
    </xdr:to>
    <xdr:sp macro="" textlink="">
      <xdr:nvSpPr>
        <xdr:cNvPr id="25" name="Freeform 2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>
          <a:spLocks/>
        </xdr:cNvSpPr>
      </xdr:nvSpPr>
      <xdr:spPr bwMode="auto">
        <a:xfrm>
          <a:off x="3030682" y="4831773"/>
          <a:ext cx="419100" cy="0"/>
        </a:xfrm>
        <a:custGeom>
          <a:avLst/>
          <a:gdLst>
            <a:gd name="T0" fmla="*/ 2147483647 w 44"/>
            <a:gd name="T1" fmla="*/ 0 h 104"/>
            <a:gd name="T2" fmla="*/ 2147483647 w 44"/>
            <a:gd name="T3" fmla="*/ 0 h 104"/>
            <a:gd name="T4" fmla="*/ 0 w 44"/>
            <a:gd name="T5" fmla="*/ 0 h 104"/>
            <a:gd name="T6" fmla="*/ 2147483647 w 44"/>
            <a:gd name="T7" fmla="*/ 0 h 104"/>
            <a:gd name="T8" fmla="*/ 2147483647 w 44"/>
            <a:gd name="T9" fmla="*/ 0 h 10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4"/>
            <a:gd name="T16" fmla="*/ 0 h 104"/>
            <a:gd name="T17" fmla="*/ 44 w 44"/>
            <a:gd name="T18" fmla="*/ 0 h 10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4" h="104">
              <a:moveTo>
                <a:pt x="44" y="98"/>
              </a:moveTo>
              <a:lnTo>
                <a:pt x="10" y="0"/>
              </a:lnTo>
              <a:lnTo>
                <a:pt x="0" y="3"/>
              </a:lnTo>
              <a:lnTo>
                <a:pt x="31" y="104"/>
              </a:lnTo>
              <a:lnTo>
                <a:pt x="44" y="98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2133600</xdr:colOff>
      <xdr:row>38</xdr:row>
      <xdr:rowOff>0</xdr:rowOff>
    </xdr:from>
    <xdr:to>
      <xdr:col>2</xdr:col>
      <xdr:colOff>609600</xdr:colOff>
      <xdr:row>38</xdr:row>
      <xdr:rowOff>0</xdr:rowOff>
    </xdr:to>
    <xdr:sp macro="" textlink="">
      <xdr:nvSpPr>
        <xdr:cNvPr id="26" name="Freeform 3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>
          <a:spLocks/>
        </xdr:cNvSpPr>
      </xdr:nvSpPr>
      <xdr:spPr bwMode="auto">
        <a:xfrm>
          <a:off x="2878282" y="4831773"/>
          <a:ext cx="762000" cy="0"/>
        </a:xfrm>
        <a:custGeom>
          <a:avLst/>
          <a:gdLst>
            <a:gd name="T0" fmla="*/ 2147483647 w 70"/>
            <a:gd name="T1" fmla="*/ 0 h 84"/>
            <a:gd name="T2" fmla="*/ 2147483647 w 70"/>
            <a:gd name="T3" fmla="*/ 0 h 84"/>
            <a:gd name="T4" fmla="*/ 2147483647 w 70"/>
            <a:gd name="T5" fmla="*/ 0 h 84"/>
            <a:gd name="T6" fmla="*/ 0 w 70"/>
            <a:gd name="T7" fmla="*/ 0 h 84"/>
            <a:gd name="T8" fmla="*/ 2147483647 w 70"/>
            <a:gd name="T9" fmla="*/ 0 h 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0"/>
            <a:gd name="T16" fmla="*/ 0 h 84"/>
            <a:gd name="T17" fmla="*/ 70 w 70"/>
            <a:gd name="T18" fmla="*/ 0 h 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0" h="84">
              <a:moveTo>
                <a:pt x="11" y="3"/>
              </a:moveTo>
              <a:lnTo>
                <a:pt x="70" y="75"/>
              </a:lnTo>
              <a:lnTo>
                <a:pt x="55" y="84"/>
              </a:lnTo>
              <a:lnTo>
                <a:pt x="0" y="0"/>
              </a:lnTo>
              <a:lnTo>
                <a:pt x="11" y="3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0</xdr:col>
      <xdr:colOff>200025</xdr:colOff>
      <xdr:row>38</xdr:row>
      <xdr:rowOff>47625</xdr:rowOff>
    </xdr:from>
    <xdr:to>
      <xdr:col>3</xdr:col>
      <xdr:colOff>1809750</xdr:colOff>
      <xdr:row>47</xdr:row>
      <xdr:rowOff>276225</xdr:rowOff>
    </xdr:to>
    <xdr:sp macro="" textlink="">
      <xdr:nvSpPr>
        <xdr:cNvPr id="28" name="Rectangle 1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>
          <a:spLocks noChangeArrowheads="1"/>
        </xdr:cNvSpPr>
      </xdr:nvSpPr>
      <xdr:spPr bwMode="auto">
        <a:xfrm>
          <a:off x="200025" y="4879398"/>
          <a:ext cx="5385089" cy="3345872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51</xdr:row>
      <xdr:rowOff>47625</xdr:rowOff>
    </xdr:from>
    <xdr:to>
      <xdr:col>3</xdr:col>
      <xdr:colOff>1809750</xdr:colOff>
      <xdr:row>60</xdr:row>
      <xdr:rowOff>276225</xdr:rowOff>
    </xdr:to>
    <xdr:sp macro="" textlink="">
      <xdr:nvSpPr>
        <xdr:cNvPr id="49" name="Rectangle 1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>
          <a:spLocks noChangeArrowheads="1"/>
        </xdr:cNvSpPr>
      </xdr:nvSpPr>
      <xdr:spPr bwMode="auto">
        <a:xfrm>
          <a:off x="200025" y="9751919"/>
          <a:ext cx="5374901" cy="3355041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63</xdr:row>
      <xdr:rowOff>0</xdr:rowOff>
    </xdr:from>
    <xdr:to>
      <xdr:col>2</xdr:col>
      <xdr:colOff>419100</xdr:colOff>
      <xdr:row>63</xdr:row>
      <xdr:rowOff>0</xdr:rowOff>
    </xdr:to>
    <xdr:sp macro="" textlink="">
      <xdr:nvSpPr>
        <xdr:cNvPr id="50" name="Freeform 2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>
          <a:spLocks/>
        </xdr:cNvSpPr>
      </xdr:nvSpPr>
      <xdr:spPr bwMode="auto">
        <a:xfrm>
          <a:off x="3025588" y="13671176"/>
          <a:ext cx="419100" cy="0"/>
        </a:xfrm>
        <a:custGeom>
          <a:avLst/>
          <a:gdLst>
            <a:gd name="T0" fmla="*/ 2147483647 w 44"/>
            <a:gd name="T1" fmla="*/ 0 h 104"/>
            <a:gd name="T2" fmla="*/ 2147483647 w 44"/>
            <a:gd name="T3" fmla="*/ 0 h 104"/>
            <a:gd name="T4" fmla="*/ 0 w 44"/>
            <a:gd name="T5" fmla="*/ 0 h 104"/>
            <a:gd name="T6" fmla="*/ 2147483647 w 44"/>
            <a:gd name="T7" fmla="*/ 0 h 104"/>
            <a:gd name="T8" fmla="*/ 2147483647 w 44"/>
            <a:gd name="T9" fmla="*/ 0 h 10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4"/>
            <a:gd name="T16" fmla="*/ 0 h 104"/>
            <a:gd name="T17" fmla="*/ 44 w 44"/>
            <a:gd name="T18" fmla="*/ 0 h 10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4" h="104">
              <a:moveTo>
                <a:pt x="44" y="98"/>
              </a:moveTo>
              <a:lnTo>
                <a:pt x="10" y="0"/>
              </a:lnTo>
              <a:lnTo>
                <a:pt x="0" y="3"/>
              </a:lnTo>
              <a:lnTo>
                <a:pt x="31" y="104"/>
              </a:lnTo>
              <a:lnTo>
                <a:pt x="44" y="98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2133600</xdr:colOff>
      <xdr:row>63</xdr:row>
      <xdr:rowOff>0</xdr:rowOff>
    </xdr:from>
    <xdr:to>
      <xdr:col>2</xdr:col>
      <xdr:colOff>609600</xdr:colOff>
      <xdr:row>63</xdr:row>
      <xdr:rowOff>0</xdr:rowOff>
    </xdr:to>
    <xdr:sp macro="" textlink="">
      <xdr:nvSpPr>
        <xdr:cNvPr id="51" name="Freeform 3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>
          <a:spLocks/>
        </xdr:cNvSpPr>
      </xdr:nvSpPr>
      <xdr:spPr bwMode="auto">
        <a:xfrm>
          <a:off x="2873188" y="13671176"/>
          <a:ext cx="762000" cy="0"/>
        </a:xfrm>
        <a:custGeom>
          <a:avLst/>
          <a:gdLst>
            <a:gd name="T0" fmla="*/ 2147483647 w 70"/>
            <a:gd name="T1" fmla="*/ 0 h 84"/>
            <a:gd name="T2" fmla="*/ 2147483647 w 70"/>
            <a:gd name="T3" fmla="*/ 0 h 84"/>
            <a:gd name="T4" fmla="*/ 2147483647 w 70"/>
            <a:gd name="T5" fmla="*/ 0 h 84"/>
            <a:gd name="T6" fmla="*/ 0 w 70"/>
            <a:gd name="T7" fmla="*/ 0 h 84"/>
            <a:gd name="T8" fmla="*/ 2147483647 w 70"/>
            <a:gd name="T9" fmla="*/ 0 h 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0"/>
            <a:gd name="T16" fmla="*/ 0 h 84"/>
            <a:gd name="T17" fmla="*/ 70 w 70"/>
            <a:gd name="T18" fmla="*/ 0 h 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0" h="84">
              <a:moveTo>
                <a:pt x="11" y="3"/>
              </a:moveTo>
              <a:lnTo>
                <a:pt x="70" y="75"/>
              </a:lnTo>
              <a:lnTo>
                <a:pt x="55" y="84"/>
              </a:lnTo>
              <a:lnTo>
                <a:pt x="0" y="0"/>
              </a:lnTo>
              <a:lnTo>
                <a:pt x="11" y="3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0</xdr:col>
      <xdr:colOff>200025</xdr:colOff>
      <xdr:row>63</xdr:row>
      <xdr:rowOff>47625</xdr:rowOff>
    </xdr:from>
    <xdr:to>
      <xdr:col>3</xdr:col>
      <xdr:colOff>1809750</xdr:colOff>
      <xdr:row>72</xdr:row>
      <xdr:rowOff>276225</xdr:rowOff>
    </xdr:to>
    <xdr:sp macro="" textlink="">
      <xdr:nvSpPr>
        <xdr:cNvPr id="52" name="Rectangle 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>
          <a:spLocks noChangeArrowheads="1"/>
        </xdr:cNvSpPr>
      </xdr:nvSpPr>
      <xdr:spPr bwMode="auto">
        <a:xfrm>
          <a:off x="200025" y="13718801"/>
          <a:ext cx="5374901" cy="3355042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76</xdr:row>
      <xdr:rowOff>47625</xdr:rowOff>
    </xdr:from>
    <xdr:to>
      <xdr:col>3</xdr:col>
      <xdr:colOff>1809750</xdr:colOff>
      <xdr:row>85</xdr:row>
      <xdr:rowOff>276225</xdr:rowOff>
    </xdr:to>
    <xdr:sp macro="" textlink="">
      <xdr:nvSpPr>
        <xdr:cNvPr id="53" name="Rectangle 1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>
          <a:spLocks noChangeArrowheads="1"/>
        </xdr:cNvSpPr>
      </xdr:nvSpPr>
      <xdr:spPr bwMode="auto">
        <a:xfrm>
          <a:off x="200025" y="9751919"/>
          <a:ext cx="5374901" cy="3355041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88</xdr:row>
      <xdr:rowOff>0</xdr:rowOff>
    </xdr:from>
    <xdr:to>
      <xdr:col>2</xdr:col>
      <xdr:colOff>419100</xdr:colOff>
      <xdr:row>88</xdr:row>
      <xdr:rowOff>0</xdr:rowOff>
    </xdr:to>
    <xdr:sp macro="" textlink="">
      <xdr:nvSpPr>
        <xdr:cNvPr id="54" name="Freeform 2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>
          <a:spLocks/>
        </xdr:cNvSpPr>
      </xdr:nvSpPr>
      <xdr:spPr bwMode="auto">
        <a:xfrm>
          <a:off x="3025588" y="13671176"/>
          <a:ext cx="419100" cy="0"/>
        </a:xfrm>
        <a:custGeom>
          <a:avLst/>
          <a:gdLst>
            <a:gd name="T0" fmla="*/ 2147483647 w 44"/>
            <a:gd name="T1" fmla="*/ 0 h 104"/>
            <a:gd name="T2" fmla="*/ 2147483647 w 44"/>
            <a:gd name="T3" fmla="*/ 0 h 104"/>
            <a:gd name="T4" fmla="*/ 0 w 44"/>
            <a:gd name="T5" fmla="*/ 0 h 104"/>
            <a:gd name="T6" fmla="*/ 2147483647 w 44"/>
            <a:gd name="T7" fmla="*/ 0 h 104"/>
            <a:gd name="T8" fmla="*/ 2147483647 w 44"/>
            <a:gd name="T9" fmla="*/ 0 h 10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4"/>
            <a:gd name="T16" fmla="*/ 0 h 104"/>
            <a:gd name="T17" fmla="*/ 44 w 44"/>
            <a:gd name="T18" fmla="*/ 0 h 10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4" h="104">
              <a:moveTo>
                <a:pt x="44" y="98"/>
              </a:moveTo>
              <a:lnTo>
                <a:pt x="10" y="0"/>
              </a:lnTo>
              <a:lnTo>
                <a:pt x="0" y="3"/>
              </a:lnTo>
              <a:lnTo>
                <a:pt x="31" y="104"/>
              </a:lnTo>
              <a:lnTo>
                <a:pt x="44" y="98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2133600</xdr:colOff>
      <xdr:row>88</xdr:row>
      <xdr:rowOff>0</xdr:rowOff>
    </xdr:from>
    <xdr:to>
      <xdr:col>2</xdr:col>
      <xdr:colOff>609600</xdr:colOff>
      <xdr:row>88</xdr:row>
      <xdr:rowOff>0</xdr:rowOff>
    </xdr:to>
    <xdr:sp macro="" textlink="">
      <xdr:nvSpPr>
        <xdr:cNvPr id="55" name="Freeform 3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>
          <a:spLocks/>
        </xdr:cNvSpPr>
      </xdr:nvSpPr>
      <xdr:spPr bwMode="auto">
        <a:xfrm>
          <a:off x="2873188" y="13671176"/>
          <a:ext cx="762000" cy="0"/>
        </a:xfrm>
        <a:custGeom>
          <a:avLst/>
          <a:gdLst>
            <a:gd name="T0" fmla="*/ 2147483647 w 70"/>
            <a:gd name="T1" fmla="*/ 0 h 84"/>
            <a:gd name="T2" fmla="*/ 2147483647 w 70"/>
            <a:gd name="T3" fmla="*/ 0 h 84"/>
            <a:gd name="T4" fmla="*/ 2147483647 w 70"/>
            <a:gd name="T5" fmla="*/ 0 h 84"/>
            <a:gd name="T6" fmla="*/ 0 w 70"/>
            <a:gd name="T7" fmla="*/ 0 h 84"/>
            <a:gd name="T8" fmla="*/ 2147483647 w 70"/>
            <a:gd name="T9" fmla="*/ 0 h 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0"/>
            <a:gd name="T16" fmla="*/ 0 h 84"/>
            <a:gd name="T17" fmla="*/ 70 w 70"/>
            <a:gd name="T18" fmla="*/ 0 h 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0" h="84">
              <a:moveTo>
                <a:pt x="11" y="3"/>
              </a:moveTo>
              <a:lnTo>
                <a:pt x="70" y="75"/>
              </a:lnTo>
              <a:lnTo>
                <a:pt x="55" y="84"/>
              </a:lnTo>
              <a:lnTo>
                <a:pt x="0" y="0"/>
              </a:lnTo>
              <a:lnTo>
                <a:pt x="11" y="3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0</xdr:col>
      <xdr:colOff>200025</xdr:colOff>
      <xdr:row>101</xdr:row>
      <xdr:rowOff>47625</xdr:rowOff>
    </xdr:from>
    <xdr:to>
      <xdr:col>3</xdr:col>
      <xdr:colOff>1809750</xdr:colOff>
      <xdr:row>110</xdr:row>
      <xdr:rowOff>276225</xdr:rowOff>
    </xdr:to>
    <xdr:sp macro="" textlink="">
      <xdr:nvSpPr>
        <xdr:cNvPr id="57" name="Rectangle 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>
          <a:spLocks noChangeArrowheads="1"/>
        </xdr:cNvSpPr>
      </xdr:nvSpPr>
      <xdr:spPr bwMode="auto">
        <a:xfrm>
          <a:off x="200025" y="9751919"/>
          <a:ext cx="5374901" cy="3355041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419100</xdr:colOff>
      <xdr:row>113</xdr:row>
      <xdr:rowOff>0</xdr:rowOff>
    </xdr:to>
    <xdr:sp macro="" textlink="">
      <xdr:nvSpPr>
        <xdr:cNvPr id="58" name="Freeform 2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>
          <a:spLocks/>
        </xdr:cNvSpPr>
      </xdr:nvSpPr>
      <xdr:spPr bwMode="auto">
        <a:xfrm>
          <a:off x="3025588" y="13671176"/>
          <a:ext cx="419100" cy="0"/>
        </a:xfrm>
        <a:custGeom>
          <a:avLst/>
          <a:gdLst>
            <a:gd name="T0" fmla="*/ 2147483647 w 44"/>
            <a:gd name="T1" fmla="*/ 0 h 104"/>
            <a:gd name="T2" fmla="*/ 2147483647 w 44"/>
            <a:gd name="T3" fmla="*/ 0 h 104"/>
            <a:gd name="T4" fmla="*/ 0 w 44"/>
            <a:gd name="T5" fmla="*/ 0 h 104"/>
            <a:gd name="T6" fmla="*/ 2147483647 w 44"/>
            <a:gd name="T7" fmla="*/ 0 h 104"/>
            <a:gd name="T8" fmla="*/ 2147483647 w 44"/>
            <a:gd name="T9" fmla="*/ 0 h 10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4"/>
            <a:gd name="T16" fmla="*/ 0 h 104"/>
            <a:gd name="T17" fmla="*/ 44 w 44"/>
            <a:gd name="T18" fmla="*/ 0 h 10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4" h="104">
              <a:moveTo>
                <a:pt x="44" y="98"/>
              </a:moveTo>
              <a:lnTo>
                <a:pt x="10" y="0"/>
              </a:lnTo>
              <a:lnTo>
                <a:pt x="0" y="3"/>
              </a:lnTo>
              <a:lnTo>
                <a:pt x="31" y="104"/>
              </a:lnTo>
              <a:lnTo>
                <a:pt x="44" y="98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2133600</xdr:colOff>
      <xdr:row>113</xdr:row>
      <xdr:rowOff>0</xdr:rowOff>
    </xdr:from>
    <xdr:to>
      <xdr:col>2</xdr:col>
      <xdr:colOff>609600</xdr:colOff>
      <xdr:row>113</xdr:row>
      <xdr:rowOff>0</xdr:rowOff>
    </xdr:to>
    <xdr:sp macro="" textlink="">
      <xdr:nvSpPr>
        <xdr:cNvPr id="59" name="Freeform 3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>
          <a:spLocks/>
        </xdr:cNvSpPr>
      </xdr:nvSpPr>
      <xdr:spPr bwMode="auto">
        <a:xfrm>
          <a:off x="2873188" y="13671176"/>
          <a:ext cx="762000" cy="0"/>
        </a:xfrm>
        <a:custGeom>
          <a:avLst/>
          <a:gdLst>
            <a:gd name="T0" fmla="*/ 2147483647 w 70"/>
            <a:gd name="T1" fmla="*/ 0 h 84"/>
            <a:gd name="T2" fmla="*/ 2147483647 w 70"/>
            <a:gd name="T3" fmla="*/ 0 h 84"/>
            <a:gd name="T4" fmla="*/ 2147483647 w 70"/>
            <a:gd name="T5" fmla="*/ 0 h 84"/>
            <a:gd name="T6" fmla="*/ 0 w 70"/>
            <a:gd name="T7" fmla="*/ 0 h 84"/>
            <a:gd name="T8" fmla="*/ 2147483647 w 70"/>
            <a:gd name="T9" fmla="*/ 0 h 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0"/>
            <a:gd name="T16" fmla="*/ 0 h 84"/>
            <a:gd name="T17" fmla="*/ 70 w 70"/>
            <a:gd name="T18" fmla="*/ 0 h 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0" h="84">
              <a:moveTo>
                <a:pt x="11" y="3"/>
              </a:moveTo>
              <a:lnTo>
                <a:pt x="70" y="75"/>
              </a:lnTo>
              <a:lnTo>
                <a:pt x="55" y="84"/>
              </a:lnTo>
              <a:lnTo>
                <a:pt x="0" y="0"/>
              </a:lnTo>
              <a:lnTo>
                <a:pt x="11" y="3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0</xdr:col>
      <xdr:colOff>200025</xdr:colOff>
      <xdr:row>113</xdr:row>
      <xdr:rowOff>47625</xdr:rowOff>
    </xdr:from>
    <xdr:to>
      <xdr:col>3</xdr:col>
      <xdr:colOff>1809750</xdr:colOff>
      <xdr:row>122</xdr:row>
      <xdr:rowOff>276225</xdr:rowOff>
    </xdr:to>
    <xdr:sp macro="" textlink="">
      <xdr:nvSpPr>
        <xdr:cNvPr id="60" name="Rectangle 1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>
          <a:spLocks noChangeArrowheads="1"/>
        </xdr:cNvSpPr>
      </xdr:nvSpPr>
      <xdr:spPr bwMode="auto">
        <a:xfrm>
          <a:off x="200025" y="13718801"/>
          <a:ext cx="5374901" cy="3355042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190500</xdr:colOff>
      <xdr:row>88</xdr:row>
      <xdr:rowOff>69273</xdr:rowOff>
    </xdr:from>
    <xdr:to>
      <xdr:col>3</xdr:col>
      <xdr:colOff>1800225</xdr:colOff>
      <xdr:row>97</xdr:row>
      <xdr:rowOff>297873</xdr:rowOff>
    </xdr:to>
    <xdr:sp macro="" textlink="">
      <xdr:nvSpPr>
        <xdr:cNvPr id="29" name="Rectangle 1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>
          <a:spLocks noChangeArrowheads="1"/>
        </xdr:cNvSpPr>
      </xdr:nvSpPr>
      <xdr:spPr bwMode="auto">
        <a:xfrm>
          <a:off x="190500" y="31242000"/>
          <a:ext cx="5385089" cy="3345873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142875</xdr:rowOff>
    </xdr:from>
    <xdr:to>
      <xdr:col>3</xdr:col>
      <xdr:colOff>1190625</xdr:colOff>
      <xdr:row>10</xdr:row>
      <xdr:rowOff>135731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28700"/>
          <a:ext cx="4219575" cy="3164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142875</xdr:rowOff>
    </xdr:from>
    <xdr:to>
      <xdr:col>3</xdr:col>
      <xdr:colOff>1190625</xdr:colOff>
      <xdr:row>22</xdr:row>
      <xdr:rowOff>135731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5048250"/>
          <a:ext cx="4219575" cy="3164681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447674</xdr:colOff>
      <xdr:row>63</xdr:row>
      <xdr:rowOff>342900</xdr:rowOff>
    </xdr:from>
    <xdr:to>
      <xdr:col>3</xdr:col>
      <xdr:colOff>1796511</xdr:colOff>
      <xdr:row>72</xdr:row>
      <xdr:rowOff>51489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23098125"/>
          <a:ext cx="5120737" cy="2880414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447674</xdr:colOff>
      <xdr:row>88</xdr:row>
      <xdr:rowOff>342900</xdr:rowOff>
    </xdr:from>
    <xdr:to>
      <xdr:col>3</xdr:col>
      <xdr:colOff>1796511</xdr:colOff>
      <xdr:row>97</xdr:row>
      <xdr:rowOff>51489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32023050"/>
          <a:ext cx="5120737" cy="2880414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447674</xdr:colOff>
      <xdr:row>38</xdr:row>
      <xdr:rowOff>342900</xdr:rowOff>
    </xdr:from>
    <xdr:to>
      <xdr:col>3</xdr:col>
      <xdr:colOff>1796511</xdr:colOff>
      <xdr:row>47</xdr:row>
      <xdr:rowOff>51489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14173200"/>
          <a:ext cx="5120737" cy="2880414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26</xdr:row>
      <xdr:rowOff>342899</xdr:rowOff>
    </xdr:from>
    <xdr:to>
      <xdr:col>3</xdr:col>
      <xdr:colOff>1603375</xdr:colOff>
      <xdr:row>34</xdr:row>
      <xdr:rowOff>295274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153649"/>
          <a:ext cx="4927600" cy="2771775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76</xdr:row>
      <xdr:rowOff>342899</xdr:rowOff>
    </xdr:from>
    <xdr:to>
      <xdr:col>3</xdr:col>
      <xdr:colOff>1603375</xdr:colOff>
      <xdr:row>84</xdr:row>
      <xdr:rowOff>295274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28003499"/>
          <a:ext cx="4927600" cy="2771775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51</xdr:row>
      <xdr:rowOff>342899</xdr:rowOff>
    </xdr:from>
    <xdr:to>
      <xdr:col>3</xdr:col>
      <xdr:colOff>1603375</xdr:colOff>
      <xdr:row>59</xdr:row>
      <xdr:rowOff>295274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9078574"/>
          <a:ext cx="4927600" cy="2771775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126</xdr:row>
      <xdr:rowOff>47625</xdr:rowOff>
    </xdr:from>
    <xdr:to>
      <xdr:col>3</xdr:col>
      <xdr:colOff>1809750</xdr:colOff>
      <xdr:row>135</xdr:row>
      <xdr:rowOff>276225</xdr:rowOff>
    </xdr:to>
    <xdr:sp macro="" textlink="">
      <xdr:nvSpPr>
        <xdr:cNvPr id="48" name="Rectangle 1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>
          <a:spLocks noChangeArrowheads="1"/>
        </xdr:cNvSpPr>
      </xdr:nvSpPr>
      <xdr:spPr bwMode="auto">
        <a:xfrm>
          <a:off x="200025" y="36633150"/>
          <a:ext cx="5381625" cy="3400425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138</xdr:row>
      <xdr:rowOff>0</xdr:rowOff>
    </xdr:from>
    <xdr:to>
      <xdr:col>2</xdr:col>
      <xdr:colOff>419100</xdr:colOff>
      <xdr:row>138</xdr:row>
      <xdr:rowOff>0</xdr:rowOff>
    </xdr:to>
    <xdr:sp macro="" textlink="">
      <xdr:nvSpPr>
        <xdr:cNvPr id="56" name="Freeform 2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>
          <a:spLocks/>
        </xdr:cNvSpPr>
      </xdr:nvSpPr>
      <xdr:spPr bwMode="auto">
        <a:xfrm>
          <a:off x="3028950" y="40605075"/>
          <a:ext cx="419100" cy="0"/>
        </a:xfrm>
        <a:custGeom>
          <a:avLst/>
          <a:gdLst>
            <a:gd name="T0" fmla="*/ 2147483647 w 44"/>
            <a:gd name="T1" fmla="*/ 0 h 104"/>
            <a:gd name="T2" fmla="*/ 2147483647 w 44"/>
            <a:gd name="T3" fmla="*/ 0 h 104"/>
            <a:gd name="T4" fmla="*/ 0 w 44"/>
            <a:gd name="T5" fmla="*/ 0 h 104"/>
            <a:gd name="T6" fmla="*/ 2147483647 w 44"/>
            <a:gd name="T7" fmla="*/ 0 h 104"/>
            <a:gd name="T8" fmla="*/ 2147483647 w 44"/>
            <a:gd name="T9" fmla="*/ 0 h 10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4"/>
            <a:gd name="T16" fmla="*/ 0 h 104"/>
            <a:gd name="T17" fmla="*/ 44 w 44"/>
            <a:gd name="T18" fmla="*/ 0 h 10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4" h="104">
              <a:moveTo>
                <a:pt x="44" y="98"/>
              </a:moveTo>
              <a:lnTo>
                <a:pt x="10" y="0"/>
              </a:lnTo>
              <a:lnTo>
                <a:pt x="0" y="3"/>
              </a:lnTo>
              <a:lnTo>
                <a:pt x="31" y="104"/>
              </a:lnTo>
              <a:lnTo>
                <a:pt x="44" y="98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2133600</xdr:colOff>
      <xdr:row>138</xdr:row>
      <xdr:rowOff>0</xdr:rowOff>
    </xdr:from>
    <xdr:to>
      <xdr:col>2</xdr:col>
      <xdr:colOff>609600</xdr:colOff>
      <xdr:row>138</xdr:row>
      <xdr:rowOff>0</xdr:rowOff>
    </xdr:to>
    <xdr:sp macro="" textlink="">
      <xdr:nvSpPr>
        <xdr:cNvPr id="61" name="Freeform 3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>
          <a:spLocks/>
        </xdr:cNvSpPr>
      </xdr:nvSpPr>
      <xdr:spPr bwMode="auto">
        <a:xfrm>
          <a:off x="2876550" y="40605075"/>
          <a:ext cx="762000" cy="0"/>
        </a:xfrm>
        <a:custGeom>
          <a:avLst/>
          <a:gdLst>
            <a:gd name="T0" fmla="*/ 2147483647 w 70"/>
            <a:gd name="T1" fmla="*/ 0 h 84"/>
            <a:gd name="T2" fmla="*/ 2147483647 w 70"/>
            <a:gd name="T3" fmla="*/ 0 h 84"/>
            <a:gd name="T4" fmla="*/ 2147483647 w 70"/>
            <a:gd name="T5" fmla="*/ 0 h 84"/>
            <a:gd name="T6" fmla="*/ 0 w 70"/>
            <a:gd name="T7" fmla="*/ 0 h 84"/>
            <a:gd name="T8" fmla="*/ 2147483647 w 70"/>
            <a:gd name="T9" fmla="*/ 0 h 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0"/>
            <a:gd name="T16" fmla="*/ 0 h 84"/>
            <a:gd name="T17" fmla="*/ 70 w 70"/>
            <a:gd name="T18" fmla="*/ 0 h 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0" h="84">
              <a:moveTo>
                <a:pt x="11" y="3"/>
              </a:moveTo>
              <a:lnTo>
                <a:pt x="70" y="75"/>
              </a:lnTo>
              <a:lnTo>
                <a:pt x="55" y="84"/>
              </a:lnTo>
              <a:lnTo>
                <a:pt x="0" y="0"/>
              </a:lnTo>
              <a:lnTo>
                <a:pt x="11" y="3"/>
              </a:lnTo>
              <a:close/>
            </a:path>
          </a:pathLst>
        </a:custGeom>
        <a:noFill/>
        <a:ln w="9525" cap="flat" cmpd="sng">
          <a:noFill/>
          <a:prstDash val="solid"/>
          <a:round/>
          <a:headEnd/>
          <a:tailEnd/>
        </a:ln>
      </xdr:spPr>
    </xdr:sp>
    <xdr:clientData/>
  </xdr:twoCellAnchor>
  <xdr:twoCellAnchor>
    <xdr:from>
      <xdr:col>0</xdr:col>
      <xdr:colOff>200025</xdr:colOff>
      <xdr:row>138</xdr:row>
      <xdr:rowOff>47625</xdr:rowOff>
    </xdr:from>
    <xdr:to>
      <xdr:col>3</xdr:col>
      <xdr:colOff>1809750</xdr:colOff>
      <xdr:row>147</xdr:row>
      <xdr:rowOff>276225</xdr:rowOff>
    </xdr:to>
    <xdr:sp macro="" textlink="">
      <xdr:nvSpPr>
        <xdr:cNvPr id="62" name="Rectangle 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>
          <a:spLocks noChangeArrowheads="1"/>
        </xdr:cNvSpPr>
      </xdr:nvSpPr>
      <xdr:spPr bwMode="auto">
        <a:xfrm>
          <a:off x="200025" y="40652700"/>
          <a:ext cx="5381625" cy="3400425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333375</xdr:colOff>
      <xdr:row>114</xdr:row>
      <xdr:rowOff>276225</xdr:rowOff>
    </xdr:from>
    <xdr:to>
      <xdr:col>3</xdr:col>
      <xdr:colOff>1673603</xdr:colOff>
      <xdr:row>121</xdr:row>
      <xdr:rowOff>82007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722"/>
        <a:stretch/>
      </xdr:blipFill>
      <xdr:spPr>
        <a:xfrm>
          <a:off x="333375" y="41233725"/>
          <a:ext cx="5112128" cy="2272757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127</xdr:row>
      <xdr:rowOff>342900</xdr:rowOff>
    </xdr:from>
    <xdr:to>
      <xdr:col>3</xdr:col>
      <xdr:colOff>1673603</xdr:colOff>
      <xdr:row>134</xdr:row>
      <xdr:rowOff>85725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364"/>
        <a:stretch/>
      </xdr:blipFill>
      <xdr:spPr>
        <a:xfrm>
          <a:off x="333375" y="46205775"/>
          <a:ext cx="5112128" cy="220980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314327</xdr:colOff>
      <xdr:row>102</xdr:row>
      <xdr:rowOff>152399</xdr:rowOff>
    </xdr:from>
    <xdr:to>
      <xdr:col>3</xdr:col>
      <xdr:colOff>1695453</xdr:colOff>
      <xdr:row>108</xdr:row>
      <xdr:rowOff>203802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28" t="6319" r="31944" b="6862"/>
        <a:stretch/>
      </xdr:blipFill>
      <xdr:spPr>
        <a:xfrm rot="16200000">
          <a:off x="1807863" y="35596813"/>
          <a:ext cx="2165953" cy="51530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632;&#51116;&#49849;\2001&#48372;&#50756;\&#44221;&#44592;&#51648;&#49324;\2000&#44060;&#48372;&#49688;\&#51088;&#51068;\last\MSOFFICE\HEXCEL\WORK\9-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592;&#52292;\My%20Documents\JUNG\&#45824;&#54217;\&#51222;&#516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277;&#49324;&#48708;~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749;&#51652;2\C\&#51060;&#44592;&#49453;\2000&#45800;&#44032;\&#48176;&#49688;&#44592;&#48376;99\&#45800;&#44032;&#49328;&#526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592;&#51204;&#48512;2\JHK\jhk\&#45800;&#44032;&#48372;&#50756;\'99&#45800;&#44032;&#48372;&#50756;\NEWJONG\KSY1\&#50900;&#50556;&#45800;&#4403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77;&#49324;&#48708;&#47749;&#49464;&#49436;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rea.com/download.asp?attachurl=%EB%B0%9B%EC%9D%80%20%ED%8E%B8%EC%A7%80%ED%95%A8/aaaa.EML/&#54788;&#51109;&#48324;&#45236;&#50669;&#49436;(&#51204;PC)\&#51652;&#47785;\&#51652;&#47785;&#51648;&#44396;\&#48372;&#44053;&#44060;&#48156;\'01&#51221;&#49328;&#44277;&#51221;&#44228;&#54925;\&#51060;&#53468;&#46041;\&#46041;&#54252;&#44277;&#51221;(10&#50900;-22&#50613;)\&#49888;&#44277;&#51221;('97~'9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샌딩 에폭시 도장"/>
      <sheetName val="일반문틀 설치"/>
      <sheetName val="#REF"/>
      <sheetName val="내역"/>
      <sheetName val="공사비명세서"/>
      <sheetName val="노임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행후면적"/>
    </sheetNames>
    <sheetDataSet>
      <sheetData sheetId="0" refreshError="1">
        <row r="59">
          <cell r="O59">
            <v>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공사비"/>
      <sheetName val="공사요율"/>
      <sheetName val="취수탑공사비"/>
      <sheetName val="가제당공사비"/>
      <sheetName val="본제당공사비"/>
      <sheetName val="복통공사비"/>
      <sheetName val="진입도로공사비"/>
      <sheetName val="진입도로재료"/>
      <sheetName val="제당재료집계"/>
      <sheetName val="기초처리공사비"/>
      <sheetName val="자재대"/>
      <sheetName val="가설공사"/>
      <sheetName val="부대공사"/>
      <sheetName val="중기운반비"/>
      <sheetName val="중기작업시간(평야부)"/>
      <sheetName val="중기작업시간(수원공"/>
      <sheetName val="중기대수"/>
      <sheetName val="토취장복구"/>
      <sheetName val="복구면적"/>
      <sheetName val="시험비"/>
      <sheetName val="요율(출력)"/>
      <sheetName val="요율"/>
      <sheetName val="총괄"/>
      <sheetName val="총총괄"/>
      <sheetName val="배수장총괄표"/>
      <sheetName val="좌홍배수장토목"/>
      <sheetName val="건축"/>
      <sheetName val="평야부총괄표"/>
      <sheetName val="배수로총"/>
      <sheetName val="1호"/>
      <sheetName val="2호"/>
      <sheetName val="3호"/>
      <sheetName val="복토"/>
      <sheetName val="부대공사총괄"/>
      <sheetName val="전기"/>
      <sheetName val="기계"/>
      <sheetName val="좌홍배수장토공"/>
      <sheetName val="좌홍배수장"/>
      <sheetName val="제수문"/>
      <sheetName val="1호토공"/>
      <sheetName val="1호구조물"/>
      <sheetName val="2호토공"/>
      <sheetName val="2호구조물"/>
      <sheetName val="3호구조물"/>
      <sheetName val="복토 (평야부)"/>
      <sheetName val="단가일람"/>
      <sheetName val="복토(배수장)"/>
      <sheetName val="Sheet1"/>
      <sheetName val="가설공사비"/>
      <sheetName val="도로구조공사비"/>
      <sheetName val="도로토공공사비"/>
      <sheetName val="여수토공사비"/>
      <sheetName val="단가비교표"/>
      <sheetName val="산출내역"/>
      <sheetName val="노임단가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구역화물"/>
      <sheetName val="중기"/>
      <sheetName val="구천"/>
      <sheetName val="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단가일람"/>
      <sheetName val="단가표"/>
      <sheetName val="자재일람"/>
      <sheetName val="자재단가"/>
      <sheetName val="단위량당중기"/>
      <sheetName val="산출내역"/>
      <sheetName val="구역화물"/>
      <sheetName val="경운기운반"/>
      <sheetName val="자재운반"/>
      <sheetName val="중기"/>
      <sheetName val="중기시간"/>
      <sheetName val="중기입력조건"/>
      <sheetName val="조경일람"/>
      <sheetName val="조경"/>
      <sheetName val="단가"/>
      <sheetName val="M03(PVC,PE)"/>
      <sheetName val="재료비"/>
      <sheetName val="공통단가"/>
      <sheetName val="운반비"/>
      <sheetName val="2000양배"/>
      <sheetName val="2000,9월 일위"/>
      <sheetName val="문화농공일위"/>
      <sheetName val="문화농공 9월 일위"/>
      <sheetName val="사택일위"/>
      <sheetName val="사택 9월 일위 "/>
      <sheetName val="공사비"/>
      <sheetName val="ABUT수량-A1"/>
      <sheetName val="노임단가"/>
      <sheetName val="1공구내역서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용지매수보상"/>
      <sheetName val="폐기물"/>
      <sheetName val="부가세미포함(자재)"/>
      <sheetName val="부가세포함(자재)"/>
      <sheetName val="자재단가"/>
      <sheetName val="자재집계"/>
      <sheetName val="공사비총괄 "/>
      <sheetName val="강청간선"/>
      <sheetName val="산노간선"/>
      <sheetName val="임화간선"/>
      <sheetName val="강청지선"/>
      <sheetName val="사석보강"/>
      <sheetName val="강청여방"/>
      <sheetName val="임화여방"/>
      <sheetName val="사통"/>
      <sheetName val="복통"/>
      <sheetName val="부대공사"/>
      <sheetName val="중기운반소요대수"/>
      <sheetName val="중기운반내역"/>
      <sheetName val="시험회수"/>
      <sheetName val="시험물량산출"/>
      <sheetName val="적용기준"/>
      <sheetName val="폐기물처리비"/>
      <sheetName val="단가표"/>
      <sheetName val="단가"/>
      <sheetName val="단가일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00"/>
      <sheetName val="laroux"/>
      <sheetName val="당초명세(평)"/>
      <sheetName val="단가(평)"/>
      <sheetName val="단가(수)"/>
      <sheetName val="97명(수)"/>
      <sheetName val="97명(평)"/>
      <sheetName val="98명(수)"/>
      <sheetName val="공감비"/>
      <sheetName val="98명(평)"/>
      <sheetName val="(당수)자재"/>
      <sheetName val="(당평)자재"/>
      <sheetName val="97~98총괄"/>
      <sheetName val="98자재내역"/>
      <sheetName val="개요"/>
      <sheetName val="공정97"/>
      <sheetName val="공정98"/>
      <sheetName val="순공사증감"/>
      <sheetName val="수지예산97"/>
      <sheetName val="수지예산98"/>
      <sheetName val="지급품97"/>
      <sheetName val="지급품98"/>
      <sheetName val="용지매수"/>
      <sheetName val="관리비"/>
      <sheetName val="자재발주"/>
      <sheetName val="잡지출"/>
      <sheetName val="요율"/>
      <sheetName val="증감내역"/>
      <sheetName val="간진"/>
      <sheetName val="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S98"/>
  <sheetViews>
    <sheetView view="pageBreakPreview" zoomScale="70" zoomScaleSheetLayoutView="70" workbookViewId="0">
      <selection activeCell="P78" sqref="P77:P78"/>
    </sheetView>
  </sheetViews>
  <sheetFormatPr defaultColWidth="8.88671875" defaultRowHeight="30.2" customHeight="1"/>
  <cols>
    <col min="1" max="11" width="7.77734375" style="87" customWidth="1"/>
    <col min="12" max="12" width="9.21875" style="87" customWidth="1"/>
    <col min="13" max="15" width="7.77734375" style="87" customWidth="1"/>
    <col min="16" max="16384" width="8.88671875" style="87"/>
  </cols>
  <sheetData>
    <row r="3" spans="1:19" s="82" customFormat="1" ht="30.2" customHeight="1">
      <c r="A3" s="81"/>
    </row>
    <row r="4" spans="1:19" s="82" customFormat="1" ht="30.2" customHeight="1">
      <c r="A4" s="83"/>
    </row>
    <row r="5" spans="1:19" s="82" customFormat="1" ht="35.1" customHeight="1">
      <c r="A5" s="367" t="s">
        <v>177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222"/>
      <c r="N5" s="222"/>
      <c r="O5" s="222"/>
    </row>
    <row r="6" spans="1:19" s="82" customFormat="1" ht="35.1" customHeight="1">
      <c r="A6" s="367" t="s">
        <v>178</v>
      </c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222"/>
      <c r="N6" s="222"/>
      <c r="O6" s="222"/>
    </row>
    <row r="7" spans="1:19" s="82" customFormat="1" ht="35.1" customHeight="1">
      <c r="A7" s="368" t="s">
        <v>189</v>
      </c>
      <c r="B7" s="368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84"/>
      <c r="N7" s="84"/>
      <c r="O7" s="84"/>
    </row>
    <row r="8" spans="1:19" s="82" customFormat="1" ht="30.2" customHeight="1"/>
    <row r="9" spans="1:19" s="82" customFormat="1" ht="30.2" customHeight="1"/>
    <row r="10" spans="1:19" s="82" customFormat="1" ht="30.2" customHeight="1"/>
    <row r="11" spans="1:19" s="82" customFormat="1" ht="30.2" customHeight="1"/>
    <row r="12" spans="1:19" s="82" customFormat="1" ht="30.2" customHeight="1">
      <c r="S12" s="82" t="s">
        <v>63</v>
      </c>
    </row>
    <row r="13" spans="1:19" s="82" customFormat="1" ht="30.2" customHeight="1"/>
    <row r="14" spans="1:19" s="82" customFormat="1" ht="30.2" customHeight="1">
      <c r="A14" s="369" t="s">
        <v>179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69"/>
      <c r="M14" s="86"/>
      <c r="N14" s="86"/>
      <c r="O14" s="86"/>
    </row>
    <row r="15" spans="1:19" s="82" customFormat="1" ht="30.2" customHeight="1"/>
    <row r="16" spans="1:19" s="82" customFormat="1" ht="30.2" customHeight="1"/>
    <row r="17" spans="1:15" s="82" customFormat="1" ht="30.2" customHeight="1"/>
    <row r="18" spans="1:15" s="82" customFormat="1" ht="30.2" customHeight="1"/>
    <row r="19" spans="1:15" s="82" customFormat="1" ht="30.2" customHeight="1"/>
    <row r="20" spans="1:15" s="82" customFormat="1" ht="30.2" customHeight="1"/>
    <row r="21" spans="1:15" s="82" customFormat="1" ht="30.2" customHeight="1"/>
    <row r="22" spans="1:15" s="82" customFormat="1" ht="30.2" customHeight="1"/>
    <row r="23" spans="1:15" s="82" customFormat="1" ht="30.2" customHeight="1"/>
    <row r="24" spans="1:15" s="82" customFormat="1" ht="30.2" customHeight="1"/>
    <row r="25" spans="1:15" s="82" customFormat="1" ht="30.2" customHeight="1">
      <c r="A25" s="370" t="s">
        <v>175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85"/>
      <c r="N25" s="85"/>
      <c r="O25" s="85"/>
    </row>
    <row r="26" spans="1:15" s="82" customFormat="1" ht="30.2" customHeight="1">
      <c r="A26" s="86"/>
      <c r="B26" s="86"/>
      <c r="C26" s="86"/>
      <c r="D26" s="86"/>
      <c r="E26" s="86"/>
      <c r="F26" s="86"/>
      <c r="G26" s="86"/>
      <c r="H26" s="86"/>
    </row>
    <row r="28" spans="1:15" ht="75" customHeight="1"/>
    <row r="29" spans="1:15" ht="33" customHeight="1">
      <c r="A29" s="88" t="s">
        <v>64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</row>
    <row r="30" spans="1:15" ht="33" customHeight="1">
      <c r="A30" s="90" t="s">
        <v>180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</row>
    <row r="31" spans="1:15" ht="33" customHeight="1">
      <c r="A31" s="90" t="s">
        <v>181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</row>
    <row r="32" spans="1:15" ht="33" customHeight="1">
      <c r="A32" s="91" t="s">
        <v>65</v>
      </c>
      <c r="B32" s="89"/>
      <c r="C32" s="89"/>
      <c r="D32" s="89"/>
      <c r="E32" s="89"/>
      <c r="F32" s="89"/>
      <c r="G32" s="89"/>
      <c r="H32" s="92"/>
      <c r="I32" s="92"/>
      <c r="J32" s="92"/>
      <c r="K32" s="89"/>
      <c r="L32" s="89"/>
      <c r="M32" s="89"/>
      <c r="N32" s="89"/>
      <c r="O32" s="89"/>
    </row>
    <row r="33" spans="1:15" ht="33" customHeight="1">
      <c r="A33" s="91" t="s">
        <v>188</v>
      </c>
      <c r="B33" s="89"/>
      <c r="C33" s="89"/>
      <c r="D33" s="89"/>
      <c r="E33" s="89"/>
      <c r="F33" s="89"/>
      <c r="G33" s="89"/>
      <c r="H33" s="92"/>
      <c r="I33" s="92"/>
      <c r="J33" s="92"/>
      <c r="K33" s="89"/>
      <c r="L33" s="89"/>
      <c r="M33" s="89"/>
      <c r="N33" s="89"/>
      <c r="O33" s="89"/>
    </row>
    <row r="34" spans="1:15" ht="33" customHeight="1">
      <c r="A34" s="91" t="s">
        <v>182</v>
      </c>
      <c r="B34" s="89"/>
      <c r="C34" s="89"/>
      <c r="D34" s="89"/>
      <c r="E34" s="89"/>
      <c r="F34" s="89"/>
      <c r="G34" s="89"/>
      <c r="H34" s="92"/>
      <c r="I34" s="92"/>
      <c r="J34" s="92"/>
      <c r="K34" s="89"/>
      <c r="L34" s="89"/>
      <c r="M34" s="89"/>
      <c r="N34" s="89"/>
      <c r="O34" s="89"/>
    </row>
    <row r="35" spans="1:15" ht="33" customHeight="1">
      <c r="A35" s="91" t="s">
        <v>66</v>
      </c>
      <c r="B35" s="92"/>
      <c r="C35" s="92"/>
      <c r="D35" s="92"/>
      <c r="E35" s="92"/>
      <c r="F35" s="92"/>
      <c r="G35" s="92"/>
      <c r="H35" s="92"/>
      <c r="I35" s="92"/>
      <c r="J35" s="92"/>
      <c r="K35" s="89"/>
      <c r="L35" s="89"/>
      <c r="M35" s="89"/>
      <c r="N35" s="89"/>
      <c r="O35" s="89"/>
    </row>
    <row r="36" spans="1:15" ht="33" customHeight="1">
      <c r="A36" s="91" t="s">
        <v>67</v>
      </c>
      <c r="B36" s="89"/>
      <c r="C36" s="89"/>
      <c r="D36" s="89"/>
      <c r="E36" s="89"/>
      <c r="F36" s="89"/>
      <c r="G36" s="89"/>
      <c r="H36" s="92"/>
      <c r="I36" s="92"/>
      <c r="J36" s="92"/>
      <c r="K36" s="89"/>
      <c r="L36" s="89"/>
      <c r="M36" s="89"/>
      <c r="N36" s="89"/>
      <c r="O36" s="89"/>
    </row>
    <row r="37" spans="1:15" ht="33" customHeight="1">
      <c r="A37" s="91" t="s">
        <v>68</v>
      </c>
      <c r="B37" s="89"/>
      <c r="C37" s="89"/>
      <c r="D37" s="89"/>
      <c r="E37" s="89"/>
      <c r="F37" s="89"/>
      <c r="G37" s="89"/>
      <c r="H37" s="92"/>
      <c r="I37" s="92"/>
      <c r="J37" s="92"/>
      <c r="K37" s="89"/>
      <c r="L37" s="89"/>
      <c r="M37" s="89"/>
      <c r="N37" s="89"/>
      <c r="O37" s="89"/>
    </row>
    <row r="38" spans="1:15" ht="33" customHeight="1">
      <c r="A38" s="91" t="s">
        <v>183</v>
      </c>
      <c r="B38" s="89"/>
      <c r="C38" s="89"/>
      <c r="D38" s="89"/>
      <c r="E38" s="89"/>
      <c r="F38" s="89"/>
      <c r="G38" s="89"/>
      <c r="H38" s="92"/>
      <c r="I38" s="92"/>
      <c r="J38" s="92"/>
      <c r="K38" s="89"/>
      <c r="L38" s="89"/>
      <c r="M38" s="89"/>
      <c r="N38" s="89"/>
      <c r="O38" s="89"/>
    </row>
    <row r="39" spans="1:15" ht="33" customHeight="1">
      <c r="A39" s="91" t="s">
        <v>184</v>
      </c>
      <c r="B39" s="89"/>
      <c r="C39" s="89"/>
      <c r="D39" s="89"/>
      <c r="E39" s="89"/>
      <c r="F39" s="89"/>
      <c r="G39" s="89"/>
      <c r="H39" s="92"/>
      <c r="I39" s="92"/>
      <c r="J39" s="92"/>
      <c r="K39" s="89"/>
      <c r="L39" s="89"/>
      <c r="M39" s="89"/>
      <c r="N39" s="89"/>
      <c r="O39" s="89"/>
    </row>
    <row r="40" spans="1:15" ht="33" customHeight="1">
      <c r="A40" s="91" t="s">
        <v>185</v>
      </c>
      <c r="B40" s="89"/>
      <c r="C40" s="89"/>
      <c r="D40" s="89"/>
      <c r="E40" s="89"/>
      <c r="F40" s="89"/>
      <c r="G40" s="89"/>
      <c r="H40" s="92"/>
      <c r="I40" s="92"/>
      <c r="J40" s="89"/>
      <c r="K40" s="89"/>
      <c r="L40" s="89"/>
      <c r="M40" s="89"/>
      <c r="N40" s="89"/>
      <c r="O40" s="89"/>
    </row>
    <row r="41" spans="1:15" ht="30.2" customHeight="1">
      <c r="A41" s="93"/>
      <c r="B41" s="94"/>
      <c r="C41" s="94"/>
      <c r="D41" s="94"/>
      <c r="E41" s="94"/>
      <c r="F41" s="94"/>
      <c r="G41" s="94"/>
      <c r="H41" s="94"/>
      <c r="I41" s="94"/>
    </row>
    <row r="46" spans="1:15" ht="75.95" customHeight="1"/>
    <row r="47" spans="1:15" ht="21.95" customHeight="1">
      <c r="A47" s="88" t="s">
        <v>69</v>
      </c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</row>
    <row r="48" spans="1:15" ht="21.95" customHeigh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</row>
    <row r="49" spans="1:17" ht="21.95" customHeight="1">
      <c r="A49" s="91" t="s">
        <v>187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</row>
    <row r="50" spans="1:17" ht="21.95" customHeight="1">
      <c r="A50" s="90" t="s">
        <v>186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</row>
    <row r="51" spans="1:17" ht="21.95" customHeight="1">
      <c r="A51" s="90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</row>
    <row r="52" spans="1:17" ht="21.95" customHeight="1">
      <c r="A52" s="90" t="s">
        <v>149</v>
      </c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</row>
    <row r="53" spans="1:17" ht="21.95" customHeight="1">
      <c r="A53" s="90" t="s">
        <v>150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</row>
    <row r="54" spans="1:17" ht="21.95" customHeight="1">
      <c r="A54" s="90" t="s">
        <v>151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</row>
    <row r="55" spans="1:17" ht="21.95" customHeight="1">
      <c r="A55" s="90" t="s">
        <v>161</v>
      </c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</row>
    <row r="56" spans="1:17" ht="21.95" customHeight="1">
      <c r="A56" s="90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</row>
    <row r="57" spans="1:17" ht="21.95" customHeight="1">
      <c r="A57" s="90" t="s">
        <v>70</v>
      </c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</row>
    <row r="58" spans="1:17" ht="21.95" customHeight="1">
      <c r="A58" s="90" t="s">
        <v>71</v>
      </c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</row>
    <row r="59" spans="1:17" ht="21.95" customHeight="1">
      <c r="A59" s="95"/>
      <c r="B59" s="89"/>
      <c r="C59" s="91" t="s">
        <v>72</v>
      </c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</row>
    <row r="60" spans="1:17" ht="21.95" customHeight="1">
      <c r="A60" s="90"/>
      <c r="B60" s="89"/>
      <c r="C60" s="91" t="s">
        <v>73</v>
      </c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</row>
    <row r="61" spans="1:17" ht="21.95" customHeight="1">
      <c r="A61" s="90"/>
      <c r="B61" s="89"/>
      <c r="C61" s="91" t="s">
        <v>152</v>
      </c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</row>
    <row r="62" spans="1:17" ht="21.95" customHeight="1">
      <c r="A62" s="90"/>
      <c r="B62" s="89"/>
      <c r="C62" s="91" t="s">
        <v>153</v>
      </c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</row>
    <row r="63" spans="1:17" ht="21.95" customHeight="1">
      <c r="A63" s="90"/>
      <c r="B63" s="89"/>
      <c r="C63" s="91" t="s">
        <v>74</v>
      </c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Q63" s="87">
        <v>2.0668984895230963E-4</v>
      </c>
    </row>
    <row r="64" spans="1:17" ht="21.95" customHeight="1">
      <c r="A64" s="96"/>
      <c r="K64" s="93"/>
    </row>
    <row r="65" spans="1:16" s="303" customFormat="1" ht="21.95" customHeight="1">
      <c r="A65" s="91" t="s">
        <v>212</v>
      </c>
      <c r="K65" s="93"/>
    </row>
    <row r="66" spans="1:16" s="303" customFormat="1" ht="21.95" customHeight="1">
      <c r="A66" s="93"/>
      <c r="C66" s="91" t="s">
        <v>215</v>
      </c>
      <c r="K66" s="93"/>
    </row>
    <row r="67" spans="1:16" s="303" customFormat="1" ht="21.95" customHeight="1">
      <c r="A67" s="91"/>
      <c r="C67" s="91" t="s">
        <v>216</v>
      </c>
      <c r="K67" s="93"/>
      <c r="P67" s="93"/>
    </row>
    <row r="68" spans="1:16" s="303" customFormat="1" ht="21.95" customHeight="1">
      <c r="A68" s="91"/>
      <c r="C68" s="91" t="s">
        <v>217</v>
      </c>
      <c r="K68" s="93"/>
      <c r="P68" s="93"/>
    </row>
    <row r="69" spans="1:16" s="303" customFormat="1" ht="21.95" customHeight="1">
      <c r="A69" s="91"/>
      <c r="C69" s="91" t="s">
        <v>213</v>
      </c>
      <c r="K69" s="93"/>
      <c r="P69" s="93"/>
    </row>
    <row r="70" spans="1:16" s="303" customFormat="1" ht="21.95" customHeight="1">
      <c r="A70" s="91"/>
      <c r="B70" s="91"/>
      <c r="C70" s="91" t="s">
        <v>214</v>
      </c>
      <c r="K70" s="93"/>
      <c r="P70" s="93"/>
    </row>
    <row r="71" spans="1:16" s="303" customFormat="1" ht="21.95" customHeight="1">
      <c r="A71" s="91"/>
      <c r="B71" s="91"/>
      <c r="C71" s="91" t="s">
        <v>218</v>
      </c>
      <c r="K71" s="93"/>
      <c r="P71" s="93"/>
    </row>
    <row r="72" spans="1:16" ht="21.95" customHeight="1">
      <c r="A72" s="277"/>
      <c r="B72" s="277"/>
      <c r="C72" s="91" t="s">
        <v>219</v>
      </c>
      <c r="D72" s="94"/>
      <c r="E72" s="94"/>
      <c r="K72" s="93"/>
      <c r="P72" s="96"/>
    </row>
    <row r="73" spans="1:16" ht="21.95" customHeight="1">
      <c r="A73" s="277"/>
      <c r="B73" s="94"/>
      <c r="C73" s="277"/>
      <c r="D73" s="94"/>
      <c r="E73" s="94"/>
      <c r="K73" s="93"/>
      <c r="P73" s="96"/>
    </row>
    <row r="74" spans="1:16" ht="21.95" customHeight="1">
      <c r="A74" s="91"/>
      <c r="P74" s="96"/>
    </row>
    <row r="75" spans="1:16" ht="21.95" customHeight="1">
      <c r="A75" s="88" t="s">
        <v>75</v>
      </c>
      <c r="P75" s="96"/>
    </row>
    <row r="76" spans="1:16" ht="21.95" customHeight="1">
      <c r="A76" s="88"/>
    </row>
    <row r="77" spans="1:16" ht="21.95" customHeight="1">
      <c r="A77" s="90" t="s">
        <v>76</v>
      </c>
      <c r="K77" s="96"/>
    </row>
    <row r="78" spans="1:16" ht="21.95" customHeight="1">
      <c r="A78" s="90" t="s">
        <v>220</v>
      </c>
      <c r="K78" s="96"/>
    </row>
    <row r="79" spans="1:16" ht="21.95" customHeight="1">
      <c r="A79" s="90" t="s">
        <v>221</v>
      </c>
      <c r="K79" s="96"/>
    </row>
    <row r="80" spans="1:16" ht="21.95" customHeight="1">
      <c r="A80" s="90" t="s">
        <v>222</v>
      </c>
      <c r="K80" s="96"/>
    </row>
    <row r="81" spans="1:11" ht="75" customHeight="1">
      <c r="A81" s="90"/>
      <c r="K81" s="96"/>
    </row>
    <row r="82" spans="1:11" s="303" customFormat="1" ht="21.95" customHeight="1">
      <c r="A82" s="91" t="s">
        <v>77</v>
      </c>
      <c r="K82" s="93"/>
    </row>
    <row r="83" spans="1:11" s="303" customFormat="1" ht="21.95" customHeight="1">
      <c r="A83" s="91" t="s">
        <v>165</v>
      </c>
      <c r="K83" s="93"/>
    </row>
    <row r="84" spans="1:11" s="303" customFormat="1" ht="21.95" customHeight="1">
      <c r="A84" s="91" t="s">
        <v>164</v>
      </c>
      <c r="K84" s="93"/>
    </row>
    <row r="85" spans="1:11" s="303" customFormat="1" ht="21.95" customHeight="1">
      <c r="A85" s="91" t="s">
        <v>223</v>
      </c>
      <c r="K85" s="93"/>
    </row>
    <row r="86" spans="1:11" s="303" customFormat="1" ht="21.95" customHeight="1">
      <c r="A86" s="91" t="s">
        <v>224</v>
      </c>
      <c r="K86" s="93"/>
    </row>
    <row r="87" spans="1:11" s="303" customFormat="1" ht="21.95" customHeight="1">
      <c r="A87" s="91" t="s">
        <v>225</v>
      </c>
      <c r="K87" s="93"/>
    </row>
    <row r="88" spans="1:11" s="303" customFormat="1" ht="21.95" customHeight="1">
      <c r="A88" s="91" t="s">
        <v>226</v>
      </c>
      <c r="K88" s="93"/>
    </row>
    <row r="89" spans="1:11" s="303" customFormat="1" ht="21.95" customHeight="1">
      <c r="A89" s="93" t="s">
        <v>166</v>
      </c>
      <c r="K89" s="93"/>
    </row>
    <row r="90" spans="1:11" s="303" customFormat="1" ht="21.95" customHeight="1">
      <c r="A90" s="93" t="s">
        <v>160</v>
      </c>
      <c r="K90" s="93"/>
    </row>
    <row r="91" spans="1:11" s="303" customFormat="1" ht="21.95" customHeight="1">
      <c r="A91" s="93" t="s">
        <v>163</v>
      </c>
      <c r="K91" s="93"/>
    </row>
    <row r="92" spans="1:11" s="303" customFormat="1" ht="21.95" customHeight="1">
      <c r="A92" s="91"/>
    </row>
    <row r="93" spans="1:11" ht="21.95" customHeight="1">
      <c r="A93" s="223" t="s">
        <v>155</v>
      </c>
    </row>
    <row r="94" spans="1:11" ht="21.95" customHeight="1">
      <c r="A94" s="96"/>
    </row>
    <row r="95" spans="1:11" ht="21.95" customHeight="1">
      <c r="A95" s="96" t="s">
        <v>156</v>
      </c>
    </row>
    <row r="96" spans="1:11" ht="30.2" customHeight="1">
      <c r="A96" s="96" t="s">
        <v>157</v>
      </c>
    </row>
    <row r="97" spans="1:1" ht="30.2" customHeight="1">
      <c r="A97" s="224"/>
    </row>
    <row r="98" spans="1:1" ht="30.2" customHeight="1">
      <c r="A98" s="96" t="s">
        <v>158</v>
      </c>
    </row>
  </sheetData>
  <mergeCells count="5">
    <mergeCell ref="A5:L5"/>
    <mergeCell ref="A6:L6"/>
    <mergeCell ref="A7:L7"/>
    <mergeCell ref="A14:L14"/>
    <mergeCell ref="A25:L25"/>
  </mergeCells>
  <phoneticPr fontId="3" type="noConversion"/>
  <pageMargins left="0.59055118110236227" right="0.39370078740157483" top="0.98425196850393704" bottom="0.35433070866141736" header="0.51181102362204722" footer="0.27559055118110237"/>
  <pageSetup paperSize="9" scale="85" orientation="portrait" r:id="rId1"/>
  <headerFooter alignWithMargins="0"/>
  <rowBreaks count="3" manualBreakCount="3">
    <brk id="27" max="11" man="1"/>
    <brk id="45" max="11" man="1"/>
    <brk id="80" max="1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K150"/>
  <sheetViews>
    <sheetView view="pageBreakPreview" zoomScaleSheetLayoutView="100" workbookViewId="0">
      <selection activeCell="AE141" sqref="AE141"/>
    </sheetView>
  </sheetViews>
  <sheetFormatPr defaultColWidth="8" defaultRowHeight="14.25"/>
  <cols>
    <col min="1" max="1" width="8.6640625" style="204" customWidth="1"/>
    <col min="2" max="2" width="26.6640625" style="204" customWidth="1"/>
    <col min="3" max="3" width="8.6640625" style="204" customWidth="1"/>
    <col min="4" max="4" width="26.6640625" style="204" customWidth="1"/>
    <col min="5" max="16384" width="8" style="204"/>
  </cols>
  <sheetData>
    <row r="1" spans="1:11" s="200" customFormat="1" ht="69.95" customHeight="1">
      <c r="A1" s="515" t="s">
        <v>143</v>
      </c>
      <c r="B1" s="516"/>
      <c r="C1" s="516"/>
      <c r="D1" s="516"/>
    </row>
    <row r="2" spans="1:11" ht="28.15" customHeight="1">
      <c r="A2" s="201"/>
      <c r="B2" s="202"/>
      <c r="C2" s="202"/>
      <c r="D2" s="203"/>
    </row>
    <row r="3" spans="1:11" ht="28.15" customHeight="1">
      <c r="A3" s="205"/>
      <c r="B3" s="206"/>
      <c r="C3" s="206"/>
      <c r="D3" s="207"/>
    </row>
    <row r="4" spans="1:11" ht="28.15" customHeight="1">
      <c r="A4" s="205"/>
      <c r="B4" s="206"/>
      <c r="C4" s="206"/>
      <c r="D4" s="207"/>
    </row>
    <row r="5" spans="1:11" ht="28.15" customHeight="1">
      <c r="A5" s="208"/>
      <c r="B5" s="209"/>
      <c r="C5" s="209"/>
      <c r="D5" s="210"/>
    </row>
    <row r="6" spans="1:11" ht="28.15" customHeight="1">
      <c r="A6" s="205"/>
      <c r="B6" s="206"/>
      <c r="C6" s="206"/>
      <c r="D6" s="207"/>
    </row>
    <row r="7" spans="1:11" ht="28.15" customHeight="1">
      <c r="A7" s="205"/>
      <c r="B7" s="206"/>
      <c r="C7" s="206"/>
      <c r="D7" s="207"/>
    </row>
    <row r="8" spans="1:11" ht="28.15" customHeight="1">
      <c r="A8" s="211"/>
      <c r="B8" s="212"/>
      <c r="C8" s="212"/>
      <c r="D8" s="213"/>
    </row>
    <row r="9" spans="1:11" ht="28.15" customHeight="1">
      <c r="A9" s="211"/>
      <c r="B9" s="212"/>
      <c r="C9" s="212"/>
      <c r="D9" s="213"/>
    </row>
    <row r="10" spans="1:11" ht="28.15" customHeight="1">
      <c r="A10" s="211"/>
      <c r="B10" s="212"/>
      <c r="C10" s="212"/>
      <c r="D10" s="213"/>
    </row>
    <row r="11" spans="1:11" ht="28.15" customHeight="1">
      <c r="A11" s="211"/>
      <c r="B11" s="212"/>
      <c r="C11" s="212"/>
      <c r="D11" s="213"/>
    </row>
    <row r="12" spans="1:11" s="215" customFormat="1" ht="20.100000000000001" customHeight="1">
      <c r="A12" s="214" t="s">
        <v>144</v>
      </c>
      <c r="B12" s="214" t="str">
        <f>주상도!F64</f>
        <v>반지소류지 그라우팅공사</v>
      </c>
      <c r="C12" s="214" t="s">
        <v>145</v>
      </c>
      <c r="D12" s="214" t="s">
        <v>148</v>
      </c>
    </row>
    <row r="13" spans="1:11" s="215" customFormat="1" ht="20.100000000000001" customHeight="1">
      <c r="A13" s="214" t="s">
        <v>146</v>
      </c>
      <c r="B13" s="214" t="s">
        <v>176</v>
      </c>
      <c r="C13" s="214" t="s">
        <v>147</v>
      </c>
      <c r="D13" s="214" t="s">
        <v>208</v>
      </c>
    </row>
    <row r="14" spans="1:11" ht="28.15" customHeight="1">
      <c r="A14" s="201"/>
      <c r="B14" s="202"/>
      <c r="C14" s="202"/>
      <c r="D14" s="203"/>
    </row>
    <row r="15" spans="1:11" ht="28.15" customHeight="1">
      <c r="A15" s="205"/>
      <c r="B15" s="206"/>
      <c r="C15" s="206"/>
      <c r="D15" s="207"/>
    </row>
    <row r="16" spans="1:11" ht="28.15" customHeight="1">
      <c r="A16" s="205"/>
      <c r="B16" s="206"/>
      <c r="C16" s="206"/>
      <c r="D16" s="207"/>
      <c r="I16" s="514"/>
      <c r="J16" s="514"/>
      <c r="K16" s="514"/>
    </row>
    <row r="17" spans="1:11" ht="28.15" customHeight="1">
      <c r="A17" s="208"/>
      <c r="B17" s="209"/>
      <c r="C17" s="209"/>
      <c r="D17" s="210"/>
      <c r="I17" s="514"/>
      <c r="J17" s="514"/>
      <c r="K17" s="514"/>
    </row>
    <row r="18" spans="1:11" ht="28.15" customHeight="1">
      <c r="A18" s="205"/>
      <c r="B18" s="206"/>
      <c r="C18" s="206"/>
      <c r="D18" s="207"/>
      <c r="I18" s="514"/>
      <c r="J18" s="514"/>
      <c r="K18" s="514"/>
    </row>
    <row r="19" spans="1:11" ht="28.15" customHeight="1">
      <c r="A19" s="205"/>
      <c r="B19" s="206"/>
      <c r="C19" s="206"/>
      <c r="D19" s="207"/>
      <c r="I19" s="514"/>
      <c r="J19" s="514"/>
      <c r="K19" s="514"/>
    </row>
    <row r="20" spans="1:11" ht="28.15" customHeight="1">
      <c r="A20" s="211"/>
      <c r="B20" s="212"/>
      <c r="C20" s="212"/>
      <c r="D20" s="213"/>
      <c r="I20" s="514"/>
      <c r="J20" s="514"/>
      <c r="K20" s="514"/>
    </row>
    <row r="21" spans="1:11" ht="28.15" customHeight="1">
      <c r="A21" s="211"/>
      <c r="B21" s="212"/>
      <c r="C21" s="212"/>
      <c r="D21" s="213"/>
      <c r="I21" s="514"/>
      <c r="J21" s="514"/>
      <c r="K21" s="514"/>
    </row>
    <row r="22" spans="1:11" ht="28.15" customHeight="1">
      <c r="A22" s="211"/>
      <c r="B22" s="212"/>
      <c r="C22" s="212"/>
      <c r="D22" s="213"/>
      <c r="I22" s="514"/>
      <c r="J22" s="514"/>
      <c r="K22" s="514"/>
    </row>
    <row r="23" spans="1:11" ht="28.15" customHeight="1">
      <c r="A23" s="211"/>
      <c r="B23" s="212"/>
      <c r="C23" s="212"/>
      <c r="D23" s="213"/>
      <c r="I23" s="514"/>
      <c r="J23" s="514"/>
      <c r="K23" s="514"/>
    </row>
    <row r="24" spans="1:11" s="215" customFormat="1" ht="20.100000000000001" customHeight="1">
      <c r="A24" s="214" t="s">
        <v>144</v>
      </c>
      <c r="B24" s="214" t="str">
        <f>B12</f>
        <v>반지소류지 그라우팅공사</v>
      </c>
      <c r="C24" s="214" t="s">
        <v>145</v>
      </c>
      <c r="D24" s="214" t="s">
        <v>148</v>
      </c>
      <c r="I24" s="514"/>
      <c r="J24" s="514"/>
      <c r="K24" s="514"/>
    </row>
    <row r="25" spans="1:11" s="215" customFormat="1" ht="20.100000000000001" customHeight="1">
      <c r="A25" s="214" t="s">
        <v>146</v>
      </c>
      <c r="B25" s="214" t="s">
        <v>176</v>
      </c>
      <c r="C25" s="214" t="s">
        <v>147</v>
      </c>
      <c r="D25" s="214" t="str">
        <f>D13</f>
        <v>2017 .  05 .       .</v>
      </c>
      <c r="I25" s="514"/>
      <c r="J25" s="514"/>
      <c r="K25" s="514"/>
    </row>
    <row r="26" spans="1:11" s="200" customFormat="1" ht="69.95" customHeight="1">
      <c r="A26" s="515" t="s">
        <v>143</v>
      </c>
      <c r="B26" s="516"/>
      <c r="C26" s="516"/>
      <c r="D26" s="516"/>
    </row>
    <row r="27" spans="1:11" ht="28.15" customHeight="1">
      <c r="A27" s="201"/>
      <c r="B27" s="202"/>
      <c r="C27" s="202"/>
      <c r="D27" s="203"/>
    </row>
    <row r="28" spans="1:11" ht="28.15" customHeight="1">
      <c r="A28" s="205"/>
      <c r="B28" s="206"/>
      <c r="C28" s="206"/>
      <c r="D28" s="207"/>
    </row>
    <row r="29" spans="1:11" ht="28.15" customHeight="1">
      <c r="A29" s="205"/>
      <c r="B29" s="206"/>
      <c r="C29" s="206"/>
      <c r="D29" s="207"/>
    </row>
    <row r="30" spans="1:11" ht="28.15" customHeight="1">
      <c r="A30" s="208"/>
      <c r="B30" s="209"/>
      <c r="C30" s="209"/>
      <c r="D30" s="210"/>
    </row>
    <row r="31" spans="1:11" ht="28.15" customHeight="1">
      <c r="A31" s="205"/>
      <c r="B31" s="206"/>
      <c r="C31" s="206"/>
      <c r="D31" s="207"/>
    </row>
    <row r="32" spans="1:11" ht="28.15" customHeight="1">
      <c r="A32" s="205"/>
      <c r="B32" s="206"/>
      <c r="C32" s="206"/>
      <c r="D32" s="207"/>
    </row>
    <row r="33" spans="1:11" ht="28.15" customHeight="1">
      <c r="A33" s="211"/>
      <c r="B33" s="212"/>
      <c r="C33" s="212"/>
      <c r="D33" s="213"/>
    </row>
    <row r="34" spans="1:11" ht="28.15" customHeight="1">
      <c r="A34" s="211"/>
      <c r="B34" s="212"/>
      <c r="C34" s="212"/>
      <c r="D34" s="213"/>
    </row>
    <row r="35" spans="1:11" ht="28.15" customHeight="1">
      <c r="A35" s="211"/>
      <c r="B35" s="212"/>
      <c r="C35" s="212"/>
      <c r="D35" s="213"/>
    </row>
    <row r="36" spans="1:11" ht="28.15" customHeight="1">
      <c r="A36" s="211"/>
      <c r="B36" s="212"/>
      <c r="C36" s="212"/>
      <c r="D36" s="213"/>
    </row>
    <row r="37" spans="1:11" s="215" customFormat="1" ht="20.100000000000001" customHeight="1">
      <c r="A37" s="214" t="s">
        <v>144</v>
      </c>
      <c r="B37" s="214" t="str">
        <f>$B$12</f>
        <v>반지소류지 그라우팅공사</v>
      </c>
      <c r="C37" s="214" t="s">
        <v>145</v>
      </c>
      <c r="D37" s="214" t="s">
        <v>148</v>
      </c>
    </row>
    <row r="38" spans="1:11" s="215" customFormat="1" ht="20.100000000000001" customHeight="1">
      <c r="A38" s="214" t="s">
        <v>146</v>
      </c>
      <c r="B38" s="214" t="s">
        <v>168</v>
      </c>
      <c r="C38" s="214" t="s">
        <v>147</v>
      </c>
      <c r="D38" s="214" t="str">
        <f>D13</f>
        <v>2017 .  05 .       .</v>
      </c>
    </row>
    <row r="39" spans="1:11" ht="28.15" customHeight="1">
      <c r="A39" s="201"/>
      <c r="B39" s="202"/>
      <c r="C39" s="202"/>
      <c r="D39" s="203"/>
    </row>
    <row r="40" spans="1:11" ht="28.15" customHeight="1">
      <c r="A40" s="205"/>
      <c r="B40" s="206"/>
      <c r="C40" s="206"/>
      <c r="D40" s="207"/>
    </row>
    <row r="41" spans="1:11" ht="28.15" customHeight="1">
      <c r="A41" s="205"/>
      <c r="B41" s="206"/>
      <c r="C41" s="206"/>
      <c r="D41" s="207"/>
      <c r="I41" s="514"/>
      <c r="J41" s="514"/>
      <c r="K41" s="514"/>
    </row>
    <row r="42" spans="1:11" ht="28.15" customHeight="1">
      <c r="A42" s="208"/>
      <c r="B42" s="209"/>
      <c r="C42" s="209"/>
      <c r="D42" s="210"/>
      <c r="I42" s="514"/>
      <c r="J42" s="514"/>
      <c r="K42" s="514"/>
    </row>
    <row r="43" spans="1:11" ht="28.15" customHeight="1">
      <c r="A43" s="205"/>
      <c r="B43" s="206"/>
      <c r="C43" s="206"/>
      <c r="D43" s="207"/>
      <c r="I43" s="514"/>
      <c r="J43" s="514"/>
      <c r="K43" s="514"/>
    </row>
    <row r="44" spans="1:11" ht="28.15" customHeight="1">
      <c r="A44" s="205"/>
      <c r="B44" s="206"/>
      <c r="C44" s="206"/>
      <c r="D44" s="207"/>
      <c r="I44" s="514"/>
      <c r="J44" s="514"/>
      <c r="K44" s="514"/>
    </row>
    <row r="45" spans="1:11" ht="28.15" customHeight="1">
      <c r="A45" s="211"/>
      <c r="B45" s="212"/>
      <c r="C45" s="212"/>
      <c r="D45" s="213"/>
      <c r="I45" s="514"/>
      <c r="J45" s="514"/>
      <c r="K45" s="514"/>
    </row>
    <row r="46" spans="1:11" ht="28.15" customHeight="1">
      <c r="A46" s="211"/>
      <c r="B46" s="212"/>
      <c r="C46" s="212"/>
      <c r="D46" s="213"/>
      <c r="I46" s="514"/>
      <c r="J46" s="514"/>
      <c r="K46" s="514"/>
    </row>
    <row r="47" spans="1:11" ht="28.15" customHeight="1">
      <c r="A47" s="211"/>
      <c r="B47" s="212"/>
      <c r="C47" s="212"/>
      <c r="D47" s="213"/>
      <c r="I47" s="514"/>
      <c r="J47" s="514"/>
      <c r="K47" s="514"/>
    </row>
    <row r="48" spans="1:11" ht="28.15" customHeight="1">
      <c r="A48" s="211"/>
      <c r="B48" s="212"/>
      <c r="C48" s="212"/>
      <c r="D48" s="213"/>
      <c r="I48" s="514"/>
      <c r="J48" s="514"/>
      <c r="K48" s="514"/>
    </row>
    <row r="49" spans="1:11" s="215" customFormat="1" ht="20.100000000000001" customHeight="1">
      <c r="A49" s="214" t="s">
        <v>144</v>
      </c>
      <c r="B49" s="214" t="str">
        <f>$B$12</f>
        <v>반지소류지 그라우팅공사</v>
      </c>
      <c r="C49" s="214" t="s">
        <v>145</v>
      </c>
      <c r="D49" s="214" t="s">
        <v>148</v>
      </c>
      <c r="I49" s="514"/>
      <c r="J49" s="514"/>
      <c r="K49" s="514"/>
    </row>
    <row r="50" spans="1:11" s="215" customFormat="1" ht="20.100000000000001" customHeight="1">
      <c r="A50" s="214" t="s">
        <v>146</v>
      </c>
      <c r="B50" s="214" t="s">
        <v>169</v>
      </c>
      <c r="C50" s="214" t="s">
        <v>147</v>
      </c>
      <c r="D50" s="214" t="str">
        <f>$D$13</f>
        <v>2017 .  05 .       .</v>
      </c>
      <c r="I50" s="514"/>
      <c r="J50" s="514"/>
      <c r="K50" s="514"/>
    </row>
    <row r="51" spans="1:11" s="200" customFormat="1" ht="69.95" customHeight="1">
      <c r="A51" s="515" t="s">
        <v>143</v>
      </c>
      <c r="B51" s="516"/>
      <c r="C51" s="516"/>
      <c r="D51" s="516"/>
    </row>
    <row r="52" spans="1:11" ht="28.15" customHeight="1">
      <c r="A52" s="201"/>
      <c r="B52" s="202"/>
      <c r="C52" s="202"/>
      <c r="D52" s="203"/>
    </row>
    <row r="53" spans="1:11" ht="28.15" customHeight="1">
      <c r="A53" s="205"/>
      <c r="B53" s="206"/>
      <c r="C53" s="206"/>
      <c r="D53" s="207"/>
    </row>
    <row r="54" spans="1:11" ht="28.15" customHeight="1">
      <c r="A54" s="205"/>
      <c r="B54" s="206"/>
      <c r="C54" s="206"/>
      <c r="D54" s="207"/>
    </row>
    <row r="55" spans="1:11" ht="28.15" customHeight="1">
      <c r="A55" s="208"/>
      <c r="B55" s="209"/>
      <c r="C55" s="209"/>
      <c r="D55" s="210"/>
    </row>
    <row r="56" spans="1:11" ht="28.15" customHeight="1">
      <c r="A56" s="205"/>
      <c r="B56" s="206"/>
      <c r="C56" s="206"/>
      <c r="D56" s="207"/>
    </row>
    <row r="57" spans="1:11" ht="28.15" customHeight="1">
      <c r="A57" s="205"/>
      <c r="B57" s="206"/>
      <c r="C57" s="206"/>
      <c r="D57" s="207"/>
    </row>
    <row r="58" spans="1:11" ht="28.15" customHeight="1">
      <c r="A58" s="211"/>
      <c r="B58" s="212"/>
      <c r="C58" s="212"/>
      <c r="D58" s="213"/>
    </row>
    <row r="59" spans="1:11" ht="28.15" customHeight="1">
      <c r="A59" s="211"/>
      <c r="B59" s="212"/>
      <c r="C59" s="212"/>
      <c r="D59" s="213"/>
    </row>
    <row r="60" spans="1:11" ht="28.15" customHeight="1">
      <c r="A60" s="211"/>
      <c r="B60" s="212"/>
      <c r="C60" s="212"/>
      <c r="D60" s="213"/>
    </row>
    <row r="61" spans="1:11" ht="28.15" customHeight="1">
      <c r="A61" s="211"/>
      <c r="B61" s="212"/>
      <c r="C61" s="212"/>
      <c r="D61" s="213"/>
    </row>
    <row r="62" spans="1:11" s="215" customFormat="1" ht="20.100000000000001" customHeight="1">
      <c r="A62" s="214" t="s">
        <v>144</v>
      </c>
      <c r="B62" s="214" t="str">
        <f>$B$12</f>
        <v>반지소류지 그라우팅공사</v>
      </c>
      <c r="C62" s="214" t="s">
        <v>145</v>
      </c>
      <c r="D62" s="214" t="s">
        <v>148</v>
      </c>
    </row>
    <row r="63" spans="1:11" s="215" customFormat="1" ht="20.100000000000001" customHeight="1">
      <c r="A63" s="214" t="s">
        <v>146</v>
      </c>
      <c r="B63" s="214" t="s">
        <v>170</v>
      </c>
      <c r="C63" s="214" t="s">
        <v>147</v>
      </c>
      <c r="D63" s="214" t="str">
        <f>$D$13</f>
        <v>2017 .  05 .       .</v>
      </c>
    </row>
    <row r="64" spans="1:11" ht="28.15" customHeight="1">
      <c r="A64" s="201"/>
      <c r="B64" s="202"/>
      <c r="C64" s="202"/>
      <c r="D64" s="203"/>
    </row>
    <row r="65" spans="1:11" ht="28.15" customHeight="1">
      <c r="A65" s="205"/>
      <c r="B65" s="206"/>
      <c r="C65" s="206"/>
      <c r="D65" s="207"/>
    </row>
    <row r="66" spans="1:11" ht="28.15" customHeight="1">
      <c r="A66" s="205"/>
      <c r="B66" s="206"/>
      <c r="C66" s="206"/>
      <c r="D66" s="207"/>
      <c r="I66" s="514"/>
      <c r="J66" s="514"/>
      <c r="K66" s="514"/>
    </row>
    <row r="67" spans="1:11" ht="28.15" customHeight="1">
      <c r="A67" s="208"/>
      <c r="B67" s="209"/>
      <c r="C67" s="209"/>
      <c r="D67" s="210"/>
      <c r="I67" s="514"/>
      <c r="J67" s="514"/>
      <c r="K67" s="514"/>
    </row>
    <row r="68" spans="1:11" ht="28.15" customHeight="1">
      <c r="A68" s="205"/>
      <c r="B68" s="206"/>
      <c r="C68" s="206"/>
      <c r="D68" s="207"/>
      <c r="I68" s="514"/>
      <c r="J68" s="514"/>
      <c r="K68" s="514"/>
    </row>
    <row r="69" spans="1:11" ht="28.15" customHeight="1">
      <c r="A69" s="205"/>
      <c r="B69" s="206"/>
      <c r="C69" s="206"/>
      <c r="D69" s="207"/>
      <c r="I69" s="514"/>
      <c r="J69" s="514"/>
      <c r="K69" s="514"/>
    </row>
    <row r="70" spans="1:11" ht="28.15" customHeight="1">
      <c r="A70" s="211"/>
      <c r="B70" s="212"/>
      <c r="C70" s="212"/>
      <c r="D70" s="213"/>
      <c r="I70" s="514"/>
      <c r="J70" s="514"/>
      <c r="K70" s="514"/>
    </row>
    <row r="71" spans="1:11" ht="28.15" customHeight="1">
      <c r="A71" s="211"/>
      <c r="B71" s="212"/>
      <c r="C71" s="212"/>
      <c r="D71" s="213"/>
      <c r="I71" s="514"/>
      <c r="J71" s="514"/>
      <c r="K71" s="514"/>
    </row>
    <row r="72" spans="1:11" ht="28.15" customHeight="1">
      <c r="A72" s="211"/>
      <c r="B72" s="212"/>
      <c r="C72" s="212"/>
      <c r="D72" s="213"/>
      <c r="I72" s="514"/>
      <c r="J72" s="514"/>
      <c r="K72" s="514"/>
    </row>
    <row r="73" spans="1:11" ht="28.15" customHeight="1">
      <c r="A73" s="211"/>
      <c r="B73" s="212"/>
      <c r="C73" s="212"/>
      <c r="D73" s="213"/>
      <c r="I73" s="514"/>
      <c r="J73" s="514"/>
      <c r="K73" s="514"/>
    </row>
    <row r="74" spans="1:11" s="215" customFormat="1" ht="20.100000000000001" customHeight="1">
      <c r="A74" s="214" t="s">
        <v>144</v>
      </c>
      <c r="B74" s="214" t="str">
        <f>$B$12</f>
        <v>반지소류지 그라우팅공사</v>
      </c>
      <c r="C74" s="214" t="s">
        <v>145</v>
      </c>
      <c r="D74" s="214" t="s">
        <v>148</v>
      </c>
      <c r="I74" s="514"/>
      <c r="J74" s="514"/>
      <c r="K74" s="514"/>
    </row>
    <row r="75" spans="1:11" s="215" customFormat="1" ht="20.100000000000001" customHeight="1">
      <c r="A75" s="214" t="s">
        <v>146</v>
      </c>
      <c r="B75" s="214" t="s">
        <v>171</v>
      </c>
      <c r="C75" s="214" t="s">
        <v>147</v>
      </c>
      <c r="D75" s="214" t="str">
        <f>$D$13</f>
        <v>2017 .  05 .       .</v>
      </c>
      <c r="I75" s="514"/>
      <c r="J75" s="514"/>
      <c r="K75" s="514"/>
    </row>
    <row r="76" spans="1:11" s="200" customFormat="1" ht="69.95" customHeight="1">
      <c r="A76" s="515" t="s">
        <v>143</v>
      </c>
      <c r="B76" s="516"/>
      <c r="C76" s="516"/>
      <c r="D76" s="516"/>
    </row>
    <row r="77" spans="1:11" ht="28.15" customHeight="1">
      <c r="A77" s="201"/>
      <c r="B77" s="202"/>
      <c r="C77" s="202"/>
      <c r="D77" s="203"/>
    </row>
    <row r="78" spans="1:11" ht="28.15" customHeight="1">
      <c r="A78" s="205"/>
      <c r="B78" s="206"/>
      <c r="C78" s="206"/>
      <c r="D78" s="207"/>
    </row>
    <row r="79" spans="1:11" ht="28.15" customHeight="1">
      <c r="A79" s="205"/>
      <c r="B79" s="206"/>
      <c r="C79" s="206"/>
      <c r="D79" s="207"/>
    </row>
    <row r="80" spans="1:11" ht="28.15" customHeight="1">
      <c r="A80" s="208"/>
      <c r="B80" s="209"/>
      <c r="C80" s="209"/>
      <c r="D80" s="210"/>
    </row>
    <row r="81" spans="1:11" ht="28.15" customHeight="1">
      <c r="A81" s="205"/>
      <c r="B81" s="206"/>
      <c r="C81" s="206"/>
      <c r="D81" s="207"/>
    </row>
    <row r="82" spans="1:11" ht="28.15" customHeight="1">
      <c r="A82" s="205"/>
      <c r="B82" s="206"/>
      <c r="C82" s="206"/>
      <c r="D82" s="207"/>
    </row>
    <row r="83" spans="1:11" ht="28.15" customHeight="1">
      <c r="A83" s="211"/>
      <c r="B83" s="212"/>
      <c r="C83" s="212"/>
      <c r="D83" s="213"/>
    </row>
    <row r="84" spans="1:11" ht="28.15" customHeight="1">
      <c r="A84" s="211"/>
      <c r="B84" s="212"/>
      <c r="C84" s="212"/>
      <c r="D84" s="213"/>
    </row>
    <row r="85" spans="1:11" ht="28.15" customHeight="1">
      <c r="A85" s="211"/>
      <c r="B85" s="212"/>
      <c r="C85" s="212"/>
      <c r="D85" s="213"/>
    </row>
    <row r="86" spans="1:11" ht="28.15" customHeight="1">
      <c r="A86" s="211"/>
      <c r="B86" s="212"/>
      <c r="C86" s="212"/>
      <c r="D86" s="213"/>
    </row>
    <row r="87" spans="1:11" s="215" customFormat="1" ht="20.100000000000001" customHeight="1">
      <c r="A87" s="214" t="s">
        <v>144</v>
      </c>
      <c r="B87" s="214" t="str">
        <f>$B$12</f>
        <v>반지소류지 그라우팅공사</v>
      </c>
      <c r="C87" s="214" t="s">
        <v>145</v>
      </c>
      <c r="D87" s="214" t="s">
        <v>148</v>
      </c>
    </row>
    <row r="88" spans="1:11" s="215" customFormat="1" ht="20.100000000000001" customHeight="1">
      <c r="A88" s="214" t="s">
        <v>146</v>
      </c>
      <c r="B88" s="214" t="s">
        <v>172</v>
      </c>
      <c r="C88" s="214" t="s">
        <v>147</v>
      </c>
      <c r="D88" s="214" t="str">
        <f>$D$13</f>
        <v>2017 .  05 .       .</v>
      </c>
    </row>
    <row r="89" spans="1:11" ht="28.15" customHeight="1">
      <c r="A89" s="201"/>
      <c r="B89" s="202"/>
      <c r="C89" s="202"/>
      <c r="D89" s="203"/>
    </row>
    <row r="90" spans="1:11" ht="28.15" customHeight="1">
      <c r="A90" s="205"/>
      <c r="B90" s="206"/>
      <c r="C90" s="206"/>
      <c r="D90" s="207"/>
    </row>
    <row r="91" spans="1:11" ht="28.15" customHeight="1">
      <c r="A91" s="205"/>
      <c r="B91" s="206"/>
      <c r="C91" s="206"/>
      <c r="D91" s="207"/>
      <c r="I91" s="514"/>
      <c r="J91" s="514"/>
      <c r="K91" s="514"/>
    </row>
    <row r="92" spans="1:11" ht="28.15" customHeight="1">
      <c r="A92" s="208"/>
      <c r="B92" s="209"/>
      <c r="C92" s="209"/>
      <c r="D92" s="210"/>
      <c r="I92" s="514"/>
      <c r="J92" s="514"/>
      <c r="K92" s="514"/>
    </row>
    <row r="93" spans="1:11" ht="28.15" customHeight="1">
      <c r="A93" s="205"/>
      <c r="B93" s="206"/>
      <c r="C93" s="206"/>
      <c r="D93" s="207"/>
      <c r="I93" s="514"/>
      <c r="J93" s="514"/>
      <c r="K93" s="514"/>
    </row>
    <row r="94" spans="1:11" ht="28.15" customHeight="1">
      <c r="A94" s="205"/>
      <c r="B94" s="206"/>
      <c r="C94" s="206"/>
      <c r="D94" s="207"/>
      <c r="I94" s="514"/>
      <c r="J94" s="514"/>
      <c r="K94" s="514"/>
    </row>
    <row r="95" spans="1:11" ht="28.15" customHeight="1">
      <c r="A95" s="211"/>
      <c r="B95" s="212"/>
      <c r="C95" s="212"/>
      <c r="D95" s="213"/>
      <c r="I95" s="514"/>
      <c r="J95" s="514"/>
      <c r="K95" s="514"/>
    </row>
    <row r="96" spans="1:11" ht="28.15" customHeight="1">
      <c r="A96" s="211"/>
      <c r="B96" s="212"/>
      <c r="C96" s="212"/>
      <c r="D96" s="213"/>
      <c r="I96" s="514"/>
      <c r="J96" s="514"/>
      <c r="K96" s="514"/>
    </row>
    <row r="97" spans="1:11" ht="28.15" customHeight="1">
      <c r="A97" s="211"/>
      <c r="B97" s="212"/>
      <c r="C97" s="212"/>
      <c r="D97" s="213"/>
      <c r="I97" s="514"/>
      <c r="J97" s="514"/>
      <c r="K97" s="514"/>
    </row>
    <row r="98" spans="1:11" ht="28.15" customHeight="1">
      <c r="A98" s="211"/>
      <c r="B98" s="212"/>
      <c r="C98" s="212"/>
      <c r="D98" s="213"/>
      <c r="I98" s="514"/>
      <c r="J98" s="514"/>
      <c r="K98" s="514"/>
    </row>
    <row r="99" spans="1:11" s="215" customFormat="1" ht="20.100000000000001" customHeight="1">
      <c r="A99" s="214" t="s">
        <v>144</v>
      </c>
      <c r="B99" s="214" t="str">
        <f>$B$12</f>
        <v>반지소류지 그라우팅공사</v>
      </c>
      <c r="C99" s="214" t="s">
        <v>145</v>
      </c>
      <c r="D99" s="214" t="s">
        <v>148</v>
      </c>
      <c r="I99" s="514"/>
      <c r="J99" s="514"/>
      <c r="K99" s="514"/>
    </row>
    <row r="100" spans="1:11" s="215" customFormat="1" ht="20.100000000000001" customHeight="1">
      <c r="A100" s="214" t="s">
        <v>146</v>
      </c>
      <c r="B100" s="214" t="s">
        <v>173</v>
      </c>
      <c r="C100" s="214" t="s">
        <v>147</v>
      </c>
      <c r="D100" s="214" t="str">
        <f>$D$13</f>
        <v>2017 .  05 .       .</v>
      </c>
      <c r="I100" s="514"/>
      <c r="J100" s="514"/>
      <c r="K100" s="514"/>
    </row>
    <row r="101" spans="1:11" s="200" customFormat="1" ht="69.95" customHeight="1">
      <c r="A101" s="515" t="s">
        <v>143</v>
      </c>
      <c r="B101" s="516"/>
      <c r="C101" s="516"/>
      <c r="D101" s="516"/>
    </row>
    <row r="102" spans="1:11" ht="28.15" customHeight="1">
      <c r="A102" s="201"/>
      <c r="B102" s="202"/>
      <c r="C102" s="202"/>
      <c r="D102" s="203"/>
    </row>
    <row r="103" spans="1:11" ht="28.15" customHeight="1">
      <c r="A103" s="205"/>
      <c r="B103" s="206"/>
      <c r="C103" s="206"/>
      <c r="D103" s="207"/>
    </row>
    <row r="104" spans="1:11" ht="28.15" customHeight="1">
      <c r="A104" s="205"/>
      <c r="B104" s="206"/>
      <c r="C104" s="206"/>
      <c r="D104" s="207"/>
    </row>
    <row r="105" spans="1:11" ht="28.15" customHeight="1">
      <c r="A105" s="208"/>
      <c r="B105" s="209"/>
      <c r="C105" s="209"/>
      <c r="D105" s="210"/>
    </row>
    <row r="106" spans="1:11" ht="28.15" customHeight="1">
      <c r="A106" s="205"/>
      <c r="B106" s="206"/>
      <c r="C106" s="206"/>
      <c r="D106" s="207"/>
    </row>
    <row r="107" spans="1:11" ht="28.15" customHeight="1">
      <c r="A107" s="205"/>
      <c r="B107" s="206"/>
      <c r="C107" s="206"/>
      <c r="D107" s="207"/>
    </row>
    <row r="108" spans="1:11" ht="28.15" customHeight="1">
      <c r="A108" s="211"/>
      <c r="B108" s="212"/>
      <c r="C108" s="212"/>
      <c r="D108" s="213"/>
    </row>
    <row r="109" spans="1:11" ht="28.15" customHeight="1">
      <c r="A109" s="211"/>
      <c r="B109" s="212"/>
      <c r="C109" s="212"/>
      <c r="D109" s="213"/>
    </row>
    <row r="110" spans="1:11" ht="28.15" customHeight="1">
      <c r="A110" s="211"/>
      <c r="B110" s="212"/>
      <c r="C110" s="212"/>
      <c r="D110" s="213"/>
    </row>
    <row r="111" spans="1:11" ht="28.15" customHeight="1">
      <c r="A111" s="211"/>
      <c r="B111" s="212"/>
      <c r="C111" s="212"/>
      <c r="D111" s="213"/>
    </row>
    <row r="112" spans="1:11" s="215" customFormat="1" ht="20.100000000000001" customHeight="1">
      <c r="A112" s="214" t="s">
        <v>144</v>
      </c>
      <c r="B112" s="214" t="str">
        <f>$B$12</f>
        <v>반지소류지 그라우팅공사</v>
      </c>
      <c r="C112" s="214" t="s">
        <v>145</v>
      </c>
      <c r="D112" s="214" t="s">
        <v>148</v>
      </c>
    </row>
    <row r="113" spans="1:11" s="215" customFormat="1" ht="20.100000000000001" customHeight="1">
      <c r="A113" s="214" t="s">
        <v>146</v>
      </c>
      <c r="B113" s="214" t="s">
        <v>209</v>
      </c>
      <c r="C113" s="214" t="s">
        <v>147</v>
      </c>
      <c r="D113" s="214" t="str">
        <f>$D$13</f>
        <v>2017 .  05 .       .</v>
      </c>
    </row>
    <row r="114" spans="1:11" ht="28.15" customHeight="1">
      <c r="A114" s="201"/>
      <c r="B114" s="202"/>
      <c r="C114" s="202"/>
      <c r="D114" s="203"/>
    </row>
    <row r="115" spans="1:11" ht="28.15" customHeight="1">
      <c r="A115" s="205"/>
      <c r="B115" s="206"/>
      <c r="C115" s="206"/>
      <c r="D115" s="207"/>
    </row>
    <row r="116" spans="1:11" ht="28.15" customHeight="1">
      <c r="A116" s="205"/>
      <c r="B116" s="206"/>
      <c r="C116" s="206"/>
      <c r="D116" s="207"/>
      <c r="I116" s="514"/>
      <c r="J116" s="514"/>
      <c r="K116" s="514"/>
    </row>
    <row r="117" spans="1:11" ht="28.15" customHeight="1">
      <c r="A117" s="208"/>
      <c r="B117" s="209"/>
      <c r="C117" s="209"/>
      <c r="D117" s="210"/>
      <c r="I117" s="514"/>
      <c r="J117" s="514"/>
      <c r="K117" s="514"/>
    </row>
    <row r="118" spans="1:11" ht="28.15" customHeight="1">
      <c r="A118" s="205"/>
      <c r="B118" s="206"/>
      <c r="C118" s="206"/>
      <c r="D118" s="207"/>
      <c r="I118" s="514"/>
      <c r="J118" s="514"/>
      <c r="K118" s="514"/>
    </row>
    <row r="119" spans="1:11" ht="28.15" customHeight="1">
      <c r="A119" s="205"/>
      <c r="B119" s="206"/>
      <c r="C119" s="206"/>
      <c r="D119" s="207"/>
      <c r="I119" s="514"/>
      <c r="J119" s="514"/>
      <c r="K119" s="514"/>
    </row>
    <row r="120" spans="1:11" ht="28.15" customHeight="1">
      <c r="A120" s="211"/>
      <c r="B120" s="212"/>
      <c r="C120" s="212"/>
      <c r="D120" s="213"/>
      <c r="I120" s="514"/>
      <c r="J120" s="514"/>
      <c r="K120" s="514"/>
    </row>
    <row r="121" spans="1:11" ht="28.15" customHeight="1">
      <c r="A121" s="211"/>
      <c r="B121" s="212"/>
      <c r="C121" s="212"/>
      <c r="D121" s="213"/>
      <c r="I121" s="514"/>
      <c r="J121" s="514"/>
      <c r="K121" s="514"/>
    </row>
    <row r="122" spans="1:11" ht="28.15" customHeight="1">
      <c r="A122" s="211"/>
      <c r="B122" s="212"/>
      <c r="C122" s="212"/>
      <c r="D122" s="213"/>
      <c r="I122" s="514"/>
      <c r="J122" s="514"/>
      <c r="K122" s="514"/>
    </row>
    <row r="123" spans="1:11" ht="28.15" customHeight="1">
      <c r="A123" s="211"/>
      <c r="B123" s="212"/>
      <c r="C123" s="212"/>
      <c r="D123" s="213"/>
      <c r="I123" s="514"/>
      <c r="J123" s="514"/>
      <c r="K123" s="514"/>
    </row>
    <row r="124" spans="1:11" s="215" customFormat="1" ht="20.100000000000001" customHeight="1">
      <c r="A124" s="214" t="s">
        <v>144</v>
      </c>
      <c r="B124" s="214" t="str">
        <f>$B$12</f>
        <v>반지소류지 그라우팅공사</v>
      </c>
      <c r="C124" s="214" t="s">
        <v>145</v>
      </c>
      <c r="D124" s="214" t="s">
        <v>148</v>
      </c>
      <c r="I124" s="514"/>
      <c r="J124" s="514"/>
      <c r="K124" s="514"/>
    </row>
    <row r="125" spans="1:11" s="215" customFormat="1" ht="20.100000000000001" customHeight="1">
      <c r="A125" s="214" t="s">
        <v>146</v>
      </c>
      <c r="B125" s="214" t="s">
        <v>210</v>
      </c>
      <c r="C125" s="214" t="s">
        <v>147</v>
      </c>
      <c r="D125" s="214" t="str">
        <f>$D$13</f>
        <v>2017 .  05 .       .</v>
      </c>
      <c r="I125" s="514"/>
      <c r="J125" s="514"/>
      <c r="K125" s="514"/>
    </row>
    <row r="126" spans="1:11" s="200" customFormat="1" ht="69.95" customHeight="1">
      <c r="A126" s="515" t="s">
        <v>143</v>
      </c>
      <c r="B126" s="516"/>
      <c r="C126" s="516"/>
      <c r="D126" s="516"/>
    </row>
    <row r="127" spans="1:11" ht="28.15" customHeight="1">
      <c r="A127" s="201"/>
      <c r="B127" s="202"/>
      <c r="C127" s="202"/>
      <c r="D127" s="203"/>
    </row>
    <row r="128" spans="1:11" ht="28.15" customHeight="1">
      <c r="A128" s="205"/>
      <c r="B128" s="206"/>
      <c r="C128" s="206"/>
      <c r="D128" s="207"/>
    </row>
    <row r="129" spans="1:11" ht="28.15" customHeight="1">
      <c r="A129" s="205"/>
      <c r="B129" s="206"/>
      <c r="C129" s="206"/>
      <c r="D129" s="207"/>
    </row>
    <row r="130" spans="1:11" ht="28.15" customHeight="1">
      <c r="A130" s="208"/>
      <c r="B130" s="209"/>
      <c r="C130" s="209"/>
      <c r="D130" s="210"/>
    </row>
    <row r="131" spans="1:11" ht="28.15" customHeight="1">
      <c r="A131" s="205"/>
      <c r="B131" s="206"/>
      <c r="C131" s="206"/>
      <c r="D131" s="207"/>
    </row>
    <row r="132" spans="1:11" ht="28.15" customHeight="1">
      <c r="A132" s="205"/>
      <c r="B132" s="206"/>
      <c r="C132" s="206"/>
      <c r="D132" s="207"/>
    </row>
    <row r="133" spans="1:11" ht="28.15" customHeight="1">
      <c r="A133" s="211"/>
      <c r="B133" s="212"/>
      <c r="C133" s="212"/>
      <c r="D133" s="213"/>
    </row>
    <row r="134" spans="1:11" ht="28.15" customHeight="1">
      <c r="A134" s="211"/>
      <c r="B134" s="212"/>
      <c r="C134" s="212"/>
      <c r="D134" s="213"/>
    </row>
    <row r="135" spans="1:11" ht="28.15" customHeight="1">
      <c r="A135" s="211"/>
      <c r="B135" s="212"/>
      <c r="C135" s="212"/>
      <c r="D135" s="213"/>
    </row>
    <row r="136" spans="1:11" ht="28.15" customHeight="1">
      <c r="A136" s="211"/>
      <c r="B136" s="212"/>
      <c r="C136" s="212"/>
      <c r="D136" s="213"/>
    </row>
    <row r="137" spans="1:11" s="215" customFormat="1" ht="20.100000000000001" customHeight="1">
      <c r="A137" s="214" t="s">
        <v>144</v>
      </c>
      <c r="B137" s="214" t="str">
        <f>$B$12</f>
        <v>반지소류지 그라우팅공사</v>
      </c>
      <c r="C137" s="214" t="s">
        <v>145</v>
      </c>
      <c r="D137" s="214" t="s">
        <v>148</v>
      </c>
    </row>
    <row r="138" spans="1:11" s="215" customFormat="1" ht="20.100000000000001" customHeight="1">
      <c r="A138" s="214" t="s">
        <v>146</v>
      </c>
      <c r="B138" s="214" t="s">
        <v>211</v>
      </c>
      <c r="C138" s="214" t="s">
        <v>147</v>
      </c>
      <c r="D138" s="214" t="str">
        <f>$D$13</f>
        <v>2017 .  05 .       .</v>
      </c>
    </row>
    <row r="139" spans="1:11" ht="28.15" customHeight="1">
      <c r="A139" s="201"/>
      <c r="B139" s="202"/>
      <c r="C139" s="202"/>
      <c r="D139" s="203"/>
    </row>
    <row r="140" spans="1:11" ht="28.15" customHeight="1">
      <c r="A140" s="205"/>
      <c r="B140" s="206"/>
      <c r="C140" s="206"/>
      <c r="D140" s="207"/>
    </row>
    <row r="141" spans="1:11" ht="28.15" customHeight="1">
      <c r="A141" s="205"/>
      <c r="B141" s="206"/>
      <c r="C141" s="206"/>
      <c r="D141" s="207"/>
      <c r="I141" s="514"/>
      <c r="J141" s="514"/>
      <c r="K141" s="514"/>
    </row>
    <row r="142" spans="1:11" ht="28.15" customHeight="1">
      <c r="A142" s="208"/>
      <c r="B142" s="209"/>
      <c r="C142" s="209"/>
      <c r="D142" s="210"/>
      <c r="I142" s="514"/>
      <c r="J142" s="514"/>
      <c r="K142" s="514"/>
    </row>
    <row r="143" spans="1:11" ht="28.15" customHeight="1">
      <c r="A143" s="205"/>
      <c r="B143" s="206"/>
      <c r="C143" s="206"/>
      <c r="D143" s="207"/>
      <c r="I143" s="514"/>
      <c r="J143" s="514"/>
      <c r="K143" s="514"/>
    </row>
    <row r="144" spans="1:11" ht="28.15" customHeight="1">
      <c r="A144" s="205"/>
      <c r="B144" s="206"/>
      <c r="C144" s="206"/>
      <c r="D144" s="207"/>
      <c r="I144" s="514"/>
      <c r="J144" s="514"/>
      <c r="K144" s="514"/>
    </row>
    <row r="145" spans="1:11" ht="28.15" customHeight="1">
      <c r="A145" s="211"/>
      <c r="B145" s="212"/>
      <c r="C145" s="212"/>
      <c r="D145" s="213"/>
      <c r="I145" s="514"/>
      <c r="J145" s="514"/>
      <c r="K145" s="514"/>
    </row>
    <row r="146" spans="1:11" ht="28.15" customHeight="1">
      <c r="A146" s="211"/>
      <c r="B146" s="212"/>
      <c r="C146" s="212"/>
      <c r="D146" s="213"/>
      <c r="I146" s="514"/>
      <c r="J146" s="514"/>
      <c r="K146" s="514"/>
    </row>
    <row r="147" spans="1:11" ht="28.15" customHeight="1">
      <c r="A147" s="211"/>
      <c r="B147" s="212"/>
      <c r="C147" s="212"/>
      <c r="D147" s="213"/>
      <c r="I147" s="514"/>
      <c r="J147" s="514"/>
      <c r="K147" s="514"/>
    </row>
    <row r="148" spans="1:11" ht="28.15" customHeight="1">
      <c r="A148" s="211"/>
      <c r="B148" s="212"/>
      <c r="C148" s="212"/>
      <c r="D148" s="213"/>
      <c r="I148" s="514"/>
      <c r="J148" s="514"/>
      <c r="K148" s="514"/>
    </row>
    <row r="149" spans="1:11" s="215" customFormat="1" ht="20.100000000000001" customHeight="1">
      <c r="A149" s="214" t="s">
        <v>144</v>
      </c>
      <c r="B149" s="214" t="str">
        <f>$B$12</f>
        <v>반지소류지 그라우팅공사</v>
      </c>
      <c r="C149" s="214" t="s">
        <v>145</v>
      </c>
      <c r="D149" s="214" t="s">
        <v>148</v>
      </c>
      <c r="I149" s="514"/>
      <c r="J149" s="514"/>
      <c r="K149" s="514"/>
    </row>
    <row r="150" spans="1:11" s="215" customFormat="1" ht="20.100000000000001" customHeight="1">
      <c r="A150" s="214" t="s">
        <v>146</v>
      </c>
      <c r="B150" s="214"/>
      <c r="C150" s="214" t="s">
        <v>147</v>
      </c>
      <c r="D150" s="214" t="str">
        <f>$D$13</f>
        <v>2017 .  05 .       .</v>
      </c>
      <c r="I150" s="514"/>
      <c r="J150" s="514"/>
      <c r="K150" s="514"/>
    </row>
  </sheetData>
  <mergeCells count="12">
    <mergeCell ref="A126:D126"/>
    <mergeCell ref="I141:K150"/>
    <mergeCell ref="A76:D76"/>
    <mergeCell ref="I91:K100"/>
    <mergeCell ref="A101:D101"/>
    <mergeCell ref="I116:K125"/>
    <mergeCell ref="I66:K75"/>
    <mergeCell ref="A1:D1"/>
    <mergeCell ref="I16:K25"/>
    <mergeCell ref="A26:D26"/>
    <mergeCell ref="I41:K50"/>
    <mergeCell ref="A51:D51"/>
  </mergeCells>
  <phoneticPr fontId="3" type="noConversion"/>
  <printOptions horizontalCentered="1" verticalCentered="1"/>
  <pageMargins left="0.96" right="0.82" top="1.0900000000000001" bottom="0.48" header="0.51181102362204722" footer="0.23622047244094491"/>
  <pageSetup paperSize="9"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L156"/>
  <sheetViews>
    <sheetView view="pageBreakPreview" zoomScale="55" zoomScaleSheetLayoutView="55" workbookViewId="0">
      <selection activeCell="P78" sqref="P77:P78"/>
    </sheetView>
  </sheetViews>
  <sheetFormatPr defaultRowHeight="13.5"/>
  <cols>
    <col min="1" max="1" width="8.88671875" customWidth="1"/>
  </cols>
  <sheetData>
    <row r="2" spans="1:12" ht="29.25" customHeight="1"/>
    <row r="3" spans="1:12" s="97" customFormat="1" ht="29.25" customHeight="1">
      <c r="E3" s="98"/>
      <c r="F3" s="98"/>
      <c r="G3" s="98"/>
      <c r="H3" s="98"/>
    </row>
    <row r="4" spans="1:12" s="97" customFormat="1" ht="38.25">
      <c r="A4" s="372" t="s">
        <v>78</v>
      </c>
      <c r="B4" s="372"/>
      <c r="C4" s="372"/>
      <c r="D4" s="372"/>
      <c r="E4" s="372"/>
      <c r="F4" s="372"/>
      <c r="G4" s="372"/>
      <c r="H4" s="372"/>
      <c r="I4" s="99"/>
      <c r="J4" s="99"/>
      <c r="K4" s="99"/>
      <c r="L4" s="99"/>
    </row>
    <row r="5" spans="1:12" s="97" customFormat="1">
      <c r="A5" s="373"/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</row>
    <row r="6" spans="1:12" s="97" customFormat="1" ht="35.25" customHeight="1">
      <c r="A6" s="373"/>
      <c r="B6" s="373"/>
      <c r="C6" s="373"/>
      <c r="D6" s="373"/>
      <c r="E6" s="373"/>
      <c r="F6" s="373"/>
      <c r="G6" s="373"/>
      <c r="H6" s="373"/>
      <c r="I6" s="373"/>
      <c r="J6" s="373"/>
      <c r="K6" s="373"/>
      <c r="L6" s="373"/>
    </row>
    <row r="7" spans="1:12" s="97" customFormat="1"/>
    <row r="8" spans="1:12" s="97" customFormat="1" ht="24" customHeight="1">
      <c r="A8" s="371" t="s">
        <v>79</v>
      </c>
      <c r="B8" s="371"/>
      <c r="C8" s="371"/>
      <c r="D8" s="371"/>
      <c r="E8" s="371"/>
      <c r="F8" s="371"/>
      <c r="G8" s="371"/>
      <c r="H8" s="371"/>
      <c r="I8" s="100"/>
      <c r="J8" s="100"/>
    </row>
    <row r="9" spans="1:12" s="97" customFormat="1" ht="16.5" customHeight="1">
      <c r="A9" s="101"/>
      <c r="B9" s="101"/>
      <c r="C9" s="102"/>
      <c r="D9" s="102"/>
      <c r="E9" s="102"/>
      <c r="F9" s="102"/>
      <c r="G9" s="102"/>
      <c r="H9" s="102"/>
      <c r="I9" s="103"/>
      <c r="J9" s="103"/>
    </row>
    <row r="10" spans="1:12" s="97" customFormat="1" ht="24" customHeight="1">
      <c r="A10" s="371" t="s">
        <v>80</v>
      </c>
      <c r="B10" s="371"/>
      <c r="C10" s="371"/>
      <c r="D10" s="371"/>
      <c r="E10" s="371"/>
      <c r="F10" s="371"/>
      <c r="G10" s="371"/>
      <c r="H10" s="371"/>
      <c r="I10" s="100"/>
      <c r="J10" s="100"/>
    </row>
    <row r="11" spans="1:12" s="97" customFormat="1" ht="16.5" customHeight="1">
      <c r="A11" s="101"/>
      <c r="B11" s="101"/>
      <c r="C11" s="102"/>
      <c r="D11" s="102"/>
      <c r="E11" s="102"/>
      <c r="F11" s="102"/>
      <c r="G11" s="102"/>
      <c r="H11" s="102"/>
      <c r="I11" s="103"/>
      <c r="J11" s="103"/>
    </row>
    <row r="12" spans="1:12" s="97" customFormat="1" ht="24" customHeight="1">
      <c r="A12" s="371" t="s">
        <v>81</v>
      </c>
      <c r="B12" s="371"/>
      <c r="C12" s="371"/>
      <c r="D12" s="371"/>
      <c r="E12" s="371"/>
      <c r="F12" s="371"/>
      <c r="G12" s="371"/>
      <c r="H12" s="371"/>
      <c r="I12" s="100"/>
      <c r="J12" s="100"/>
    </row>
    <row r="13" spans="1:12" s="97" customFormat="1" ht="16.5" customHeight="1">
      <c r="A13" s="101"/>
      <c r="B13" s="101"/>
      <c r="C13" s="102"/>
      <c r="D13" s="102"/>
      <c r="E13" s="102"/>
      <c r="F13" s="102"/>
      <c r="G13" s="102"/>
      <c r="H13" s="102"/>
      <c r="I13" s="103"/>
      <c r="J13" s="103"/>
    </row>
    <row r="14" spans="1:12" s="97" customFormat="1" ht="24" customHeight="1">
      <c r="A14" s="371" t="s">
        <v>82</v>
      </c>
      <c r="B14" s="371"/>
      <c r="C14" s="371"/>
      <c r="D14" s="371"/>
      <c r="E14" s="371"/>
      <c r="F14" s="371"/>
      <c r="G14" s="371"/>
      <c r="H14" s="371"/>
      <c r="I14" s="100"/>
      <c r="J14" s="100"/>
    </row>
    <row r="15" spans="1:12" s="97" customFormat="1" ht="16.5" customHeight="1">
      <c r="C15" s="103"/>
      <c r="D15" s="103"/>
      <c r="E15" s="103"/>
      <c r="F15" s="103"/>
      <c r="G15" s="103"/>
      <c r="H15" s="103"/>
      <c r="I15" s="103"/>
      <c r="J15" s="103"/>
    </row>
    <row r="16" spans="1:12" s="97" customFormat="1" ht="20.25">
      <c r="C16" s="374"/>
      <c r="D16" s="374"/>
      <c r="E16" s="374"/>
      <c r="F16" s="374"/>
      <c r="G16" s="374"/>
      <c r="H16" s="374"/>
      <c r="I16" s="374"/>
      <c r="J16" s="374"/>
    </row>
    <row r="17" spans="1:12" s="97" customFormat="1" ht="16.5" customHeight="1">
      <c r="C17" s="104"/>
      <c r="D17" s="104"/>
      <c r="E17" s="104"/>
      <c r="F17" s="104"/>
      <c r="G17" s="104"/>
      <c r="H17" s="104"/>
      <c r="I17" s="104"/>
      <c r="J17" s="103"/>
    </row>
    <row r="18" spans="1:12" s="97" customFormat="1" ht="20.25">
      <c r="C18" s="374"/>
      <c r="D18" s="374"/>
      <c r="E18" s="374"/>
      <c r="F18" s="374"/>
      <c r="G18" s="374"/>
      <c r="H18" s="374"/>
      <c r="I18" s="374"/>
      <c r="J18" s="374"/>
    </row>
    <row r="19" spans="1:12" s="97" customFormat="1" ht="16.5" customHeight="1">
      <c r="A19" s="105"/>
      <c r="B19" s="105"/>
      <c r="C19" s="104"/>
      <c r="D19" s="104"/>
      <c r="E19" s="104"/>
      <c r="F19" s="104"/>
      <c r="G19" s="104"/>
      <c r="H19" s="104"/>
      <c r="I19" s="104"/>
      <c r="J19" s="104"/>
      <c r="K19" s="105"/>
      <c r="L19" s="105"/>
    </row>
    <row r="20" spans="1:12" s="97" customFormat="1" ht="20.25" customHeight="1">
      <c r="A20" s="105"/>
      <c r="B20" s="105"/>
      <c r="C20" s="374"/>
      <c r="D20" s="374"/>
      <c r="E20" s="374"/>
      <c r="F20" s="374"/>
      <c r="G20" s="374"/>
      <c r="H20" s="374"/>
      <c r="I20" s="374"/>
      <c r="J20" s="374"/>
      <c r="K20" s="105"/>
      <c r="L20" s="105"/>
    </row>
    <row r="21" spans="1:12" s="97" customFormat="1" ht="16.5" customHeight="1">
      <c r="A21" s="105"/>
      <c r="B21" s="105"/>
      <c r="C21" s="104"/>
      <c r="D21" s="104"/>
      <c r="E21" s="104"/>
      <c r="F21" s="104"/>
      <c r="G21" s="104"/>
      <c r="H21" s="104"/>
      <c r="I21" s="104"/>
      <c r="J21" s="104"/>
      <c r="K21" s="105"/>
      <c r="L21" s="105"/>
    </row>
    <row r="22" spans="1:12" s="97" customFormat="1" ht="25.5">
      <c r="A22" s="105"/>
      <c r="B22" s="105"/>
      <c r="C22" s="375"/>
      <c r="D22" s="375"/>
      <c r="E22" s="375"/>
      <c r="F22" s="375"/>
      <c r="G22" s="375"/>
      <c r="H22" s="375"/>
      <c r="I22" s="375"/>
      <c r="J22" s="375"/>
      <c r="K22" s="105"/>
      <c r="L22" s="105"/>
    </row>
    <row r="23" spans="1:12" s="97" customFormat="1" ht="16.5" customHeight="1">
      <c r="A23" s="105"/>
      <c r="B23" s="105"/>
      <c r="C23" s="104"/>
      <c r="D23" s="104"/>
      <c r="E23" s="104"/>
      <c r="F23" s="104"/>
      <c r="G23" s="104"/>
      <c r="H23" s="104"/>
      <c r="I23" s="104"/>
      <c r="J23" s="104"/>
      <c r="K23" s="105"/>
      <c r="L23" s="105"/>
    </row>
    <row r="24" spans="1:12" s="97" customFormat="1" ht="25.5">
      <c r="A24" s="105"/>
      <c r="B24" s="105"/>
      <c r="C24" s="375"/>
      <c r="D24" s="375"/>
      <c r="E24" s="375"/>
      <c r="F24" s="375"/>
      <c r="G24" s="375"/>
      <c r="H24" s="375"/>
      <c r="I24" s="375"/>
      <c r="J24" s="375"/>
      <c r="K24" s="105"/>
      <c r="L24" s="105"/>
    </row>
    <row r="25" spans="1:12" s="97" customFormat="1" ht="25.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</row>
    <row r="26" spans="1:12" s="97" customFormat="1" ht="25.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</row>
    <row r="27" spans="1:12" s="97" customFormat="1" ht="25.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</row>
    <row r="29" spans="1:12" ht="29.25" customHeight="1"/>
    <row r="30" spans="1:12" s="97" customFormat="1" ht="29.25" customHeight="1">
      <c r="E30" s="98"/>
      <c r="F30" s="98"/>
      <c r="G30" s="98"/>
      <c r="H30" s="98"/>
    </row>
    <row r="31" spans="1:12" s="97" customFormat="1" ht="29.25" customHeight="1">
      <c r="E31" s="98"/>
      <c r="F31" s="98"/>
      <c r="G31" s="98"/>
      <c r="H31" s="98"/>
    </row>
    <row r="32" spans="1:12" s="97" customFormat="1" ht="38.25">
      <c r="A32" s="372"/>
      <c r="B32" s="372"/>
      <c r="C32" s="372"/>
      <c r="D32" s="372"/>
      <c r="E32" s="372"/>
      <c r="F32" s="372"/>
      <c r="G32" s="372"/>
      <c r="H32" s="372"/>
      <c r="I32" s="99"/>
      <c r="J32" s="99"/>
      <c r="K32" s="99"/>
      <c r="L32" s="99"/>
    </row>
    <row r="33" spans="1:12" s="97" customFormat="1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</row>
    <row r="34" spans="1:12" s="97" customFormat="1" ht="23.25" customHeight="1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</row>
    <row r="35" spans="1:12" s="97" customFormat="1"/>
    <row r="36" spans="1:12" s="97" customFormat="1" ht="24" customHeight="1">
      <c r="A36" s="376"/>
      <c r="B36" s="376"/>
      <c r="C36" s="376"/>
      <c r="D36" s="376"/>
      <c r="E36" s="376"/>
      <c r="F36" s="376"/>
      <c r="G36" s="376"/>
      <c r="H36" s="376"/>
      <c r="I36" s="100"/>
      <c r="J36" s="100"/>
    </row>
    <row r="37" spans="1:12" s="97" customFormat="1" ht="14.25" customHeight="1">
      <c r="A37" s="106"/>
      <c r="B37" s="106"/>
      <c r="C37" s="107"/>
      <c r="D37" s="107"/>
      <c r="E37" s="107"/>
      <c r="F37" s="107"/>
      <c r="G37" s="107"/>
      <c r="H37" s="107"/>
      <c r="I37" s="103"/>
      <c r="J37" s="103"/>
    </row>
    <row r="38" spans="1:12" s="109" customFormat="1" ht="27.95" customHeight="1">
      <c r="A38" s="377" t="str">
        <f>A8</f>
        <v xml:space="preserve">                      1. 시추 주상도</v>
      </c>
      <c r="B38" s="377"/>
      <c r="C38" s="377"/>
      <c r="D38" s="377"/>
      <c r="E38" s="377"/>
      <c r="F38" s="377"/>
      <c r="G38" s="377"/>
      <c r="H38" s="377"/>
      <c r="I38" s="108"/>
      <c r="J38" s="108"/>
    </row>
    <row r="39" spans="1:12" s="97" customFormat="1" ht="10.5" customHeight="1">
      <c r="A39" s="106"/>
      <c r="B39" s="106"/>
      <c r="C39" s="107"/>
      <c r="D39" s="107"/>
      <c r="E39" s="107"/>
      <c r="F39" s="107"/>
      <c r="G39" s="107"/>
      <c r="H39" s="107"/>
      <c r="I39" s="103"/>
      <c r="J39" s="103"/>
    </row>
    <row r="40" spans="1:12" s="97" customFormat="1" ht="24" customHeight="1">
      <c r="A40" s="376"/>
      <c r="B40" s="376"/>
      <c r="C40" s="376"/>
      <c r="D40" s="376"/>
      <c r="E40" s="376"/>
      <c r="F40" s="376"/>
      <c r="G40" s="376"/>
      <c r="H40" s="376"/>
      <c r="I40" s="100"/>
      <c r="J40" s="100"/>
    </row>
    <row r="41" spans="1:12" s="97" customFormat="1" ht="10.5" customHeight="1">
      <c r="A41" s="106"/>
      <c r="B41" s="106"/>
      <c r="C41" s="107"/>
      <c r="D41" s="107"/>
      <c r="E41" s="107"/>
      <c r="F41" s="107"/>
      <c r="G41" s="107"/>
      <c r="H41" s="107"/>
      <c r="I41" s="103"/>
      <c r="J41" s="103"/>
    </row>
    <row r="42" spans="1:12" s="97" customFormat="1" ht="24" customHeight="1">
      <c r="A42" s="376"/>
      <c r="B42" s="376"/>
      <c r="C42" s="376"/>
      <c r="D42" s="376"/>
      <c r="E42" s="376"/>
      <c r="F42" s="376"/>
      <c r="G42" s="376"/>
      <c r="H42" s="376"/>
      <c r="I42" s="100"/>
      <c r="J42" s="100"/>
    </row>
    <row r="43" spans="1:12" s="97" customFormat="1" ht="11.25" customHeight="1">
      <c r="C43" s="103"/>
      <c r="D43" s="103"/>
      <c r="E43" s="103"/>
      <c r="F43" s="103"/>
      <c r="G43" s="103"/>
      <c r="H43" s="103"/>
      <c r="I43" s="103"/>
      <c r="J43" s="103"/>
    </row>
    <row r="44" spans="1:12" s="97" customFormat="1" ht="20.25">
      <c r="C44" s="374"/>
      <c r="D44" s="374"/>
      <c r="E44" s="374"/>
      <c r="F44" s="374"/>
      <c r="G44" s="374"/>
      <c r="H44" s="374"/>
      <c r="I44" s="374"/>
      <c r="J44" s="374"/>
    </row>
    <row r="45" spans="1:12" s="97" customFormat="1" ht="12" customHeight="1">
      <c r="A45" s="105"/>
      <c r="B45" s="105"/>
      <c r="C45" s="104"/>
      <c r="D45" s="104"/>
      <c r="E45" s="104"/>
      <c r="F45" s="104"/>
      <c r="G45" s="104"/>
      <c r="H45" s="104"/>
      <c r="I45" s="104"/>
      <c r="J45" s="104"/>
      <c r="K45" s="105"/>
      <c r="L45" s="105"/>
    </row>
    <row r="46" spans="1:12" s="97" customFormat="1" ht="20.25" customHeight="1">
      <c r="A46" s="105"/>
      <c r="B46" s="105"/>
      <c r="C46" s="374"/>
      <c r="D46" s="374"/>
      <c r="E46" s="374"/>
      <c r="F46" s="374"/>
      <c r="G46" s="374"/>
      <c r="H46" s="374"/>
      <c r="I46" s="374"/>
      <c r="J46" s="374"/>
      <c r="K46" s="105"/>
      <c r="L46" s="105"/>
    </row>
    <row r="47" spans="1:12" s="97" customFormat="1" ht="12" customHeight="1">
      <c r="A47" s="105"/>
      <c r="B47" s="105"/>
      <c r="C47" s="104"/>
      <c r="D47" s="104"/>
      <c r="E47" s="104"/>
      <c r="F47" s="104"/>
      <c r="G47" s="104"/>
      <c r="H47" s="104"/>
      <c r="I47" s="104"/>
      <c r="J47" s="104"/>
      <c r="K47" s="105"/>
      <c r="L47" s="105"/>
    </row>
    <row r="48" spans="1:12" s="97" customFormat="1" ht="25.5">
      <c r="A48" s="105"/>
      <c r="B48" s="105"/>
      <c r="C48" s="375"/>
      <c r="D48" s="375"/>
      <c r="E48" s="375"/>
      <c r="F48" s="375"/>
      <c r="G48" s="375"/>
      <c r="H48" s="375"/>
      <c r="I48" s="375"/>
      <c r="J48" s="375"/>
      <c r="K48" s="105"/>
      <c r="L48" s="105"/>
    </row>
    <row r="49" spans="1:12" s="97" customFormat="1" ht="11.25" customHeight="1">
      <c r="A49" s="105"/>
      <c r="B49" s="105"/>
      <c r="C49" s="104"/>
      <c r="D49" s="104"/>
      <c r="E49" s="104"/>
      <c r="F49" s="104"/>
      <c r="G49" s="104"/>
      <c r="H49" s="104"/>
      <c r="I49" s="104"/>
      <c r="J49" s="104"/>
      <c r="K49" s="105"/>
      <c r="L49" s="105"/>
    </row>
    <row r="50" spans="1:12" s="97" customFormat="1" ht="25.5">
      <c r="A50" s="105"/>
      <c r="B50" s="105"/>
      <c r="C50" s="375"/>
      <c r="D50" s="375"/>
      <c r="E50" s="375"/>
      <c r="F50" s="375"/>
      <c r="G50" s="375"/>
      <c r="H50" s="375"/>
      <c r="I50" s="375"/>
      <c r="J50" s="375"/>
      <c r="K50" s="105"/>
      <c r="L50" s="105"/>
    </row>
    <row r="51" spans="1:12" s="97" customFormat="1" ht="25.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</row>
    <row r="52" spans="1:12" s="97" customFormat="1" ht="25.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</row>
    <row r="53" spans="1:12" s="97" customFormat="1" ht="25.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</row>
    <row r="64" spans="1:12" s="97" customFormat="1" ht="29.25" customHeight="1">
      <c r="E64" s="98"/>
      <c r="F64" s="98"/>
      <c r="G64" s="98"/>
      <c r="H64" s="98"/>
    </row>
    <row r="65" spans="1:12" s="97" customFormat="1" ht="29.25" customHeight="1">
      <c r="E65" s="98"/>
      <c r="F65" s="98"/>
      <c r="G65" s="98"/>
      <c r="H65" s="98"/>
    </row>
    <row r="66" spans="1:12" s="97" customFormat="1" ht="38.25">
      <c r="A66" s="372"/>
      <c r="B66" s="372"/>
      <c r="C66" s="372"/>
      <c r="D66" s="372"/>
      <c r="E66" s="372"/>
      <c r="F66" s="372"/>
      <c r="G66" s="372"/>
      <c r="H66" s="372"/>
      <c r="I66" s="99"/>
      <c r="J66" s="99"/>
      <c r="K66" s="99"/>
      <c r="L66" s="99"/>
    </row>
    <row r="67" spans="1:12" s="97" customFormat="1">
      <c r="A67" s="373"/>
      <c r="B67" s="373"/>
      <c r="C67" s="373"/>
      <c r="D67" s="373"/>
      <c r="E67" s="373"/>
      <c r="F67" s="373"/>
      <c r="G67" s="373"/>
      <c r="H67" s="373"/>
      <c r="I67" s="373"/>
      <c r="J67" s="373"/>
      <c r="K67" s="373"/>
      <c r="L67" s="373"/>
    </row>
    <row r="68" spans="1:12" s="97" customFormat="1" ht="23.25" customHeight="1">
      <c r="A68" s="373"/>
      <c r="B68" s="373"/>
      <c r="C68" s="373"/>
      <c r="D68" s="373"/>
      <c r="E68" s="373"/>
      <c r="F68" s="373"/>
      <c r="G68" s="373"/>
      <c r="H68" s="373"/>
      <c r="I68" s="373"/>
      <c r="J68" s="373"/>
      <c r="K68" s="373"/>
      <c r="L68" s="373"/>
    </row>
    <row r="69" spans="1:12" s="97" customFormat="1"/>
    <row r="70" spans="1:12" s="97" customFormat="1" ht="24" customHeight="1">
      <c r="A70" s="376"/>
      <c r="B70" s="376"/>
      <c r="C70" s="376"/>
      <c r="D70" s="376"/>
      <c r="E70" s="376"/>
      <c r="F70" s="376"/>
      <c r="G70" s="376"/>
      <c r="H70" s="376"/>
      <c r="I70" s="100"/>
      <c r="J70" s="100"/>
    </row>
    <row r="71" spans="1:12" s="97" customFormat="1" ht="14.25" customHeight="1">
      <c r="A71" s="106"/>
      <c r="B71" s="106"/>
      <c r="C71" s="227"/>
      <c r="D71" s="107"/>
      <c r="E71" s="107"/>
      <c r="F71" s="107"/>
      <c r="G71" s="107"/>
      <c r="H71" s="107"/>
      <c r="I71" s="103"/>
      <c r="J71" s="103"/>
    </row>
    <row r="72" spans="1:12" s="97" customFormat="1" ht="27.95" customHeight="1">
      <c r="A72" s="377" t="str">
        <f>A10</f>
        <v xml:space="preserve">                      2. 투수시험일보</v>
      </c>
      <c r="B72" s="377"/>
      <c r="C72" s="377"/>
      <c r="D72" s="377"/>
      <c r="E72" s="377"/>
      <c r="F72" s="377"/>
      <c r="G72" s="377"/>
      <c r="H72" s="377"/>
      <c r="I72" s="100"/>
      <c r="J72" s="100"/>
    </row>
    <row r="73" spans="1:12" s="97" customFormat="1" ht="10.5" customHeight="1">
      <c r="A73" s="106"/>
      <c r="B73" s="106"/>
      <c r="C73" s="107"/>
      <c r="D73" s="107"/>
      <c r="E73" s="107"/>
      <c r="F73" s="107"/>
      <c r="G73" s="107"/>
      <c r="H73" s="107"/>
      <c r="I73" s="103"/>
      <c r="J73" s="103"/>
    </row>
    <row r="74" spans="1:12" s="97" customFormat="1" ht="24" customHeight="1">
      <c r="A74" s="376"/>
      <c r="B74" s="376"/>
      <c r="C74" s="376"/>
      <c r="D74" s="376"/>
      <c r="E74" s="376"/>
      <c r="F74" s="376"/>
      <c r="G74" s="376"/>
      <c r="H74" s="376"/>
      <c r="I74" s="100"/>
      <c r="J74" s="100"/>
    </row>
    <row r="75" spans="1:12" s="97" customFormat="1" ht="11.25" customHeight="1">
      <c r="C75" s="103"/>
      <c r="D75" s="103"/>
      <c r="E75" s="103"/>
      <c r="F75" s="103"/>
      <c r="G75" s="103"/>
      <c r="H75" s="103"/>
      <c r="I75" s="103"/>
      <c r="J75" s="103"/>
    </row>
    <row r="76" spans="1:12" s="97" customFormat="1" ht="20.25">
      <c r="C76" s="374"/>
      <c r="D76" s="374"/>
      <c r="E76" s="374"/>
      <c r="F76" s="374"/>
      <c r="G76" s="374"/>
      <c r="H76" s="374"/>
      <c r="I76" s="374"/>
      <c r="J76" s="374"/>
    </row>
    <row r="77" spans="1:12" s="97" customFormat="1" ht="11.25" customHeight="1">
      <c r="C77" s="104"/>
      <c r="D77" s="104"/>
      <c r="E77" s="104"/>
      <c r="F77" s="104"/>
      <c r="G77" s="104"/>
      <c r="H77" s="104"/>
      <c r="I77" s="104"/>
      <c r="J77" s="103"/>
    </row>
    <row r="78" spans="1:12" s="97" customFormat="1" ht="20.25">
      <c r="C78" s="374"/>
      <c r="D78" s="374"/>
      <c r="E78" s="374"/>
      <c r="F78" s="374"/>
      <c r="G78" s="374"/>
      <c r="H78" s="374"/>
      <c r="I78" s="374"/>
      <c r="J78" s="374"/>
    </row>
    <row r="79" spans="1:12" s="97" customFormat="1" ht="12" customHeight="1">
      <c r="A79" s="105"/>
      <c r="B79" s="105"/>
      <c r="C79" s="104"/>
      <c r="D79" s="104"/>
      <c r="E79" s="104"/>
      <c r="F79" s="104"/>
      <c r="G79" s="104"/>
      <c r="H79" s="104"/>
      <c r="I79" s="104"/>
      <c r="J79" s="104"/>
      <c r="K79" s="105"/>
      <c r="L79" s="105"/>
    </row>
    <row r="80" spans="1:12" s="97" customFormat="1" ht="20.25" customHeight="1">
      <c r="A80" s="105"/>
      <c r="B80" s="105"/>
      <c r="C80" s="374"/>
      <c r="D80" s="374"/>
      <c r="E80" s="374"/>
      <c r="F80" s="374"/>
      <c r="G80" s="374"/>
      <c r="H80" s="374"/>
      <c r="I80" s="374"/>
      <c r="J80" s="374"/>
      <c r="K80" s="105"/>
      <c r="L80" s="105"/>
    </row>
    <row r="81" spans="1:12" s="97" customFormat="1" ht="12" customHeight="1">
      <c r="A81" s="105"/>
      <c r="B81" s="105"/>
      <c r="C81" s="104"/>
      <c r="D81" s="104"/>
      <c r="E81" s="104"/>
      <c r="F81" s="104"/>
      <c r="G81" s="104"/>
      <c r="H81" s="104"/>
      <c r="I81" s="104"/>
      <c r="J81" s="104"/>
      <c r="K81" s="105"/>
      <c r="L81" s="105"/>
    </row>
    <row r="82" spans="1:12" s="97" customFormat="1" ht="25.5">
      <c r="A82" s="105"/>
      <c r="B82" s="105"/>
      <c r="C82" s="375"/>
      <c r="D82" s="375"/>
      <c r="E82" s="375"/>
      <c r="F82" s="375"/>
      <c r="G82" s="375"/>
      <c r="H82" s="375"/>
      <c r="I82" s="375"/>
      <c r="J82" s="375"/>
      <c r="K82" s="105"/>
      <c r="L82" s="105"/>
    </row>
    <row r="83" spans="1:12" s="97" customFormat="1" ht="11.25" customHeight="1">
      <c r="A83" s="105"/>
      <c r="B83" s="105"/>
      <c r="C83" s="104"/>
      <c r="D83" s="104"/>
      <c r="E83" s="104"/>
      <c r="F83" s="104"/>
      <c r="G83" s="104"/>
      <c r="H83" s="104"/>
      <c r="I83" s="104"/>
      <c r="J83" s="104"/>
      <c r="K83" s="105"/>
      <c r="L83" s="105"/>
    </row>
    <row r="84" spans="1:12" s="97" customFormat="1" ht="25.5">
      <c r="A84" s="105"/>
      <c r="B84" s="105"/>
      <c r="C84" s="375"/>
      <c r="D84" s="375"/>
      <c r="E84" s="375"/>
      <c r="F84" s="375"/>
      <c r="G84" s="375"/>
      <c r="H84" s="375"/>
      <c r="I84" s="375"/>
      <c r="J84" s="375"/>
      <c r="K84" s="105"/>
      <c r="L84" s="105"/>
    </row>
    <row r="85" spans="1:12" s="97" customFormat="1" ht="25.5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</row>
    <row r="86" spans="1:12" s="97" customFormat="1" ht="25.5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</row>
    <row r="87" spans="1:12" s="97" customFormat="1" ht="25.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</row>
    <row r="88" spans="1:12" s="97" customFormat="1" ht="25.5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</row>
    <row r="97" spans="1:12" s="97" customFormat="1" ht="29.25" customHeight="1">
      <c r="E97" s="98"/>
      <c r="F97" s="98"/>
      <c r="G97" s="98"/>
      <c r="H97" s="98"/>
    </row>
    <row r="98" spans="1:12" s="97" customFormat="1" ht="29.25" customHeight="1">
      <c r="E98" s="98"/>
      <c r="F98" s="98"/>
      <c r="G98" s="98"/>
      <c r="H98" s="98"/>
    </row>
    <row r="99" spans="1:12" s="97" customFormat="1" ht="38.25">
      <c r="A99" s="372"/>
      <c r="B99" s="372"/>
      <c r="C99" s="372"/>
      <c r="D99" s="372"/>
      <c r="E99" s="372"/>
      <c r="F99" s="372"/>
      <c r="G99" s="372"/>
      <c r="H99" s="372"/>
      <c r="I99" s="99"/>
      <c r="J99" s="99"/>
      <c r="K99" s="99"/>
      <c r="L99" s="99"/>
    </row>
    <row r="100" spans="1:12" s="97" customFormat="1">
      <c r="A100" s="373"/>
      <c r="B100" s="373"/>
      <c r="C100" s="373"/>
      <c r="D100" s="373"/>
      <c r="E100" s="373"/>
      <c r="F100" s="373"/>
      <c r="G100" s="373"/>
      <c r="H100" s="373"/>
      <c r="I100" s="373"/>
      <c r="J100" s="373"/>
      <c r="K100" s="373"/>
      <c r="L100" s="373"/>
    </row>
    <row r="101" spans="1:12" s="97" customFormat="1" ht="23.25" customHeight="1">
      <c r="A101" s="373"/>
      <c r="B101" s="373"/>
      <c r="C101" s="373"/>
      <c r="D101" s="373"/>
      <c r="E101" s="373"/>
      <c r="F101" s="373"/>
      <c r="G101" s="373"/>
      <c r="H101" s="373"/>
      <c r="I101" s="373"/>
      <c r="J101" s="373"/>
      <c r="K101" s="373"/>
      <c r="L101" s="373"/>
    </row>
    <row r="102" spans="1:12" s="97" customFormat="1"/>
    <row r="103" spans="1:12" s="97" customFormat="1" ht="24" customHeight="1">
      <c r="A103" s="376"/>
      <c r="B103" s="376"/>
      <c r="C103" s="376"/>
      <c r="D103" s="376"/>
      <c r="E103" s="376"/>
      <c r="F103" s="376"/>
      <c r="G103" s="376"/>
      <c r="H103" s="376"/>
      <c r="I103" s="100"/>
      <c r="J103" s="100"/>
    </row>
    <row r="104" spans="1:12" s="97" customFormat="1" ht="14.25" customHeight="1">
      <c r="A104" s="106"/>
      <c r="B104" s="106"/>
      <c r="C104" s="107"/>
      <c r="D104" s="107"/>
      <c r="E104" s="107"/>
      <c r="F104" s="107"/>
      <c r="G104" s="107"/>
      <c r="H104" s="107"/>
      <c r="I104" s="103"/>
      <c r="J104" s="103"/>
    </row>
    <row r="105" spans="1:12" s="97" customFormat="1" ht="27.95" customHeight="1">
      <c r="A105" s="377" t="str">
        <f>A12</f>
        <v xml:space="preserve">                      3. 사진 대지</v>
      </c>
      <c r="B105" s="377"/>
      <c r="C105" s="377"/>
      <c r="D105" s="377"/>
      <c r="E105" s="377"/>
      <c r="F105" s="377"/>
      <c r="G105" s="377"/>
      <c r="H105" s="377"/>
      <c r="I105" s="100"/>
      <c r="J105" s="100"/>
    </row>
    <row r="106" spans="1:12" s="97" customFormat="1" ht="10.5" customHeight="1">
      <c r="A106" s="106"/>
      <c r="B106" s="106"/>
      <c r="C106" s="107"/>
      <c r="D106" s="107"/>
      <c r="E106" s="107"/>
      <c r="F106" s="107"/>
      <c r="G106" s="107"/>
      <c r="H106" s="107"/>
      <c r="I106" s="103"/>
      <c r="J106" s="103"/>
    </row>
    <row r="107" spans="1:12" s="97" customFormat="1" ht="24" customHeight="1">
      <c r="A107" s="376"/>
      <c r="B107" s="376"/>
      <c r="C107" s="376"/>
      <c r="D107" s="376"/>
      <c r="E107" s="376"/>
      <c r="F107" s="376"/>
      <c r="G107" s="376"/>
      <c r="H107" s="376"/>
      <c r="I107" s="100"/>
      <c r="J107" s="100"/>
    </row>
    <row r="108" spans="1:12" s="97" customFormat="1" ht="10.5" customHeight="1">
      <c r="A108" s="106"/>
      <c r="B108" s="106"/>
      <c r="C108" s="107"/>
      <c r="D108" s="107"/>
      <c r="E108" s="107"/>
      <c r="F108" s="107"/>
      <c r="G108" s="107"/>
      <c r="H108" s="107"/>
      <c r="I108" s="103"/>
      <c r="J108" s="103"/>
    </row>
    <row r="109" spans="1:12" s="97" customFormat="1" ht="20.25">
      <c r="C109" s="374"/>
      <c r="D109" s="374"/>
      <c r="E109" s="374"/>
      <c r="F109" s="374"/>
      <c r="G109" s="374"/>
      <c r="H109" s="374"/>
      <c r="I109" s="374"/>
      <c r="J109" s="374"/>
    </row>
    <row r="110" spans="1:12" s="97" customFormat="1" ht="11.25" customHeight="1">
      <c r="C110" s="104"/>
      <c r="D110" s="104"/>
      <c r="E110" s="104"/>
      <c r="F110" s="104"/>
      <c r="G110" s="104"/>
      <c r="H110" s="104"/>
      <c r="I110" s="104"/>
      <c r="J110" s="103"/>
    </row>
    <row r="111" spans="1:12" s="97" customFormat="1" ht="20.25">
      <c r="C111" s="374"/>
      <c r="D111" s="374"/>
      <c r="E111" s="374"/>
      <c r="F111" s="374"/>
      <c r="G111" s="374"/>
      <c r="H111" s="374"/>
      <c r="I111" s="374"/>
      <c r="J111" s="374"/>
    </row>
    <row r="112" spans="1:12" s="97" customFormat="1" ht="12" customHeight="1">
      <c r="A112" s="105"/>
      <c r="B112" s="105"/>
      <c r="C112" s="104"/>
      <c r="D112" s="104"/>
      <c r="E112" s="104"/>
      <c r="F112" s="104"/>
      <c r="G112" s="104"/>
      <c r="H112" s="104"/>
      <c r="I112" s="104"/>
      <c r="J112" s="104"/>
      <c r="K112" s="105"/>
      <c r="L112" s="105"/>
    </row>
    <row r="113" spans="1:12" s="97" customFormat="1" ht="20.25" customHeight="1">
      <c r="A113" s="105"/>
      <c r="B113" s="105"/>
      <c r="C113" s="374"/>
      <c r="D113" s="374"/>
      <c r="E113" s="374"/>
      <c r="F113" s="374"/>
      <c r="G113" s="374"/>
      <c r="H113" s="374"/>
      <c r="I113" s="374"/>
      <c r="J113" s="374"/>
      <c r="K113" s="105"/>
      <c r="L113" s="105"/>
    </row>
    <row r="114" spans="1:12" s="97" customFormat="1" ht="12" customHeight="1">
      <c r="A114" s="105"/>
      <c r="B114" s="105"/>
      <c r="C114" s="104"/>
      <c r="D114" s="104"/>
      <c r="E114" s="104"/>
      <c r="F114" s="104"/>
      <c r="G114" s="104"/>
      <c r="H114" s="104"/>
      <c r="I114" s="104"/>
      <c r="J114" s="104"/>
      <c r="K114" s="105"/>
      <c r="L114" s="105"/>
    </row>
    <row r="115" spans="1:12" s="97" customFormat="1" ht="25.5">
      <c r="A115" s="105"/>
      <c r="B115" s="105"/>
      <c r="C115" s="375"/>
      <c r="D115" s="375"/>
      <c r="E115" s="375"/>
      <c r="F115" s="375"/>
      <c r="G115" s="375"/>
      <c r="H115" s="375"/>
      <c r="I115" s="375"/>
      <c r="J115" s="375"/>
      <c r="K115" s="105"/>
      <c r="L115" s="105"/>
    </row>
    <row r="116" spans="1:12" s="97" customFormat="1" ht="11.25" customHeight="1">
      <c r="A116" s="105"/>
      <c r="B116" s="105"/>
      <c r="C116" s="104"/>
      <c r="D116" s="104"/>
      <c r="E116" s="104"/>
      <c r="F116" s="104"/>
      <c r="G116" s="104"/>
      <c r="H116" s="104"/>
      <c r="I116" s="104"/>
      <c r="J116" s="104"/>
      <c r="K116" s="105"/>
      <c r="L116" s="105"/>
    </row>
    <row r="117" spans="1:12" s="97" customFormat="1" ht="25.5">
      <c r="A117" s="105"/>
      <c r="B117" s="105"/>
      <c r="C117" s="375"/>
      <c r="D117" s="375"/>
      <c r="E117" s="375"/>
      <c r="F117" s="375"/>
      <c r="G117" s="375"/>
      <c r="H117" s="375"/>
      <c r="I117" s="375"/>
      <c r="J117" s="375"/>
      <c r="K117" s="105"/>
      <c r="L117" s="105"/>
    </row>
    <row r="118" spans="1:12" s="97" customFormat="1" ht="25.5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</row>
    <row r="119" spans="1:12" s="97" customFormat="1" ht="25.5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</row>
    <row r="120" spans="1:12" s="97" customFormat="1" ht="25.5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</row>
    <row r="131" spans="1:12" s="97" customFormat="1" ht="29.25" customHeight="1">
      <c r="E131" s="98"/>
      <c r="F131" s="98"/>
      <c r="G131" s="98"/>
      <c r="H131" s="98"/>
    </row>
    <row r="132" spans="1:12" s="97" customFormat="1" ht="29.25" customHeight="1">
      <c r="E132" s="98"/>
      <c r="F132" s="98"/>
      <c r="G132" s="98"/>
      <c r="H132" s="98"/>
    </row>
    <row r="133" spans="1:12" s="97" customFormat="1" ht="38.25">
      <c r="A133" s="372"/>
      <c r="B133" s="372"/>
      <c r="C133" s="372"/>
      <c r="D133" s="372"/>
      <c r="E133" s="372"/>
      <c r="F133" s="372"/>
      <c r="G133" s="372"/>
      <c r="H133" s="372"/>
      <c r="I133" s="99"/>
      <c r="J133" s="99"/>
      <c r="K133" s="99"/>
      <c r="L133" s="99"/>
    </row>
    <row r="134" spans="1:12" s="97" customFormat="1">
      <c r="A134" s="373"/>
      <c r="B134" s="373"/>
      <c r="C134" s="373"/>
      <c r="D134" s="373"/>
      <c r="E134" s="373"/>
      <c r="F134" s="373"/>
      <c r="G134" s="373"/>
      <c r="H134" s="373"/>
      <c r="I134" s="373"/>
      <c r="J134" s="373"/>
      <c r="K134" s="373"/>
      <c r="L134" s="373"/>
    </row>
    <row r="135" spans="1:12" s="97" customFormat="1" ht="23.25" customHeight="1">
      <c r="A135" s="373"/>
      <c r="B135" s="373"/>
      <c r="C135" s="373"/>
      <c r="D135" s="373"/>
      <c r="E135" s="373"/>
      <c r="F135" s="373"/>
      <c r="G135" s="373"/>
      <c r="H135" s="373"/>
      <c r="I135" s="373"/>
      <c r="J135" s="373"/>
      <c r="K135" s="373"/>
      <c r="L135" s="373"/>
    </row>
    <row r="136" spans="1:12" s="97" customFormat="1"/>
    <row r="137" spans="1:12" s="97" customFormat="1" ht="24" customHeight="1">
      <c r="A137" s="376"/>
      <c r="B137" s="376"/>
      <c r="C137" s="376"/>
      <c r="D137" s="376"/>
      <c r="E137" s="376"/>
      <c r="F137" s="376"/>
      <c r="G137" s="376"/>
      <c r="H137" s="376"/>
      <c r="I137" s="100"/>
      <c r="J137" s="100"/>
    </row>
    <row r="138" spans="1:12" s="97" customFormat="1" ht="14.25" customHeight="1">
      <c r="A138" s="106"/>
      <c r="B138" s="106"/>
      <c r="C138" s="107"/>
      <c r="D138" s="107"/>
      <c r="E138" s="107"/>
      <c r="F138" s="107"/>
      <c r="G138" s="107"/>
      <c r="H138" s="107"/>
      <c r="I138" s="103"/>
      <c r="J138" s="103"/>
    </row>
    <row r="139" spans="1:12" s="97" customFormat="1" ht="27.95" customHeight="1">
      <c r="A139" s="378" t="str">
        <f>A14</f>
        <v xml:space="preserve">                      4. 투수시험도</v>
      </c>
      <c r="B139" s="378"/>
      <c r="C139" s="378"/>
      <c r="D139" s="378"/>
      <c r="E139" s="378"/>
      <c r="F139" s="378"/>
      <c r="G139" s="378"/>
      <c r="H139" s="378"/>
      <c r="I139" s="100"/>
      <c r="J139" s="100"/>
    </row>
    <row r="140" spans="1:12" s="97" customFormat="1" ht="10.5" customHeight="1">
      <c r="A140" s="106"/>
      <c r="B140" s="106"/>
      <c r="C140" s="107"/>
      <c r="D140" s="107"/>
      <c r="E140" s="107"/>
      <c r="F140" s="107"/>
      <c r="G140" s="107"/>
      <c r="H140" s="107"/>
      <c r="I140" s="103"/>
      <c r="J140" s="103"/>
    </row>
    <row r="141" spans="1:12" s="97" customFormat="1" ht="24" customHeight="1">
      <c r="A141" s="376"/>
      <c r="B141" s="376"/>
      <c r="C141" s="376"/>
      <c r="D141" s="376"/>
      <c r="E141" s="376"/>
      <c r="F141" s="376"/>
      <c r="G141" s="376"/>
      <c r="H141" s="376"/>
      <c r="I141" s="100"/>
      <c r="J141" s="100"/>
    </row>
    <row r="142" spans="1:12" s="97" customFormat="1" ht="10.5" customHeight="1">
      <c r="A142" s="106"/>
      <c r="B142" s="106"/>
      <c r="C142" s="107"/>
      <c r="D142" s="107"/>
      <c r="E142" s="107"/>
      <c r="F142" s="107"/>
      <c r="G142" s="107"/>
      <c r="H142" s="107"/>
      <c r="I142" s="103"/>
      <c r="J142" s="103"/>
    </row>
    <row r="143" spans="1:12" s="97" customFormat="1" ht="24" customHeight="1">
      <c r="A143" s="376"/>
      <c r="B143" s="376"/>
      <c r="C143" s="376"/>
      <c r="D143" s="376"/>
      <c r="E143" s="376"/>
      <c r="F143" s="376"/>
      <c r="G143" s="376"/>
      <c r="H143" s="376"/>
      <c r="I143" s="100"/>
      <c r="J143" s="100"/>
    </row>
    <row r="144" spans="1:12" s="97" customFormat="1" ht="11.25" customHeight="1">
      <c r="C144" s="103"/>
      <c r="D144" s="103"/>
      <c r="E144" s="103"/>
      <c r="F144" s="103"/>
      <c r="G144" s="103"/>
      <c r="H144" s="103"/>
      <c r="I144" s="103"/>
      <c r="J144" s="103"/>
    </row>
    <row r="145" spans="1:12" s="97" customFormat="1" ht="20.25">
      <c r="C145" s="374"/>
      <c r="D145" s="374"/>
      <c r="E145" s="374"/>
      <c r="F145" s="374"/>
      <c r="G145" s="374"/>
      <c r="H145" s="374"/>
      <c r="I145" s="374"/>
      <c r="J145" s="374"/>
    </row>
    <row r="146" spans="1:12" s="97" customFormat="1" ht="11.25" customHeight="1">
      <c r="C146" s="104"/>
      <c r="D146" s="104"/>
      <c r="E146" s="104"/>
      <c r="F146" s="104"/>
      <c r="G146" s="104"/>
      <c r="H146" s="104"/>
      <c r="I146" s="104"/>
      <c r="J146" s="103"/>
    </row>
    <row r="147" spans="1:12" s="97" customFormat="1" ht="20.25">
      <c r="C147" s="374"/>
      <c r="D147" s="374"/>
      <c r="E147" s="374"/>
      <c r="F147" s="374"/>
      <c r="G147" s="374"/>
      <c r="H147" s="374"/>
      <c r="I147" s="374"/>
      <c r="J147" s="374"/>
    </row>
    <row r="148" spans="1:12" s="97" customFormat="1" ht="12" customHeight="1">
      <c r="A148" s="105"/>
      <c r="B148" s="105"/>
      <c r="C148" s="104"/>
      <c r="D148" s="104"/>
      <c r="E148" s="104"/>
      <c r="F148" s="104"/>
      <c r="G148" s="104"/>
      <c r="H148" s="104"/>
      <c r="I148" s="104"/>
      <c r="J148" s="104"/>
      <c r="K148" s="105"/>
      <c r="L148" s="105"/>
    </row>
    <row r="149" spans="1:12" s="97" customFormat="1" ht="20.25" customHeight="1">
      <c r="A149" s="105"/>
      <c r="B149" s="105"/>
      <c r="C149" s="374"/>
      <c r="D149" s="374"/>
      <c r="E149" s="374"/>
      <c r="F149" s="374"/>
      <c r="G149" s="374"/>
      <c r="H149" s="374"/>
      <c r="I149" s="374"/>
      <c r="J149" s="374"/>
      <c r="K149" s="105"/>
      <c r="L149" s="105"/>
    </row>
    <row r="150" spans="1:12" s="97" customFormat="1" ht="12" customHeight="1">
      <c r="A150" s="105"/>
      <c r="B150" s="105"/>
      <c r="C150" s="104"/>
      <c r="D150" s="104"/>
      <c r="E150" s="104"/>
      <c r="F150" s="104"/>
      <c r="G150" s="104"/>
      <c r="H150" s="104"/>
      <c r="I150" s="104"/>
      <c r="J150" s="104"/>
      <c r="K150" s="105"/>
      <c r="L150" s="105"/>
    </row>
    <row r="151" spans="1:12" s="97" customFormat="1" ht="25.5">
      <c r="A151" s="105"/>
      <c r="B151" s="105"/>
      <c r="C151" s="375"/>
      <c r="D151" s="375"/>
      <c r="E151" s="375"/>
      <c r="F151" s="375"/>
      <c r="G151" s="375"/>
      <c r="H151" s="375"/>
      <c r="I151" s="375"/>
      <c r="J151" s="375"/>
      <c r="K151" s="105"/>
      <c r="L151" s="105"/>
    </row>
    <row r="152" spans="1:12" s="97" customFormat="1" ht="11.25" customHeight="1">
      <c r="A152" s="105"/>
      <c r="B152" s="105"/>
      <c r="C152" s="104"/>
      <c r="D152" s="104"/>
      <c r="E152" s="104"/>
      <c r="F152" s="104"/>
      <c r="G152" s="104"/>
      <c r="H152" s="104"/>
      <c r="I152" s="104"/>
      <c r="J152" s="104"/>
      <c r="K152" s="105"/>
      <c r="L152" s="105"/>
    </row>
    <row r="153" spans="1:12" s="97" customFormat="1" ht="25.5">
      <c r="A153" s="105"/>
      <c r="B153" s="105"/>
      <c r="C153" s="375"/>
      <c r="D153" s="375"/>
      <c r="E153" s="375"/>
      <c r="F153" s="375"/>
      <c r="G153" s="375"/>
      <c r="H153" s="375"/>
      <c r="I153" s="375"/>
      <c r="J153" s="375"/>
      <c r="K153" s="105"/>
      <c r="L153" s="105"/>
    </row>
    <row r="154" spans="1:12" s="97" customFormat="1" ht="25.5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</row>
    <row r="155" spans="1:12" s="97" customFormat="1" ht="25.5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</row>
    <row r="156" spans="1:12" s="97" customFormat="1" ht="25.5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</row>
  </sheetData>
  <mergeCells count="52">
    <mergeCell ref="C147:J147"/>
    <mergeCell ref="C149:J149"/>
    <mergeCell ref="C151:J151"/>
    <mergeCell ref="C153:J153"/>
    <mergeCell ref="A134:L135"/>
    <mergeCell ref="A137:H137"/>
    <mergeCell ref="A139:H139"/>
    <mergeCell ref="A141:H141"/>
    <mergeCell ref="A143:H143"/>
    <mergeCell ref="C145:J145"/>
    <mergeCell ref="A133:H133"/>
    <mergeCell ref="C84:J84"/>
    <mergeCell ref="A99:H99"/>
    <mergeCell ref="A100:L101"/>
    <mergeCell ref="A103:H103"/>
    <mergeCell ref="A105:H105"/>
    <mergeCell ref="A107:H107"/>
    <mergeCell ref="C109:J109"/>
    <mergeCell ref="C111:J111"/>
    <mergeCell ref="C113:J113"/>
    <mergeCell ref="C115:J115"/>
    <mergeCell ref="C117:J117"/>
    <mergeCell ref="C82:J82"/>
    <mergeCell ref="C46:J46"/>
    <mergeCell ref="C48:J48"/>
    <mergeCell ref="C50:J50"/>
    <mergeCell ref="A66:H66"/>
    <mergeCell ref="A67:L68"/>
    <mergeCell ref="A70:H70"/>
    <mergeCell ref="A72:H72"/>
    <mergeCell ref="A74:H74"/>
    <mergeCell ref="C76:J76"/>
    <mergeCell ref="C78:J78"/>
    <mergeCell ref="C80:J80"/>
    <mergeCell ref="C44:J44"/>
    <mergeCell ref="C16:J16"/>
    <mergeCell ref="C18:J18"/>
    <mergeCell ref="C20:J20"/>
    <mergeCell ref="C22:J22"/>
    <mergeCell ref="C24:J24"/>
    <mergeCell ref="A32:H32"/>
    <mergeCell ref="A33:L34"/>
    <mergeCell ref="A36:H36"/>
    <mergeCell ref="A38:H38"/>
    <mergeCell ref="A40:H40"/>
    <mergeCell ref="A42:H42"/>
    <mergeCell ref="A14:H14"/>
    <mergeCell ref="A4:H4"/>
    <mergeCell ref="A5:L6"/>
    <mergeCell ref="A8:H8"/>
    <mergeCell ref="A10:H10"/>
    <mergeCell ref="A12:H12"/>
  </mergeCells>
  <phoneticPr fontId="3" type="noConversion"/>
  <pageMargins left="0.7" right="0.7" top="1.44" bottom="1.37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33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32" sqref="L32"/>
    </sheetView>
  </sheetViews>
  <sheetFormatPr defaultColWidth="8" defaultRowHeight="13.5"/>
  <cols>
    <col min="1" max="1" width="8" style="315"/>
    <col min="2" max="2" width="9.6640625" style="315" customWidth="1"/>
    <col min="3" max="3" width="8.77734375" style="315" customWidth="1"/>
    <col min="4" max="4" width="4.33203125" style="315" customWidth="1"/>
    <col min="5" max="5" width="2.44140625" style="315" bestFit="1" customWidth="1"/>
    <col min="6" max="6" width="4.33203125" style="315" customWidth="1"/>
    <col min="7" max="7" width="8" style="316" customWidth="1"/>
    <col min="8" max="8" width="21.77734375" style="315" customWidth="1"/>
    <col min="9" max="9" width="11.44140625" style="315" customWidth="1"/>
    <col min="10" max="10" width="8.77734375" style="315" customWidth="1"/>
    <col min="11" max="11" width="7.88671875" style="315" customWidth="1"/>
    <col min="12" max="12" width="12" style="315" customWidth="1"/>
    <col min="13" max="13" width="8" style="315" customWidth="1"/>
    <col min="14" max="14" width="16.44140625" style="315" customWidth="1"/>
    <col min="15" max="15" width="8.77734375" style="315" customWidth="1"/>
    <col min="16" max="16" width="11.21875" style="315" customWidth="1"/>
    <col min="17" max="21" width="9" style="315" bestFit="1" customWidth="1"/>
    <col min="22" max="29" width="8" style="315"/>
    <col min="30" max="16384" width="8" style="79"/>
  </cols>
  <sheetData>
    <row r="1" spans="1:29" s="78" customFormat="1" ht="30">
      <c r="A1" s="418" t="s">
        <v>245</v>
      </c>
      <c r="B1" s="418"/>
      <c r="C1" s="418"/>
      <c r="D1" s="418"/>
      <c r="E1" s="418"/>
      <c r="F1" s="418"/>
      <c r="G1" s="418"/>
      <c r="H1" s="418"/>
      <c r="I1" s="418"/>
      <c r="J1" s="335"/>
      <c r="K1" s="335"/>
      <c r="L1" s="335"/>
      <c r="M1" s="335"/>
      <c r="N1" s="335"/>
      <c r="O1" s="335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</row>
    <row r="2" spans="1:29" s="78" customFormat="1" ht="16.5" customHeight="1" thickBot="1">
      <c r="A2" s="310"/>
      <c r="B2" s="311"/>
      <c r="C2" s="312"/>
      <c r="D2" s="312"/>
      <c r="E2" s="312"/>
      <c r="F2" s="312"/>
      <c r="G2" s="313"/>
      <c r="H2" s="312"/>
      <c r="I2" s="312"/>
      <c r="J2" s="312"/>
      <c r="K2" s="312"/>
      <c r="L2" s="312"/>
      <c r="M2" s="312"/>
      <c r="N2" s="312"/>
      <c r="O2" s="312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</row>
    <row r="3" spans="1:29" s="78" customFormat="1" ht="17.25" customHeight="1" thickBot="1">
      <c r="A3" s="404" t="s">
        <v>232</v>
      </c>
      <c r="B3" s="405"/>
      <c r="C3" s="405"/>
      <c r="D3" s="390" t="s">
        <v>230</v>
      </c>
      <c r="E3" s="391"/>
      <c r="F3" s="391"/>
      <c r="G3" s="391"/>
      <c r="H3" s="391"/>
      <c r="I3" s="392"/>
      <c r="J3" s="221" t="s">
        <v>54</v>
      </c>
      <c r="K3" s="387" t="s">
        <v>55</v>
      </c>
      <c r="L3" s="388"/>
      <c r="M3" s="388"/>
      <c r="N3" s="388"/>
      <c r="O3" s="389"/>
      <c r="P3" s="314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</row>
    <row r="4" spans="1:29" s="78" customFormat="1" ht="17.25" customHeight="1" thickTop="1">
      <c r="A4" s="416" t="s">
        <v>231</v>
      </c>
      <c r="B4" s="408" t="s">
        <v>56</v>
      </c>
      <c r="C4" s="408" t="s">
        <v>57</v>
      </c>
      <c r="D4" s="408" t="s">
        <v>58</v>
      </c>
      <c r="E4" s="408"/>
      <c r="F4" s="408"/>
      <c r="G4" s="408"/>
      <c r="H4" s="409" t="s">
        <v>59</v>
      </c>
      <c r="I4" s="411" t="s">
        <v>233</v>
      </c>
      <c r="J4" s="379" t="s">
        <v>56</v>
      </c>
      <c r="K4" s="385" t="s">
        <v>57</v>
      </c>
      <c r="L4" s="381" t="s">
        <v>58</v>
      </c>
      <c r="M4" s="381"/>
      <c r="N4" s="382" t="s">
        <v>59</v>
      </c>
      <c r="O4" s="406" t="s">
        <v>60</v>
      </c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</row>
    <row r="5" spans="1:29" s="78" customFormat="1" ht="17.25" customHeight="1" thickBot="1">
      <c r="A5" s="417"/>
      <c r="B5" s="384"/>
      <c r="C5" s="384"/>
      <c r="D5" s="384" t="s">
        <v>61</v>
      </c>
      <c r="E5" s="384"/>
      <c r="F5" s="384"/>
      <c r="G5" s="347" t="s">
        <v>62</v>
      </c>
      <c r="H5" s="410"/>
      <c r="I5" s="412"/>
      <c r="J5" s="380"/>
      <c r="K5" s="386"/>
      <c r="L5" s="348" t="s">
        <v>61</v>
      </c>
      <c r="M5" s="348" t="s">
        <v>62</v>
      </c>
      <c r="N5" s="383"/>
      <c r="O5" s="407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</row>
    <row r="6" spans="1:29" s="320" customFormat="1" ht="17.25" customHeight="1">
      <c r="A6" s="413" t="str">
        <f>'bh1'!K4</f>
        <v>은곡지구</v>
      </c>
      <c r="B6" s="399" t="str">
        <f>'bh1'!A10</f>
        <v>BH-1</v>
      </c>
      <c r="C6" s="419" t="str">
        <f>'bh1'!A11</f>
        <v>(NO.02+15)</v>
      </c>
      <c r="D6" s="349">
        <f>'bh1'!B10</f>
        <v>1</v>
      </c>
      <c r="E6" s="350" t="str">
        <f>'bh1'!C10</f>
        <v>~</v>
      </c>
      <c r="F6" s="351">
        <f>'bh1'!D10</f>
        <v>6</v>
      </c>
      <c r="G6" s="352">
        <f>(F6-D6)*100</f>
        <v>500</v>
      </c>
      <c r="H6" s="353">
        <f>'bh1'!J16</f>
        <v>1.6591799091127899E-4</v>
      </c>
      <c r="I6" s="354" t="s">
        <v>234</v>
      </c>
      <c r="J6" s="355" t="s">
        <v>243</v>
      </c>
      <c r="K6" s="356"/>
      <c r="L6" s="356"/>
      <c r="M6" s="356"/>
      <c r="N6" s="353"/>
      <c r="O6" s="357"/>
      <c r="P6" s="317"/>
      <c r="Q6" s="333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</row>
    <row r="7" spans="1:29" s="320" customFormat="1" ht="17.25" customHeight="1">
      <c r="A7" s="414"/>
      <c r="B7" s="400"/>
      <c r="C7" s="401"/>
      <c r="D7" s="326">
        <f>'bh1'!B18</f>
        <v>6</v>
      </c>
      <c r="E7" s="327" t="str">
        <f>'bh1'!C18</f>
        <v>~</v>
      </c>
      <c r="F7" s="328">
        <f>'bh1'!D18</f>
        <v>11</v>
      </c>
      <c r="G7" s="308">
        <f>(F7-D7)*100</f>
        <v>500</v>
      </c>
      <c r="H7" s="309">
        <f>'bh1'!J24</f>
        <v>1.7637997190167099E-4</v>
      </c>
      <c r="I7" s="325" t="s">
        <v>234</v>
      </c>
      <c r="J7" s="319" t="s">
        <v>243</v>
      </c>
      <c r="K7" s="340"/>
      <c r="L7" s="340"/>
      <c r="M7" s="340"/>
      <c r="N7" s="309"/>
      <c r="O7" s="318"/>
      <c r="P7" s="317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17"/>
      <c r="AB7" s="317"/>
      <c r="AC7" s="317"/>
    </row>
    <row r="8" spans="1:29" s="320" customFormat="1" ht="17.25" customHeight="1">
      <c r="A8" s="414"/>
      <c r="B8" s="400"/>
      <c r="C8" s="401"/>
      <c r="D8" s="326">
        <f>'bh1'!B26</f>
        <v>11</v>
      </c>
      <c r="E8" s="327" t="str">
        <f>'bh1'!C26</f>
        <v>~</v>
      </c>
      <c r="F8" s="328">
        <f>'bh1'!D26</f>
        <v>16</v>
      </c>
      <c r="G8" s="308">
        <f t="shared" ref="G8:G33" si="0">(F8-D8)*100</f>
        <v>500</v>
      </c>
      <c r="H8" s="309">
        <f>'bh1'!J32</f>
        <v>1.3045316394374862E-4</v>
      </c>
      <c r="I8" s="325" t="s">
        <v>234</v>
      </c>
      <c r="J8" s="319" t="s">
        <v>243</v>
      </c>
      <c r="K8" s="340"/>
      <c r="L8" s="340"/>
      <c r="M8" s="340"/>
      <c r="N8" s="309"/>
      <c r="O8" s="318"/>
      <c r="P8" s="317"/>
      <c r="Q8" s="317"/>
      <c r="R8" s="321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</row>
    <row r="9" spans="1:29" s="320" customFormat="1" ht="17.25" customHeight="1">
      <c r="A9" s="414"/>
      <c r="B9" s="400"/>
      <c r="C9" s="401"/>
      <c r="D9" s="326">
        <f>'bh1'!B34</f>
        <v>16</v>
      </c>
      <c r="E9" s="327" t="str">
        <f>'bh1'!C34</f>
        <v>~</v>
      </c>
      <c r="F9" s="328">
        <f>'bh1'!D34</f>
        <v>21</v>
      </c>
      <c r="G9" s="308">
        <f t="shared" si="0"/>
        <v>500</v>
      </c>
      <c r="H9" s="309">
        <f>'bh1'!J40</f>
        <v>2.0435406814934401E-4</v>
      </c>
      <c r="I9" s="325" t="s">
        <v>234</v>
      </c>
      <c r="J9" s="319" t="s">
        <v>243</v>
      </c>
      <c r="K9" s="340"/>
      <c r="L9" s="340"/>
      <c r="M9" s="340"/>
      <c r="N9" s="309"/>
      <c r="O9" s="318"/>
      <c r="P9" s="317"/>
      <c r="Q9" s="317"/>
      <c r="R9" s="317"/>
      <c r="S9" s="321"/>
      <c r="T9" s="317"/>
      <c r="U9" s="317"/>
      <c r="V9" s="317"/>
      <c r="W9" s="317"/>
      <c r="X9" s="317"/>
      <c r="Y9" s="317"/>
      <c r="Z9" s="317"/>
      <c r="AA9" s="317"/>
      <c r="AB9" s="317"/>
      <c r="AC9" s="317"/>
    </row>
    <row r="10" spans="1:29" s="320" customFormat="1" ht="17.25" customHeight="1">
      <c r="A10" s="414"/>
      <c r="B10" s="400"/>
      <c r="C10" s="401"/>
      <c r="D10" s="326">
        <f>'bh1'!B69</f>
        <v>21</v>
      </c>
      <c r="E10" s="327" t="str">
        <f>'bh1'!C69</f>
        <v>~</v>
      </c>
      <c r="F10" s="328">
        <f>'bh1'!D69</f>
        <v>26</v>
      </c>
      <c r="G10" s="308">
        <f t="shared" si="0"/>
        <v>500</v>
      </c>
      <c r="H10" s="309">
        <f>'bh1'!J75</f>
        <v>1.4142972187679298E-4</v>
      </c>
      <c r="I10" s="325" t="s">
        <v>234</v>
      </c>
      <c r="J10" s="319" t="s">
        <v>243</v>
      </c>
      <c r="K10" s="341"/>
      <c r="L10" s="341"/>
      <c r="M10" s="341"/>
      <c r="N10" s="323"/>
      <c r="O10" s="324"/>
      <c r="P10" s="317"/>
      <c r="Q10" s="317"/>
      <c r="R10" s="317"/>
      <c r="S10" s="336"/>
      <c r="T10" s="321"/>
      <c r="U10" s="321"/>
      <c r="V10" s="317"/>
      <c r="W10" s="317"/>
      <c r="X10" s="317"/>
      <c r="Y10" s="317"/>
      <c r="Z10" s="317"/>
      <c r="AA10" s="317"/>
      <c r="AB10" s="317"/>
      <c r="AC10" s="317"/>
    </row>
    <row r="11" spans="1:29" s="320" customFormat="1" ht="17.25" customHeight="1">
      <c r="A11" s="414"/>
      <c r="B11" s="400"/>
      <c r="C11" s="401"/>
      <c r="D11" s="326">
        <f>'bh1'!B78</f>
        <v>26</v>
      </c>
      <c r="E11" s="326" t="str">
        <f>'bh1'!C78</f>
        <v>~</v>
      </c>
      <c r="F11" s="326">
        <f>'bh1'!D78</f>
        <v>28</v>
      </c>
      <c r="G11" s="308">
        <f t="shared" si="0"/>
        <v>200</v>
      </c>
      <c r="H11" s="309">
        <f>'bh1'!J84</f>
        <v>3.4061583305963918E-4</v>
      </c>
      <c r="I11" s="325" t="s">
        <v>234</v>
      </c>
      <c r="J11" s="319" t="s">
        <v>243</v>
      </c>
      <c r="K11" s="341"/>
      <c r="L11" s="341"/>
      <c r="M11" s="341"/>
      <c r="N11" s="323"/>
      <c r="O11" s="324"/>
      <c r="P11" s="317"/>
      <c r="Q11" s="317"/>
      <c r="R11" s="317"/>
      <c r="S11" s="336"/>
      <c r="T11" s="321"/>
      <c r="U11" s="321"/>
      <c r="V11" s="317"/>
      <c r="W11" s="317"/>
      <c r="X11" s="317"/>
      <c r="Y11" s="317"/>
      <c r="Z11" s="317"/>
      <c r="AA11" s="317"/>
      <c r="AB11" s="317"/>
      <c r="AC11" s="317"/>
    </row>
    <row r="12" spans="1:29" s="320" customFormat="1" ht="17.25" customHeight="1">
      <c r="A12" s="414"/>
      <c r="B12" s="400"/>
      <c r="C12" s="401"/>
      <c r="D12" s="326">
        <f>'투수시험(압력식)-은곡'!C7</f>
        <v>28</v>
      </c>
      <c r="E12" s="327" t="str">
        <f>'투수시험(압력식)-은곡'!D7</f>
        <v>~</v>
      </c>
      <c r="F12" s="328">
        <f>'투수시험(압력식)-은곡'!E7</f>
        <v>31.3</v>
      </c>
      <c r="G12" s="308">
        <f t="shared" si="0"/>
        <v>330.00000000000006</v>
      </c>
      <c r="H12" s="309">
        <f>'투수시험(압력식)-은곡'!N12</f>
        <v>4.5499953123291193E-6</v>
      </c>
      <c r="I12" s="325" t="s">
        <v>235</v>
      </c>
      <c r="J12" s="322" t="s">
        <v>242</v>
      </c>
      <c r="K12" s="341"/>
      <c r="L12" s="341"/>
      <c r="M12" s="341"/>
      <c r="N12" s="323"/>
      <c r="O12" s="324"/>
      <c r="P12" s="317"/>
      <c r="Q12" s="317"/>
      <c r="R12" s="317"/>
      <c r="S12" s="336"/>
      <c r="T12" s="321"/>
      <c r="U12" s="321"/>
      <c r="V12" s="317"/>
      <c r="W12" s="317"/>
      <c r="X12" s="317"/>
      <c r="Y12" s="317"/>
      <c r="Z12" s="317"/>
      <c r="AA12" s="317"/>
      <c r="AB12" s="317"/>
      <c r="AC12" s="317"/>
    </row>
    <row r="13" spans="1:29" s="320" customFormat="1" ht="17.25" customHeight="1">
      <c r="A13" s="414"/>
      <c r="B13" s="400" t="str">
        <f>'bh2'!A10</f>
        <v>BH-2</v>
      </c>
      <c r="C13" s="401" t="str">
        <f>'bh2'!A11</f>
        <v>(NO.02+15)</v>
      </c>
      <c r="D13" s="326">
        <f>'bh2'!B10</f>
        <v>1</v>
      </c>
      <c r="E13" s="326" t="str">
        <f>'bh2'!C10</f>
        <v>~</v>
      </c>
      <c r="F13" s="326">
        <f>'bh2'!D10</f>
        <v>6</v>
      </c>
      <c r="G13" s="308">
        <f t="shared" si="0"/>
        <v>500</v>
      </c>
      <c r="H13" s="309">
        <f>'bh2'!J16</f>
        <v>2.0741567901955168E-4</v>
      </c>
      <c r="I13" s="325" t="s">
        <v>234</v>
      </c>
      <c r="J13" s="322" t="s">
        <v>243</v>
      </c>
      <c r="K13" s="341"/>
      <c r="L13" s="341"/>
      <c r="M13" s="341"/>
      <c r="N13" s="323"/>
      <c r="O13" s="324"/>
      <c r="P13" s="317"/>
      <c r="Q13" s="317"/>
      <c r="R13" s="317"/>
      <c r="S13" s="337"/>
      <c r="T13" s="321"/>
      <c r="U13" s="321"/>
      <c r="V13" s="317"/>
      <c r="W13" s="317"/>
      <c r="X13" s="317"/>
      <c r="Y13" s="317"/>
      <c r="Z13" s="317"/>
      <c r="AA13" s="317"/>
      <c r="AB13" s="317"/>
      <c r="AC13" s="317"/>
    </row>
    <row r="14" spans="1:29" s="320" customFormat="1" ht="17.25" customHeight="1">
      <c r="A14" s="414"/>
      <c r="B14" s="400"/>
      <c r="C14" s="401"/>
      <c r="D14" s="326">
        <f>'bh2'!B18</f>
        <v>6</v>
      </c>
      <c r="E14" s="326" t="str">
        <f>'bh2'!C18</f>
        <v>~</v>
      </c>
      <c r="F14" s="326">
        <f>'bh2'!D18</f>
        <v>11</v>
      </c>
      <c r="G14" s="308">
        <f t="shared" si="0"/>
        <v>500</v>
      </c>
      <c r="H14" s="309">
        <f>'bh2'!J24</f>
        <v>2.0995309745482473E-4</v>
      </c>
      <c r="I14" s="325" t="s">
        <v>234</v>
      </c>
      <c r="J14" s="322" t="s">
        <v>243</v>
      </c>
      <c r="K14" s="341"/>
      <c r="L14" s="341"/>
      <c r="M14" s="341"/>
      <c r="N14" s="323"/>
      <c r="O14" s="324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</row>
    <row r="15" spans="1:29" s="320" customFormat="1" ht="17.25" customHeight="1">
      <c r="A15" s="414"/>
      <c r="B15" s="400"/>
      <c r="C15" s="401"/>
      <c r="D15" s="326">
        <f>'bh2'!B26</f>
        <v>11</v>
      </c>
      <c r="E15" s="326" t="str">
        <f>'bh2'!C26</f>
        <v>~</v>
      </c>
      <c r="F15" s="326">
        <f>'bh2'!D26</f>
        <v>16</v>
      </c>
      <c r="G15" s="308">
        <f t="shared" si="0"/>
        <v>500</v>
      </c>
      <c r="H15" s="309">
        <f>'bh2'!J32</f>
        <v>2.0776248611225489E-4</v>
      </c>
      <c r="I15" s="325" t="s">
        <v>234</v>
      </c>
      <c r="J15" s="322" t="s">
        <v>243</v>
      </c>
      <c r="K15" s="341"/>
      <c r="L15" s="341"/>
      <c r="M15" s="341"/>
      <c r="N15" s="323"/>
      <c r="O15" s="324"/>
      <c r="P15" s="317"/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17"/>
    </row>
    <row r="16" spans="1:29" s="320" customFormat="1" ht="17.25" customHeight="1">
      <c r="A16" s="414"/>
      <c r="B16" s="400"/>
      <c r="C16" s="401"/>
      <c r="D16" s="326">
        <f>'bh2'!B34</f>
        <v>16</v>
      </c>
      <c r="E16" s="326" t="str">
        <f>'bh2'!C34</f>
        <v>~</v>
      </c>
      <c r="F16" s="326">
        <f>'bh2'!D34</f>
        <v>21</v>
      </c>
      <c r="G16" s="308">
        <f t="shared" si="0"/>
        <v>500</v>
      </c>
      <c r="H16" s="309">
        <f>'bh2'!J40</f>
        <v>1.8652335976629305E-4</v>
      </c>
      <c r="I16" s="325" t="s">
        <v>234</v>
      </c>
      <c r="J16" s="322" t="s">
        <v>243</v>
      </c>
      <c r="K16" s="341"/>
      <c r="L16" s="341"/>
      <c r="M16" s="341"/>
      <c r="N16" s="323"/>
      <c r="O16" s="324"/>
      <c r="P16" s="317"/>
      <c r="Q16" s="317"/>
      <c r="R16" s="317"/>
      <c r="S16" s="317"/>
      <c r="T16" s="317"/>
      <c r="U16" s="317"/>
      <c r="V16" s="317"/>
      <c r="W16" s="317"/>
      <c r="X16" s="317"/>
      <c r="Y16" s="317"/>
      <c r="Z16" s="317"/>
      <c r="AA16" s="317"/>
      <c r="AB16" s="317"/>
      <c r="AC16" s="317"/>
    </row>
    <row r="17" spans="1:29" s="320" customFormat="1" ht="17.25" customHeight="1">
      <c r="A17" s="414"/>
      <c r="B17" s="400"/>
      <c r="C17" s="401"/>
      <c r="D17" s="326">
        <f>'bh2'!B69</f>
        <v>21</v>
      </c>
      <c r="E17" s="326" t="str">
        <f>'bh2'!C69</f>
        <v>~</v>
      </c>
      <c r="F17" s="326">
        <f>'bh2'!D69</f>
        <v>26</v>
      </c>
      <c r="G17" s="308">
        <f t="shared" si="0"/>
        <v>500</v>
      </c>
      <c r="H17" s="309">
        <f>'bh2'!J75</f>
        <v>1.9218542163173115E-4</v>
      </c>
      <c r="I17" s="325" t="s">
        <v>234</v>
      </c>
      <c r="J17" s="322" t="s">
        <v>243</v>
      </c>
      <c r="K17" s="341"/>
      <c r="L17" s="341"/>
      <c r="M17" s="341"/>
      <c r="N17" s="323"/>
      <c r="O17" s="324"/>
      <c r="P17" s="317"/>
      <c r="Q17" s="317"/>
      <c r="R17" s="317"/>
      <c r="S17" s="317"/>
      <c r="T17" s="317"/>
      <c r="U17" s="317"/>
      <c r="V17" s="317"/>
      <c r="W17" s="317"/>
      <c r="X17" s="317"/>
      <c r="Y17" s="317"/>
      <c r="Z17" s="317"/>
      <c r="AA17" s="317"/>
      <c r="AB17" s="317"/>
      <c r="AC17" s="317"/>
    </row>
    <row r="18" spans="1:29" s="320" customFormat="1" ht="17.25" customHeight="1">
      <c r="A18" s="414"/>
      <c r="B18" s="400"/>
      <c r="C18" s="401"/>
      <c r="D18" s="326">
        <f>'bh2'!B78</f>
        <v>26</v>
      </c>
      <c r="E18" s="326" t="str">
        <f>'bh2'!C78</f>
        <v>~</v>
      </c>
      <c r="F18" s="326">
        <f>'bh2'!D78</f>
        <v>28</v>
      </c>
      <c r="G18" s="308">
        <f t="shared" si="0"/>
        <v>200</v>
      </c>
      <c r="H18" s="309">
        <f>'bh2'!J84</f>
        <v>4.0933180613690774E-4</v>
      </c>
      <c r="I18" s="325" t="s">
        <v>234</v>
      </c>
      <c r="J18" s="322" t="s">
        <v>243</v>
      </c>
      <c r="K18" s="341"/>
      <c r="L18" s="341"/>
      <c r="M18" s="341"/>
      <c r="N18" s="323"/>
      <c r="O18" s="324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</row>
    <row r="19" spans="1:29" s="320" customFormat="1" ht="17.25" customHeight="1">
      <c r="A19" s="414"/>
      <c r="B19" s="400"/>
      <c r="C19" s="401"/>
      <c r="D19" s="326">
        <f>'투수시험(압력식)-은곡'!C14</f>
        <v>28</v>
      </c>
      <c r="E19" s="327" t="str">
        <f>'투수시험(압력식)-은곡'!D14</f>
        <v>~</v>
      </c>
      <c r="F19" s="328">
        <f>'투수시험(압력식)-은곡'!E14</f>
        <v>31.5</v>
      </c>
      <c r="G19" s="308">
        <f t="shared" si="0"/>
        <v>350</v>
      </c>
      <c r="H19" s="309">
        <f>'투수시험(압력식)-은곡'!N19</f>
        <v>1.0494938087174639E-5</v>
      </c>
      <c r="I19" s="325" t="s">
        <v>235</v>
      </c>
      <c r="J19" s="322" t="s">
        <v>242</v>
      </c>
      <c r="K19" s="341"/>
      <c r="L19" s="341"/>
      <c r="M19" s="341"/>
      <c r="N19" s="323"/>
      <c r="O19" s="324"/>
      <c r="P19" s="317"/>
      <c r="Q19" s="321"/>
      <c r="R19" s="317"/>
      <c r="S19" s="317"/>
      <c r="T19" s="317"/>
      <c r="U19" s="317"/>
      <c r="V19" s="317"/>
      <c r="W19" s="317"/>
      <c r="X19" s="317"/>
      <c r="Y19" s="317"/>
      <c r="Z19" s="317"/>
      <c r="AA19" s="317"/>
      <c r="AB19" s="317"/>
      <c r="AC19" s="317"/>
    </row>
    <row r="20" spans="1:29" s="320" customFormat="1" ht="17.25" customHeight="1">
      <c r="A20" s="414"/>
      <c r="B20" s="393" t="str">
        <f>'bh3'!A10</f>
        <v>BH-3</v>
      </c>
      <c r="C20" s="396" t="str">
        <f>'bh3'!A11</f>
        <v>(NO.02+15)</v>
      </c>
      <c r="D20" s="326">
        <f>'bh3'!B10</f>
        <v>1</v>
      </c>
      <c r="E20" s="326" t="str">
        <f>'bh3'!C10</f>
        <v>~</v>
      </c>
      <c r="F20" s="326">
        <f>'bh3'!D10</f>
        <v>6</v>
      </c>
      <c r="G20" s="308">
        <f t="shared" si="0"/>
        <v>500</v>
      </c>
      <c r="H20" s="309">
        <f>'bh3'!J16</f>
        <v>2.2280528415865664E-4</v>
      </c>
      <c r="I20" s="325" t="s">
        <v>234</v>
      </c>
      <c r="J20" s="322" t="s">
        <v>243</v>
      </c>
      <c r="K20" s="341"/>
      <c r="L20" s="341"/>
      <c r="M20" s="341"/>
      <c r="N20" s="323"/>
      <c r="O20" s="324"/>
      <c r="P20" s="317"/>
      <c r="Q20" s="321"/>
      <c r="R20" s="317"/>
      <c r="S20" s="317"/>
      <c r="T20" s="317"/>
      <c r="U20" s="317"/>
      <c r="V20" s="317"/>
      <c r="W20" s="317"/>
      <c r="X20" s="317"/>
      <c r="Y20" s="317"/>
      <c r="Z20" s="317"/>
      <c r="AA20" s="317"/>
      <c r="AB20" s="317"/>
      <c r="AC20" s="317"/>
    </row>
    <row r="21" spans="1:29" s="320" customFormat="1" ht="17.25" customHeight="1">
      <c r="A21" s="414"/>
      <c r="B21" s="394"/>
      <c r="C21" s="397"/>
      <c r="D21" s="326">
        <f>'bh3'!B18</f>
        <v>6</v>
      </c>
      <c r="E21" s="326" t="str">
        <f>'bh3'!C18</f>
        <v>~</v>
      </c>
      <c r="F21" s="326">
        <f>'bh3'!D18</f>
        <v>11</v>
      </c>
      <c r="G21" s="308">
        <f t="shared" si="0"/>
        <v>500</v>
      </c>
      <c r="H21" s="309">
        <f>'bh3'!J24</f>
        <v>1.9111135053319648E-4</v>
      </c>
      <c r="I21" s="325" t="s">
        <v>234</v>
      </c>
      <c r="J21" s="322" t="s">
        <v>243</v>
      </c>
      <c r="K21" s="341"/>
      <c r="L21" s="341"/>
      <c r="M21" s="341"/>
      <c r="N21" s="323"/>
      <c r="O21" s="324"/>
      <c r="P21" s="317"/>
      <c r="Q21" s="317"/>
      <c r="R21" s="317"/>
      <c r="S21" s="317"/>
      <c r="T21" s="317"/>
      <c r="U21" s="317"/>
      <c r="V21" s="317"/>
      <c r="W21" s="317"/>
      <c r="X21" s="317"/>
      <c r="Y21" s="317"/>
      <c r="Z21" s="317"/>
      <c r="AA21" s="317"/>
      <c r="AB21" s="317"/>
      <c r="AC21" s="317"/>
    </row>
    <row r="22" spans="1:29" s="320" customFormat="1" ht="17.25" customHeight="1">
      <c r="A22" s="414"/>
      <c r="B22" s="394"/>
      <c r="C22" s="397"/>
      <c r="D22" s="326">
        <f>'bh3'!B26</f>
        <v>11</v>
      </c>
      <c r="E22" s="326" t="str">
        <f>'bh3'!C26</f>
        <v>~</v>
      </c>
      <c r="F22" s="326">
        <f>'bh3'!D26</f>
        <v>16</v>
      </c>
      <c r="G22" s="308">
        <f t="shared" si="0"/>
        <v>500</v>
      </c>
      <c r="H22" s="309">
        <f>'bh3'!J32</f>
        <v>2.5127546393836393E-4</v>
      </c>
      <c r="I22" s="325" t="s">
        <v>234</v>
      </c>
      <c r="J22" s="322" t="s">
        <v>243</v>
      </c>
      <c r="K22" s="341"/>
      <c r="L22" s="341"/>
      <c r="M22" s="341"/>
      <c r="N22" s="323"/>
      <c r="O22" s="324"/>
      <c r="P22" s="317"/>
      <c r="Q22" s="317"/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</row>
    <row r="23" spans="1:29" s="320" customFormat="1" ht="17.25" customHeight="1">
      <c r="A23" s="414"/>
      <c r="B23" s="394"/>
      <c r="C23" s="397"/>
      <c r="D23" s="326">
        <f>'bh3'!B34</f>
        <v>16</v>
      </c>
      <c r="E23" s="326" t="str">
        <f>'bh3'!C34</f>
        <v>~</v>
      </c>
      <c r="F23" s="326">
        <f>'bh3'!D34</f>
        <v>21</v>
      </c>
      <c r="G23" s="308">
        <f t="shared" si="0"/>
        <v>500</v>
      </c>
      <c r="H23" s="309">
        <f>'bh3'!J40</f>
        <v>1.9949128056574611E-4</v>
      </c>
      <c r="I23" s="325" t="s">
        <v>234</v>
      </c>
      <c r="J23" s="322" t="s">
        <v>243</v>
      </c>
      <c r="K23" s="341"/>
      <c r="L23" s="341"/>
      <c r="M23" s="341"/>
      <c r="N23" s="323"/>
      <c r="O23" s="324"/>
      <c r="P23" s="317"/>
      <c r="Q23" s="317"/>
      <c r="R23" s="317"/>
      <c r="S23" s="317"/>
      <c r="T23" s="317"/>
      <c r="U23" s="317"/>
      <c r="V23" s="317"/>
      <c r="W23" s="317"/>
      <c r="X23" s="317"/>
      <c r="Y23" s="317"/>
      <c r="Z23" s="317"/>
      <c r="AA23" s="317"/>
      <c r="AB23" s="317"/>
      <c r="AC23" s="317"/>
    </row>
    <row r="24" spans="1:29" s="320" customFormat="1" ht="17.25" customHeight="1">
      <c r="A24" s="414"/>
      <c r="B24" s="394"/>
      <c r="C24" s="397"/>
      <c r="D24" s="326">
        <f>'bh3'!B69</f>
        <v>21</v>
      </c>
      <c r="E24" s="326" t="str">
        <f>'bh3'!C69</f>
        <v>~</v>
      </c>
      <c r="F24" s="326">
        <f>'bh3'!D69</f>
        <v>26</v>
      </c>
      <c r="G24" s="308">
        <f t="shared" si="0"/>
        <v>500</v>
      </c>
      <c r="H24" s="309">
        <f>'bh3'!J75</f>
        <v>2.545921344153064E-4</v>
      </c>
      <c r="I24" s="325" t="s">
        <v>234</v>
      </c>
      <c r="J24" s="322" t="s">
        <v>243</v>
      </c>
      <c r="K24" s="341"/>
      <c r="L24" s="341"/>
      <c r="M24" s="341"/>
      <c r="N24" s="323"/>
      <c r="O24" s="324"/>
      <c r="P24" s="317"/>
      <c r="Q24" s="317"/>
      <c r="R24" s="317"/>
      <c r="S24" s="317"/>
      <c r="T24" s="317"/>
      <c r="U24" s="317"/>
      <c r="V24" s="317"/>
      <c r="W24" s="317"/>
      <c r="X24" s="317"/>
      <c r="Y24" s="317"/>
      <c r="Z24" s="317"/>
      <c r="AA24" s="317"/>
      <c r="AB24" s="317"/>
      <c r="AC24" s="317"/>
    </row>
    <row r="25" spans="1:29" s="320" customFormat="1" ht="17.25" customHeight="1">
      <c r="A25" s="414"/>
      <c r="B25" s="394"/>
      <c r="C25" s="397"/>
      <c r="D25" s="326">
        <f>'bh3'!B78</f>
        <v>26</v>
      </c>
      <c r="E25" s="326" t="str">
        <f>'bh3'!C78</f>
        <v>~</v>
      </c>
      <c r="F25" s="326">
        <f>'bh3'!D78</f>
        <v>27</v>
      </c>
      <c r="G25" s="308">
        <f t="shared" si="0"/>
        <v>100</v>
      </c>
      <c r="H25" s="309">
        <f>'bh3'!J84</f>
        <v>1.7951516697279935E-4</v>
      </c>
      <c r="I25" s="325" t="s">
        <v>234</v>
      </c>
      <c r="J25" s="322" t="s">
        <v>243</v>
      </c>
      <c r="K25" s="341"/>
      <c r="L25" s="341"/>
      <c r="M25" s="341"/>
      <c r="N25" s="323"/>
      <c r="O25" s="324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317"/>
      <c r="AB25" s="317"/>
      <c r="AC25" s="317"/>
    </row>
    <row r="26" spans="1:29" s="320" customFormat="1" ht="17.25" customHeight="1">
      <c r="A26" s="414"/>
      <c r="B26" s="402"/>
      <c r="C26" s="403"/>
      <c r="D26" s="326">
        <f>'투수시험(압력식)-은곡'!C37</f>
        <v>27</v>
      </c>
      <c r="E26" s="327" t="str">
        <f>'투수시험(압력식)-은곡'!D37</f>
        <v>~</v>
      </c>
      <c r="F26" s="328">
        <f>'투수시험(압력식)-은곡'!E37</f>
        <v>31</v>
      </c>
      <c r="G26" s="308">
        <f t="shared" si="0"/>
        <v>400</v>
      </c>
      <c r="H26" s="309">
        <f>'투수시험(압력식)-은곡'!N42</f>
        <v>2.3754713506264554E-6</v>
      </c>
      <c r="I26" s="325" t="s">
        <v>235</v>
      </c>
      <c r="J26" s="322" t="s">
        <v>242</v>
      </c>
      <c r="K26" s="341"/>
      <c r="L26" s="341"/>
      <c r="M26" s="341"/>
      <c r="N26" s="323"/>
      <c r="O26" s="324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</row>
    <row r="27" spans="1:29" s="320" customFormat="1" ht="17.25" customHeight="1">
      <c r="A27" s="414"/>
      <c r="B27" s="393" t="str">
        <f>'bh4'!A10</f>
        <v>BH-4</v>
      </c>
      <c r="C27" s="396" t="str">
        <f>'bh4'!A11</f>
        <v>(NO.02+15)</v>
      </c>
      <c r="D27" s="326">
        <f>'bh4'!B10</f>
        <v>1</v>
      </c>
      <c r="E27" s="326" t="str">
        <f>'bh4'!C10</f>
        <v>~</v>
      </c>
      <c r="F27" s="326">
        <f>'bh4'!D10</f>
        <v>6</v>
      </c>
      <c r="G27" s="308">
        <f t="shared" si="0"/>
        <v>500</v>
      </c>
      <c r="H27" s="309">
        <f>'bh4'!J16</f>
        <v>1.9804079611643457E-4</v>
      </c>
      <c r="I27" s="325" t="s">
        <v>234</v>
      </c>
      <c r="J27" s="322" t="s">
        <v>243</v>
      </c>
      <c r="K27" s="341"/>
      <c r="L27" s="341"/>
      <c r="M27" s="341"/>
      <c r="N27" s="323"/>
      <c r="O27" s="324"/>
      <c r="P27" s="317"/>
      <c r="Q27" s="317"/>
      <c r="R27" s="317"/>
      <c r="S27" s="317"/>
      <c r="T27" s="317"/>
      <c r="U27" s="317"/>
      <c r="V27" s="317"/>
      <c r="W27" s="317"/>
      <c r="X27" s="317"/>
      <c r="Y27" s="317"/>
      <c r="Z27" s="317"/>
      <c r="AA27" s="317"/>
      <c r="AB27" s="317"/>
      <c r="AC27" s="317"/>
    </row>
    <row r="28" spans="1:29" s="320" customFormat="1" ht="17.25" customHeight="1">
      <c r="A28" s="414"/>
      <c r="B28" s="394"/>
      <c r="C28" s="397"/>
      <c r="D28" s="326">
        <f>'bh4'!B18</f>
        <v>6</v>
      </c>
      <c r="E28" s="326" t="str">
        <f>'bh4'!C18</f>
        <v>~</v>
      </c>
      <c r="F28" s="326">
        <f>'bh4'!D18</f>
        <v>11</v>
      </c>
      <c r="G28" s="308">
        <f t="shared" si="0"/>
        <v>500</v>
      </c>
      <c r="H28" s="309">
        <f>'bh4'!J24</f>
        <v>2.3217828160847069E-4</v>
      </c>
      <c r="I28" s="325" t="s">
        <v>234</v>
      </c>
      <c r="J28" s="322" t="s">
        <v>243</v>
      </c>
      <c r="K28" s="341"/>
      <c r="L28" s="341"/>
      <c r="M28" s="341"/>
      <c r="N28" s="323"/>
      <c r="O28" s="324"/>
      <c r="P28" s="317"/>
      <c r="Q28" s="317"/>
      <c r="R28" s="317"/>
      <c r="S28" s="317"/>
      <c r="T28" s="317"/>
      <c r="U28" s="317"/>
      <c r="V28" s="317"/>
      <c r="W28" s="317"/>
      <c r="X28" s="317"/>
      <c r="Y28" s="317"/>
      <c r="Z28" s="317"/>
      <c r="AA28" s="317"/>
      <c r="AB28" s="317"/>
      <c r="AC28" s="317"/>
    </row>
    <row r="29" spans="1:29" s="320" customFormat="1" ht="17.25" customHeight="1">
      <c r="A29" s="414"/>
      <c r="B29" s="394"/>
      <c r="C29" s="397"/>
      <c r="D29" s="326">
        <f>'bh4'!B26</f>
        <v>11</v>
      </c>
      <c r="E29" s="326" t="str">
        <f>'bh4'!C26</f>
        <v>~</v>
      </c>
      <c r="F29" s="326">
        <f>'bh4'!D26</f>
        <v>16</v>
      </c>
      <c r="G29" s="308">
        <f t="shared" si="0"/>
        <v>500</v>
      </c>
      <c r="H29" s="309">
        <f>'bh4'!J32</f>
        <v>2.2025041614673167E-4</v>
      </c>
      <c r="I29" s="325" t="s">
        <v>234</v>
      </c>
      <c r="J29" s="322" t="s">
        <v>243</v>
      </c>
      <c r="K29" s="341"/>
      <c r="L29" s="341"/>
      <c r="M29" s="341"/>
      <c r="N29" s="323"/>
      <c r="O29" s="324"/>
      <c r="P29" s="317"/>
      <c r="Q29" s="317"/>
      <c r="R29" s="317"/>
      <c r="S29" s="317"/>
      <c r="T29" s="317"/>
      <c r="U29" s="317"/>
      <c r="V29" s="317"/>
      <c r="W29" s="317"/>
      <c r="X29" s="317"/>
      <c r="Y29" s="317"/>
      <c r="Z29" s="317"/>
      <c r="AA29" s="317"/>
      <c r="AB29" s="317"/>
      <c r="AC29" s="317"/>
    </row>
    <row r="30" spans="1:29" s="320" customFormat="1" ht="17.25" customHeight="1">
      <c r="A30" s="414"/>
      <c r="B30" s="394"/>
      <c r="C30" s="397"/>
      <c r="D30" s="326">
        <f>'bh4'!B34</f>
        <v>16</v>
      </c>
      <c r="E30" s="326" t="str">
        <f>'bh4'!C34</f>
        <v>~</v>
      </c>
      <c r="F30" s="326">
        <f>'bh4'!D34</f>
        <v>21</v>
      </c>
      <c r="G30" s="308">
        <f t="shared" si="0"/>
        <v>500</v>
      </c>
      <c r="H30" s="309">
        <f>'bh4'!J40</f>
        <v>2.23684048797354E-4</v>
      </c>
      <c r="I30" s="325" t="s">
        <v>234</v>
      </c>
      <c r="J30" s="322" t="s">
        <v>243</v>
      </c>
      <c r="K30" s="341"/>
      <c r="L30" s="341"/>
      <c r="M30" s="341"/>
      <c r="N30" s="323"/>
      <c r="O30" s="324"/>
      <c r="P30" s="317"/>
      <c r="Q30" s="317"/>
      <c r="R30" s="317"/>
      <c r="S30" s="317"/>
      <c r="T30" s="317"/>
      <c r="U30" s="317"/>
      <c r="V30" s="317"/>
      <c r="W30" s="317"/>
      <c r="X30" s="317"/>
      <c r="Y30" s="317"/>
      <c r="Z30" s="317"/>
      <c r="AA30" s="317"/>
      <c r="AB30" s="317"/>
      <c r="AC30" s="317"/>
    </row>
    <row r="31" spans="1:29" s="320" customFormat="1" ht="17.25" customHeight="1">
      <c r="A31" s="414"/>
      <c r="B31" s="394"/>
      <c r="C31" s="397"/>
      <c r="D31" s="326">
        <f>'bh4'!B69</f>
        <v>21</v>
      </c>
      <c r="E31" s="326" t="str">
        <f>'bh4'!C69</f>
        <v>~</v>
      </c>
      <c r="F31" s="326">
        <f>'bh4'!D69</f>
        <v>26</v>
      </c>
      <c r="G31" s="308">
        <f t="shared" si="0"/>
        <v>500</v>
      </c>
      <c r="H31" s="309">
        <f>'bh4'!J75</f>
        <v>2.033247625549878E-4</v>
      </c>
      <c r="I31" s="325" t="s">
        <v>234</v>
      </c>
      <c r="J31" s="322" t="s">
        <v>243</v>
      </c>
      <c r="K31" s="341"/>
      <c r="L31" s="341"/>
      <c r="M31" s="341"/>
      <c r="N31" s="323"/>
      <c r="O31" s="324"/>
      <c r="P31" s="317"/>
      <c r="Q31" s="317"/>
      <c r="R31" s="317"/>
      <c r="S31" s="317"/>
      <c r="T31" s="317"/>
      <c r="U31" s="317"/>
      <c r="V31" s="317"/>
      <c r="W31" s="317"/>
      <c r="X31" s="317"/>
      <c r="Y31" s="317"/>
      <c r="Z31" s="317"/>
      <c r="AA31" s="317"/>
      <c r="AB31" s="317"/>
      <c r="AC31" s="317"/>
    </row>
    <row r="32" spans="1:29" s="320" customFormat="1" ht="17.25" customHeight="1">
      <c r="A32" s="414"/>
      <c r="B32" s="394"/>
      <c r="C32" s="397"/>
      <c r="D32" s="326">
        <f>'bh4'!B78</f>
        <v>26</v>
      </c>
      <c r="E32" s="326" t="str">
        <f>'bh4'!C78</f>
        <v>~</v>
      </c>
      <c r="F32" s="326">
        <f>'bh4'!D78</f>
        <v>28</v>
      </c>
      <c r="G32" s="308">
        <f t="shared" si="0"/>
        <v>200</v>
      </c>
      <c r="H32" s="309">
        <f>'bh4'!J84</f>
        <v>2.6227469037346342E-4</v>
      </c>
      <c r="I32" s="325" t="s">
        <v>234</v>
      </c>
      <c r="J32" s="322" t="s">
        <v>243</v>
      </c>
      <c r="K32" s="341"/>
      <c r="L32" s="341"/>
      <c r="M32" s="341"/>
      <c r="N32" s="323"/>
      <c r="O32" s="324"/>
      <c r="P32" s="317"/>
      <c r="Q32" s="317"/>
      <c r="R32" s="317"/>
      <c r="S32" s="317"/>
      <c r="T32" s="317"/>
      <c r="U32" s="317"/>
      <c r="V32" s="317"/>
      <c r="W32" s="317"/>
      <c r="X32" s="317"/>
      <c r="Y32" s="317"/>
      <c r="Z32" s="317"/>
      <c r="AA32" s="317"/>
      <c r="AB32" s="317"/>
      <c r="AC32" s="317"/>
    </row>
    <row r="33" spans="1:29" s="320" customFormat="1" ht="17.25" customHeight="1" thickBot="1">
      <c r="A33" s="415"/>
      <c r="B33" s="395"/>
      <c r="C33" s="398"/>
      <c r="D33" s="358">
        <f>'투수시험(압력식)-은곡'!C44</f>
        <v>27</v>
      </c>
      <c r="E33" s="359" t="str">
        <f>'투수시험(압력식)-은곡'!D44</f>
        <v>~</v>
      </c>
      <c r="F33" s="360">
        <f>'투수시험(압력식)-은곡'!E44</f>
        <v>30.5</v>
      </c>
      <c r="G33" s="361">
        <f t="shared" si="0"/>
        <v>350</v>
      </c>
      <c r="H33" s="362">
        <f>'투수시험(압력식)-은곡'!N49</f>
        <v>4.1750540252985847E-5</v>
      </c>
      <c r="I33" s="363" t="s">
        <v>235</v>
      </c>
      <c r="J33" s="364" t="s">
        <v>242</v>
      </c>
      <c r="K33" s="365"/>
      <c r="L33" s="365"/>
      <c r="M33" s="365"/>
      <c r="N33" s="362"/>
      <c r="O33" s="366"/>
      <c r="P33" s="317"/>
      <c r="Q33" s="317"/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</row>
  </sheetData>
  <mergeCells count="25">
    <mergeCell ref="A4:A5"/>
    <mergeCell ref="A1:I1"/>
    <mergeCell ref="B13:B19"/>
    <mergeCell ref="C6:C12"/>
    <mergeCell ref="K3:O3"/>
    <mergeCell ref="D3:I3"/>
    <mergeCell ref="B27:B33"/>
    <mergeCell ref="C27:C33"/>
    <mergeCell ref="B6:B12"/>
    <mergeCell ref="C13:C19"/>
    <mergeCell ref="B20:B26"/>
    <mergeCell ref="C20:C26"/>
    <mergeCell ref="A3:C3"/>
    <mergeCell ref="O4:O5"/>
    <mergeCell ref="B4:B5"/>
    <mergeCell ref="C4:C5"/>
    <mergeCell ref="D4:G4"/>
    <mergeCell ref="H4:H5"/>
    <mergeCell ref="I4:I5"/>
    <mergeCell ref="A6:A33"/>
    <mergeCell ref="J4:J5"/>
    <mergeCell ref="L4:M4"/>
    <mergeCell ref="N4:N5"/>
    <mergeCell ref="D5:F5"/>
    <mergeCell ref="K4:K5"/>
  </mergeCells>
  <phoneticPr fontId="3" type="noConversion"/>
  <printOptions horizontalCentered="1"/>
  <pageMargins left="0.39370078740157483" right="0.39370078740157483" top="0.59055118110236227" bottom="0.47244094488188981" header="0.51181102362204722" footer="0.35433070866141736"/>
  <pageSetup paperSize="9" orientation="portrait" r:id="rId1"/>
  <headerFooter alignWithMargins="0"/>
  <colBreaks count="1" manualBreakCount="1">
    <brk id="9" max="14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6" tint="-0.499984740745262"/>
  </sheetPr>
  <dimension ref="A1:Q119"/>
  <sheetViews>
    <sheetView tabSelected="1" topLeftCell="A51" zoomScale="85" zoomScaleNormal="85" zoomScaleSheetLayoutView="85" workbookViewId="0">
      <selection activeCell="P66" sqref="P66"/>
    </sheetView>
  </sheetViews>
  <sheetFormatPr defaultRowHeight="13.5"/>
  <cols>
    <col min="1" max="1" width="7.44140625" customWidth="1"/>
    <col min="2" max="2" width="5.33203125" customWidth="1"/>
    <col min="3" max="3" width="2.109375" customWidth="1"/>
    <col min="4" max="5" width="5.77734375" customWidth="1"/>
    <col min="6" max="6" width="13.109375" customWidth="1"/>
    <col min="7" max="7" width="8.109375" customWidth="1"/>
    <col min="9" max="9" width="13.6640625" customWidth="1"/>
    <col min="10" max="10" width="13.109375" customWidth="1"/>
    <col min="11" max="11" width="14.6640625" customWidth="1"/>
  </cols>
  <sheetData>
    <row r="1" spans="1:17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 ht="27.75" customHeight="1">
      <c r="A2" s="420" t="s">
        <v>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7" ht="10.5" customHeight="1" thickBot="1"/>
    <row r="4" spans="1:17" ht="45" customHeight="1">
      <c r="A4" s="421" t="s">
        <v>1</v>
      </c>
      <c r="B4" s="422"/>
      <c r="C4" s="423" t="s">
        <v>245</v>
      </c>
      <c r="D4" s="424"/>
      <c r="E4" s="424"/>
      <c r="F4" s="425"/>
      <c r="G4" s="2" t="s">
        <v>2</v>
      </c>
      <c r="H4" s="426">
        <v>44151</v>
      </c>
      <c r="I4" s="426"/>
      <c r="J4" s="2" t="s">
        <v>229</v>
      </c>
      <c r="K4" s="251" t="s">
        <v>246</v>
      </c>
    </row>
    <row r="5" spans="1:17" ht="21.2" customHeight="1" thickBot="1">
      <c r="A5" s="427" t="s">
        <v>3</v>
      </c>
      <c r="B5" s="428"/>
      <c r="C5" s="428" t="s">
        <v>29</v>
      </c>
      <c r="D5" s="428"/>
      <c r="E5" s="428"/>
      <c r="F5" s="428"/>
      <c r="G5" s="3" t="s">
        <v>4</v>
      </c>
      <c r="H5" s="429">
        <v>8.2799999999999994</v>
      </c>
      <c r="I5" s="430"/>
      <c r="J5" s="3" t="s">
        <v>5</v>
      </c>
      <c r="K5" s="4" t="s">
        <v>247</v>
      </c>
    </row>
    <row r="6" spans="1:17" ht="6.75" customHeight="1" thickBot="1">
      <c r="Q6" t="str">
        <f>D6&amp;E6&amp;F6</f>
        <v/>
      </c>
    </row>
    <row r="7" spans="1:17" ht="28.5" customHeight="1">
      <c r="A7" s="421" t="s">
        <v>6</v>
      </c>
      <c r="B7" s="422" t="s">
        <v>7</v>
      </c>
      <c r="C7" s="422"/>
      <c r="D7" s="422"/>
      <c r="E7" s="422"/>
      <c r="F7" s="2" t="s">
        <v>8</v>
      </c>
      <c r="G7" s="2" t="s">
        <v>9</v>
      </c>
      <c r="H7" s="2" t="s">
        <v>10</v>
      </c>
      <c r="I7" s="5" t="s">
        <v>11</v>
      </c>
      <c r="J7" s="2" t="s">
        <v>12</v>
      </c>
      <c r="K7" s="432" t="s">
        <v>13</v>
      </c>
    </row>
    <row r="8" spans="1:17" ht="20.25" customHeight="1" thickBot="1">
      <c r="A8" s="431"/>
      <c r="B8" s="434" t="s">
        <v>14</v>
      </c>
      <c r="C8" s="434"/>
      <c r="D8" s="434"/>
      <c r="E8" s="434"/>
      <c r="F8" s="6" t="s">
        <v>15</v>
      </c>
      <c r="G8" s="6" t="s">
        <v>16</v>
      </c>
      <c r="H8" s="6" t="s">
        <v>15</v>
      </c>
      <c r="I8" s="6" t="s">
        <v>15</v>
      </c>
      <c r="J8" s="6" t="s">
        <v>17</v>
      </c>
      <c r="K8" s="433"/>
    </row>
    <row r="9" spans="1:17" ht="7.5" customHeight="1" thickTop="1">
      <c r="A9" s="7"/>
      <c r="B9" s="1"/>
      <c r="C9" s="8"/>
      <c r="D9" s="1"/>
      <c r="E9" s="1"/>
      <c r="F9" s="1"/>
      <c r="G9" s="1"/>
      <c r="H9" s="1"/>
      <c r="I9" s="1"/>
      <c r="J9" s="1"/>
      <c r="K9" s="9"/>
    </row>
    <row r="10" spans="1:17">
      <c r="A10" s="229" t="s">
        <v>227</v>
      </c>
      <c r="B10" s="230">
        <v>1</v>
      </c>
      <c r="C10" s="231" t="s">
        <v>174</v>
      </c>
      <c r="D10" s="232">
        <v>6</v>
      </c>
      <c r="E10" s="18">
        <f>(D10-B10)*100</f>
        <v>500</v>
      </c>
      <c r="F10" s="233">
        <v>3.25</v>
      </c>
      <c r="G10" s="18">
        <v>0</v>
      </c>
      <c r="H10" s="346">
        <v>0</v>
      </c>
      <c r="I10" s="18">
        <f>H5*100+10</f>
        <v>837.99999999999989</v>
      </c>
      <c r="J10" s="19"/>
      <c r="K10" s="234"/>
    </row>
    <row r="11" spans="1:17">
      <c r="A11" s="17" t="s">
        <v>240</v>
      </c>
      <c r="B11" s="18"/>
      <c r="C11" s="18"/>
      <c r="D11" s="18"/>
      <c r="E11" s="18"/>
      <c r="F11" s="18"/>
      <c r="G11" s="18">
        <v>60</v>
      </c>
      <c r="H11" s="346">
        <v>231</v>
      </c>
      <c r="I11" s="18">
        <f>I10-H11</f>
        <v>606.99999999999989</v>
      </c>
      <c r="J11" s="19">
        <f xml:space="preserve"> (((2.3)^2*$F$10^2)*LOG($E$10/$F$10)*LOG($I$10/I11))/(2*$E$10*(G11-$G$10))</f>
        <v>2.8525729887284934E-4</v>
      </c>
      <c r="K11" s="20"/>
    </row>
    <row r="12" spans="1:17">
      <c r="A12" s="21"/>
      <c r="B12" s="18"/>
      <c r="C12" s="18"/>
      <c r="D12" s="18"/>
      <c r="E12" s="18"/>
      <c r="F12" s="18"/>
      <c r="G12" s="18">
        <v>120</v>
      </c>
      <c r="H12" s="346">
        <v>280</v>
      </c>
      <c r="I12" s="18">
        <f>I10-H12</f>
        <v>557.99999999999989</v>
      </c>
      <c r="J12" s="19">
        <f xml:space="preserve"> (((2.3)^2*$F$10^2)*LOG($E$10/$F$10)*LOG($I$10/I12))/(2*$E$10*(G12-$G$10))</f>
        <v>1.7985477953407045E-4</v>
      </c>
      <c r="K12" s="20"/>
      <c r="L12" s="307"/>
    </row>
    <row r="13" spans="1:17">
      <c r="A13" s="21"/>
      <c r="B13" s="18"/>
      <c r="C13" s="18"/>
      <c r="D13" s="18"/>
      <c r="E13" s="18"/>
      <c r="F13" s="18"/>
      <c r="G13" s="18">
        <v>180</v>
      </c>
      <c r="H13" s="346">
        <v>316</v>
      </c>
      <c r="I13" s="18">
        <f>I10-H13</f>
        <v>521.99999999999989</v>
      </c>
      <c r="J13" s="19">
        <f xml:space="preserve"> (((2.3)^2*$F$10^2)*LOG($E$10/$F$10)*LOG($I$10/I13))/(2*$E$10*(G13-$G$10))</f>
        <v>1.39567095403318E-4</v>
      </c>
      <c r="K13" s="20"/>
      <c r="L13" s="307"/>
    </row>
    <row r="14" spans="1:17">
      <c r="A14" s="21"/>
      <c r="B14" s="18"/>
      <c r="C14" s="18"/>
      <c r="D14" s="18"/>
      <c r="E14" s="18"/>
      <c r="F14" s="18"/>
      <c r="G14" s="18">
        <v>240</v>
      </c>
      <c r="H14" s="346">
        <v>350</v>
      </c>
      <c r="I14" s="18">
        <f>I10-H14</f>
        <v>487.99999999999989</v>
      </c>
      <c r="J14" s="19">
        <f xml:space="preserve"> (((2.3)^2*$F$10^2)*LOG($E$10/$F$10)*LOG($I$10/I14))/(2*$E$10*(G14-$G$10))</f>
        <v>1.1956938234579468E-4</v>
      </c>
      <c r="K14" s="20"/>
      <c r="L14" s="307"/>
    </row>
    <row r="15" spans="1:17">
      <c r="A15" s="21"/>
      <c r="B15" s="18"/>
      <c r="C15" s="18"/>
      <c r="D15" s="18"/>
      <c r="E15" s="18"/>
      <c r="F15" s="18"/>
      <c r="G15" s="18">
        <v>300</v>
      </c>
      <c r="H15" s="346">
        <v>376</v>
      </c>
      <c r="I15" s="18">
        <f>I10-H15</f>
        <v>461.99999999999989</v>
      </c>
      <c r="J15" s="19">
        <f xml:space="preserve"> (((2.3)^2*$F$10^2)*LOG($E$10/$F$10)*LOG($I$10/I15))/(2*$E$10*(G15-$G$10))</f>
        <v>1.053413984003624E-4</v>
      </c>
      <c r="K15" s="20"/>
      <c r="L15" s="307"/>
    </row>
    <row r="16" spans="1:17">
      <c r="A16" s="21"/>
      <c r="B16" s="18"/>
      <c r="C16" s="18"/>
      <c r="D16" s="18"/>
      <c r="E16" s="18"/>
      <c r="F16" s="18"/>
      <c r="G16" s="18"/>
      <c r="H16" s="18"/>
      <c r="I16" s="18"/>
      <c r="J16" s="228">
        <f>AVERAGE(J11:J15)</f>
        <v>1.6591799091127899E-4</v>
      </c>
      <c r="K16" s="22" t="s">
        <v>18</v>
      </c>
    </row>
    <row r="17" spans="1:12">
      <c r="A17" s="21"/>
      <c r="B17" s="18"/>
      <c r="C17" s="18"/>
      <c r="D17" s="18"/>
      <c r="E17" s="18"/>
      <c r="F17" s="18"/>
      <c r="G17" s="18"/>
      <c r="H17" s="18"/>
      <c r="I17" s="18"/>
      <c r="J17" s="19"/>
      <c r="K17" s="22"/>
    </row>
    <row r="18" spans="1:12">
      <c r="A18" s="21"/>
      <c r="B18" s="230">
        <f>D10</f>
        <v>6</v>
      </c>
      <c r="C18" s="231" t="s">
        <v>174</v>
      </c>
      <c r="D18" s="232">
        <v>11</v>
      </c>
      <c r="E18" s="18">
        <f>(D18-B18)*100</f>
        <v>500</v>
      </c>
      <c r="F18" s="233">
        <v>3.25</v>
      </c>
      <c r="G18" s="18">
        <v>0</v>
      </c>
      <c r="H18" s="339">
        <v>0</v>
      </c>
      <c r="I18" s="18">
        <f>H5*100+10</f>
        <v>837.99999999999989</v>
      </c>
      <c r="J18" s="19"/>
      <c r="K18" s="234"/>
    </row>
    <row r="19" spans="1:12">
      <c r="A19" s="21"/>
      <c r="B19" s="18"/>
      <c r="C19" s="18"/>
      <c r="D19" s="18"/>
      <c r="E19" s="18"/>
      <c r="F19" s="18"/>
      <c r="G19" s="18">
        <v>60</v>
      </c>
      <c r="H19" s="339">
        <v>241</v>
      </c>
      <c r="I19" s="18">
        <f>I18-H19</f>
        <v>596.99999999999989</v>
      </c>
      <c r="J19" s="19">
        <f xml:space="preserve"> (((2.3)^2*F18^2)*LOG(E18/F18)*LOG(I18/I19))/(2*E18*(G19-G18))</f>
        <v>2.9995112642790728E-4</v>
      </c>
      <c r="K19" s="20"/>
    </row>
    <row r="20" spans="1:12">
      <c r="A20" s="21"/>
      <c r="B20" s="18"/>
      <c r="C20" s="18"/>
      <c r="D20" s="18"/>
      <c r="E20" s="18"/>
      <c r="F20" s="18"/>
      <c r="G20" s="18">
        <v>120</v>
      </c>
      <c r="H20" s="339">
        <v>296</v>
      </c>
      <c r="I20" s="18">
        <f>I18-H20</f>
        <v>541.99999999999989</v>
      </c>
      <c r="J20" s="19">
        <f xml:space="preserve"> (((2.3)^2*F18^2)*LOG(E18/F18)*LOG(I18/I20))/(2*E18*(G20-G18))</f>
        <v>1.9272184087835479E-4</v>
      </c>
      <c r="K20" s="20"/>
      <c r="L20" s="307"/>
    </row>
    <row r="21" spans="1:12">
      <c r="A21" s="21"/>
      <c r="B21" s="18"/>
      <c r="C21" s="18"/>
      <c r="D21" s="18"/>
      <c r="E21" s="18"/>
      <c r="F21" s="18"/>
      <c r="G21" s="18">
        <v>180</v>
      </c>
      <c r="H21" s="339">
        <v>334</v>
      </c>
      <c r="I21" s="18">
        <f>I18-H21</f>
        <v>503.99999999999989</v>
      </c>
      <c r="J21" s="19">
        <f xml:space="preserve"> (((2.3)^2*F18^2)*LOG(E18/F18)*LOG(I18/I21))/(2*E18*(G21-G18))</f>
        <v>1.4991374856955695E-4</v>
      </c>
      <c r="K21" s="20"/>
      <c r="L21" s="307"/>
    </row>
    <row r="22" spans="1:12">
      <c r="A22" s="21"/>
      <c r="B22" s="18"/>
      <c r="C22" s="18"/>
      <c r="D22" s="18"/>
      <c r="E22" s="18"/>
      <c r="F22" s="18"/>
      <c r="G22" s="18">
        <v>240</v>
      </c>
      <c r="H22" s="339">
        <v>366</v>
      </c>
      <c r="I22" s="18">
        <f>I18-H22</f>
        <v>471.99999999999989</v>
      </c>
      <c r="J22" s="19">
        <f xml:space="preserve"> (((2.3)^2*F18^2)*LOG(E18/F18)*LOG(I18/I22))/(2*E18*(G22-G18))</f>
        <v>1.2694129896579826E-4</v>
      </c>
      <c r="K22" s="20"/>
      <c r="L22" s="307"/>
    </row>
    <row r="23" spans="1:12">
      <c r="A23" s="10"/>
      <c r="B23" s="18"/>
      <c r="C23" s="18"/>
      <c r="D23" s="18"/>
      <c r="E23" s="18"/>
      <c r="F23" s="18"/>
      <c r="G23" s="18">
        <v>300</v>
      </c>
      <c r="H23" s="339">
        <v>394</v>
      </c>
      <c r="I23" s="18">
        <f>I18-H23</f>
        <v>443.99999999999989</v>
      </c>
      <c r="J23" s="19">
        <f xml:space="preserve"> (((2.3)^2*F18^2)*LOG(E18/F18)*LOG(I18/I23))/(2*E18*(G23-G18))</f>
        <v>1.1237184466673765E-4</v>
      </c>
      <c r="K23" s="20"/>
      <c r="L23" s="307"/>
    </row>
    <row r="24" spans="1:12">
      <c r="A24" s="17"/>
      <c r="B24" s="18"/>
      <c r="C24" s="18"/>
      <c r="D24" s="18"/>
      <c r="E24" s="18"/>
      <c r="F24" s="18"/>
      <c r="G24" s="18"/>
      <c r="H24" s="18"/>
      <c r="I24" s="18"/>
      <c r="J24" s="228">
        <f>AVERAGE(J19:J23)</f>
        <v>1.7637997190167099E-4</v>
      </c>
      <c r="K24" s="22" t="s">
        <v>18</v>
      </c>
    </row>
    <row r="25" spans="1:12">
      <c r="A25" s="21"/>
      <c r="B25" s="11"/>
      <c r="C25" s="12"/>
      <c r="D25" s="13"/>
      <c r="E25" s="14"/>
      <c r="F25" s="15"/>
      <c r="G25" s="14"/>
      <c r="H25" s="14"/>
      <c r="I25" s="14"/>
      <c r="J25" s="19"/>
      <c r="K25" s="80"/>
    </row>
    <row r="26" spans="1:12">
      <c r="A26" s="10"/>
      <c r="B26" s="230">
        <f>D18</f>
        <v>11</v>
      </c>
      <c r="C26" s="231" t="s">
        <v>174</v>
      </c>
      <c r="D26" s="232">
        <v>16</v>
      </c>
      <c r="E26" s="18">
        <f>(D26-B26)*100</f>
        <v>500</v>
      </c>
      <c r="F26" s="233">
        <v>3.25</v>
      </c>
      <c r="G26" s="18">
        <v>0</v>
      </c>
      <c r="H26" s="339">
        <v>0</v>
      </c>
      <c r="I26" s="18">
        <f>H5*100+10</f>
        <v>837.99999999999989</v>
      </c>
      <c r="J26" s="19"/>
      <c r="K26" s="234"/>
    </row>
    <row r="27" spans="1:12">
      <c r="A27" s="17"/>
      <c r="B27" s="18"/>
      <c r="C27" s="18"/>
      <c r="D27" s="18"/>
      <c r="E27" s="18"/>
      <c r="F27" s="18"/>
      <c r="G27" s="18">
        <v>60</v>
      </c>
      <c r="H27" s="339">
        <v>180</v>
      </c>
      <c r="I27" s="18">
        <f>I26-H27</f>
        <v>657.99999999999989</v>
      </c>
      <c r="J27" s="19">
        <f xml:space="preserve"> (((2.3)^2*F26^2)*LOG(E26/F26)*LOG(I26/I27))/(2*E26*(G27-G26))</f>
        <v>2.1389537404836406E-4</v>
      </c>
      <c r="K27" s="20"/>
    </row>
    <row r="28" spans="1:12">
      <c r="A28" s="21"/>
      <c r="B28" s="18"/>
      <c r="C28" s="18"/>
      <c r="D28" s="18"/>
      <c r="E28" s="18"/>
      <c r="F28" s="18"/>
      <c r="G28" s="18">
        <v>120</v>
      </c>
      <c r="H28" s="339">
        <v>230</v>
      </c>
      <c r="I28" s="18">
        <f>I26-H28</f>
        <v>607.99999999999989</v>
      </c>
      <c r="J28" s="19">
        <f xml:space="preserve"> (((2.3)^2*F26^2)*LOG(E26/F26)*LOG(I26/I28))/(2*E26*(G28-G26))</f>
        <v>1.419006261624497E-4</v>
      </c>
      <c r="K28" s="20"/>
      <c r="L28" s="307"/>
    </row>
    <row r="29" spans="1:12">
      <c r="A29" s="21"/>
      <c r="B29" s="18"/>
      <c r="C29" s="18"/>
      <c r="D29" s="18"/>
      <c r="E29" s="18"/>
      <c r="F29" s="18"/>
      <c r="G29" s="18">
        <v>180</v>
      </c>
      <c r="H29" s="339">
        <v>270</v>
      </c>
      <c r="I29" s="18">
        <f>I26-H29</f>
        <v>567.99999999999989</v>
      </c>
      <c r="J29" s="19">
        <f xml:space="preserve"> (((2.3)^2*F26^2)*LOG(E26/F26)*LOG(I26/I29))/(2*E26*(G29-G26))</f>
        <v>1.1466593748318563E-4</v>
      </c>
      <c r="K29" s="20"/>
      <c r="L29" s="307"/>
    </row>
    <row r="30" spans="1:12">
      <c r="A30" s="21"/>
      <c r="B30" s="18"/>
      <c r="C30" s="18"/>
      <c r="D30" s="18"/>
      <c r="E30" s="18"/>
      <c r="F30" s="18"/>
      <c r="G30" s="18">
        <v>240</v>
      </c>
      <c r="H30" s="339">
        <v>296</v>
      </c>
      <c r="I30" s="18">
        <f>I26-H30</f>
        <v>541.99999999999989</v>
      </c>
      <c r="J30" s="19">
        <f xml:space="preserve"> (((2.3)^2*F26^2)*LOG(E26/F26)*LOG(I26/I30))/(2*E26*(G30-G26))</f>
        <v>9.6360920439177397E-5</v>
      </c>
      <c r="K30" s="20"/>
      <c r="L30" s="307"/>
    </row>
    <row r="31" spans="1:12">
      <c r="A31" s="21"/>
      <c r="B31" s="18"/>
      <c r="C31" s="18"/>
      <c r="D31" s="18"/>
      <c r="E31" s="18"/>
      <c r="F31" s="18"/>
      <c r="G31" s="18">
        <v>300</v>
      </c>
      <c r="H31" s="339">
        <v>321</v>
      </c>
      <c r="I31" s="18">
        <f>I26-H31</f>
        <v>516.99999999999989</v>
      </c>
      <c r="J31" s="19">
        <f xml:space="preserve"> (((2.3)^2*F26^2)*LOG(E26/F26)*LOG(I26/I31))/(2*E26*(G31-G26))</f>
        <v>8.5442961585566258E-5</v>
      </c>
      <c r="K31" s="20"/>
      <c r="L31" s="307"/>
    </row>
    <row r="32" spans="1:12">
      <c r="A32" s="21"/>
      <c r="B32" s="18"/>
      <c r="C32" s="18"/>
      <c r="D32" s="18"/>
      <c r="E32" s="18"/>
      <c r="F32" s="18"/>
      <c r="G32" s="18"/>
      <c r="H32" s="18"/>
      <c r="I32" s="18"/>
      <c r="J32" s="228">
        <f>AVERAGE(J27:J31)</f>
        <v>1.3045316394374862E-4</v>
      </c>
      <c r="K32" s="22" t="s">
        <v>18</v>
      </c>
    </row>
    <row r="33" spans="1:12">
      <c r="A33" s="21"/>
      <c r="B33" s="11"/>
      <c r="C33" s="12"/>
      <c r="D33" s="13"/>
      <c r="E33" s="14"/>
      <c r="F33" s="15"/>
      <c r="G33" s="14"/>
      <c r="H33" s="14"/>
      <c r="I33" s="18"/>
      <c r="J33" s="19"/>
      <c r="K33" s="16"/>
    </row>
    <row r="34" spans="1:12">
      <c r="A34" s="21"/>
      <c r="B34" s="230">
        <f>D26</f>
        <v>16</v>
      </c>
      <c r="C34" s="231" t="s">
        <v>174</v>
      </c>
      <c r="D34" s="232">
        <v>21</v>
      </c>
      <c r="E34" s="18">
        <f>(D34-B34)*100</f>
        <v>500</v>
      </c>
      <c r="F34" s="233">
        <v>3.25</v>
      </c>
      <c r="G34" s="18">
        <v>0</v>
      </c>
      <c r="H34" s="339">
        <v>0</v>
      </c>
      <c r="I34" s="18">
        <f>H5*100+10</f>
        <v>837.99999999999989</v>
      </c>
      <c r="J34" s="19"/>
      <c r="K34" s="234"/>
    </row>
    <row r="35" spans="1:12">
      <c r="A35" s="21"/>
      <c r="B35" s="18"/>
      <c r="C35" s="18"/>
      <c r="D35" s="18"/>
      <c r="E35" s="18"/>
      <c r="F35" s="18"/>
      <c r="G35" s="18">
        <v>60</v>
      </c>
      <c r="H35" s="339">
        <v>275</v>
      </c>
      <c r="I35" s="18">
        <f>I34-H35</f>
        <v>562.99999999999989</v>
      </c>
      <c r="J35" s="19">
        <f xml:space="preserve"> (((2.3)^2*F34^2)*LOG(E34/F34)*LOG(I34/I35))/(2*E34*(G35-G34))</f>
        <v>3.5181880131577046E-4</v>
      </c>
      <c r="K35" s="20"/>
    </row>
    <row r="36" spans="1:12">
      <c r="A36" s="21"/>
      <c r="B36" s="18"/>
      <c r="C36" s="18"/>
      <c r="D36" s="18"/>
      <c r="E36" s="18"/>
      <c r="F36" s="18"/>
      <c r="G36" s="18">
        <v>120</v>
      </c>
      <c r="H36" s="339">
        <v>334</v>
      </c>
      <c r="I36" s="18">
        <f>I34-H36</f>
        <v>503.99999999999989</v>
      </c>
      <c r="J36" s="19">
        <f xml:space="preserve"> (((2.3)^2*F34^2)*LOG(E34/F34)*LOG(I34/I36))/(2*E34*(G36-G34))</f>
        <v>2.2487062285433544E-4</v>
      </c>
      <c r="K36" s="20"/>
      <c r="L36" s="307"/>
    </row>
    <row r="37" spans="1:12">
      <c r="A37" s="21"/>
      <c r="B37" s="18"/>
      <c r="C37" s="18"/>
      <c r="D37" s="18"/>
      <c r="E37" s="18"/>
      <c r="F37" s="18"/>
      <c r="G37" s="18">
        <v>180</v>
      </c>
      <c r="H37" s="339">
        <v>371</v>
      </c>
      <c r="I37" s="18">
        <f>I34-H37</f>
        <v>466.99999999999989</v>
      </c>
      <c r="J37" s="19">
        <f xml:space="preserve"> (((2.3)^2*F34^2)*LOG(E34/F34)*LOG(I34/I37))/(2*E34*(G37-G34))</f>
        <v>1.7239513074155546E-4</v>
      </c>
      <c r="K37" s="20"/>
      <c r="L37" s="307"/>
    </row>
    <row r="38" spans="1:12">
      <c r="A38" s="21"/>
      <c r="B38" s="18"/>
      <c r="C38" s="18"/>
      <c r="D38" s="18"/>
      <c r="E38" s="18"/>
      <c r="F38" s="18"/>
      <c r="G38" s="18">
        <v>240</v>
      </c>
      <c r="H38" s="339">
        <v>402</v>
      </c>
      <c r="I38" s="18">
        <f>I34-H38</f>
        <v>435.99999999999989</v>
      </c>
      <c r="J38" s="19">
        <f xml:space="preserve"> (((2.3)^2*F34^2)*LOG(E34/F34)*LOG(I34/I38))/(2*E34*(G38-G34))</f>
        <v>1.4448558968374706E-4</v>
      </c>
      <c r="K38" s="20"/>
      <c r="L38" s="307"/>
    </row>
    <row r="39" spans="1:12">
      <c r="A39" s="21"/>
      <c r="B39" s="18"/>
      <c r="C39" s="18"/>
      <c r="D39" s="18"/>
      <c r="E39" s="18"/>
      <c r="F39" s="18"/>
      <c r="G39" s="18">
        <v>300</v>
      </c>
      <c r="H39" s="339">
        <v>432</v>
      </c>
      <c r="I39" s="18">
        <f>I34-H39</f>
        <v>405.99999999999989</v>
      </c>
      <c r="J39" s="19">
        <f xml:space="preserve"> (((2.3)^2*F34^2)*LOG(E34/F34)*LOG(I34/I39))/(2*E34*(G39-G34))</f>
        <v>1.282001961513115E-4</v>
      </c>
      <c r="K39" s="20"/>
      <c r="L39" s="307"/>
    </row>
    <row r="40" spans="1:12">
      <c r="A40" s="21"/>
      <c r="B40" s="18"/>
      <c r="C40" s="18"/>
      <c r="D40" s="18"/>
      <c r="E40" s="18"/>
      <c r="F40" s="18"/>
      <c r="G40" s="18"/>
      <c r="H40" s="18"/>
      <c r="I40" s="18"/>
      <c r="J40" s="228">
        <f>AVERAGE(J35:J39)</f>
        <v>2.0435406814934401E-4</v>
      </c>
      <c r="K40" s="22" t="s">
        <v>18</v>
      </c>
    </row>
    <row r="41" spans="1:12">
      <c r="A41" s="21"/>
      <c r="B41" s="18"/>
      <c r="C41" s="18"/>
      <c r="D41" s="18"/>
      <c r="E41" s="18"/>
      <c r="F41" s="18"/>
      <c r="G41" s="18"/>
      <c r="H41" s="18"/>
      <c r="I41" s="18"/>
      <c r="J41" s="19"/>
      <c r="K41" s="22"/>
    </row>
    <row r="42" spans="1:12">
      <c r="A42" s="21"/>
      <c r="B42" s="18"/>
      <c r="C42" s="18"/>
      <c r="D42" s="18"/>
      <c r="E42" s="18"/>
      <c r="F42" s="18"/>
      <c r="G42" s="18"/>
      <c r="H42" s="18"/>
      <c r="I42" s="18"/>
      <c r="J42" s="19"/>
      <c r="K42" s="20"/>
    </row>
    <row r="43" spans="1:12">
      <c r="A43" s="21"/>
      <c r="B43" s="11"/>
      <c r="C43" s="12"/>
      <c r="D43" s="13"/>
      <c r="E43" s="14"/>
      <c r="F43" s="15"/>
      <c r="G43" s="14"/>
      <c r="H43" s="14"/>
      <c r="I43" s="18"/>
      <c r="J43" s="19"/>
      <c r="K43" s="16"/>
    </row>
    <row r="44" spans="1:12">
      <c r="A44" s="23"/>
      <c r="B44" s="11"/>
      <c r="C44" s="12"/>
      <c r="D44" s="13"/>
      <c r="E44" s="14"/>
      <c r="F44" s="15"/>
      <c r="G44" s="14"/>
      <c r="H44" s="14"/>
      <c r="I44" s="18"/>
      <c r="J44" s="19"/>
      <c r="K44" s="16"/>
    </row>
    <row r="45" spans="1:12" ht="14.25" thickBot="1">
      <c r="A45" s="24"/>
      <c r="B45" s="46"/>
      <c r="C45" s="46"/>
      <c r="D45" s="46"/>
      <c r="E45" s="46"/>
      <c r="F45" s="46"/>
      <c r="G45" s="46"/>
      <c r="H45" s="46"/>
      <c r="I45" s="46"/>
      <c r="J45" s="47"/>
      <c r="K45" s="48"/>
    </row>
    <row r="46" spans="1:12" ht="14.25" thickTop="1">
      <c r="A46" s="7"/>
      <c r="B46" s="1"/>
      <c r="C46" s="1"/>
      <c r="D46" s="1"/>
      <c r="E46" s="1"/>
      <c r="F46" s="1"/>
      <c r="G46" s="1"/>
      <c r="H46" s="1"/>
      <c r="J46" s="25"/>
      <c r="K46" s="9"/>
    </row>
    <row r="47" spans="1:12" ht="27.75" customHeight="1">
      <c r="A47" s="7"/>
      <c r="B47" s="26"/>
      <c r="C47" s="26"/>
      <c r="D47" s="26"/>
      <c r="E47" s="26"/>
      <c r="F47" s="26"/>
      <c r="G47" s="26"/>
      <c r="H47" s="26" t="s">
        <v>19</v>
      </c>
      <c r="I47" s="26"/>
      <c r="J47" s="27"/>
      <c r="K47" s="9"/>
    </row>
    <row r="48" spans="1:12">
      <c r="A48" s="7"/>
      <c r="B48" s="28"/>
      <c r="C48" s="29"/>
      <c r="D48" s="30"/>
      <c r="E48" s="31"/>
      <c r="F48" s="26"/>
      <c r="G48" s="26"/>
      <c r="H48" s="26"/>
      <c r="I48" s="26"/>
      <c r="J48" s="27"/>
      <c r="K48" s="9"/>
    </row>
    <row r="49" spans="1:11">
      <c r="A49" s="7"/>
      <c r="B49" s="32"/>
      <c r="C49" s="32"/>
      <c r="D49" s="33"/>
      <c r="E49" s="32"/>
      <c r="F49" s="34"/>
      <c r="G49" s="32"/>
      <c r="H49" s="32"/>
      <c r="I49" s="1" t="s">
        <v>20</v>
      </c>
      <c r="J49" s="35"/>
      <c r="K49" s="9"/>
    </row>
    <row r="50" spans="1:11">
      <c r="A50" s="7"/>
      <c r="B50" s="26"/>
      <c r="C50" s="26"/>
      <c r="D50" s="30"/>
      <c r="E50" s="26"/>
      <c r="F50" s="26"/>
      <c r="G50" s="26"/>
      <c r="H50" s="26"/>
      <c r="J50" s="27"/>
      <c r="K50" s="9"/>
    </row>
    <row r="51" spans="1:11" ht="15.75">
      <c r="A51" s="7"/>
      <c r="B51" s="26"/>
      <c r="C51" s="26"/>
      <c r="D51" s="30"/>
      <c r="E51" s="26"/>
      <c r="F51" s="28" t="s">
        <v>21</v>
      </c>
      <c r="G51" s="26"/>
      <c r="H51" s="26"/>
      <c r="I51" s="1" t="s">
        <v>22</v>
      </c>
      <c r="J51" s="27"/>
      <c r="K51" s="9"/>
    </row>
    <row r="52" spans="1:11" ht="15.75">
      <c r="A52" s="7"/>
      <c r="B52" s="1"/>
      <c r="C52" s="1"/>
      <c r="D52" s="36"/>
      <c r="E52" s="1" t="s">
        <v>23</v>
      </c>
      <c r="F52" s="1"/>
      <c r="G52" s="1"/>
      <c r="H52" s="1"/>
      <c r="I52" s="1"/>
      <c r="J52" s="25"/>
      <c r="K52" s="9"/>
    </row>
    <row r="53" spans="1:11" ht="15.75">
      <c r="A53" s="7"/>
      <c r="B53" s="1"/>
      <c r="C53" s="1"/>
      <c r="D53" s="36"/>
      <c r="E53" s="1"/>
      <c r="F53" s="37"/>
      <c r="G53" s="1"/>
      <c r="H53" s="1"/>
      <c r="I53" s="1" t="s">
        <v>24</v>
      </c>
      <c r="J53" s="25"/>
      <c r="K53" s="9"/>
    </row>
    <row r="54" spans="1:11">
      <c r="A54" s="7"/>
      <c r="B54" s="1"/>
      <c r="C54" s="1"/>
      <c r="D54" s="36"/>
      <c r="E54" s="1"/>
      <c r="F54" s="37"/>
      <c r="G54" s="1"/>
      <c r="H54" s="1"/>
      <c r="I54" s="1"/>
      <c r="J54" s="25"/>
      <c r="K54" s="9"/>
    </row>
    <row r="55" spans="1:11">
      <c r="A55" s="7"/>
      <c r="B55" s="1"/>
      <c r="C55" s="1"/>
      <c r="D55" s="38"/>
      <c r="E55" s="1"/>
      <c r="F55" s="1" t="s">
        <v>25</v>
      </c>
      <c r="G55" s="1"/>
      <c r="H55" s="1"/>
      <c r="I55" s="1" t="s">
        <v>26</v>
      </c>
      <c r="J55" s="25"/>
      <c r="K55" s="9"/>
    </row>
    <row r="56" spans="1:11">
      <c r="A56" s="7"/>
      <c r="B56" s="1"/>
      <c r="C56" s="1"/>
      <c r="D56" s="39"/>
      <c r="E56" s="1"/>
      <c r="F56" s="37"/>
      <c r="G56" s="1"/>
      <c r="H56" s="1"/>
      <c r="J56" s="25"/>
      <c r="K56" s="9"/>
    </row>
    <row r="57" spans="1:11">
      <c r="A57" s="7"/>
      <c r="B57" s="40"/>
      <c r="C57" s="1"/>
      <c r="D57" s="1"/>
      <c r="E57" s="1"/>
      <c r="F57" s="1"/>
      <c r="G57" s="1"/>
      <c r="H57" s="1"/>
      <c r="I57" s="1" t="s">
        <v>27</v>
      </c>
      <c r="J57" s="25"/>
      <c r="K57" s="9"/>
    </row>
    <row r="58" spans="1:11">
      <c r="A58" s="7"/>
      <c r="B58" s="1"/>
      <c r="C58" s="1"/>
      <c r="D58" s="41" t="s">
        <v>28</v>
      </c>
      <c r="E58" s="1"/>
      <c r="F58" s="1"/>
      <c r="G58" s="1"/>
      <c r="H58" s="1"/>
      <c r="I58" s="1"/>
      <c r="J58" s="25"/>
      <c r="K58" s="9"/>
    </row>
    <row r="59" spans="1:11" ht="14.25" thickBot="1">
      <c r="A59" s="42"/>
      <c r="B59" s="43"/>
      <c r="C59" s="43"/>
      <c r="D59" s="43"/>
      <c r="E59" s="43"/>
      <c r="F59" s="43"/>
      <c r="G59" s="43"/>
      <c r="H59" s="43"/>
      <c r="I59" s="43"/>
      <c r="J59" s="44"/>
      <c r="K59" s="45"/>
    </row>
    <row r="60" spans="1:11" s="276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s="276" customFormat="1" ht="27.75" customHeight="1">
      <c r="A61" s="420" t="s">
        <v>0</v>
      </c>
      <c r="B61" s="420"/>
      <c r="C61" s="420"/>
      <c r="D61" s="420"/>
      <c r="E61" s="420"/>
      <c r="F61" s="420"/>
      <c r="G61" s="420"/>
      <c r="H61" s="420"/>
      <c r="I61" s="420"/>
      <c r="J61" s="420"/>
      <c r="K61" s="420"/>
    </row>
    <row r="62" spans="1:11" s="276" customFormat="1" ht="10.5" customHeight="1" thickBot="1"/>
    <row r="63" spans="1:11" s="276" customFormat="1" ht="45" customHeight="1">
      <c r="A63" s="421" t="s">
        <v>1</v>
      </c>
      <c r="B63" s="422"/>
      <c r="C63" s="423" t="s">
        <v>241</v>
      </c>
      <c r="D63" s="424"/>
      <c r="E63" s="424"/>
      <c r="F63" s="425"/>
      <c r="G63" s="329" t="s">
        <v>2</v>
      </c>
      <c r="H63" s="426">
        <v>44151</v>
      </c>
      <c r="I63" s="426"/>
      <c r="J63" s="329" t="s">
        <v>229</v>
      </c>
      <c r="K63" s="330" t="s">
        <v>239</v>
      </c>
    </row>
    <row r="64" spans="1:11" s="276" customFormat="1" ht="21.2" customHeight="1" thickBot="1">
      <c r="A64" s="427" t="s">
        <v>3</v>
      </c>
      <c r="B64" s="428"/>
      <c r="C64" s="428" t="s">
        <v>29</v>
      </c>
      <c r="D64" s="428"/>
      <c r="E64" s="428"/>
      <c r="F64" s="428"/>
      <c r="G64" s="332" t="s">
        <v>4</v>
      </c>
      <c r="H64" s="429">
        <f>H5</f>
        <v>8.2799999999999994</v>
      </c>
      <c r="I64" s="430"/>
      <c r="J64" s="332" t="s">
        <v>5</v>
      </c>
      <c r="K64" s="4" t="s">
        <v>247</v>
      </c>
    </row>
    <row r="65" spans="1:17" s="276" customFormat="1" ht="6.75" customHeight="1" thickBot="1">
      <c r="Q65" s="276" t="str">
        <f>D65&amp;E65&amp;F65</f>
        <v/>
      </c>
    </row>
    <row r="66" spans="1:17" s="276" customFormat="1" ht="28.5" customHeight="1">
      <c r="A66" s="421" t="s">
        <v>6</v>
      </c>
      <c r="B66" s="422" t="s">
        <v>7</v>
      </c>
      <c r="C66" s="422"/>
      <c r="D66" s="422"/>
      <c r="E66" s="422"/>
      <c r="F66" s="329" t="s">
        <v>8</v>
      </c>
      <c r="G66" s="329" t="s">
        <v>9</v>
      </c>
      <c r="H66" s="329" t="s">
        <v>10</v>
      </c>
      <c r="I66" s="5" t="s">
        <v>11</v>
      </c>
      <c r="J66" s="329" t="s">
        <v>12</v>
      </c>
      <c r="K66" s="432" t="s">
        <v>13</v>
      </c>
    </row>
    <row r="67" spans="1:17" s="276" customFormat="1" ht="20.25" customHeight="1" thickBot="1">
      <c r="A67" s="431"/>
      <c r="B67" s="434" t="s">
        <v>14</v>
      </c>
      <c r="C67" s="434"/>
      <c r="D67" s="434"/>
      <c r="E67" s="434"/>
      <c r="F67" s="331" t="s">
        <v>15</v>
      </c>
      <c r="G67" s="331" t="s">
        <v>16</v>
      </c>
      <c r="H67" s="331" t="s">
        <v>15</v>
      </c>
      <c r="I67" s="331" t="s">
        <v>15</v>
      </c>
      <c r="J67" s="331" t="s">
        <v>17</v>
      </c>
      <c r="K67" s="433"/>
    </row>
    <row r="68" spans="1:17" s="276" customFormat="1" ht="7.5" customHeight="1" thickTop="1">
      <c r="A68" s="7"/>
      <c r="B68" s="1"/>
      <c r="C68" s="8"/>
      <c r="D68" s="1"/>
      <c r="E68" s="1"/>
      <c r="F68" s="1"/>
      <c r="G68" s="1"/>
      <c r="H68" s="1"/>
      <c r="I68" s="1"/>
      <c r="J68" s="1"/>
      <c r="K68" s="9"/>
    </row>
    <row r="69" spans="1:17" s="276" customFormat="1">
      <c r="A69" s="229" t="str">
        <f>A10</f>
        <v>BH-1</v>
      </c>
      <c r="B69" s="230">
        <v>21</v>
      </c>
      <c r="C69" s="231" t="s">
        <v>174</v>
      </c>
      <c r="D69" s="232">
        <v>26</v>
      </c>
      <c r="E69" s="18">
        <f>(D69-B69)*100</f>
        <v>500</v>
      </c>
      <c r="F69" s="233">
        <v>3.25</v>
      </c>
      <c r="G69" s="18">
        <v>0</v>
      </c>
      <c r="H69" s="339">
        <v>0</v>
      </c>
      <c r="I69" s="18">
        <f>$H$64*100+10</f>
        <v>837.99999999999989</v>
      </c>
      <c r="J69" s="19"/>
      <c r="K69" s="234"/>
    </row>
    <row r="70" spans="1:17" s="276" customFormat="1">
      <c r="A70" s="17" t="str">
        <f>A11</f>
        <v>(NO.02+15)</v>
      </c>
      <c r="B70" s="18"/>
      <c r="C70" s="18"/>
      <c r="D70" s="18"/>
      <c r="E70" s="18"/>
      <c r="F70" s="18"/>
      <c r="G70" s="18">
        <v>60</v>
      </c>
      <c r="H70" s="339">
        <v>190</v>
      </c>
      <c r="I70" s="18">
        <f>I69-H70</f>
        <v>647.99999999999989</v>
      </c>
      <c r="J70" s="19">
        <f xml:space="preserve"> (((2.3)^2*F69^2)*LOG(E69/F69)*LOG(I69/I70))/(2*E69*(G70-G69))</f>
        <v>2.2744155116206745E-4</v>
      </c>
      <c r="K70" s="20"/>
    </row>
    <row r="71" spans="1:17" s="276" customFormat="1">
      <c r="A71" s="21"/>
      <c r="B71" s="18"/>
      <c r="C71" s="18"/>
      <c r="D71" s="18"/>
      <c r="E71" s="18"/>
      <c r="F71" s="18"/>
      <c r="G71" s="18">
        <v>120</v>
      </c>
      <c r="H71" s="339">
        <v>250</v>
      </c>
      <c r="I71" s="18">
        <f>I69-H71</f>
        <v>587.99999999999989</v>
      </c>
      <c r="J71" s="19">
        <f t="shared" ref="J71:J74" si="0" xml:space="preserve"> (((2.3)^2*$F$69^2)*LOG($E$69/$F$69)*LOG($I$69/I71))/(2*$E$69*(G71-$G$69))</f>
        <v>1.5669377906117252E-4</v>
      </c>
      <c r="K71" s="20"/>
      <c r="L71" s="307"/>
    </row>
    <row r="72" spans="1:17" s="276" customFormat="1">
      <c r="A72" s="21"/>
      <c r="B72" s="18"/>
      <c r="C72" s="18"/>
      <c r="D72" s="18"/>
      <c r="E72" s="18"/>
      <c r="F72" s="18"/>
      <c r="G72" s="18">
        <v>180</v>
      </c>
      <c r="H72" s="339">
        <v>285</v>
      </c>
      <c r="I72" s="18">
        <f>I69-H72</f>
        <v>552.99999999999989</v>
      </c>
      <c r="J72" s="19">
        <f t="shared" si="0"/>
        <v>1.2255711389914288E-4</v>
      </c>
      <c r="K72" s="20"/>
      <c r="L72" s="307"/>
    </row>
    <row r="73" spans="1:17" s="276" customFormat="1">
      <c r="A73" s="21"/>
      <c r="B73" s="18"/>
      <c r="C73" s="18"/>
      <c r="D73" s="18"/>
      <c r="E73" s="18"/>
      <c r="F73" s="18"/>
      <c r="G73" s="18">
        <v>240</v>
      </c>
      <c r="H73" s="339">
        <v>318</v>
      </c>
      <c r="I73" s="18">
        <f>I69-H73</f>
        <v>519.99999999999989</v>
      </c>
      <c r="J73" s="19">
        <f t="shared" si="0"/>
        <v>1.0552421710372382E-4</v>
      </c>
      <c r="K73" s="20"/>
      <c r="L73" s="307"/>
    </row>
    <row r="74" spans="1:17" s="276" customFormat="1">
      <c r="A74" s="21"/>
      <c r="B74" s="18"/>
      <c r="C74" s="18"/>
      <c r="D74" s="18"/>
      <c r="E74" s="18"/>
      <c r="F74" s="18"/>
      <c r="G74" s="18">
        <v>300</v>
      </c>
      <c r="H74" s="339">
        <v>348</v>
      </c>
      <c r="I74" s="18">
        <f>I69-H74</f>
        <v>489.99999999999989</v>
      </c>
      <c r="J74" s="19">
        <f t="shared" si="0"/>
        <v>9.4931948157858125E-5</v>
      </c>
      <c r="K74" s="20"/>
      <c r="L74" s="307"/>
    </row>
    <row r="75" spans="1:17" s="276" customFormat="1">
      <c r="A75" s="21"/>
      <c r="B75" s="18"/>
      <c r="C75" s="18"/>
      <c r="D75" s="18"/>
      <c r="E75" s="18"/>
      <c r="F75" s="18"/>
      <c r="G75" s="18"/>
      <c r="H75" s="18"/>
      <c r="I75" s="18"/>
      <c r="J75" s="228">
        <f>AVERAGE(J70:J74)</f>
        <v>1.4142972187679298E-4</v>
      </c>
      <c r="K75" s="22" t="s">
        <v>18</v>
      </c>
    </row>
    <row r="76" spans="1:17" s="276" customFormat="1">
      <c r="A76" s="21"/>
      <c r="B76" s="18"/>
      <c r="C76" s="18"/>
      <c r="D76" s="18"/>
      <c r="E76" s="18"/>
      <c r="F76" s="18"/>
      <c r="G76" s="18"/>
      <c r="H76" s="18"/>
      <c r="I76" s="18"/>
      <c r="J76" s="19"/>
      <c r="K76" s="22"/>
    </row>
    <row r="77" spans="1:17" s="276" customFormat="1">
      <c r="A77" s="21"/>
      <c r="B77" s="230"/>
      <c r="C77" s="231"/>
      <c r="D77" s="232"/>
      <c r="E77" s="18"/>
      <c r="F77" s="233"/>
      <c r="G77" s="18"/>
      <c r="H77" s="18"/>
      <c r="I77" s="18"/>
      <c r="J77" s="19"/>
      <c r="K77" s="234"/>
    </row>
    <row r="78" spans="1:17" s="276" customFormat="1">
      <c r="A78" s="21"/>
      <c r="B78" s="230">
        <v>26</v>
      </c>
      <c r="C78" s="231" t="s">
        <v>174</v>
      </c>
      <c r="D78" s="232">
        <v>28</v>
      </c>
      <c r="E78" s="18">
        <f>(D78-B78)*100</f>
        <v>200</v>
      </c>
      <c r="F78" s="233">
        <v>3.25</v>
      </c>
      <c r="G78" s="18">
        <v>0</v>
      </c>
      <c r="H78" s="339">
        <v>0</v>
      </c>
      <c r="I78" s="18">
        <f>$H$64*100+10</f>
        <v>837.99999999999989</v>
      </c>
      <c r="J78" s="19"/>
      <c r="K78" s="234"/>
    </row>
    <row r="79" spans="1:17" s="276" customFormat="1">
      <c r="A79" s="21"/>
      <c r="B79" s="18"/>
      <c r="C79" s="18"/>
      <c r="D79" s="18"/>
      <c r="E79" s="18"/>
      <c r="F79" s="18"/>
      <c r="G79" s="18">
        <v>60</v>
      </c>
      <c r="H79" s="339">
        <v>232</v>
      </c>
      <c r="I79" s="18">
        <f>I78-H79</f>
        <v>605.99999999999989</v>
      </c>
      <c r="J79" s="19">
        <f xml:space="preserve"> (((2.3)^2*$F$78^2)*LOG($E$78/$F$78)*LOG($I$78/I79))/(2*$E$78*(G79-$G$78))</f>
        <v>5.8636967345139491E-4</v>
      </c>
      <c r="K79" s="20"/>
      <c r="L79" s="307"/>
    </row>
    <row r="80" spans="1:17" s="276" customFormat="1">
      <c r="A80" s="21"/>
      <c r="B80" s="18"/>
      <c r="C80" s="18"/>
      <c r="D80" s="18"/>
      <c r="E80" s="18"/>
      <c r="F80" s="18"/>
      <c r="G80" s="18">
        <v>120</v>
      </c>
      <c r="H80" s="339">
        <v>283</v>
      </c>
      <c r="I80" s="18">
        <f>I78-H80</f>
        <v>554.99999999999989</v>
      </c>
      <c r="J80" s="19">
        <f t="shared" ref="J80:J83" si="1" xml:space="preserve"> (((2.3)^2*$F$78^2)*LOG($E$78/$F$78)*LOG($I$78/I80))/(2*$E$78*(G80-$G$78))</f>
        <v>3.7270164387418332E-4</v>
      </c>
      <c r="K80" s="20"/>
      <c r="L80" s="307"/>
    </row>
    <row r="81" spans="1:12" s="276" customFormat="1">
      <c r="A81" s="21"/>
      <c r="B81" s="18"/>
      <c r="C81" s="18"/>
      <c r="D81" s="18"/>
      <c r="E81" s="18"/>
      <c r="F81" s="18"/>
      <c r="G81" s="18">
        <v>180</v>
      </c>
      <c r="H81" s="339">
        <v>320</v>
      </c>
      <c r="I81" s="18">
        <f>I78-H81</f>
        <v>517.99999999999989</v>
      </c>
      <c r="J81" s="19">
        <f t="shared" si="1"/>
        <v>2.9007073543647449E-4</v>
      </c>
      <c r="K81" s="20"/>
      <c r="L81" s="307"/>
    </row>
    <row r="82" spans="1:12" s="276" customFormat="1">
      <c r="A82" s="10"/>
      <c r="B82" s="18"/>
      <c r="C82" s="18"/>
      <c r="D82" s="18"/>
      <c r="E82" s="18"/>
      <c r="F82" s="18"/>
      <c r="G82" s="18">
        <v>240</v>
      </c>
      <c r="H82" s="339">
        <v>346</v>
      </c>
      <c r="I82" s="18">
        <f>I78-H82</f>
        <v>491.99999999999989</v>
      </c>
      <c r="J82" s="19">
        <f t="shared" si="1"/>
        <v>2.4084250725636862E-4</v>
      </c>
      <c r="K82" s="20"/>
      <c r="L82" s="307"/>
    </row>
    <row r="83" spans="1:12" s="276" customFormat="1">
      <c r="A83" s="17"/>
      <c r="B83" s="18"/>
      <c r="C83" s="18"/>
      <c r="D83" s="18"/>
      <c r="E83" s="18"/>
      <c r="F83" s="18"/>
      <c r="G83" s="18">
        <v>300</v>
      </c>
      <c r="H83" s="339">
        <v>373</v>
      </c>
      <c r="I83" s="18">
        <f>I78-H83</f>
        <v>464.99999999999989</v>
      </c>
      <c r="J83" s="19">
        <f t="shared" si="1"/>
        <v>2.1309460527977459E-4</v>
      </c>
      <c r="K83" s="20"/>
    </row>
    <row r="84" spans="1:12" s="276" customFormat="1">
      <c r="A84" s="21"/>
      <c r="B84" s="18"/>
      <c r="C84" s="18"/>
      <c r="D84" s="18"/>
      <c r="E84" s="18"/>
      <c r="F84" s="18"/>
      <c r="G84" s="18"/>
      <c r="H84" s="18"/>
      <c r="I84" s="18"/>
      <c r="J84" s="228">
        <f>AVERAGE(J79:J83)</f>
        <v>3.4061583305963918E-4</v>
      </c>
      <c r="K84" s="22" t="s">
        <v>18</v>
      </c>
    </row>
    <row r="85" spans="1:12" s="276" customFormat="1">
      <c r="A85" s="10"/>
      <c r="B85" s="230"/>
      <c r="C85" s="231"/>
      <c r="D85" s="232"/>
      <c r="E85" s="18"/>
      <c r="F85" s="233"/>
      <c r="G85" s="18"/>
      <c r="H85" s="18"/>
      <c r="I85" s="18"/>
      <c r="J85" s="19"/>
      <c r="K85" s="234"/>
    </row>
    <row r="86" spans="1:12" s="276" customFormat="1">
      <c r="A86" s="17"/>
      <c r="B86" s="18"/>
      <c r="C86" s="18"/>
      <c r="D86" s="18"/>
      <c r="E86" s="18"/>
      <c r="F86" s="18"/>
      <c r="G86" s="18"/>
      <c r="H86" s="18"/>
      <c r="I86" s="18"/>
      <c r="J86" s="19"/>
      <c r="K86" s="20"/>
    </row>
    <row r="87" spans="1:12" s="276" customFormat="1">
      <c r="A87" s="21"/>
      <c r="B87" s="18"/>
      <c r="C87" s="18"/>
      <c r="D87" s="18"/>
      <c r="E87" s="18"/>
      <c r="F87" s="18"/>
      <c r="G87" s="18"/>
      <c r="H87" s="18"/>
      <c r="I87" s="18"/>
      <c r="J87" s="19"/>
      <c r="K87" s="20"/>
      <c r="L87" s="307"/>
    </row>
    <row r="88" spans="1:12" s="276" customFormat="1">
      <c r="A88" s="21"/>
      <c r="B88" s="18"/>
      <c r="C88" s="18"/>
      <c r="D88" s="18"/>
      <c r="E88" s="18"/>
      <c r="F88" s="18"/>
      <c r="G88" s="18"/>
      <c r="H88" s="18"/>
      <c r="I88" s="18"/>
      <c r="J88" s="19"/>
      <c r="K88" s="20"/>
      <c r="L88" s="307"/>
    </row>
    <row r="89" spans="1:12" s="276" customFormat="1">
      <c r="A89" s="21"/>
      <c r="B89" s="18"/>
      <c r="C89" s="18"/>
      <c r="D89" s="18"/>
      <c r="E89" s="18"/>
      <c r="F89" s="18"/>
      <c r="G89" s="18"/>
      <c r="H89" s="18"/>
      <c r="I89" s="18"/>
      <c r="J89" s="19"/>
      <c r="K89" s="20"/>
      <c r="L89" s="307"/>
    </row>
    <row r="90" spans="1:12" s="276" customFormat="1">
      <c r="A90" s="21"/>
      <c r="B90" s="18"/>
      <c r="C90" s="18"/>
      <c r="D90" s="18"/>
      <c r="E90" s="18"/>
      <c r="F90" s="18"/>
      <c r="G90" s="18"/>
      <c r="H90" s="18"/>
      <c r="I90" s="18"/>
      <c r="J90" s="19"/>
      <c r="K90" s="20"/>
      <c r="L90" s="307"/>
    </row>
    <row r="91" spans="1:12" s="276" customFormat="1">
      <c r="A91" s="21"/>
      <c r="B91" s="18"/>
      <c r="C91" s="18"/>
      <c r="D91" s="18"/>
      <c r="E91" s="18"/>
      <c r="F91" s="18"/>
      <c r="G91" s="18"/>
      <c r="H91" s="18"/>
      <c r="I91" s="18"/>
      <c r="J91" s="228"/>
      <c r="K91" s="22"/>
    </row>
    <row r="92" spans="1:12" s="276" customFormat="1">
      <c r="A92" s="21"/>
      <c r="B92" s="11"/>
      <c r="C92" s="12"/>
      <c r="D92" s="13"/>
      <c r="E92" s="14"/>
      <c r="F92" s="15"/>
      <c r="G92" s="14"/>
      <c r="H92" s="14"/>
      <c r="I92" s="18"/>
      <c r="J92" s="19"/>
      <c r="K92" s="16"/>
    </row>
    <row r="93" spans="1:12" s="276" customFormat="1">
      <c r="A93" s="21"/>
      <c r="B93" s="230"/>
      <c r="C93" s="231"/>
      <c r="D93" s="232"/>
      <c r="E93" s="18"/>
      <c r="F93" s="233"/>
      <c r="G93" s="18"/>
      <c r="H93" s="18"/>
      <c r="I93" s="18"/>
      <c r="J93" s="19"/>
      <c r="K93" s="234"/>
    </row>
    <row r="94" spans="1:12" s="276" customFormat="1">
      <c r="A94" s="21"/>
      <c r="B94" s="18"/>
      <c r="C94" s="18"/>
      <c r="D94" s="18"/>
      <c r="E94" s="18"/>
      <c r="F94" s="18"/>
      <c r="G94" s="18"/>
      <c r="H94" s="18"/>
      <c r="I94" s="18"/>
      <c r="J94" s="19"/>
      <c r="K94" s="20"/>
    </row>
    <row r="95" spans="1:12" s="276" customFormat="1">
      <c r="A95" s="21"/>
      <c r="B95" s="18"/>
      <c r="C95" s="18"/>
      <c r="D95" s="18"/>
      <c r="E95" s="18"/>
      <c r="F95" s="18"/>
      <c r="G95" s="18"/>
      <c r="H95" s="18"/>
      <c r="I95" s="18"/>
      <c r="J95" s="19"/>
      <c r="K95" s="20"/>
      <c r="L95" s="307"/>
    </row>
    <row r="96" spans="1:12" s="276" customFormat="1">
      <c r="A96" s="21"/>
      <c r="B96" s="18"/>
      <c r="C96" s="18"/>
      <c r="D96" s="18"/>
      <c r="E96" s="18"/>
      <c r="F96" s="18"/>
      <c r="G96" s="18"/>
      <c r="H96" s="18"/>
      <c r="I96" s="18"/>
      <c r="J96" s="19"/>
      <c r="K96" s="20"/>
      <c r="L96" s="307"/>
    </row>
    <row r="97" spans="1:12" s="276" customFormat="1">
      <c r="A97" s="21"/>
      <c r="B97" s="18"/>
      <c r="C97" s="18"/>
      <c r="D97" s="18"/>
      <c r="E97" s="18"/>
      <c r="F97" s="18"/>
      <c r="G97" s="18"/>
      <c r="H97" s="18"/>
      <c r="I97" s="18"/>
      <c r="J97" s="19"/>
      <c r="K97" s="20"/>
      <c r="L97" s="307"/>
    </row>
    <row r="98" spans="1:12" s="276" customFormat="1">
      <c r="A98" s="21"/>
      <c r="B98" s="18"/>
      <c r="C98" s="18"/>
      <c r="D98" s="18"/>
      <c r="E98" s="18"/>
      <c r="F98" s="18"/>
      <c r="G98" s="18"/>
      <c r="H98" s="18"/>
      <c r="I98" s="18"/>
      <c r="J98" s="19"/>
      <c r="K98" s="20"/>
      <c r="L98" s="307"/>
    </row>
    <row r="99" spans="1:12" s="276" customFormat="1">
      <c r="A99" s="21"/>
      <c r="B99" s="18"/>
      <c r="C99" s="18"/>
      <c r="D99" s="18"/>
      <c r="E99" s="18"/>
      <c r="F99" s="18"/>
      <c r="G99" s="18"/>
      <c r="H99" s="18"/>
      <c r="I99" s="18"/>
      <c r="J99" s="228"/>
      <c r="K99" s="22"/>
    </row>
    <row r="100" spans="1:12" s="276" customFormat="1">
      <c r="A100" s="21"/>
      <c r="B100" s="18"/>
      <c r="C100" s="18"/>
      <c r="D100" s="18"/>
      <c r="E100" s="18"/>
      <c r="F100" s="18"/>
      <c r="G100" s="18"/>
      <c r="H100" s="18"/>
      <c r="I100" s="18"/>
      <c r="J100" s="19"/>
      <c r="K100" s="22"/>
    </row>
    <row r="101" spans="1:12" s="276" customFormat="1">
      <c r="A101" s="21"/>
      <c r="B101" s="18"/>
      <c r="C101" s="18"/>
      <c r="D101" s="18"/>
      <c r="E101" s="18"/>
      <c r="F101" s="18"/>
      <c r="G101" s="18"/>
      <c r="H101" s="18"/>
      <c r="I101" s="18"/>
      <c r="J101" s="19"/>
      <c r="K101" s="20"/>
    </row>
    <row r="102" spans="1:12" s="276" customFormat="1">
      <c r="A102" s="21"/>
      <c r="B102" s="11"/>
      <c r="C102" s="12"/>
      <c r="D102" s="13"/>
      <c r="E102" s="14"/>
      <c r="F102" s="15"/>
      <c r="G102" s="14"/>
      <c r="H102" s="14"/>
      <c r="I102" s="18"/>
      <c r="J102" s="19"/>
      <c r="K102" s="16"/>
    </row>
    <row r="103" spans="1:12" s="276" customFormat="1">
      <c r="A103" s="23"/>
      <c r="B103" s="11"/>
      <c r="C103" s="12"/>
      <c r="D103" s="13"/>
      <c r="E103" s="14"/>
      <c r="F103" s="15"/>
      <c r="G103" s="14"/>
      <c r="H103" s="14"/>
      <c r="I103" s="18"/>
      <c r="J103" s="19"/>
      <c r="K103" s="16"/>
    </row>
    <row r="104" spans="1:12" s="276" customFormat="1" ht="14.25" thickBot="1">
      <c r="A104" s="24"/>
      <c r="B104" s="46"/>
      <c r="C104" s="46"/>
      <c r="D104" s="46"/>
      <c r="E104" s="46"/>
      <c r="F104" s="46"/>
      <c r="G104" s="46"/>
      <c r="H104" s="46"/>
      <c r="I104" s="46"/>
      <c r="J104" s="47"/>
      <c r="K104" s="48"/>
    </row>
    <row r="105" spans="1:12" s="276" customFormat="1" ht="14.25" thickTop="1">
      <c r="A105" s="7"/>
      <c r="B105" s="1"/>
      <c r="C105" s="1"/>
      <c r="D105" s="1"/>
      <c r="E105" s="1"/>
      <c r="F105" s="1"/>
      <c r="G105" s="1"/>
      <c r="H105" s="1"/>
      <c r="J105" s="25"/>
      <c r="K105" s="9"/>
    </row>
    <row r="106" spans="1:12" s="276" customFormat="1" ht="27.75" customHeight="1">
      <c r="A106" s="7"/>
      <c r="B106" s="26"/>
      <c r="C106" s="26"/>
      <c r="D106" s="26"/>
      <c r="E106" s="26"/>
      <c r="F106" s="26"/>
      <c r="G106" s="26"/>
      <c r="H106" s="26" t="s">
        <v>19</v>
      </c>
      <c r="I106" s="26"/>
      <c r="J106" s="27"/>
      <c r="K106" s="9"/>
    </row>
    <row r="107" spans="1:12" s="276" customFormat="1">
      <c r="A107" s="7"/>
      <c r="B107" s="28"/>
      <c r="C107" s="29"/>
      <c r="D107" s="30"/>
      <c r="E107" s="31"/>
      <c r="F107" s="26"/>
      <c r="G107" s="26"/>
      <c r="H107" s="26"/>
      <c r="I107" s="26"/>
      <c r="J107" s="27"/>
      <c r="K107" s="9"/>
    </row>
    <row r="108" spans="1:12" s="276" customFormat="1">
      <c r="A108" s="7"/>
      <c r="B108" s="32"/>
      <c r="C108" s="32"/>
      <c r="D108" s="33"/>
      <c r="E108" s="32"/>
      <c r="F108" s="34"/>
      <c r="G108" s="32"/>
      <c r="H108" s="32"/>
      <c r="I108" s="1" t="s">
        <v>20</v>
      </c>
      <c r="J108" s="35"/>
      <c r="K108" s="9"/>
    </row>
    <row r="109" spans="1:12" s="276" customFormat="1">
      <c r="A109" s="7"/>
      <c r="B109" s="26"/>
      <c r="C109" s="26"/>
      <c r="D109" s="30"/>
      <c r="E109" s="26"/>
      <c r="F109" s="26"/>
      <c r="G109" s="26"/>
      <c r="H109" s="26"/>
      <c r="J109" s="27"/>
      <c r="K109" s="9"/>
    </row>
    <row r="110" spans="1:12" s="276" customFormat="1" ht="15.75">
      <c r="A110" s="7"/>
      <c r="B110" s="26"/>
      <c r="C110" s="26"/>
      <c r="D110" s="30"/>
      <c r="E110" s="26"/>
      <c r="F110" s="28" t="s">
        <v>21</v>
      </c>
      <c r="G110" s="26"/>
      <c r="H110" s="26"/>
      <c r="I110" s="1" t="s">
        <v>22</v>
      </c>
      <c r="J110" s="27"/>
      <c r="K110" s="9"/>
    </row>
    <row r="111" spans="1:12" s="276" customFormat="1" ht="15.75">
      <c r="A111" s="7"/>
      <c r="B111" s="1"/>
      <c r="C111" s="1"/>
      <c r="D111" s="36"/>
      <c r="E111" s="1" t="s">
        <v>23</v>
      </c>
      <c r="F111" s="1"/>
      <c r="G111" s="1"/>
      <c r="H111" s="1"/>
      <c r="I111" s="1"/>
      <c r="J111" s="25"/>
      <c r="K111" s="9"/>
    </row>
    <row r="112" spans="1:12" s="276" customFormat="1" ht="15.75">
      <c r="A112" s="7"/>
      <c r="B112" s="1"/>
      <c r="C112" s="1"/>
      <c r="D112" s="36"/>
      <c r="E112" s="1"/>
      <c r="F112" s="37"/>
      <c r="G112" s="1"/>
      <c r="H112" s="1"/>
      <c r="I112" s="1" t="s">
        <v>24</v>
      </c>
      <c r="J112" s="25"/>
      <c r="K112" s="9"/>
    </row>
    <row r="113" spans="1:11" s="276" customFormat="1">
      <c r="A113" s="7"/>
      <c r="B113" s="1"/>
      <c r="C113" s="1"/>
      <c r="D113" s="36"/>
      <c r="E113" s="1"/>
      <c r="F113" s="37"/>
      <c r="G113" s="1"/>
      <c r="H113" s="1"/>
      <c r="I113" s="1"/>
      <c r="J113" s="25"/>
      <c r="K113" s="9"/>
    </row>
    <row r="114" spans="1:11" s="276" customFormat="1">
      <c r="A114" s="7"/>
      <c r="B114" s="1"/>
      <c r="C114" s="1"/>
      <c r="D114" s="38"/>
      <c r="E114" s="1"/>
      <c r="F114" s="1" t="s">
        <v>25</v>
      </c>
      <c r="G114" s="1"/>
      <c r="H114" s="1"/>
      <c r="I114" s="1" t="s">
        <v>26</v>
      </c>
      <c r="J114" s="25"/>
      <c r="K114" s="9"/>
    </row>
    <row r="115" spans="1:11" s="276" customFormat="1">
      <c r="A115" s="7"/>
      <c r="B115" s="1"/>
      <c r="C115" s="1"/>
      <c r="D115" s="39"/>
      <c r="E115" s="1"/>
      <c r="F115" s="37"/>
      <c r="G115" s="1"/>
      <c r="H115" s="1"/>
      <c r="J115" s="25"/>
      <c r="K115" s="9"/>
    </row>
    <row r="116" spans="1:11" s="276" customFormat="1">
      <c r="A116" s="7"/>
      <c r="B116" s="40"/>
      <c r="C116" s="1"/>
      <c r="D116" s="1"/>
      <c r="E116" s="1"/>
      <c r="F116" s="1"/>
      <c r="G116" s="1"/>
      <c r="H116" s="1"/>
      <c r="I116" s="1" t="s">
        <v>27</v>
      </c>
      <c r="J116" s="25"/>
      <c r="K116" s="9"/>
    </row>
    <row r="117" spans="1:11" s="276" customFormat="1">
      <c r="A117" s="7"/>
      <c r="B117" s="1"/>
      <c r="C117" s="1"/>
      <c r="D117" s="41" t="s">
        <v>28</v>
      </c>
      <c r="E117" s="1"/>
      <c r="F117" s="1"/>
      <c r="G117" s="1"/>
      <c r="H117" s="1"/>
      <c r="I117" s="1"/>
      <c r="J117" s="25"/>
      <c r="K117" s="9"/>
    </row>
    <row r="118" spans="1:11" s="276" customFormat="1" ht="14.25" thickBot="1">
      <c r="A118" s="42"/>
      <c r="B118" s="43"/>
      <c r="C118" s="43"/>
      <c r="D118" s="43"/>
      <c r="E118" s="43"/>
      <c r="F118" s="43"/>
      <c r="G118" s="43"/>
      <c r="H118" s="43"/>
      <c r="I118" s="43"/>
      <c r="J118" s="44"/>
      <c r="K118" s="45"/>
    </row>
    <row r="119" spans="1:11" s="276" customForma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</sheetData>
  <mergeCells count="22">
    <mergeCell ref="A7:A8"/>
    <mergeCell ref="B7:E7"/>
    <mergeCell ref="K7:K8"/>
    <mergeCell ref="B8:E8"/>
    <mergeCell ref="A66:A67"/>
    <mergeCell ref="B66:E66"/>
    <mergeCell ref="K66:K67"/>
    <mergeCell ref="B67:E67"/>
    <mergeCell ref="A61:K61"/>
    <mergeCell ref="A63:B63"/>
    <mergeCell ref="C63:F63"/>
    <mergeCell ref="H63:I63"/>
    <mergeCell ref="A64:B64"/>
    <mergeCell ref="C64:F64"/>
    <mergeCell ref="H64:I64"/>
    <mergeCell ref="A2:K2"/>
    <mergeCell ref="A4:B4"/>
    <mergeCell ref="C4:F4"/>
    <mergeCell ref="H4:I4"/>
    <mergeCell ref="A5:B5"/>
    <mergeCell ref="C5:F5"/>
    <mergeCell ref="H5:I5"/>
  </mergeCells>
  <phoneticPr fontId="3" type="noConversion"/>
  <printOptions horizontalCentered="1" verticalCentered="1"/>
  <pageMargins left="0.6692913385826772" right="0.6692913385826772" top="0.82677165354330717" bottom="0.82677165354330717" header="0.51181102362204722" footer="1.0629921259842521"/>
  <pageSetup paperSize="9" scale="81" orientation="portrait" r:id="rId1"/>
  <headerFooter alignWithMargins="0"/>
  <rowBreaks count="1" manualBreakCount="1">
    <brk id="118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3B83-5458-4AD6-A90F-96EFF4B15E37}">
  <sheetPr codeName="Sheet5">
    <tabColor theme="6" tint="-0.499984740745262"/>
  </sheetPr>
  <dimension ref="A1:Q119"/>
  <sheetViews>
    <sheetView topLeftCell="A52" zoomScale="85" zoomScaleNormal="85" zoomScaleSheetLayoutView="85" workbookViewId="0">
      <selection activeCell="H69" sqref="H69:H74"/>
    </sheetView>
  </sheetViews>
  <sheetFormatPr defaultRowHeight="13.5"/>
  <cols>
    <col min="1" max="1" width="7.44140625" style="276" customWidth="1"/>
    <col min="2" max="2" width="5.33203125" style="276" customWidth="1"/>
    <col min="3" max="3" width="2.109375" style="276" customWidth="1"/>
    <col min="4" max="5" width="5.77734375" style="276" customWidth="1"/>
    <col min="6" max="6" width="13.109375" style="276" customWidth="1"/>
    <col min="7" max="7" width="8.109375" style="276" customWidth="1"/>
    <col min="8" max="8" width="8.88671875" style="276"/>
    <col min="9" max="9" width="13.6640625" style="276" customWidth="1"/>
    <col min="10" max="10" width="13.109375" style="276" customWidth="1"/>
    <col min="11" max="11" width="14.6640625" style="276" customWidth="1"/>
    <col min="12" max="16384" width="8.88671875" style="276"/>
  </cols>
  <sheetData>
    <row r="1" spans="1:17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 ht="27.75" customHeight="1">
      <c r="A2" s="420" t="s">
        <v>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7" ht="10.5" customHeight="1" thickBot="1"/>
    <row r="4" spans="1:17" ht="45" customHeight="1">
      <c r="A4" s="421" t="s">
        <v>1</v>
      </c>
      <c r="B4" s="422"/>
      <c r="C4" s="423" t="s">
        <v>245</v>
      </c>
      <c r="D4" s="424"/>
      <c r="E4" s="424"/>
      <c r="F4" s="425"/>
      <c r="G4" s="343" t="s">
        <v>2</v>
      </c>
      <c r="H4" s="426">
        <v>44151</v>
      </c>
      <c r="I4" s="426"/>
      <c r="J4" s="343" t="s">
        <v>229</v>
      </c>
      <c r="K4" s="344" t="s">
        <v>246</v>
      </c>
    </row>
    <row r="5" spans="1:17" ht="21.2" customHeight="1" thickBot="1">
      <c r="A5" s="427" t="s">
        <v>3</v>
      </c>
      <c r="B5" s="428"/>
      <c r="C5" s="428" t="s">
        <v>29</v>
      </c>
      <c r="D5" s="428"/>
      <c r="E5" s="428"/>
      <c r="F5" s="428"/>
      <c r="G5" s="342" t="s">
        <v>4</v>
      </c>
      <c r="H5" s="429">
        <v>19.739999999999998</v>
      </c>
      <c r="I5" s="430"/>
      <c r="J5" s="342" t="s">
        <v>5</v>
      </c>
      <c r="K5" s="4" t="s">
        <v>247</v>
      </c>
    </row>
    <row r="6" spans="1:17" ht="6.75" customHeight="1" thickBot="1">
      <c r="Q6" s="276" t="str">
        <f>D6&amp;E6&amp;F6</f>
        <v/>
      </c>
    </row>
    <row r="7" spans="1:17" ht="28.5" customHeight="1">
      <c r="A7" s="421" t="s">
        <v>6</v>
      </c>
      <c r="B7" s="422" t="s">
        <v>7</v>
      </c>
      <c r="C7" s="422"/>
      <c r="D7" s="422"/>
      <c r="E7" s="422"/>
      <c r="F7" s="343" t="s">
        <v>8</v>
      </c>
      <c r="G7" s="343" t="s">
        <v>9</v>
      </c>
      <c r="H7" s="343" t="s">
        <v>10</v>
      </c>
      <c r="I7" s="5" t="s">
        <v>11</v>
      </c>
      <c r="J7" s="343" t="s">
        <v>12</v>
      </c>
      <c r="K7" s="432" t="s">
        <v>13</v>
      </c>
    </row>
    <row r="8" spans="1:17" ht="20.25" customHeight="1" thickBot="1">
      <c r="A8" s="431"/>
      <c r="B8" s="434" t="s">
        <v>14</v>
      </c>
      <c r="C8" s="434"/>
      <c r="D8" s="434"/>
      <c r="E8" s="434"/>
      <c r="F8" s="345" t="s">
        <v>15</v>
      </c>
      <c r="G8" s="345" t="s">
        <v>16</v>
      </c>
      <c r="H8" s="345" t="s">
        <v>15</v>
      </c>
      <c r="I8" s="345" t="s">
        <v>15</v>
      </c>
      <c r="J8" s="345" t="s">
        <v>17</v>
      </c>
      <c r="K8" s="433"/>
    </row>
    <row r="9" spans="1:17" ht="7.5" customHeight="1" thickTop="1">
      <c r="A9" s="7"/>
      <c r="B9" s="1"/>
      <c r="C9" s="8"/>
      <c r="D9" s="1"/>
      <c r="E9" s="1"/>
      <c r="F9" s="1"/>
      <c r="G9" s="1"/>
      <c r="H9" s="1"/>
      <c r="I9" s="1"/>
      <c r="J9" s="1"/>
      <c r="K9" s="9"/>
    </row>
    <row r="10" spans="1:17">
      <c r="A10" s="229" t="s">
        <v>236</v>
      </c>
      <c r="B10" s="230">
        <v>1</v>
      </c>
      <c r="C10" s="231" t="s">
        <v>174</v>
      </c>
      <c r="D10" s="232">
        <v>6</v>
      </c>
      <c r="E10" s="18">
        <f>(D10-B10)*100</f>
        <v>500</v>
      </c>
      <c r="F10" s="233">
        <v>3.25</v>
      </c>
      <c r="G10" s="18">
        <v>0</v>
      </c>
      <c r="H10" s="346">
        <v>0</v>
      </c>
      <c r="I10" s="18">
        <f>H5*100+10</f>
        <v>1983.9999999999998</v>
      </c>
      <c r="J10" s="19"/>
      <c r="K10" s="234"/>
    </row>
    <row r="11" spans="1:17">
      <c r="A11" s="17" t="s">
        <v>240</v>
      </c>
      <c r="B11" s="18"/>
      <c r="C11" s="18"/>
      <c r="D11" s="18"/>
      <c r="E11" s="18"/>
      <c r="F11" s="18"/>
      <c r="G11" s="18">
        <v>60</v>
      </c>
      <c r="H11" s="346">
        <v>688</v>
      </c>
      <c r="I11" s="18">
        <f>I10-H11</f>
        <v>1295.9999999999998</v>
      </c>
      <c r="J11" s="19">
        <f xml:space="preserve"> (((2.3)^2*$F$10^2)*LOG($E$10/$F$10)*LOG($I$10/I11))/(2*$E$10*(G11-$G$10))</f>
        <v>3.766692407033295E-4</v>
      </c>
      <c r="K11" s="20"/>
    </row>
    <row r="12" spans="1:17">
      <c r="A12" s="21"/>
      <c r="B12" s="18"/>
      <c r="C12" s="18"/>
      <c r="D12" s="18"/>
      <c r="E12" s="18"/>
      <c r="F12" s="18"/>
      <c r="G12" s="18">
        <v>120</v>
      </c>
      <c r="H12" s="346">
        <v>832</v>
      </c>
      <c r="I12" s="18">
        <f>I10-H12</f>
        <v>1151.9999999999998</v>
      </c>
      <c r="J12" s="19">
        <f xml:space="preserve"> (((2.3)^2*$F$10^2)*LOG($E$10/$F$10)*LOG($I$10/I12))/(2*$E$10*(G12-$G$10))</f>
        <v>2.4042699926577865E-4</v>
      </c>
      <c r="K12" s="20"/>
      <c r="L12" s="307"/>
    </row>
    <row r="13" spans="1:17">
      <c r="A13" s="21"/>
      <c r="B13" s="18"/>
      <c r="C13" s="18"/>
      <c r="D13" s="18"/>
      <c r="E13" s="18"/>
      <c r="F13" s="18"/>
      <c r="G13" s="18">
        <v>180</v>
      </c>
      <c r="H13" s="346">
        <v>876</v>
      </c>
      <c r="I13" s="18">
        <f>I10-H13</f>
        <v>1107.9999999999998</v>
      </c>
      <c r="J13" s="19">
        <f xml:space="preserve"> (((2.3)^2*$F$10^2)*LOG($E$10/$F$10)*LOG($I$10/I13))/(2*$E$10*(G13-$G$10))</f>
        <v>1.7176697709838157E-4</v>
      </c>
      <c r="K13" s="20"/>
      <c r="L13" s="307"/>
    </row>
    <row r="14" spans="1:17">
      <c r="A14" s="21"/>
      <c r="B14" s="18"/>
      <c r="C14" s="18"/>
      <c r="D14" s="18"/>
      <c r="E14" s="18"/>
      <c r="F14" s="18"/>
      <c r="G14" s="18">
        <v>240</v>
      </c>
      <c r="H14" s="346">
        <v>908</v>
      </c>
      <c r="I14" s="18">
        <f>I10-H14</f>
        <v>1075.9999999999998</v>
      </c>
      <c r="J14" s="19">
        <f xml:space="preserve"> (((2.3)^2*$F$10^2)*LOG($E$10/$F$10)*LOG($I$10/I14))/(2*$E$10*(G14-$G$10))</f>
        <v>1.3530590231107358E-4</v>
      </c>
      <c r="K14" s="20"/>
      <c r="L14" s="307"/>
    </row>
    <row r="15" spans="1:17">
      <c r="A15" s="21"/>
      <c r="B15" s="18"/>
      <c r="C15" s="18"/>
      <c r="D15" s="18"/>
      <c r="E15" s="18"/>
      <c r="F15" s="18"/>
      <c r="G15" s="18">
        <v>300</v>
      </c>
      <c r="H15" s="346">
        <v>936</v>
      </c>
      <c r="I15" s="18">
        <f>I10-H15</f>
        <v>1047.9999999999998</v>
      </c>
      <c r="J15" s="19">
        <f xml:space="preserve"> (((2.3)^2*$F$10^2)*LOG($E$10/$F$10)*LOG($I$10/I15))/(2*$E$10*(G15-$G$10))</f>
        <v>1.1290927571919513E-4</v>
      </c>
      <c r="K15" s="20"/>
      <c r="L15" s="307"/>
    </row>
    <row r="16" spans="1:17">
      <c r="A16" s="21"/>
      <c r="B16" s="18"/>
      <c r="C16" s="18"/>
      <c r="D16" s="18"/>
      <c r="E16" s="18"/>
      <c r="F16" s="18"/>
      <c r="G16" s="18"/>
      <c r="H16" s="18"/>
      <c r="I16" s="18"/>
      <c r="J16" s="228">
        <f>AVERAGE(J11:J15)</f>
        <v>2.0741567901955168E-4</v>
      </c>
      <c r="K16" s="22" t="s">
        <v>18</v>
      </c>
    </row>
    <row r="17" spans="1:12">
      <c r="A17" s="21"/>
      <c r="B17" s="18"/>
      <c r="C17" s="18"/>
      <c r="D17" s="18"/>
      <c r="E17" s="18"/>
      <c r="F17" s="18"/>
      <c r="G17" s="18"/>
      <c r="H17" s="18"/>
      <c r="I17" s="18"/>
      <c r="J17" s="19"/>
      <c r="K17" s="22"/>
    </row>
    <row r="18" spans="1:12">
      <c r="A18" s="21"/>
      <c r="B18" s="230">
        <f>D10</f>
        <v>6</v>
      </c>
      <c r="C18" s="231" t="s">
        <v>174</v>
      </c>
      <c r="D18" s="232">
        <v>11</v>
      </c>
      <c r="E18" s="18">
        <f>(D18-B18)*100</f>
        <v>500</v>
      </c>
      <c r="F18" s="233">
        <v>3.25</v>
      </c>
      <c r="G18" s="18">
        <v>0</v>
      </c>
      <c r="H18" s="339">
        <v>0</v>
      </c>
      <c r="I18" s="18">
        <f>H5*100+10</f>
        <v>1983.9999999999998</v>
      </c>
      <c r="J18" s="19"/>
      <c r="K18" s="234"/>
    </row>
    <row r="19" spans="1:12">
      <c r="A19" s="21"/>
      <c r="B19" s="18"/>
      <c r="C19" s="18"/>
      <c r="D19" s="18"/>
      <c r="E19" s="18"/>
      <c r="F19" s="18"/>
      <c r="G19" s="18">
        <v>60</v>
      </c>
      <c r="H19" s="339">
        <v>691</v>
      </c>
      <c r="I19" s="18">
        <f>I18-H19</f>
        <v>1292.9999999999998</v>
      </c>
      <c r="J19" s="19">
        <f xml:space="preserve"> (((2.3)^2*F18^2)*LOG(E18/F18)*LOG(I18/I19))/(2*E18*(G19-G18))</f>
        <v>3.7871917922949736E-4</v>
      </c>
      <c r="K19" s="20"/>
    </row>
    <row r="20" spans="1:12">
      <c r="A20" s="21"/>
      <c r="B20" s="18"/>
      <c r="C20" s="18"/>
      <c r="D20" s="18"/>
      <c r="E20" s="18"/>
      <c r="F20" s="18"/>
      <c r="G20" s="18">
        <v>120</v>
      </c>
      <c r="H20" s="339">
        <v>845</v>
      </c>
      <c r="I20" s="18">
        <f>I18-H20</f>
        <v>1138.9999999999998</v>
      </c>
      <c r="J20" s="19">
        <f xml:space="preserve"> (((2.3)^2*F18^2)*LOG(E18/F18)*LOG(I18/I20))/(2*E18*(G20-G18))</f>
        <v>2.454463132931665E-4</v>
      </c>
      <c r="K20" s="20"/>
      <c r="L20" s="307"/>
    </row>
    <row r="21" spans="1:12">
      <c r="A21" s="21"/>
      <c r="B21" s="18"/>
      <c r="C21" s="18"/>
      <c r="D21" s="18"/>
      <c r="E21" s="18"/>
      <c r="F21" s="18"/>
      <c r="G21" s="18">
        <v>180</v>
      </c>
      <c r="H21" s="339">
        <v>885</v>
      </c>
      <c r="I21" s="18">
        <f>I18-H21</f>
        <v>1098.9999999999998</v>
      </c>
      <c r="J21" s="19">
        <f xml:space="preserve"> (((2.3)^2*F18^2)*LOG(E18/F18)*LOG(I18/I21))/(2*E18*(G21-G18))</f>
        <v>1.7417174279318965E-4</v>
      </c>
      <c r="K21" s="20"/>
      <c r="L21" s="307"/>
    </row>
    <row r="22" spans="1:12">
      <c r="A22" s="21"/>
      <c r="B22" s="18"/>
      <c r="C22" s="18"/>
      <c r="D22" s="18"/>
      <c r="E22" s="18"/>
      <c r="F22" s="18"/>
      <c r="G22" s="18">
        <v>240</v>
      </c>
      <c r="H22" s="339">
        <v>917</v>
      </c>
      <c r="I22" s="18">
        <f>I18-H22</f>
        <v>1066.9999999999998</v>
      </c>
      <c r="J22" s="19">
        <f xml:space="preserve"> (((2.3)^2*F18^2)*LOG(E18/F18)*LOG(I18/I22))/(2*E18*(G22-G18))</f>
        <v>1.371633403670386E-4</v>
      </c>
      <c r="K22" s="20"/>
      <c r="L22" s="307"/>
    </row>
    <row r="23" spans="1:12">
      <c r="A23" s="10"/>
      <c r="B23" s="18"/>
      <c r="C23" s="18"/>
      <c r="D23" s="18"/>
      <c r="E23" s="18"/>
      <c r="F23" s="18"/>
      <c r="G23" s="18">
        <v>300</v>
      </c>
      <c r="H23" s="339">
        <v>944</v>
      </c>
      <c r="I23" s="18">
        <f>I18-H23</f>
        <v>1039.9999999999998</v>
      </c>
      <c r="J23" s="19">
        <f xml:space="preserve"> (((2.3)^2*F18^2)*LOG(E18/F18)*LOG(I18/I23))/(2*E18*(G23-G18))</f>
        <v>1.1426491159123146E-4</v>
      </c>
      <c r="K23" s="20"/>
      <c r="L23" s="307"/>
    </row>
    <row r="24" spans="1:12">
      <c r="A24" s="17"/>
      <c r="B24" s="18"/>
      <c r="C24" s="18"/>
      <c r="D24" s="18"/>
      <c r="E24" s="18"/>
      <c r="F24" s="18"/>
      <c r="G24" s="18"/>
      <c r="H24" s="18"/>
      <c r="I24" s="18"/>
      <c r="J24" s="228">
        <f>AVERAGE(J19:J23)</f>
        <v>2.0995309745482473E-4</v>
      </c>
      <c r="K24" s="22" t="s">
        <v>18</v>
      </c>
    </row>
    <row r="25" spans="1:12">
      <c r="A25" s="21"/>
      <c r="B25" s="11"/>
      <c r="C25" s="12"/>
      <c r="D25" s="13"/>
      <c r="E25" s="14"/>
      <c r="F25" s="15"/>
      <c r="G25" s="14"/>
      <c r="H25" s="14"/>
      <c r="I25" s="14"/>
      <c r="J25" s="19"/>
      <c r="K25" s="80"/>
    </row>
    <row r="26" spans="1:12">
      <c r="A26" s="10"/>
      <c r="B26" s="230">
        <f>D18</f>
        <v>11</v>
      </c>
      <c r="C26" s="231" t="s">
        <v>174</v>
      </c>
      <c r="D26" s="232">
        <v>16</v>
      </c>
      <c r="E26" s="18">
        <f>(D26-B26)*100</f>
        <v>500</v>
      </c>
      <c r="F26" s="233">
        <v>3.25</v>
      </c>
      <c r="G26" s="18">
        <v>0</v>
      </c>
      <c r="H26" s="339">
        <v>0</v>
      </c>
      <c r="I26" s="18">
        <f>H5*100+10</f>
        <v>1983.9999999999998</v>
      </c>
      <c r="J26" s="19"/>
      <c r="K26" s="234"/>
    </row>
    <row r="27" spans="1:12">
      <c r="A27" s="17"/>
      <c r="B27" s="18"/>
      <c r="C27" s="18"/>
      <c r="D27" s="18"/>
      <c r="E27" s="18"/>
      <c r="F27" s="18"/>
      <c r="G27" s="18">
        <v>60</v>
      </c>
      <c r="H27" s="339">
        <v>728</v>
      </c>
      <c r="I27" s="18">
        <f>I26-H27</f>
        <v>1255.9999999999998</v>
      </c>
      <c r="J27" s="19">
        <f xml:space="preserve"> (((2.3)^2*F26^2)*LOG(E26/F26)*LOG(I26/I27))/(2*E26*(G27-G26))</f>
        <v>4.0440029166119342E-4</v>
      </c>
      <c r="K27" s="20"/>
    </row>
    <row r="28" spans="1:12">
      <c r="A28" s="21"/>
      <c r="B28" s="18"/>
      <c r="C28" s="18"/>
      <c r="D28" s="18"/>
      <c r="E28" s="18"/>
      <c r="F28" s="18"/>
      <c r="G28" s="18">
        <v>120</v>
      </c>
      <c r="H28" s="339">
        <v>803</v>
      </c>
      <c r="I28" s="18">
        <f>I26-H28</f>
        <v>1180.9999999999998</v>
      </c>
      <c r="J28" s="19">
        <f xml:space="preserve"> (((2.3)^2*F26^2)*LOG(E26/F26)*LOG(I26/I28))/(2*E26*(G28-G26))</f>
        <v>2.294311931890402E-4</v>
      </c>
      <c r="K28" s="20"/>
      <c r="L28" s="307"/>
    </row>
    <row r="29" spans="1:12">
      <c r="A29" s="21"/>
      <c r="B29" s="18"/>
      <c r="C29" s="18"/>
      <c r="D29" s="18"/>
      <c r="E29" s="18"/>
      <c r="F29" s="18"/>
      <c r="G29" s="18">
        <v>180</v>
      </c>
      <c r="H29" s="339">
        <v>852</v>
      </c>
      <c r="I29" s="18">
        <f>I26-H29</f>
        <v>1131.9999999999998</v>
      </c>
      <c r="J29" s="19">
        <f xml:space="preserve"> (((2.3)^2*F26^2)*LOG(E26/F26)*LOG(I26/I29))/(2*E26*(G29-G26))</f>
        <v>1.6544853475565315E-4</v>
      </c>
      <c r="K29" s="20"/>
      <c r="L29" s="307"/>
    </row>
    <row r="30" spans="1:12">
      <c r="A30" s="21"/>
      <c r="B30" s="18"/>
      <c r="C30" s="18"/>
      <c r="D30" s="18"/>
      <c r="E30" s="18"/>
      <c r="F30" s="18"/>
      <c r="G30" s="18">
        <v>240</v>
      </c>
      <c r="H30" s="339">
        <v>885</v>
      </c>
      <c r="I30" s="18">
        <f>I26-H30</f>
        <v>1098.9999999999998</v>
      </c>
      <c r="J30" s="19">
        <f xml:space="preserve"> (((2.3)^2*F26^2)*LOG(E26/F26)*LOG(I26/I30))/(2*E26*(G30-G26))</f>
        <v>1.3062880709489226E-4</v>
      </c>
      <c r="K30" s="20"/>
      <c r="L30" s="307"/>
    </row>
    <row r="31" spans="1:12">
      <c r="A31" s="21"/>
      <c r="B31" s="18"/>
      <c r="C31" s="18"/>
      <c r="D31" s="18"/>
      <c r="E31" s="18"/>
      <c r="F31" s="18"/>
      <c r="G31" s="18">
        <v>300</v>
      </c>
      <c r="H31" s="339">
        <v>912</v>
      </c>
      <c r="I31" s="18">
        <f>I26-H31</f>
        <v>1071.9999999999998</v>
      </c>
      <c r="J31" s="19">
        <f xml:space="preserve"> (((2.3)^2*F26^2)*LOG(E26/F26)*LOG(I26/I31))/(2*E26*(G31-G26))</f>
        <v>1.0890360386049542E-4</v>
      </c>
      <c r="K31" s="20"/>
      <c r="L31" s="307"/>
    </row>
    <row r="32" spans="1:12">
      <c r="A32" s="21"/>
      <c r="B32" s="18"/>
      <c r="C32" s="18"/>
      <c r="D32" s="18"/>
      <c r="E32" s="18"/>
      <c r="F32" s="18"/>
      <c r="G32" s="18"/>
      <c r="H32" s="18"/>
      <c r="I32" s="18"/>
      <c r="J32" s="228">
        <f>AVERAGE(J27:J31)</f>
        <v>2.0776248611225489E-4</v>
      </c>
      <c r="K32" s="22" t="s">
        <v>18</v>
      </c>
    </row>
    <row r="33" spans="1:12">
      <c r="A33" s="21"/>
      <c r="B33" s="11"/>
      <c r="C33" s="12"/>
      <c r="D33" s="13"/>
      <c r="E33" s="14"/>
      <c r="F33" s="15"/>
      <c r="G33" s="14"/>
      <c r="H33" s="14"/>
      <c r="I33" s="18"/>
      <c r="J33" s="19"/>
      <c r="K33" s="16"/>
    </row>
    <row r="34" spans="1:12">
      <c r="A34" s="21"/>
      <c r="B34" s="230">
        <f>D26</f>
        <v>16</v>
      </c>
      <c r="C34" s="231" t="s">
        <v>174</v>
      </c>
      <c r="D34" s="232">
        <v>21</v>
      </c>
      <c r="E34" s="18">
        <f>(D34-B34)*100</f>
        <v>500</v>
      </c>
      <c r="F34" s="233">
        <v>3.25</v>
      </c>
      <c r="G34" s="18">
        <v>0</v>
      </c>
      <c r="H34" s="339">
        <v>0</v>
      </c>
      <c r="I34" s="18">
        <f>H5*100+10</f>
        <v>1983.9999999999998</v>
      </c>
      <c r="J34" s="19"/>
      <c r="K34" s="234"/>
    </row>
    <row r="35" spans="1:12">
      <c r="A35" s="21"/>
      <c r="B35" s="18"/>
      <c r="C35" s="18"/>
      <c r="D35" s="18"/>
      <c r="E35" s="18"/>
      <c r="F35" s="18"/>
      <c r="G35" s="18">
        <v>60</v>
      </c>
      <c r="H35" s="339">
        <v>659</v>
      </c>
      <c r="I35" s="18">
        <f>I34-H35</f>
        <v>1324.9999999999998</v>
      </c>
      <c r="J35" s="19">
        <f xml:space="preserve"> (((2.3)^2*F34^2)*LOG(E34/F34)*LOG(I34/I35))/(2*E34*(G35-G34))</f>
        <v>3.5709431423666779E-4</v>
      </c>
      <c r="K35" s="20"/>
    </row>
    <row r="36" spans="1:12">
      <c r="A36" s="21"/>
      <c r="B36" s="18"/>
      <c r="C36" s="18"/>
      <c r="D36" s="18"/>
      <c r="E36" s="18"/>
      <c r="F36" s="18"/>
      <c r="G36" s="18">
        <v>120</v>
      </c>
      <c r="H36" s="339">
        <v>749</v>
      </c>
      <c r="I36" s="18">
        <f>I34-H36</f>
        <v>1234.9999999999998</v>
      </c>
      <c r="J36" s="19">
        <f xml:space="preserve"> (((2.3)^2*F34^2)*LOG(E34/F34)*LOG(I34/I36))/(2*E34*(G36-G34))</f>
        <v>2.0965737173126678E-4</v>
      </c>
      <c r="K36" s="20"/>
      <c r="L36" s="307"/>
    </row>
    <row r="37" spans="1:12">
      <c r="A37" s="21"/>
      <c r="B37" s="18"/>
      <c r="C37" s="18"/>
      <c r="D37" s="18"/>
      <c r="E37" s="18"/>
      <c r="F37" s="18"/>
      <c r="G37" s="18">
        <v>180</v>
      </c>
      <c r="H37" s="339">
        <v>787</v>
      </c>
      <c r="I37" s="18">
        <f>I34-H37</f>
        <v>1196.9999999999998</v>
      </c>
      <c r="J37" s="19">
        <f xml:space="preserve"> (((2.3)^2*F34^2)*LOG(E34/F34)*LOG(I34/I37))/(2*E34*(G37-G34))</f>
        <v>1.4898637358543636E-4</v>
      </c>
      <c r="K37" s="20"/>
      <c r="L37" s="307"/>
    </row>
    <row r="38" spans="1:12">
      <c r="A38" s="21"/>
      <c r="B38" s="18"/>
      <c r="C38" s="18"/>
      <c r="D38" s="18"/>
      <c r="E38" s="18"/>
      <c r="F38" s="18"/>
      <c r="G38" s="18">
        <v>240</v>
      </c>
      <c r="H38" s="339">
        <v>820</v>
      </c>
      <c r="I38" s="18">
        <f>I34-H38</f>
        <v>1163.9999999999998</v>
      </c>
      <c r="J38" s="19">
        <f xml:space="preserve"> (((2.3)^2*F34^2)*LOG(E34/F34)*LOG(I34/I38))/(2*E34*(G38-G34))</f>
        <v>1.179219037937533E-4</v>
      </c>
      <c r="K38" s="20"/>
      <c r="L38" s="307"/>
    </row>
    <row r="39" spans="1:12">
      <c r="A39" s="21"/>
      <c r="B39" s="18"/>
      <c r="C39" s="18"/>
      <c r="D39" s="18"/>
      <c r="E39" s="18"/>
      <c r="F39" s="18"/>
      <c r="G39" s="18">
        <v>300</v>
      </c>
      <c r="H39" s="339">
        <v>850</v>
      </c>
      <c r="I39" s="18">
        <f>I34-H39</f>
        <v>1133.9999999999998</v>
      </c>
      <c r="J39" s="19">
        <f xml:space="preserve"> (((2.3)^2*F34^2)*LOG(E34/F34)*LOG(I34/I39))/(2*E34*(G39-G34))</f>
        <v>9.8956835484341005E-5</v>
      </c>
      <c r="K39" s="20"/>
      <c r="L39" s="307"/>
    </row>
    <row r="40" spans="1:12">
      <c r="A40" s="21"/>
      <c r="B40" s="18"/>
      <c r="C40" s="18"/>
      <c r="D40" s="18"/>
      <c r="E40" s="18"/>
      <c r="F40" s="18"/>
      <c r="G40" s="18"/>
      <c r="H40" s="18"/>
      <c r="I40" s="18"/>
      <c r="J40" s="228">
        <f>AVERAGE(J35:J39)</f>
        <v>1.8652335976629305E-4</v>
      </c>
      <c r="K40" s="22" t="s">
        <v>18</v>
      </c>
    </row>
    <row r="41" spans="1:12">
      <c r="A41" s="21"/>
      <c r="B41" s="18"/>
      <c r="C41" s="18"/>
      <c r="D41" s="18"/>
      <c r="E41" s="18"/>
      <c r="F41" s="18"/>
      <c r="G41" s="18"/>
      <c r="H41" s="18"/>
      <c r="I41" s="18"/>
      <c r="J41" s="19"/>
      <c r="K41" s="22"/>
    </row>
    <row r="42" spans="1:12">
      <c r="A42" s="21"/>
      <c r="B42" s="18"/>
      <c r="C42" s="18"/>
      <c r="D42" s="18"/>
      <c r="E42" s="18"/>
      <c r="F42" s="18"/>
      <c r="G42" s="18"/>
      <c r="H42" s="18"/>
      <c r="I42" s="18"/>
      <c r="J42" s="19"/>
      <c r="K42" s="20"/>
    </row>
    <row r="43" spans="1:12">
      <c r="A43" s="21"/>
      <c r="B43" s="11"/>
      <c r="C43" s="12"/>
      <c r="D43" s="13"/>
      <c r="E43" s="14"/>
      <c r="F43" s="15"/>
      <c r="G43" s="14"/>
      <c r="H43" s="14"/>
      <c r="I43" s="18"/>
      <c r="J43" s="19"/>
      <c r="K43" s="16"/>
    </row>
    <row r="44" spans="1:12">
      <c r="A44" s="23"/>
      <c r="B44" s="11"/>
      <c r="C44" s="12"/>
      <c r="D44" s="13"/>
      <c r="E44" s="14"/>
      <c r="F44" s="15"/>
      <c r="G44" s="14"/>
      <c r="H44" s="14"/>
      <c r="I44" s="18"/>
      <c r="J44" s="19"/>
      <c r="K44" s="16"/>
    </row>
    <row r="45" spans="1:12" ht="14.25" thickBot="1">
      <c r="A45" s="24"/>
      <c r="B45" s="46"/>
      <c r="C45" s="46"/>
      <c r="D45" s="46"/>
      <c r="E45" s="46"/>
      <c r="F45" s="46"/>
      <c r="G45" s="46"/>
      <c r="H45" s="46"/>
      <c r="I45" s="46"/>
      <c r="J45" s="47"/>
      <c r="K45" s="48"/>
    </row>
    <row r="46" spans="1:12" ht="14.25" thickTop="1">
      <c r="A46" s="7"/>
      <c r="B46" s="1"/>
      <c r="C46" s="1"/>
      <c r="D46" s="1"/>
      <c r="E46" s="1"/>
      <c r="F46" s="1"/>
      <c r="G46" s="1"/>
      <c r="H46" s="1"/>
      <c r="J46" s="25"/>
      <c r="K46" s="9"/>
    </row>
    <row r="47" spans="1:12" ht="27.75" customHeight="1">
      <c r="A47" s="7"/>
      <c r="B47" s="26"/>
      <c r="C47" s="26"/>
      <c r="D47" s="26"/>
      <c r="E47" s="26"/>
      <c r="F47" s="26"/>
      <c r="G47" s="26"/>
      <c r="H47" s="26" t="s">
        <v>19</v>
      </c>
      <c r="I47" s="26"/>
      <c r="J47" s="27"/>
      <c r="K47" s="9"/>
    </row>
    <row r="48" spans="1:12">
      <c r="A48" s="7"/>
      <c r="B48" s="28"/>
      <c r="C48" s="29"/>
      <c r="D48" s="30"/>
      <c r="E48" s="31"/>
      <c r="F48" s="26"/>
      <c r="G48" s="26"/>
      <c r="H48" s="26"/>
      <c r="I48" s="26"/>
      <c r="J48" s="27"/>
      <c r="K48" s="9"/>
    </row>
    <row r="49" spans="1:11">
      <c r="A49" s="7"/>
      <c r="B49" s="32"/>
      <c r="C49" s="32"/>
      <c r="D49" s="33"/>
      <c r="E49" s="32"/>
      <c r="F49" s="34"/>
      <c r="G49" s="32"/>
      <c r="H49" s="32"/>
      <c r="I49" s="1" t="s">
        <v>20</v>
      </c>
      <c r="J49" s="35"/>
      <c r="K49" s="9"/>
    </row>
    <row r="50" spans="1:11">
      <c r="A50" s="7"/>
      <c r="B50" s="26"/>
      <c r="C50" s="26"/>
      <c r="D50" s="30"/>
      <c r="E50" s="26"/>
      <c r="F50" s="26"/>
      <c r="G50" s="26"/>
      <c r="H50" s="26"/>
      <c r="J50" s="27"/>
      <c r="K50" s="9"/>
    </row>
    <row r="51" spans="1:11" ht="15.75">
      <c r="A51" s="7"/>
      <c r="B51" s="26"/>
      <c r="C51" s="26"/>
      <c r="D51" s="30"/>
      <c r="E51" s="26"/>
      <c r="F51" s="28" t="s">
        <v>21</v>
      </c>
      <c r="G51" s="26"/>
      <c r="H51" s="26"/>
      <c r="I51" s="1" t="s">
        <v>22</v>
      </c>
      <c r="J51" s="27"/>
      <c r="K51" s="9"/>
    </row>
    <row r="52" spans="1:11" ht="15.75">
      <c r="A52" s="7"/>
      <c r="B52" s="1"/>
      <c r="C52" s="1"/>
      <c r="D52" s="36"/>
      <c r="E52" s="1" t="s">
        <v>23</v>
      </c>
      <c r="F52" s="1"/>
      <c r="G52" s="1"/>
      <c r="H52" s="1"/>
      <c r="I52" s="1"/>
      <c r="J52" s="25"/>
      <c r="K52" s="9"/>
    </row>
    <row r="53" spans="1:11" ht="15.75">
      <c r="A53" s="7"/>
      <c r="B53" s="1"/>
      <c r="C53" s="1"/>
      <c r="D53" s="36"/>
      <c r="E53" s="1"/>
      <c r="F53" s="37"/>
      <c r="G53" s="1"/>
      <c r="H53" s="1"/>
      <c r="I53" s="1" t="s">
        <v>24</v>
      </c>
      <c r="J53" s="25"/>
      <c r="K53" s="9"/>
    </row>
    <row r="54" spans="1:11">
      <c r="A54" s="7"/>
      <c r="B54" s="1"/>
      <c r="C54" s="1"/>
      <c r="D54" s="36"/>
      <c r="E54" s="1"/>
      <c r="F54" s="37"/>
      <c r="G54" s="1"/>
      <c r="H54" s="1"/>
      <c r="I54" s="1"/>
      <c r="J54" s="25"/>
      <c r="K54" s="9"/>
    </row>
    <row r="55" spans="1:11">
      <c r="A55" s="7"/>
      <c r="B55" s="1"/>
      <c r="C55" s="1"/>
      <c r="D55" s="38"/>
      <c r="E55" s="1"/>
      <c r="F55" s="1" t="s">
        <v>25</v>
      </c>
      <c r="G55" s="1"/>
      <c r="H55" s="1"/>
      <c r="I55" s="1" t="s">
        <v>26</v>
      </c>
      <c r="J55" s="25"/>
      <c r="K55" s="9"/>
    </row>
    <row r="56" spans="1:11">
      <c r="A56" s="7"/>
      <c r="B56" s="1"/>
      <c r="C56" s="1"/>
      <c r="D56" s="39"/>
      <c r="E56" s="1"/>
      <c r="F56" s="37"/>
      <c r="G56" s="1"/>
      <c r="H56" s="1"/>
      <c r="J56" s="25"/>
      <c r="K56" s="9"/>
    </row>
    <row r="57" spans="1:11">
      <c r="A57" s="7"/>
      <c r="B57" s="40"/>
      <c r="C57" s="1"/>
      <c r="D57" s="1"/>
      <c r="E57" s="1"/>
      <c r="F57" s="1"/>
      <c r="G57" s="1"/>
      <c r="H57" s="1"/>
      <c r="I57" s="1" t="s">
        <v>27</v>
      </c>
      <c r="J57" s="25"/>
      <c r="K57" s="9"/>
    </row>
    <row r="58" spans="1:11">
      <c r="A58" s="7"/>
      <c r="B58" s="1"/>
      <c r="C58" s="1"/>
      <c r="D58" s="41" t="s">
        <v>28</v>
      </c>
      <c r="E58" s="1"/>
      <c r="F58" s="1"/>
      <c r="G58" s="1"/>
      <c r="H58" s="1"/>
      <c r="I58" s="1"/>
      <c r="J58" s="25"/>
      <c r="K58" s="9"/>
    </row>
    <row r="59" spans="1:11" ht="14.25" thickBot="1">
      <c r="A59" s="42"/>
      <c r="B59" s="43"/>
      <c r="C59" s="43"/>
      <c r="D59" s="43"/>
      <c r="E59" s="43"/>
      <c r="F59" s="43"/>
      <c r="G59" s="43"/>
      <c r="H59" s="43"/>
      <c r="I59" s="43"/>
      <c r="J59" s="44"/>
      <c r="K59" s="45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27.75" customHeight="1">
      <c r="A61" s="420" t="s">
        <v>0</v>
      </c>
      <c r="B61" s="420"/>
      <c r="C61" s="420"/>
      <c r="D61" s="420"/>
      <c r="E61" s="420"/>
      <c r="F61" s="420"/>
      <c r="G61" s="420"/>
      <c r="H61" s="420"/>
      <c r="I61" s="420"/>
      <c r="J61" s="420"/>
      <c r="K61" s="420"/>
    </row>
    <row r="62" spans="1:11" ht="10.5" customHeight="1" thickBot="1"/>
    <row r="63" spans="1:11" ht="45" customHeight="1">
      <c r="A63" s="421" t="s">
        <v>1</v>
      </c>
      <c r="B63" s="422"/>
      <c r="C63" s="423" t="s">
        <v>241</v>
      </c>
      <c r="D63" s="424"/>
      <c r="E63" s="424"/>
      <c r="F63" s="425"/>
      <c r="G63" s="343" t="s">
        <v>2</v>
      </c>
      <c r="H63" s="426">
        <v>44151</v>
      </c>
      <c r="I63" s="426"/>
      <c r="J63" s="343" t="s">
        <v>229</v>
      </c>
      <c r="K63" s="344" t="s">
        <v>239</v>
      </c>
    </row>
    <row r="64" spans="1:11" ht="21.2" customHeight="1" thickBot="1">
      <c r="A64" s="427" t="s">
        <v>3</v>
      </c>
      <c r="B64" s="428"/>
      <c r="C64" s="428" t="s">
        <v>29</v>
      </c>
      <c r="D64" s="428"/>
      <c r="E64" s="428"/>
      <c r="F64" s="428"/>
      <c r="G64" s="342" t="s">
        <v>4</v>
      </c>
      <c r="H64" s="429">
        <f>H5</f>
        <v>19.739999999999998</v>
      </c>
      <c r="I64" s="430"/>
      <c r="J64" s="342" t="s">
        <v>5</v>
      </c>
      <c r="K64" s="4" t="s">
        <v>247</v>
      </c>
    </row>
    <row r="65" spans="1:17" ht="6.75" customHeight="1" thickBot="1">
      <c r="Q65" s="276" t="str">
        <f>D65&amp;E65&amp;F65</f>
        <v/>
      </c>
    </row>
    <row r="66" spans="1:17" ht="28.5" customHeight="1">
      <c r="A66" s="421" t="s">
        <v>6</v>
      </c>
      <c r="B66" s="422" t="s">
        <v>7</v>
      </c>
      <c r="C66" s="422"/>
      <c r="D66" s="422"/>
      <c r="E66" s="422"/>
      <c r="F66" s="343" t="s">
        <v>8</v>
      </c>
      <c r="G66" s="343" t="s">
        <v>9</v>
      </c>
      <c r="H66" s="343" t="s">
        <v>10</v>
      </c>
      <c r="I66" s="5" t="s">
        <v>11</v>
      </c>
      <c r="J66" s="343" t="s">
        <v>12</v>
      </c>
      <c r="K66" s="432" t="s">
        <v>13</v>
      </c>
    </row>
    <row r="67" spans="1:17" ht="20.25" customHeight="1" thickBot="1">
      <c r="A67" s="431"/>
      <c r="B67" s="434" t="s">
        <v>14</v>
      </c>
      <c r="C67" s="434"/>
      <c r="D67" s="434"/>
      <c r="E67" s="434"/>
      <c r="F67" s="345" t="s">
        <v>15</v>
      </c>
      <c r="G67" s="345" t="s">
        <v>16</v>
      </c>
      <c r="H67" s="345" t="s">
        <v>15</v>
      </c>
      <c r="I67" s="345" t="s">
        <v>15</v>
      </c>
      <c r="J67" s="345" t="s">
        <v>17</v>
      </c>
      <c r="K67" s="433"/>
    </row>
    <row r="68" spans="1:17" ht="7.5" customHeight="1" thickTop="1">
      <c r="A68" s="7"/>
      <c r="B68" s="1"/>
      <c r="C68" s="8"/>
      <c r="D68" s="1"/>
      <c r="E68" s="1"/>
      <c r="F68" s="1"/>
      <c r="G68" s="1"/>
      <c r="H68" s="1"/>
      <c r="I68" s="1"/>
      <c r="J68" s="1"/>
      <c r="K68" s="9"/>
    </row>
    <row r="69" spans="1:17">
      <c r="A69" s="229" t="str">
        <f>A10</f>
        <v>BH-2</v>
      </c>
      <c r="B69" s="230">
        <v>21</v>
      </c>
      <c r="C69" s="231" t="s">
        <v>174</v>
      </c>
      <c r="D69" s="232">
        <v>26</v>
      </c>
      <c r="E69" s="18">
        <f>(D69-B69)*100</f>
        <v>500</v>
      </c>
      <c r="F69" s="233">
        <v>3.25</v>
      </c>
      <c r="G69" s="18">
        <v>0</v>
      </c>
      <c r="H69" s="339">
        <v>0</v>
      </c>
      <c r="I69" s="18">
        <f>$H$64*100+10</f>
        <v>1983.9999999999998</v>
      </c>
      <c r="J69" s="19"/>
      <c r="K69" s="234"/>
    </row>
    <row r="70" spans="1:17">
      <c r="A70" s="17" t="str">
        <f>A11</f>
        <v>(NO.02+15)</v>
      </c>
      <c r="B70" s="18"/>
      <c r="C70" s="18"/>
      <c r="D70" s="18"/>
      <c r="E70" s="18"/>
      <c r="F70" s="18"/>
      <c r="G70" s="18">
        <v>60</v>
      </c>
      <c r="H70" s="339">
        <v>674</v>
      </c>
      <c r="I70" s="18">
        <f>I69-H70</f>
        <v>1309.9999999999998</v>
      </c>
      <c r="J70" s="19">
        <f xml:space="preserve"> (((2.3)^2*F69^2)*LOG(E69/F69)*LOG(I69/I70))/(2*E69*(G70-G69))</f>
        <v>3.6716517912999201E-4</v>
      </c>
      <c r="K70" s="20"/>
    </row>
    <row r="71" spans="1:17">
      <c r="A71" s="21"/>
      <c r="B71" s="18"/>
      <c r="C71" s="18"/>
      <c r="D71" s="18"/>
      <c r="E71" s="18"/>
      <c r="F71" s="18"/>
      <c r="G71" s="18">
        <v>120</v>
      </c>
      <c r="H71" s="339">
        <v>761</v>
      </c>
      <c r="I71" s="18">
        <f>I69-H71</f>
        <v>1222.9999999999998</v>
      </c>
      <c r="J71" s="19">
        <f t="shared" ref="J71:J74" si="0" xml:space="preserve"> (((2.3)^2*$F$69^2)*LOG($E$69/$F$69)*LOG($I$69/I71))/(2*$E$69*(G71-$G$69))</f>
        <v>2.1397578559155994E-4</v>
      </c>
      <c r="K71" s="20"/>
      <c r="L71" s="307"/>
    </row>
    <row r="72" spans="1:17">
      <c r="A72" s="21"/>
      <c r="B72" s="18"/>
      <c r="C72" s="18"/>
      <c r="D72" s="18"/>
      <c r="E72" s="18"/>
      <c r="F72" s="18"/>
      <c r="G72" s="18">
        <v>180</v>
      </c>
      <c r="H72" s="339">
        <v>811</v>
      </c>
      <c r="I72" s="18">
        <f>I69-H72</f>
        <v>1172.9999999999998</v>
      </c>
      <c r="J72" s="19">
        <f t="shared" si="0"/>
        <v>1.5495821031875204E-4</v>
      </c>
      <c r="K72" s="20"/>
      <c r="L72" s="307"/>
    </row>
    <row r="73" spans="1:17">
      <c r="A73" s="21"/>
      <c r="B73" s="18"/>
      <c r="C73" s="18"/>
      <c r="D73" s="18"/>
      <c r="E73" s="18"/>
      <c r="F73" s="18"/>
      <c r="G73" s="18">
        <v>240</v>
      </c>
      <c r="H73" s="339">
        <v>845</v>
      </c>
      <c r="I73" s="18">
        <f>I69-H73</f>
        <v>1138.9999999999998</v>
      </c>
      <c r="J73" s="19">
        <f t="shared" si="0"/>
        <v>1.2272315664658325E-4</v>
      </c>
      <c r="K73" s="20"/>
      <c r="L73" s="307"/>
    </row>
    <row r="74" spans="1:17">
      <c r="A74" s="21"/>
      <c r="B74" s="18"/>
      <c r="C74" s="18"/>
      <c r="D74" s="18"/>
      <c r="E74" s="18"/>
      <c r="F74" s="18"/>
      <c r="G74" s="18">
        <v>300</v>
      </c>
      <c r="H74" s="339">
        <v>870</v>
      </c>
      <c r="I74" s="18">
        <f>I69-H74</f>
        <v>1113.9999999999998</v>
      </c>
      <c r="J74" s="19">
        <f t="shared" si="0"/>
        <v>1.0210477647176847E-4</v>
      </c>
      <c r="K74" s="20"/>
      <c r="L74" s="307"/>
    </row>
    <row r="75" spans="1:17">
      <c r="A75" s="21"/>
      <c r="B75" s="18"/>
      <c r="C75" s="18"/>
      <c r="D75" s="18"/>
      <c r="E75" s="18"/>
      <c r="F75" s="18"/>
      <c r="G75" s="18"/>
      <c r="H75" s="18"/>
      <c r="I75" s="18"/>
      <c r="J75" s="228">
        <f>AVERAGE(J70:J74)</f>
        <v>1.9218542163173115E-4</v>
      </c>
      <c r="K75" s="22" t="s">
        <v>18</v>
      </c>
    </row>
    <row r="76" spans="1:17">
      <c r="A76" s="21"/>
      <c r="B76" s="18"/>
      <c r="C76" s="18"/>
      <c r="D76" s="18"/>
      <c r="E76" s="18"/>
      <c r="F76" s="18"/>
      <c r="G76" s="18"/>
      <c r="H76" s="18"/>
      <c r="I76" s="18"/>
      <c r="J76" s="19"/>
      <c r="K76" s="22"/>
    </row>
    <row r="77" spans="1:17">
      <c r="A77" s="21"/>
      <c r="B77" s="230"/>
      <c r="C77" s="231"/>
      <c r="D77" s="232"/>
      <c r="E77" s="18"/>
      <c r="F77" s="233"/>
      <c r="G77" s="18"/>
      <c r="H77" s="18"/>
      <c r="I77" s="18"/>
      <c r="J77" s="19"/>
      <c r="K77" s="234"/>
    </row>
    <row r="78" spans="1:17">
      <c r="A78" s="21"/>
      <c r="B78" s="230">
        <v>26</v>
      </c>
      <c r="C78" s="231" t="s">
        <v>174</v>
      </c>
      <c r="D78" s="232">
        <v>28</v>
      </c>
      <c r="E78" s="18">
        <f>(D78-B78)*100</f>
        <v>200</v>
      </c>
      <c r="F78" s="233">
        <v>3.25</v>
      </c>
      <c r="G78" s="18">
        <v>0</v>
      </c>
      <c r="H78" s="339">
        <v>0</v>
      </c>
      <c r="I78" s="18">
        <f>$H$64*100+10</f>
        <v>1983.9999999999998</v>
      </c>
      <c r="J78" s="19"/>
      <c r="K78" s="234"/>
    </row>
    <row r="79" spans="1:17">
      <c r="A79" s="21"/>
      <c r="B79" s="18"/>
      <c r="C79" s="18"/>
      <c r="D79" s="18"/>
      <c r="E79" s="18"/>
      <c r="F79" s="18"/>
      <c r="G79" s="18">
        <v>60</v>
      </c>
      <c r="H79" s="339">
        <v>680</v>
      </c>
      <c r="I79" s="18">
        <f>I78-H79</f>
        <v>1303.9999999999998</v>
      </c>
      <c r="J79" s="19">
        <f xml:space="preserve"> (((2.3)^2*$F$78^2)*LOG($E$78/$F$78)*LOG($I$78/I79))/(2*$E$78*(G79-$G$78))</f>
        <v>7.5920344030532775E-4</v>
      </c>
      <c r="K79" s="20"/>
      <c r="L79" s="307"/>
    </row>
    <row r="80" spans="1:17">
      <c r="A80" s="21"/>
      <c r="B80" s="18"/>
      <c r="C80" s="18"/>
      <c r="D80" s="18"/>
      <c r="E80" s="18"/>
      <c r="F80" s="18"/>
      <c r="G80" s="18">
        <v>120</v>
      </c>
      <c r="H80" s="339">
        <v>795</v>
      </c>
      <c r="I80" s="18">
        <f>I78-H80</f>
        <v>1188.9999999999998</v>
      </c>
      <c r="J80" s="19">
        <f t="shared" ref="J80:J83" si="1" xml:space="preserve"> (((2.3)^2*$F$78^2)*LOG($E$78/$F$78)*LOG($I$78/I80))/(2*$E$78*(G80-$G$78))</f>
        <v>4.6310918333567505E-4</v>
      </c>
      <c r="K80" s="20"/>
      <c r="L80" s="307"/>
    </row>
    <row r="81" spans="1:12">
      <c r="A81" s="21"/>
      <c r="B81" s="18"/>
      <c r="C81" s="18"/>
      <c r="D81" s="18"/>
      <c r="E81" s="18"/>
      <c r="F81" s="18"/>
      <c r="G81" s="18">
        <v>180</v>
      </c>
      <c r="H81" s="339">
        <v>847</v>
      </c>
      <c r="I81" s="18">
        <f>I78-H81</f>
        <v>1136.9999999999998</v>
      </c>
      <c r="J81" s="19">
        <f t="shared" si="1"/>
        <v>3.3570543141025891E-4</v>
      </c>
      <c r="K81" s="20"/>
      <c r="L81" s="307"/>
    </row>
    <row r="82" spans="1:12">
      <c r="A82" s="10"/>
      <c r="B82" s="18"/>
      <c r="C82" s="18"/>
      <c r="D82" s="18"/>
      <c r="E82" s="18"/>
      <c r="F82" s="18"/>
      <c r="G82" s="18">
        <v>240</v>
      </c>
      <c r="H82" s="339">
        <v>882</v>
      </c>
      <c r="I82" s="18">
        <f>I78-H82</f>
        <v>1101.9999999999998</v>
      </c>
      <c r="J82" s="19">
        <f t="shared" si="1"/>
        <v>2.6591944223645442E-4</v>
      </c>
      <c r="K82" s="20"/>
      <c r="L82" s="307"/>
    </row>
    <row r="83" spans="1:12">
      <c r="A83" s="17"/>
      <c r="B83" s="18"/>
      <c r="C83" s="18"/>
      <c r="D83" s="18"/>
      <c r="E83" s="18"/>
      <c r="F83" s="18"/>
      <c r="G83" s="18">
        <v>300</v>
      </c>
      <c r="H83" s="339">
        <v>912</v>
      </c>
      <c r="I83" s="18">
        <f>I78-H83</f>
        <v>1071.9999999999998</v>
      </c>
      <c r="J83" s="19">
        <f t="shared" si="1"/>
        <v>2.2272153339682286E-4</v>
      </c>
      <c r="K83" s="20"/>
    </row>
    <row r="84" spans="1:12">
      <c r="A84" s="21"/>
      <c r="B84" s="18"/>
      <c r="C84" s="18"/>
      <c r="D84" s="18"/>
      <c r="E84" s="18"/>
      <c r="F84" s="18"/>
      <c r="G84" s="18"/>
      <c r="H84" s="18"/>
      <c r="I84" s="18"/>
      <c r="J84" s="228">
        <f>AVERAGE(J79:J83)</f>
        <v>4.0933180613690774E-4</v>
      </c>
      <c r="K84" s="22" t="s">
        <v>18</v>
      </c>
    </row>
    <row r="85" spans="1:12">
      <c r="A85" s="10"/>
      <c r="B85" s="230"/>
      <c r="C85" s="231"/>
      <c r="D85" s="232"/>
      <c r="E85" s="18"/>
      <c r="F85" s="233"/>
      <c r="G85" s="18"/>
      <c r="H85" s="18"/>
      <c r="I85" s="18"/>
      <c r="J85" s="19"/>
      <c r="K85" s="234"/>
    </row>
    <row r="86" spans="1:12">
      <c r="A86" s="17"/>
      <c r="B86" s="18"/>
      <c r="C86" s="18"/>
      <c r="D86" s="18"/>
      <c r="E86" s="18"/>
      <c r="F86" s="18"/>
      <c r="G86" s="18"/>
      <c r="H86" s="18"/>
      <c r="I86" s="18"/>
      <c r="J86" s="19"/>
      <c r="K86" s="20"/>
    </row>
    <row r="87" spans="1:12">
      <c r="A87" s="21"/>
      <c r="B87" s="18"/>
      <c r="C87" s="18"/>
      <c r="D87" s="18"/>
      <c r="E87" s="18"/>
      <c r="F87" s="18"/>
      <c r="G87" s="18"/>
      <c r="H87" s="18"/>
      <c r="I87" s="18"/>
      <c r="J87" s="19"/>
      <c r="K87" s="20"/>
      <c r="L87" s="307"/>
    </row>
    <row r="88" spans="1:12">
      <c r="A88" s="21"/>
      <c r="B88" s="18"/>
      <c r="C88" s="18"/>
      <c r="D88" s="18"/>
      <c r="E88" s="18"/>
      <c r="F88" s="18"/>
      <c r="G88" s="18"/>
      <c r="H88" s="18"/>
      <c r="I88" s="18"/>
      <c r="J88" s="19"/>
      <c r="K88" s="20"/>
      <c r="L88" s="307"/>
    </row>
    <row r="89" spans="1:12">
      <c r="A89" s="21"/>
      <c r="B89" s="18"/>
      <c r="C89" s="18"/>
      <c r="D89" s="18"/>
      <c r="E89" s="18"/>
      <c r="F89" s="18"/>
      <c r="G89" s="18"/>
      <c r="H89" s="18"/>
      <c r="I89" s="18"/>
      <c r="J89" s="19"/>
      <c r="K89" s="20"/>
      <c r="L89" s="307"/>
    </row>
    <row r="90" spans="1:12">
      <c r="A90" s="21"/>
      <c r="B90" s="18"/>
      <c r="C90" s="18"/>
      <c r="D90" s="18"/>
      <c r="E90" s="18"/>
      <c r="F90" s="18"/>
      <c r="G90" s="18"/>
      <c r="H90" s="18"/>
      <c r="I90" s="18"/>
      <c r="J90" s="19"/>
      <c r="K90" s="20"/>
      <c r="L90" s="307"/>
    </row>
    <row r="91" spans="1:12">
      <c r="A91" s="21"/>
      <c r="B91" s="18"/>
      <c r="C91" s="18"/>
      <c r="D91" s="18"/>
      <c r="E91" s="18"/>
      <c r="F91" s="18"/>
      <c r="G91" s="18"/>
      <c r="H91" s="18"/>
      <c r="I91" s="18"/>
      <c r="J91" s="228"/>
      <c r="K91" s="22"/>
    </row>
    <row r="92" spans="1:12">
      <c r="A92" s="21"/>
      <c r="B92" s="11"/>
      <c r="C92" s="12"/>
      <c r="D92" s="13"/>
      <c r="E92" s="14"/>
      <c r="F92" s="15"/>
      <c r="G92" s="14"/>
      <c r="H92" s="14"/>
      <c r="I92" s="18"/>
      <c r="J92" s="19"/>
      <c r="K92" s="16"/>
    </row>
    <row r="93" spans="1:12">
      <c r="A93" s="21"/>
      <c r="B93" s="230"/>
      <c r="C93" s="231"/>
      <c r="D93" s="232"/>
      <c r="E93" s="18"/>
      <c r="F93" s="233"/>
      <c r="G93" s="18"/>
      <c r="H93" s="18"/>
      <c r="I93" s="18"/>
      <c r="J93" s="19"/>
      <c r="K93" s="234"/>
    </row>
    <row r="94" spans="1:12">
      <c r="A94" s="21"/>
      <c r="B94" s="18"/>
      <c r="C94" s="18"/>
      <c r="D94" s="18"/>
      <c r="E94" s="18"/>
      <c r="F94" s="18"/>
      <c r="G94" s="18"/>
      <c r="H94" s="18"/>
      <c r="I94" s="18"/>
      <c r="J94" s="19"/>
      <c r="K94" s="20"/>
    </row>
    <row r="95" spans="1:12">
      <c r="A95" s="21"/>
      <c r="B95" s="18"/>
      <c r="C95" s="18"/>
      <c r="D95" s="18"/>
      <c r="E95" s="18"/>
      <c r="F95" s="18"/>
      <c r="G95" s="18"/>
      <c r="H95" s="18"/>
      <c r="I95" s="18"/>
      <c r="J95" s="19"/>
      <c r="K95" s="20"/>
      <c r="L95" s="307"/>
    </row>
    <row r="96" spans="1:12">
      <c r="A96" s="21"/>
      <c r="B96" s="18"/>
      <c r="C96" s="18"/>
      <c r="D96" s="18"/>
      <c r="E96" s="18"/>
      <c r="F96" s="18"/>
      <c r="G96" s="18"/>
      <c r="H96" s="18"/>
      <c r="I96" s="18"/>
      <c r="J96" s="19"/>
      <c r="K96" s="20"/>
      <c r="L96" s="307"/>
    </row>
    <row r="97" spans="1:12">
      <c r="A97" s="21"/>
      <c r="B97" s="18"/>
      <c r="C97" s="18"/>
      <c r="D97" s="18"/>
      <c r="E97" s="18"/>
      <c r="F97" s="18"/>
      <c r="G97" s="18"/>
      <c r="H97" s="18"/>
      <c r="I97" s="18"/>
      <c r="J97" s="19"/>
      <c r="K97" s="20"/>
      <c r="L97" s="307"/>
    </row>
    <row r="98" spans="1:12">
      <c r="A98" s="21"/>
      <c r="B98" s="18"/>
      <c r="C98" s="18"/>
      <c r="D98" s="18"/>
      <c r="E98" s="18"/>
      <c r="F98" s="18"/>
      <c r="G98" s="18"/>
      <c r="H98" s="18"/>
      <c r="I98" s="18"/>
      <c r="J98" s="19"/>
      <c r="K98" s="20"/>
      <c r="L98" s="307"/>
    </row>
    <row r="99" spans="1:12">
      <c r="A99" s="21"/>
      <c r="B99" s="18"/>
      <c r="C99" s="18"/>
      <c r="D99" s="18"/>
      <c r="E99" s="18"/>
      <c r="F99" s="18"/>
      <c r="G99" s="18"/>
      <c r="H99" s="18"/>
      <c r="I99" s="18"/>
      <c r="J99" s="228"/>
      <c r="K99" s="22"/>
    </row>
    <row r="100" spans="1:12">
      <c r="A100" s="21"/>
      <c r="B100" s="18"/>
      <c r="C100" s="18"/>
      <c r="D100" s="18"/>
      <c r="E100" s="18"/>
      <c r="F100" s="18"/>
      <c r="G100" s="18"/>
      <c r="H100" s="18"/>
      <c r="I100" s="18"/>
      <c r="J100" s="19"/>
      <c r="K100" s="22"/>
    </row>
    <row r="101" spans="1:12">
      <c r="A101" s="21"/>
      <c r="B101" s="18"/>
      <c r="C101" s="18"/>
      <c r="D101" s="18"/>
      <c r="E101" s="18"/>
      <c r="F101" s="18"/>
      <c r="G101" s="18"/>
      <c r="H101" s="18"/>
      <c r="I101" s="18"/>
      <c r="J101" s="19"/>
      <c r="K101" s="20"/>
    </row>
    <row r="102" spans="1:12">
      <c r="A102" s="21"/>
      <c r="B102" s="11"/>
      <c r="C102" s="12"/>
      <c r="D102" s="13"/>
      <c r="E102" s="14"/>
      <c r="F102" s="15"/>
      <c r="G102" s="14"/>
      <c r="H102" s="14"/>
      <c r="I102" s="18"/>
      <c r="J102" s="19"/>
      <c r="K102" s="16"/>
    </row>
    <row r="103" spans="1:12">
      <c r="A103" s="23"/>
      <c r="B103" s="11"/>
      <c r="C103" s="12"/>
      <c r="D103" s="13"/>
      <c r="E103" s="14"/>
      <c r="F103" s="15"/>
      <c r="G103" s="14"/>
      <c r="H103" s="14"/>
      <c r="I103" s="18"/>
      <c r="J103" s="19"/>
      <c r="K103" s="16"/>
    </row>
    <row r="104" spans="1:12" ht="14.25" thickBot="1">
      <c r="A104" s="24"/>
      <c r="B104" s="46"/>
      <c r="C104" s="46"/>
      <c r="D104" s="46"/>
      <c r="E104" s="46"/>
      <c r="F104" s="46"/>
      <c r="G104" s="46"/>
      <c r="H104" s="46"/>
      <c r="I104" s="46"/>
      <c r="J104" s="47"/>
      <c r="K104" s="48"/>
    </row>
    <row r="105" spans="1:12" ht="14.25" thickTop="1">
      <c r="A105" s="7"/>
      <c r="B105" s="1"/>
      <c r="C105" s="1"/>
      <c r="D105" s="1"/>
      <c r="E105" s="1"/>
      <c r="F105" s="1"/>
      <c r="G105" s="1"/>
      <c r="H105" s="1"/>
      <c r="J105" s="25"/>
      <c r="K105" s="9"/>
    </row>
    <row r="106" spans="1:12" ht="27.75" customHeight="1">
      <c r="A106" s="7"/>
      <c r="B106" s="26"/>
      <c r="C106" s="26"/>
      <c r="D106" s="26"/>
      <c r="E106" s="26"/>
      <c r="F106" s="26"/>
      <c r="G106" s="26"/>
      <c r="H106" s="26" t="s">
        <v>19</v>
      </c>
      <c r="I106" s="26"/>
      <c r="J106" s="27"/>
      <c r="K106" s="9"/>
    </row>
    <row r="107" spans="1:12">
      <c r="A107" s="7"/>
      <c r="B107" s="28"/>
      <c r="C107" s="29"/>
      <c r="D107" s="30"/>
      <c r="E107" s="31"/>
      <c r="F107" s="26"/>
      <c r="G107" s="26"/>
      <c r="H107" s="26"/>
      <c r="I107" s="26"/>
      <c r="J107" s="27"/>
      <c r="K107" s="9"/>
    </row>
    <row r="108" spans="1:12">
      <c r="A108" s="7"/>
      <c r="B108" s="32"/>
      <c r="C108" s="32"/>
      <c r="D108" s="33"/>
      <c r="E108" s="32"/>
      <c r="F108" s="34"/>
      <c r="G108" s="32"/>
      <c r="H108" s="32"/>
      <c r="I108" s="1" t="s">
        <v>20</v>
      </c>
      <c r="J108" s="35"/>
      <c r="K108" s="9"/>
    </row>
    <row r="109" spans="1:12">
      <c r="A109" s="7"/>
      <c r="B109" s="26"/>
      <c r="C109" s="26"/>
      <c r="D109" s="30"/>
      <c r="E109" s="26"/>
      <c r="F109" s="26"/>
      <c r="G109" s="26"/>
      <c r="H109" s="26"/>
      <c r="J109" s="27"/>
      <c r="K109" s="9"/>
    </row>
    <row r="110" spans="1:12" ht="15.75">
      <c r="A110" s="7"/>
      <c r="B110" s="26"/>
      <c r="C110" s="26"/>
      <c r="D110" s="30"/>
      <c r="E110" s="26"/>
      <c r="F110" s="28" t="s">
        <v>21</v>
      </c>
      <c r="G110" s="26"/>
      <c r="H110" s="26"/>
      <c r="I110" s="1" t="s">
        <v>22</v>
      </c>
      <c r="J110" s="27"/>
      <c r="K110" s="9"/>
    </row>
    <row r="111" spans="1:12" ht="15.75">
      <c r="A111" s="7"/>
      <c r="B111" s="1"/>
      <c r="C111" s="1"/>
      <c r="D111" s="36"/>
      <c r="E111" s="1" t="s">
        <v>23</v>
      </c>
      <c r="F111" s="1"/>
      <c r="G111" s="1"/>
      <c r="H111" s="1"/>
      <c r="I111" s="1"/>
      <c r="J111" s="25"/>
      <c r="K111" s="9"/>
    </row>
    <row r="112" spans="1:12" ht="15.75">
      <c r="A112" s="7"/>
      <c r="B112" s="1"/>
      <c r="C112" s="1"/>
      <c r="D112" s="36"/>
      <c r="E112" s="1"/>
      <c r="F112" s="37"/>
      <c r="G112" s="1"/>
      <c r="H112" s="1"/>
      <c r="I112" s="1" t="s">
        <v>24</v>
      </c>
      <c r="J112" s="25"/>
      <c r="K112" s="9"/>
    </row>
    <row r="113" spans="1:11">
      <c r="A113" s="7"/>
      <c r="B113" s="1"/>
      <c r="C113" s="1"/>
      <c r="D113" s="36"/>
      <c r="E113" s="1"/>
      <c r="F113" s="37"/>
      <c r="G113" s="1"/>
      <c r="H113" s="1"/>
      <c r="I113" s="1"/>
      <c r="J113" s="25"/>
      <c r="K113" s="9"/>
    </row>
    <row r="114" spans="1:11">
      <c r="A114" s="7"/>
      <c r="B114" s="1"/>
      <c r="C114" s="1"/>
      <c r="D114" s="38"/>
      <c r="E114" s="1"/>
      <c r="F114" s="1" t="s">
        <v>25</v>
      </c>
      <c r="G114" s="1"/>
      <c r="H114" s="1"/>
      <c r="I114" s="1" t="s">
        <v>26</v>
      </c>
      <c r="J114" s="25"/>
      <c r="K114" s="9"/>
    </row>
    <row r="115" spans="1:11">
      <c r="A115" s="7"/>
      <c r="B115" s="1"/>
      <c r="C115" s="1"/>
      <c r="D115" s="39"/>
      <c r="E115" s="1"/>
      <c r="F115" s="37"/>
      <c r="G115" s="1"/>
      <c r="H115" s="1"/>
      <c r="J115" s="25"/>
      <c r="K115" s="9"/>
    </row>
    <row r="116" spans="1:11">
      <c r="A116" s="7"/>
      <c r="B116" s="40"/>
      <c r="C116" s="1"/>
      <c r="D116" s="1"/>
      <c r="E116" s="1"/>
      <c r="F116" s="1"/>
      <c r="G116" s="1"/>
      <c r="H116" s="1"/>
      <c r="I116" s="1" t="s">
        <v>27</v>
      </c>
      <c r="J116" s="25"/>
      <c r="K116" s="9"/>
    </row>
    <row r="117" spans="1:11">
      <c r="A117" s="7"/>
      <c r="B117" s="1"/>
      <c r="C117" s="1"/>
      <c r="D117" s="41" t="s">
        <v>28</v>
      </c>
      <c r="E117" s="1"/>
      <c r="F117" s="1"/>
      <c r="G117" s="1"/>
      <c r="H117" s="1"/>
      <c r="I117" s="1"/>
      <c r="J117" s="25"/>
      <c r="K117" s="9"/>
    </row>
    <row r="118" spans="1:11" ht="14.25" thickBot="1">
      <c r="A118" s="42"/>
      <c r="B118" s="43"/>
      <c r="C118" s="43"/>
      <c r="D118" s="43"/>
      <c r="E118" s="43"/>
      <c r="F118" s="43"/>
      <c r="G118" s="43"/>
      <c r="H118" s="43"/>
      <c r="I118" s="43"/>
      <c r="J118" s="44"/>
      <c r="K118" s="45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</sheetData>
  <mergeCells count="22">
    <mergeCell ref="A2:K2"/>
    <mergeCell ref="A4:B4"/>
    <mergeCell ref="C4:F4"/>
    <mergeCell ref="H4:I4"/>
    <mergeCell ref="A5:B5"/>
    <mergeCell ref="C5:F5"/>
    <mergeCell ref="H5:I5"/>
    <mergeCell ref="K66:K67"/>
    <mergeCell ref="B67:E67"/>
    <mergeCell ref="A7:A8"/>
    <mergeCell ref="B7:E7"/>
    <mergeCell ref="K7:K8"/>
    <mergeCell ref="B8:E8"/>
    <mergeCell ref="A61:K61"/>
    <mergeCell ref="A63:B63"/>
    <mergeCell ref="C63:F63"/>
    <mergeCell ref="H63:I63"/>
    <mergeCell ref="A64:B64"/>
    <mergeCell ref="C64:F64"/>
    <mergeCell ref="H64:I64"/>
    <mergeCell ref="A66:A67"/>
    <mergeCell ref="B66:E66"/>
  </mergeCells>
  <phoneticPr fontId="3" type="noConversion"/>
  <printOptions horizontalCentered="1" verticalCentered="1"/>
  <pageMargins left="0.6692913385826772" right="0.6692913385826772" top="0.82677165354330717" bottom="0.82677165354330717" header="0.51181102362204722" footer="1.0629921259842521"/>
  <pageSetup paperSize="9" scale="81" orientation="portrait" r:id="rId1"/>
  <headerFooter alignWithMargins="0"/>
  <rowBreaks count="1" manualBreakCount="1">
    <brk id="118" max="10" man="1"/>
  </rowBreaks>
  <ignoredErrors>
    <ignoredError sqref="J73:J75" evalError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B926-3979-4015-A5A9-41AEBC0E7C75}">
  <sheetPr codeName="Sheet6">
    <tabColor theme="6" tint="-0.499984740745262"/>
  </sheetPr>
  <dimension ref="A1:Q119"/>
  <sheetViews>
    <sheetView topLeftCell="A43" zoomScale="85" zoomScaleNormal="85" zoomScaleSheetLayoutView="85" workbookViewId="0">
      <selection activeCell="N36" sqref="N36"/>
    </sheetView>
  </sheetViews>
  <sheetFormatPr defaultRowHeight="13.5"/>
  <cols>
    <col min="1" max="1" width="7.44140625" style="276" customWidth="1"/>
    <col min="2" max="2" width="5.33203125" style="276" customWidth="1"/>
    <col min="3" max="3" width="2.109375" style="276" customWidth="1"/>
    <col min="4" max="5" width="5.77734375" style="276" customWidth="1"/>
    <col min="6" max="6" width="13.109375" style="276" customWidth="1"/>
    <col min="7" max="7" width="8.109375" style="276" customWidth="1"/>
    <col min="8" max="8" width="8.88671875" style="276"/>
    <col min="9" max="9" width="13.6640625" style="276" customWidth="1"/>
    <col min="10" max="10" width="13.109375" style="276" customWidth="1"/>
    <col min="11" max="11" width="14.6640625" style="276" customWidth="1"/>
    <col min="12" max="16384" width="8.88671875" style="276"/>
  </cols>
  <sheetData>
    <row r="1" spans="1:17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 ht="27.75" customHeight="1">
      <c r="A2" s="420" t="s">
        <v>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7" ht="10.5" customHeight="1" thickBot="1"/>
    <row r="4" spans="1:17" ht="45" customHeight="1">
      <c r="A4" s="421" t="s">
        <v>1</v>
      </c>
      <c r="B4" s="422"/>
      <c r="C4" s="423" t="s">
        <v>245</v>
      </c>
      <c r="D4" s="424"/>
      <c r="E4" s="424"/>
      <c r="F4" s="425"/>
      <c r="G4" s="343" t="s">
        <v>2</v>
      </c>
      <c r="H4" s="426">
        <v>44151</v>
      </c>
      <c r="I4" s="426"/>
      <c r="J4" s="343" t="s">
        <v>229</v>
      </c>
      <c r="K4" s="344" t="s">
        <v>246</v>
      </c>
    </row>
    <row r="5" spans="1:17" ht="21.2" customHeight="1" thickBot="1">
      <c r="A5" s="427" t="s">
        <v>3</v>
      </c>
      <c r="B5" s="428"/>
      <c r="C5" s="428" t="s">
        <v>29</v>
      </c>
      <c r="D5" s="428"/>
      <c r="E5" s="428"/>
      <c r="F5" s="428"/>
      <c r="G5" s="342" t="s">
        <v>4</v>
      </c>
      <c r="H5" s="429">
        <v>5.26</v>
      </c>
      <c r="I5" s="430"/>
      <c r="J5" s="342" t="s">
        <v>5</v>
      </c>
      <c r="K5" s="4" t="s">
        <v>247</v>
      </c>
    </row>
    <row r="6" spans="1:17" ht="6.75" customHeight="1" thickBot="1">
      <c r="Q6" s="276" t="str">
        <f>D6&amp;E6&amp;F6</f>
        <v/>
      </c>
    </row>
    <row r="7" spans="1:17" ht="28.5" customHeight="1">
      <c r="A7" s="421" t="s">
        <v>6</v>
      </c>
      <c r="B7" s="422" t="s">
        <v>7</v>
      </c>
      <c r="C7" s="422"/>
      <c r="D7" s="422"/>
      <c r="E7" s="422"/>
      <c r="F7" s="343" t="s">
        <v>8</v>
      </c>
      <c r="G7" s="343" t="s">
        <v>9</v>
      </c>
      <c r="H7" s="343" t="s">
        <v>10</v>
      </c>
      <c r="I7" s="5" t="s">
        <v>11</v>
      </c>
      <c r="J7" s="343" t="s">
        <v>12</v>
      </c>
      <c r="K7" s="432" t="s">
        <v>13</v>
      </c>
    </row>
    <row r="8" spans="1:17" ht="20.25" customHeight="1" thickBot="1">
      <c r="A8" s="431"/>
      <c r="B8" s="434" t="s">
        <v>14</v>
      </c>
      <c r="C8" s="434"/>
      <c r="D8" s="434"/>
      <c r="E8" s="434"/>
      <c r="F8" s="345" t="s">
        <v>15</v>
      </c>
      <c r="G8" s="345" t="s">
        <v>16</v>
      </c>
      <c r="H8" s="345" t="s">
        <v>15</v>
      </c>
      <c r="I8" s="345" t="s">
        <v>15</v>
      </c>
      <c r="J8" s="345" t="s">
        <v>17</v>
      </c>
      <c r="K8" s="433"/>
    </row>
    <row r="9" spans="1:17" ht="7.5" customHeight="1" thickTop="1">
      <c r="A9" s="7"/>
      <c r="B9" s="1"/>
      <c r="C9" s="8"/>
      <c r="D9" s="1"/>
      <c r="E9" s="1"/>
      <c r="F9" s="1"/>
      <c r="G9" s="1"/>
      <c r="H9" s="1"/>
      <c r="I9" s="1"/>
      <c r="J9" s="1"/>
      <c r="K9" s="9"/>
    </row>
    <row r="10" spans="1:17">
      <c r="A10" s="229" t="s">
        <v>237</v>
      </c>
      <c r="B10" s="230">
        <v>1</v>
      </c>
      <c r="C10" s="231" t="s">
        <v>174</v>
      </c>
      <c r="D10" s="232">
        <v>6</v>
      </c>
      <c r="E10" s="18">
        <f>(D10-B10)*100</f>
        <v>500</v>
      </c>
      <c r="F10" s="233">
        <v>3.25</v>
      </c>
      <c r="G10" s="18">
        <v>0</v>
      </c>
      <c r="H10" s="346">
        <v>0</v>
      </c>
      <c r="I10" s="18">
        <f>H5*100+10</f>
        <v>536</v>
      </c>
      <c r="J10" s="19"/>
      <c r="K10" s="234"/>
    </row>
    <row r="11" spans="1:17">
      <c r="A11" s="17" t="s">
        <v>240</v>
      </c>
      <c r="B11" s="18"/>
      <c r="C11" s="18"/>
      <c r="D11" s="18"/>
      <c r="E11" s="18"/>
      <c r="F11" s="18"/>
      <c r="G11" s="18">
        <v>60</v>
      </c>
      <c r="H11" s="346">
        <v>164</v>
      </c>
      <c r="I11" s="18">
        <f>I10-H11</f>
        <v>372</v>
      </c>
      <c r="J11" s="19">
        <f xml:space="preserve"> (((2.3)^2*$F$10^2)*LOG($E$10/$F$10)*LOG($I$10/I11))/(2*$E$10*(G11-$G$10))</f>
        <v>3.2307261143985506E-4</v>
      </c>
      <c r="K11" s="20"/>
    </row>
    <row r="12" spans="1:17">
      <c r="A12" s="21"/>
      <c r="B12" s="18"/>
      <c r="C12" s="18"/>
      <c r="D12" s="18"/>
      <c r="E12" s="18"/>
      <c r="F12" s="18"/>
      <c r="G12" s="18">
        <v>120</v>
      </c>
      <c r="H12" s="346">
        <v>228</v>
      </c>
      <c r="I12" s="18">
        <f>I10-H12</f>
        <v>308</v>
      </c>
      <c r="J12" s="19">
        <f xml:space="preserve"> (((2.3)^2*$F$10^2)*LOG($E$10/$F$10)*LOG($I$10/I12))/(2*$E$10*(G12-$G$10))</f>
        <v>2.4503502218676312E-4</v>
      </c>
      <c r="K12" s="20"/>
      <c r="L12" s="307"/>
    </row>
    <row r="13" spans="1:17">
      <c r="A13" s="21"/>
      <c r="B13" s="18"/>
      <c r="C13" s="18"/>
      <c r="D13" s="18"/>
      <c r="E13" s="18"/>
      <c r="F13" s="18"/>
      <c r="G13" s="18">
        <v>180</v>
      </c>
      <c r="H13" s="346">
        <v>263</v>
      </c>
      <c r="I13" s="18">
        <f>I10-H13</f>
        <v>273</v>
      </c>
      <c r="J13" s="19">
        <f xml:space="preserve"> (((2.3)^2*$F$10^2)*LOG($E$10/$F$10)*LOG($I$10/I13))/(2*$E$10*(G13-$G$10))</f>
        <v>1.9892376638091356E-4</v>
      </c>
      <c r="K13" s="20"/>
      <c r="L13" s="307"/>
    </row>
    <row r="14" spans="1:17">
      <c r="A14" s="21"/>
      <c r="B14" s="18"/>
      <c r="C14" s="18"/>
      <c r="D14" s="18"/>
      <c r="E14" s="18"/>
      <c r="F14" s="18"/>
      <c r="G14" s="18">
        <v>240</v>
      </c>
      <c r="H14" s="346">
        <v>298</v>
      </c>
      <c r="I14" s="18">
        <f>I10-H14</f>
        <v>238</v>
      </c>
      <c r="J14" s="19">
        <f xml:space="preserve"> (((2.3)^2*$F$10^2)*LOG($E$10/$F$10)*LOG($I$10/I14))/(2*$E$10*(G14-$G$10))</f>
        <v>1.7953307187429255E-4</v>
      </c>
      <c r="K14" s="20"/>
      <c r="L14" s="307"/>
    </row>
    <row r="15" spans="1:17">
      <c r="A15" s="21"/>
      <c r="B15" s="18"/>
      <c r="C15" s="18"/>
      <c r="D15" s="18"/>
      <c r="E15" s="18"/>
      <c r="F15" s="18"/>
      <c r="G15" s="18">
        <v>300</v>
      </c>
      <c r="H15" s="346">
        <v>328</v>
      </c>
      <c r="I15" s="18">
        <f>I10-H15</f>
        <v>208</v>
      </c>
      <c r="J15" s="19">
        <f xml:space="preserve"> (((2.3)^2*$F$10^2)*LOG($E$10/$F$10)*LOG($I$10/I15))/(2*$E$10*(G15-$G$10))</f>
        <v>1.6746194891145889E-4</v>
      </c>
      <c r="K15" s="20"/>
      <c r="L15" s="307"/>
    </row>
    <row r="16" spans="1:17">
      <c r="A16" s="21"/>
      <c r="B16" s="18"/>
      <c r="C16" s="18"/>
      <c r="D16" s="18"/>
      <c r="E16" s="18"/>
      <c r="F16" s="18"/>
      <c r="G16" s="18"/>
      <c r="H16" s="18"/>
      <c r="I16" s="18"/>
      <c r="J16" s="228">
        <f>AVERAGE(J11:J15)</f>
        <v>2.2280528415865664E-4</v>
      </c>
      <c r="K16" s="22" t="s">
        <v>18</v>
      </c>
    </row>
    <row r="17" spans="1:12">
      <c r="A17" s="21"/>
      <c r="B17" s="18"/>
      <c r="C17" s="18"/>
      <c r="D17" s="18"/>
      <c r="E17" s="18"/>
      <c r="F17" s="18"/>
      <c r="G17" s="18"/>
      <c r="H17" s="18"/>
      <c r="I17" s="18"/>
      <c r="J17" s="19"/>
      <c r="K17" s="22"/>
    </row>
    <row r="18" spans="1:12">
      <c r="A18" s="21"/>
      <c r="B18" s="230">
        <f>D10</f>
        <v>6</v>
      </c>
      <c r="C18" s="231" t="s">
        <v>174</v>
      </c>
      <c r="D18" s="232">
        <v>11</v>
      </c>
      <c r="E18" s="18">
        <f>(D18-B18)*100</f>
        <v>500</v>
      </c>
      <c r="F18" s="233">
        <v>3.25</v>
      </c>
      <c r="G18" s="18">
        <v>0</v>
      </c>
      <c r="H18" s="339">
        <v>0</v>
      </c>
      <c r="I18" s="18">
        <f>H5*100+10</f>
        <v>536</v>
      </c>
      <c r="J18" s="19"/>
      <c r="K18" s="234"/>
    </row>
    <row r="19" spans="1:12">
      <c r="A19" s="21"/>
      <c r="B19" s="18"/>
      <c r="C19" s="18"/>
      <c r="D19" s="18"/>
      <c r="E19" s="18"/>
      <c r="F19" s="18"/>
      <c r="G19" s="18">
        <v>60</v>
      </c>
      <c r="H19" s="339">
        <v>140</v>
      </c>
      <c r="I19" s="18">
        <f>I18-H19</f>
        <v>396</v>
      </c>
      <c r="J19" s="19">
        <f xml:space="preserve"> (((2.3)^2*F18^2)*LOG(E18/F18)*LOG(I18/I19))/(2*E18*(G19-G18))</f>
        <v>2.6777034982692287E-4</v>
      </c>
      <c r="K19" s="20"/>
    </row>
    <row r="20" spans="1:12">
      <c r="A20" s="21"/>
      <c r="B20" s="18"/>
      <c r="C20" s="18"/>
      <c r="D20" s="18"/>
      <c r="E20" s="18"/>
      <c r="F20" s="18"/>
      <c r="G20" s="18">
        <v>120</v>
      </c>
      <c r="H20" s="339">
        <v>205</v>
      </c>
      <c r="I20" s="18">
        <f>I18-H20</f>
        <v>331</v>
      </c>
      <c r="J20" s="19">
        <f xml:space="preserve"> (((2.3)^2*F18^2)*LOG(E18/F18)*LOG(I18/I20))/(2*E18*(G20-G18))</f>
        <v>2.1318306843606761E-4</v>
      </c>
      <c r="K20" s="20"/>
      <c r="L20" s="307"/>
    </row>
    <row r="21" spans="1:12">
      <c r="A21" s="21"/>
      <c r="B21" s="18"/>
      <c r="C21" s="18"/>
      <c r="D21" s="18"/>
      <c r="E21" s="18"/>
      <c r="F21" s="18"/>
      <c r="G21" s="18">
        <v>180</v>
      </c>
      <c r="H21" s="339">
        <v>244</v>
      </c>
      <c r="I21" s="18">
        <f>I18-H21</f>
        <v>292</v>
      </c>
      <c r="J21" s="19">
        <f xml:space="preserve"> (((2.3)^2*F18^2)*LOG(E18/F18)*LOG(I18/I21))/(2*E18*(G21-G18))</f>
        <v>1.7908570969442817E-4</v>
      </c>
      <c r="K21" s="20"/>
      <c r="L21" s="307"/>
    </row>
    <row r="22" spans="1:12">
      <c r="A22" s="21"/>
      <c r="B22" s="18"/>
      <c r="C22" s="18"/>
      <c r="D22" s="18"/>
      <c r="E22" s="18"/>
      <c r="F22" s="18"/>
      <c r="G22" s="18">
        <v>240</v>
      </c>
      <c r="H22" s="339">
        <v>269</v>
      </c>
      <c r="I22" s="18">
        <f>I18-H22</f>
        <v>267</v>
      </c>
      <c r="J22" s="19">
        <f xml:space="preserve"> (((2.3)^2*F18^2)*LOG(E18/F18)*LOG(I18/I22))/(2*E18*(G22-G18))</f>
        <v>1.541071830190161E-4</v>
      </c>
      <c r="K22" s="20"/>
      <c r="L22" s="307"/>
    </row>
    <row r="23" spans="1:12">
      <c r="A23" s="10"/>
      <c r="B23" s="18"/>
      <c r="C23" s="18"/>
      <c r="D23" s="18"/>
      <c r="E23" s="18"/>
      <c r="F23" s="18"/>
      <c r="G23" s="18">
        <v>300</v>
      </c>
      <c r="H23" s="339">
        <v>295</v>
      </c>
      <c r="I23" s="18">
        <f>I18-H23</f>
        <v>241</v>
      </c>
      <c r="J23" s="19">
        <f xml:space="preserve"> (((2.3)^2*F18^2)*LOG(E18/F18)*LOG(I18/I23))/(2*E18*(G23-G18))</f>
        <v>1.4141044168954772E-4</v>
      </c>
      <c r="K23" s="20"/>
      <c r="L23" s="307"/>
    </row>
    <row r="24" spans="1:12">
      <c r="A24" s="17"/>
      <c r="B24" s="18"/>
      <c r="C24" s="18"/>
      <c r="D24" s="18"/>
      <c r="E24" s="18"/>
      <c r="F24" s="18"/>
      <c r="G24" s="18"/>
      <c r="H24" s="18"/>
      <c r="I24" s="18"/>
      <c r="J24" s="228">
        <f>AVERAGE(J19:J23)</f>
        <v>1.9111135053319648E-4</v>
      </c>
      <c r="K24" s="22" t="s">
        <v>18</v>
      </c>
    </row>
    <row r="25" spans="1:12">
      <c r="A25" s="21"/>
      <c r="B25" s="11"/>
      <c r="C25" s="12"/>
      <c r="D25" s="13"/>
      <c r="E25" s="14"/>
      <c r="F25" s="15"/>
      <c r="G25" s="14"/>
      <c r="H25" s="14"/>
      <c r="I25" s="14"/>
      <c r="J25" s="19"/>
      <c r="K25" s="80"/>
    </row>
    <row r="26" spans="1:12">
      <c r="A26" s="10"/>
      <c r="B26" s="230">
        <f>D18</f>
        <v>11</v>
      </c>
      <c r="C26" s="231" t="s">
        <v>174</v>
      </c>
      <c r="D26" s="232">
        <v>16</v>
      </c>
      <c r="E26" s="18">
        <f>(D26-B26)*100</f>
        <v>500</v>
      </c>
      <c r="F26" s="233">
        <v>3.25</v>
      </c>
      <c r="G26" s="18">
        <v>0</v>
      </c>
      <c r="H26" s="339">
        <v>0</v>
      </c>
      <c r="I26" s="18">
        <f>H5*100+10</f>
        <v>536</v>
      </c>
      <c r="J26" s="19"/>
      <c r="K26" s="234"/>
    </row>
    <row r="27" spans="1:12">
      <c r="A27" s="17"/>
      <c r="B27" s="18"/>
      <c r="C27" s="18"/>
      <c r="D27" s="18"/>
      <c r="E27" s="18"/>
      <c r="F27" s="18"/>
      <c r="G27" s="18">
        <v>60</v>
      </c>
      <c r="H27" s="339">
        <v>187</v>
      </c>
      <c r="I27" s="18">
        <f>I26-H27</f>
        <v>349</v>
      </c>
      <c r="J27" s="19">
        <f xml:space="preserve"> (((2.3)^2*F26^2)*LOG(E26/F26)*LOG(I26/I27))/(2*E26*(G27-G26))</f>
        <v>3.7952617879666772E-4</v>
      </c>
      <c r="K27" s="20"/>
    </row>
    <row r="28" spans="1:12">
      <c r="A28" s="21"/>
      <c r="B28" s="18"/>
      <c r="C28" s="18"/>
      <c r="D28" s="18"/>
      <c r="E28" s="18"/>
      <c r="F28" s="18"/>
      <c r="G28" s="18">
        <v>120</v>
      </c>
      <c r="H28" s="339">
        <v>249</v>
      </c>
      <c r="I28" s="18">
        <f>I26-H28</f>
        <v>287</v>
      </c>
      <c r="J28" s="19">
        <f xml:space="preserve"> (((2.3)^2*F26^2)*LOG(E26/F26)*LOG(I26/I28))/(2*E26*(G28-G26))</f>
        <v>2.7626733886803884E-4</v>
      </c>
      <c r="K28" s="20"/>
      <c r="L28" s="307"/>
    </row>
    <row r="29" spans="1:12">
      <c r="A29" s="21"/>
      <c r="B29" s="18"/>
      <c r="C29" s="18"/>
      <c r="D29" s="18"/>
      <c r="E29" s="18"/>
      <c r="F29" s="18"/>
      <c r="G29" s="18">
        <v>180</v>
      </c>
      <c r="H29" s="339">
        <v>286</v>
      </c>
      <c r="I29" s="18">
        <f>I26-H29</f>
        <v>250</v>
      </c>
      <c r="J29" s="19">
        <f xml:space="preserve"> (((2.3)^2*F26^2)*LOG(E26/F26)*LOG(I26/I29))/(2*E26*(G29-G26))</f>
        <v>2.2487371717820628E-4</v>
      </c>
      <c r="K29" s="20"/>
      <c r="L29" s="307"/>
    </row>
    <row r="30" spans="1:12">
      <c r="A30" s="21"/>
      <c r="B30" s="18"/>
      <c r="C30" s="18"/>
      <c r="D30" s="18"/>
      <c r="E30" s="18"/>
      <c r="F30" s="18"/>
      <c r="G30" s="18">
        <v>240</v>
      </c>
      <c r="H30" s="339">
        <v>315</v>
      </c>
      <c r="I30" s="18">
        <f>I26-H30</f>
        <v>221</v>
      </c>
      <c r="J30" s="19">
        <f xml:space="preserve"> (((2.3)^2*F26^2)*LOG(E26/F26)*LOG(I26/I30))/(2*E26*(G30-G26))</f>
        <v>1.959210879602876E-4</v>
      </c>
      <c r="K30" s="20"/>
      <c r="L30" s="307"/>
    </row>
    <row r="31" spans="1:12">
      <c r="A31" s="21"/>
      <c r="B31" s="18"/>
      <c r="C31" s="18"/>
      <c r="D31" s="18"/>
      <c r="E31" s="18"/>
      <c r="F31" s="18"/>
      <c r="G31" s="18">
        <v>300</v>
      </c>
      <c r="H31" s="339">
        <v>342</v>
      </c>
      <c r="I31" s="18">
        <f>I26-H31</f>
        <v>194</v>
      </c>
      <c r="J31" s="19">
        <f xml:space="preserve"> (((2.3)^2*F26^2)*LOG(E26/F26)*LOG(I26/I31))/(2*E26*(G31-G26))</f>
        <v>1.7978899688861919E-4</v>
      </c>
      <c r="K31" s="20"/>
      <c r="L31" s="307"/>
    </row>
    <row r="32" spans="1:12">
      <c r="A32" s="21"/>
      <c r="B32" s="18"/>
      <c r="C32" s="18"/>
      <c r="D32" s="18"/>
      <c r="E32" s="18"/>
      <c r="F32" s="18"/>
      <c r="G32" s="18"/>
      <c r="H32" s="18"/>
      <c r="I32" s="18"/>
      <c r="J32" s="228">
        <f>AVERAGE(J27:J31)</f>
        <v>2.5127546393836393E-4</v>
      </c>
      <c r="K32" s="22" t="s">
        <v>18</v>
      </c>
    </row>
    <row r="33" spans="1:12">
      <c r="A33" s="21"/>
      <c r="B33" s="11"/>
      <c r="C33" s="12"/>
      <c r="D33" s="13"/>
      <c r="E33" s="14"/>
      <c r="F33" s="15"/>
      <c r="G33" s="14"/>
      <c r="H33" s="14"/>
      <c r="I33" s="18"/>
      <c r="J33" s="19"/>
      <c r="K33" s="16"/>
    </row>
    <row r="34" spans="1:12">
      <c r="A34" s="21"/>
      <c r="B34" s="230">
        <f>D26</f>
        <v>16</v>
      </c>
      <c r="C34" s="231" t="s">
        <v>174</v>
      </c>
      <c r="D34" s="232">
        <v>21</v>
      </c>
      <c r="E34" s="18">
        <f>(D34-B34)*100</f>
        <v>500</v>
      </c>
      <c r="F34" s="233">
        <v>3.25</v>
      </c>
      <c r="G34" s="18">
        <v>0</v>
      </c>
      <c r="H34" s="339">
        <v>0</v>
      </c>
      <c r="I34" s="18">
        <f>H5*100+10</f>
        <v>536</v>
      </c>
      <c r="J34" s="19"/>
      <c r="K34" s="234"/>
    </row>
    <row r="35" spans="1:12">
      <c r="A35" s="21"/>
      <c r="B35" s="18"/>
      <c r="C35" s="18"/>
      <c r="D35" s="18"/>
      <c r="E35" s="18"/>
      <c r="F35" s="18"/>
      <c r="G35" s="18">
        <v>60</v>
      </c>
      <c r="H35" s="339">
        <v>144</v>
      </c>
      <c r="I35" s="18">
        <f>I34-H35</f>
        <v>392</v>
      </c>
      <c r="J35" s="19">
        <f xml:space="preserve"> (((2.3)^2*F34^2)*LOG(E34/F34)*LOG(I34/I35))/(2*E34*(G35-G34))</f>
        <v>2.7675061049405915E-4</v>
      </c>
      <c r="K35" s="20"/>
    </row>
    <row r="36" spans="1:12">
      <c r="A36" s="21"/>
      <c r="B36" s="18"/>
      <c r="C36" s="18"/>
      <c r="D36" s="18"/>
      <c r="E36" s="18"/>
      <c r="F36" s="18"/>
      <c r="G36" s="18">
        <v>120</v>
      </c>
      <c r="H36" s="339">
        <v>204</v>
      </c>
      <c r="I36" s="18">
        <f>I34-H36</f>
        <v>332</v>
      </c>
      <c r="J36" s="19">
        <f xml:space="preserve"> (((2.3)^2*F34^2)*LOG(E34/F34)*LOG(I34/I36))/(2*E34*(G36-G34))</f>
        <v>2.1184890742714213E-4</v>
      </c>
      <c r="K36" s="20"/>
      <c r="L36" s="307"/>
    </row>
    <row r="37" spans="1:12">
      <c r="A37" s="21"/>
      <c r="B37" s="18"/>
      <c r="C37" s="18"/>
      <c r="D37" s="18"/>
      <c r="E37" s="18"/>
      <c r="F37" s="18"/>
      <c r="G37" s="18">
        <v>180</v>
      </c>
      <c r="H37" s="339">
        <v>254</v>
      </c>
      <c r="I37" s="18">
        <f>I34-H37</f>
        <v>282</v>
      </c>
      <c r="J37" s="19">
        <f xml:space="preserve"> (((2.3)^2*F34^2)*LOG(E34/F34)*LOG(I34/I37))/(2*E34*(G37-G34))</f>
        <v>1.8936024610370189E-4</v>
      </c>
      <c r="K37" s="20"/>
      <c r="L37" s="307"/>
    </row>
    <row r="38" spans="1:12">
      <c r="A38" s="21"/>
      <c r="B38" s="18"/>
      <c r="C38" s="18"/>
      <c r="D38" s="18"/>
      <c r="E38" s="18"/>
      <c r="F38" s="18"/>
      <c r="G38" s="18">
        <v>240</v>
      </c>
      <c r="H38" s="339">
        <v>282</v>
      </c>
      <c r="I38" s="18">
        <f>I34-H38</f>
        <v>254</v>
      </c>
      <c r="J38" s="19">
        <f xml:space="preserve"> (((2.3)^2*F34^2)*LOG(E34/F34)*LOG(I34/I38))/(2*E34*(G38-G34))</f>
        <v>1.6514510276116465E-4</v>
      </c>
      <c r="K38" s="20"/>
      <c r="L38" s="307"/>
    </row>
    <row r="39" spans="1:12">
      <c r="A39" s="21"/>
      <c r="B39" s="18"/>
      <c r="C39" s="18"/>
      <c r="D39" s="18"/>
      <c r="E39" s="18"/>
      <c r="F39" s="18"/>
      <c r="G39" s="18">
        <v>300</v>
      </c>
      <c r="H39" s="339">
        <v>312</v>
      </c>
      <c r="I39" s="18">
        <f>I34-H39</f>
        <v>224</v>
      </c>
      <c r="J39" s="19">
        <f xml:space="preserve"> (((2.3)^2*F34^2)*LOG(E34/F34)*LOG(I34/I39))/(2*E34*(G39-G34))</f>
        <v>1.5435153604266284E-4</v>
      </c>
      <c r="K39" s="20"/>
      <c r="L39" s="307"/>
    </row>
    <row r="40" spans="1:12">
      <c r="A40" s="21"/>
      <c r="B40" s="18"/>
      <c r="C40" s="18"/>
      <c r="D40" s="18"/>
      <c r="E40" s="18"/>
      <c r="F40" s="18"/>
      <c r="G40" s="18"/>
      <c r="H40" s="18"/>
      <c r="I40" s="18"/>
      <c r="J40" s="228">
        <f>AVERAGE(J35:J39)</f>
        <v>1.9949128056574611E-4</v>
      </c>
      <c r="K40" s="22" t="s">
        <v>18</v>
      </c>
    </row>
    <row r="41" spans="1:12">
      <c r="A41" s="21"/>
      <c r="B41" s="18"/>
      <c r="C41" s="18"/>
      <c r="D41" s="18"/>
      <c r="E41" s="18"/>
      <c r="F41" s="18"/>
      <c r="G41" s="18"/>
      <c r="H41" s="18"/>
      <c r="I41" s="18"/>
      <c r="J41" s="19"/>
      <c r="K41" s="22"/>
    </row>
    <row r="42" spans="1:12">
      <c r="A42" s="21"/>
      <c r="B42" s="18"/>
      <c r="C42" s="18"/>
      <c r="D42" s="18"/>
      <c r="E42" s="18"/>
      <c r="F42" s="18"/>
      <c r="G42" s="18"/>
      <c r="H42" s="18"/>
      <c r="I42" s="18"/>
      <c r="J42" s="19"/>
      <c r="K42" s="20"/>
    </row>
    <row r="43" spans="1:12">
      <c r="A43" s="21"/>
      <c r="B43" s="11"/>
      <c r="C43" s="12"/>
      <c r="D43" s="13"/>
      <c r="E43" s="14"/>
      <c r="F43" s="15"/>
      <c r="G43" s="14"/>
      <c r="H43" s="14"/>
      <c r="I43" s="18"/>
      <c r="J43" s="19"/>
      <c r="K43" s="16"/>
    </row>
    <row r="44" spans="1:12">
      <c r="A44" s="23"/>
      <c r="B44" s="11"/>
      <c r="C44" s="12"/>
      <c r="D44" s="13"/>
      <c r="E44" s="14"/>
      <c r="F44" s="15"/>
      <c r="G44" s="14"/>
      <c r="H44" s="14"/>
      <c r="I44" s="18"/>
      <c r="J44" s="19"/>
      <c r="K44" s="16"/>
    </row>
    <row r="45" spans="1:12" ht="14.25" thickBot="1">
      <c r="A45" s="24"/>
      <c r="B45" s="46"/>
      <c r="C45" s="46"/>
      <c r="D45" s="46"/>
      <c r="E45" s="46"/>
      <c r="F45" s="46"/>
      <c r="G45" s="46"/>
      <c r="H45" s="46"/>
      <c r="I45" s="46"/>
      <c r="J45" s="47"/>
      <c r="K45" s="48"/>
    </row>
    <row r="46" spans="1:12" ht="14.25" thickTop="1">
      <c r="A46" s="7"/>
      <c r="B46" s="1"/>
      <c r="C46" s="1"/>
      <c r="D46" s="1"/>
      <c r="E46" s="1"/>
      <c r="F46" s="1"/>
      <c r="G46" s="1"/>
      <c r="H46" s="1"/>
      <c r="J46" s="25"/>
      <c r="K46" s="9"/>
    </row>
    <row r="47" spans="1:12" ht="27.75" customHeight="1">
      <c r="A47" s="7"/>
      <c r="B47" s="26"/>
      <c r="C47" s="26"/>
      <c r="D47" s="26"/>
      <c r="E47" s="26"/>
      <c r="F47" s="26"/>
      <c r="G47" s="26"/>
      <c r="H47" s="26" t="s">
        <v>19</v>
      </c>
      <c r="I47" s="26"/>
      <c r="J47" s="27"/>
      <c r="K47" s="9"/>
    </row>
    <row r="48" spans="1:12">
      <c r="A48" s="7"/>
      <c r="B48" s="28"/>
      <c r="C48" s="29"/>
      <c r="D48" s="30"/>
      <c r="E48" s="31"/>
      <c r="F48" s="26"/>
      <c r="G48" s="26"/>
      <c r="H48" s="26"/>
      <c r="I48" s="26"/>
      <c r="J48" s="27"/>
      <c r="K48" s="9"/>
    </row>
    <row r="49" spans="1:11">
      <c r="A49" s="7"/>
      <c r="B49" s="32"/>
      <c r="C49" s="32"/>
      <c r="D49" s="33"/>
      <c r="E49" s="32"/>
      <c r="F49" s="34"/>
      <c r="G49" s="32"/>
      <c r="H49" s="32"/>
      <c r="I49" s="1" t="s">
        <v>20</v>
      </c>
      <c r="J49" s="35"/>
      <c r="K49" s="9"/>
    </row>
    <row r="50" spans="1:11">
      <c r="A50" s="7"/>
      <c r="B50" s="26"/>
      <c r="C50" s="26"/>
      <c r="D50" s="30"/>
      <c r="E50" s="26"/>
      <c r="F50" s="26"/>
      <c r="G50" s="26"/>
      <c r="H50" s="26"/>
      <c r="J50" s="27"/>
      <c r="K50" s="9"/>
    </row>
    <row r="51" spans="1:11" ht="15.75">
      <c r="A51" s="7"/>
      <c r="B51" s="26"/>
      <c r="C51" s="26"/>
      <c r="D51" s="30"/>
      <c r="E51" s="26"/>
      <c r="F51" s="28" t="s">
        <v>21</v>
      </c>
      <c r="G51" s="26"/>
      <c r="H51" s="26"/>
      <c r="I51" s="1" t="s">
        <v>22</v>
      </c>
      <c r="J51" s="27"/>
      <c r="K51" s="9"/>
    </row>
    <row r="52" spans="1:11" ht="15.75">
      <c r="A52" s="7"/>
      <c r="B52" s="1"/>
      <c r="C52" s="1"/>
      <c r="D52" s="36"/>
      <c r="E52" s="1" t="s">
        <v>23</v>
      </c>
      <c r="F52" s="1"/>
      <c r="G52" s="1"/>
      <c r="H52" s="1"/>
      <c r="I52" s="1"/>
      <c r="J52" s="25"/>
      <c r="K52" s="9"/>
    </row>
    <row r="53" spans="1:11" ht="15.75">
      <c r="A53" s="7"/>
      <c r="B53" s="1"/>
      <c r="C53" s="1"/>
      <c r="D53" s="36"/>
      <c r="E53" s="1"/>
      <c r="F53" s="37"/>
      <c r="G53" s="1"/>
      <c r="H53" s="1"/>
      <c r="I53" s="1" t="s">
        <v>24</v>
      </c>
      <c r="J53" s="25"/>
      <c r="K53" s="9"/>
    </row>
    <row r="54" spans="1:11">
      <c r="A54" s="7"/>
      <c r="B54" s="1"/>
      <c r="C54" s="1"/>
      <c r="D54" s="36"/>
      <c r="E54" s="1"/>
      <c r="F54" s="37"/>
      <c r="G54" s="1"/>
      <c r="H54" s="1"/>
      <c r="I54" s="1"/>
      <c r="J54" s="25"/>
      <c r="K54" s="9"/>
    </row>
    <row r="55" spans="1:11">
      <c r="A55" s="7"/>
      <c r="B55" s="1"/>
      <c r="C55" s="1"/>
      <c r="D55" s="38"/>
      <c r="E55" s="1"/>
      <c r="F55" s="1" t="s">
        <v>25</v>
      </c>
      <c r="G55" s="1"/>
      <c r="H55" s="1"/>
      <c r="I55" s="1" t="s">
        <v>26</v>
      </c>
      <c r="J55" s="25"/>
      <c r="K55" s="9"/>
    </row>
    <row r="56" spans="1:11">
      <c r="A56" s="7"/>
      <c r="B56" s="1"/>
      <c r="C56" s="1"/>
      <c r="D56" s="39"/>
      <c r="E56" s="1"/>
      <c r="F56" s="37"/>
      <c r="G56" s="1"/>
      <c r="H56" s="1"/>
      <c r="J56" s="25"/>
      <c r="K56" s="9"/>
    </row>
    <row r="57" spans="1:11">
      <c r="A57" s="7"/>
      <c r="B57" s="40"/>
      <c r="C57" s="1"/>
      <c r="D57" s="1"/>
      <c r="E57" s="1"/>
      <c r="F57" s="1"/>
      <c r="G57" s="1"/>
      <c r="H57" s="1"/>
      <c r="I57" s="1" t="s">
        <v>27</v>
      </c>
      <c r="J57" s="25"/>
      <c r="K57" s="9"/>
    </row>
    <row r="58" spans="1:11">
      <c r="A58" s="7"/>
      <c r="B58" s="1"/>
      <c r="C58" s="1"/>
      <c r="D58" s="41" t="s">
        <v>28</v>
      </c>
      <c r="E58" s="1"/>
      <c r="F58" s="1"/>
      <c r="G58" s="1"/>
      <c r="H58" s="1"/>
      <c r="I58" s="1"/>
      <c r="J58" s="25"/>
      <c r="K58" s="9"/>
    </row>
    <row r="59" spans="1:11" ht="14.25" thickBot="1">
      <c r="A59" s="42"/>
      <c r="B59" s="43"/>
      <c r="C59" s="43"/>
      <c r="D59" s="43"/>
      <c r="E59" s="43"/>
      <c r="F59" s="43"/>
      <c r="G59" s="43"/>
      <c r="H59" s="43"/>
      <c r="I59" s="43"/>
      <c r="J59" s="44"/>
      <c r="K59" s="45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27.75" customHeight="1">
      <c r="A61" s="420" t="s">
        <v>0</v>
      </c>
      <c r="B61" s="420"/>
      <c r="C61" s="420"/>
      <c r="D61" s="420"/>
      <c r="E61" s="420"/>
      <c r="F61" s="420"/>
      <c r="G61" s="420"/>
      <c r="H61" s="420"/>
      <c r="I61" s="420"/>
      <c r="J61" s="420"/>
      <c r="K61" s="420"/>
    </row>
    <row r="62" spans="1:11" ht="10.5" customHeight="1" thickBot="1"/>
    <row r="63" spans="1:11" ht="45" customHeight="1">
      <c r="A63" s="421" t="s">
        <v>1</v>
      </c>
      <c r="B63" s="422"/>
      <c r="C63" s="423" t="s">
        <v>241</v>
      </c>
      <c r="D63" s="424"/>
      <c r="E63" s="424"/>
      <c r="F63" s="425"/>
      <c r="G63" s="343" t="s">
        <v>2</v>
      </c>
      <c r="H63" s="426">
        <v>44151</v>
      </c>
      <c r="I63" s="426"/>
      <c r="J63" s="343" t="s">
        <v>229</v>
      </c>
      <c r="K63" s="344" t="s">
        <v>239</v>
      </c>
    </row>
    <row r="64" spans="1:11" ht="21.2" customHeight="1" thickBot="1">
      <c r="A64" s="427" t="s">
        <v>3</v>
      </c>
      <c r="B64" s="428"/>
      <c r="C64" s="428" t="s">
        <v>29</v>
      </c>
      <c r="D64" s="428"/>
      <c r="E64" s="428"/>
      <c r="F64" s="428"/>
      <c r="G64" s="342" t="s">
        <v>4</v>
      </c>
      <c r="H64" s="429">
        <f>H5</f>
        <v>5.26</v>
      </c>
      <c r="I64" s="430"/>
      <c r="J64" s="342" t="s">
        <v>5</v>
      </c>
      <c r="K64" s="4" t="s">
        <v>247</v>
      </c>
    </row>
    <row r="65" spans="1:17" ht="6.75" customHeight="1" thickBot="1">
      <c r="Q65" s="276" t="str">
        <f>D65&amp;E65&amp;F65</f>
        <v/>
      </c>
    </row>
    <row r="66" spans="1:17" ht="28.5" customHeight="1">
      <c r="A66" s="421" t="s">
        <v>6</v>
      </c>
      <c r="B66" s="422" t="s">
        <v>7</v>
      </c>
      <c r="C66" s="422"/>
      <c r="D66" s="422"/>
      <c r="E66" s="422"/>
      <c r="F66" s="343" t="s">
        <v>8</v>
      </c>
      <c r="G66" s="343" t="s">
        <v>9</v>
      </c>
      <c r="H66" s="343" t="s">
        <v>10</v>
      </c>
      <c r="I66" s="5" t="s">
        <v>11</v>
      </c>
      <c r="J66" s="343" t="s">
        <v>12</v>
      </c>
      <c r="K66" s="432" t="s">
        <v>13</v>
      </c>
    </row>
    <row r="67" spans="1:17" ht="20.25" customHeight="1" thickBot="1">
      <c r="A67" s="431"/>
      <c r="B67" s="434" t="s">
        <v>14</v>
      </c>
      <c r="C67" s="434"/>
      <c r="D67" s="434"/>
      <c r="E67" s="434"/>
      <c r="F67" s="345" t="s">
        <v>15</v>
      </c>
      <c r="G67" s="345" t="s">
        <v>16</v>
      </c>
      <c r="H67" s="345" t="s">
        <v>15</v>
      </c>
      <c r="I67" s="345" t="s">
        <v>15</v>
      </c>
      <c r="J67" s="345" t="s">
        <v>17</v>
      </c>
      <c r="K67" s="433"/>
    </row>
    <row r="68" spans="1:17" ht="7.5" customHeight="1" thickTop="1">
      <c r="A68" s="7"/>
      <c r="B68" s="1"/>
      <c r="C68" s="8"/>
      <c r="D68" s="1"/>
      <c r="E68" s="1"/>
      <c r="F68" s="1"/>
      <c r="G68" s="1"/>
      <c r="H68" s="1"/>
      <c r="I68" s="1"/>
      <c r="J68" s="1"/>
      <c r="K68" s="9"/>
    </row>
    <row r="69" spans="1:17">
      <c r="A69" s="229" t="str">
        <f>A10</f>
        <v>BH-3</v>
      </c>
      <c r="B69" s="230">
        <v>21</v>
      </c>
      <c r="C69" s="231" t="s">
        <v>174</v>
      </c>
      <c r="D69" s="232">
        <v>26</v>
      </c>
      <c r="E69" s="18">
        <f>(D69-B69)*100</f>
        <v>500</v>
      </c>
      <c r="F69" s="233">
        <v>3.25</v>
      </c>
      <c r="G69" s="18">
        <v>0</v>
      </c>
      <c r="H69" s="339">
        <v>0</v>
      </c>
      <c r="I69" s="18">
        <f>$H$64*100+10</f>
        <v>536</v>
      </c>
      <c r="J69" s="19"/>
      <c r="K69" s="234"/>
    </row>
    <row r="70" spans="1:17">
      <c r="A70" s="17" t="str">
        <f>A11</f>
        <v>(NO.02+15)</v>
      </c>
      <c r="B70" s="18"/>
      <c r="C70" s="18"/>
      <c r="D70" s="18"/>
      <c r="E70" s="18"/>
      <c r="F70" s="18"/>
      <c r="G70" s="18">
        <v>60</v>
      </c>
      <c r="H70" s="339">
        <v>190</v>
      </c>
      <c r="I70" s="18">
        <f>I69-H70</f>
        <v>346</v>
      </c>
      <c r="J70" s="19">
        <f xml:space="preserve"> (((2.3)^2*F69^2)*LOG(E69/F69)*LOG(I69/I70))/(2*E69*(G70-G69))</f>
        <v>3.8716261251187887E-4</v>
      </c>
      <c r="K70" s="20"/>
    </row>
    <row r="71" spans="1:17">
      <c r="A71" s="21"/>
      <c r="B71" s="18"/>
      <c r="C71" s="18"/>
      <c r="D71" s="18"/>
      <c r="E71" s="18"/>
      <c r="F71" s="18"/>
      <c r="G71" s="18">
        <v>120</v>
      </c>
      <c r="H71" s="339">
        <v>250</v>
      </c>
      <c r="I71" s="18">
        <f>I69-H71</f>
        <v>286</v>
      </c>
      <c r="J71" s="19">
        <f t="shared" ref="J71:J74" si="0" xml:space="preserve"> (((2.3)^2*$F$69^2)*LOG($E$69/$F$69)*LOG($I$69/I71))/(2*$E$69*(G71-$G$69))</f>
        <v>2.7781105435875327E-4</v>
      </c>
      <c r="K71" s="20"/>
      <c r="L71" s="307"/>
    </row>
    <row r="72" spans="1:17">
      <c r="A72" s="21"/>
      <c r="B72" s="18"/>
      <c r="C72" s="18"/>
      <c r="D72" s="18"/>
      <c r="E72" s="18"/>
      <c r="F72" s="18"/>
      <c r="G72" s="18">
        <v>180</v>
      </c>
      <c r="H72" s="339">
        <v>285</v>
      </c>
      <c r="I72" s="18">
        <f>I69-H72</f>
        <v>251</v>
      </c>
      <c r="J72" s="19">
        <f t="shared" si="0"/>
        <v>2.2369667226424184E-4</v>
      </c>
      <c r="K72" s="20"/>
      <c r="L72" s="307"/>
    </row>
    <row r="73" spans="1:17">
      <c r="A73" s="21"/>
      <c r="B73" s="18"/>
      <c r="C73" s="18"/>
      <c r="D73" s="18"/>
      <c r="E73" s="18"/>
      <c r="F73" s="18"/>
      <c r="G73" s="18">
        <v>240</v>
      </c>
      <c r="H73" s="339">
        <v>318</v>
      </c>
      <c r="I73" s="18">
        <f>I69-H73</f>
        <v>218</v>
      </c>
      <c r="J73" s="19">
        <f t="shared" si="0"/>
        <v>1.9894350885285092E-4</v>
      </c>
      <c r="K73" s="20"/>
      <c r="L73" s="307"/>
    </row>
    <row r="74" spans="1:17">
      <c r="A74" s="21"/>
      <c r="B74" s="18"/>
      <c r="C74" s="18"/>
      <c r="D74" s="18"/>
      <c r="E74" s="18"/>
      <c r="F74" s="18"/>
      <c r="G74" s="18">
        <v>300</v>
      </c>
      <c r="H74" s="339">
        <v>348</v>
      </c>
      <c r="I74" s="18">
        <f>I69-H74</f>
        <v>188</v>
      </c>
      <c r="J74" s="19">
        <f t="shared" si="0"/>
        <v>1.8534682408880696E-4</v>
      </c>
      <c r="K74" s="20"/>
      <c r="L74" s="307"/>
    </row>
    <row r="75" spans="1:17">
      <c r="A75" s="21"/>
      <c r="B75" s="18"/>
      <c r="C75" s="18"/>
      <c r="D75" s="18"/>
      <c r="E75" s="18"/>
      <c r="F75" s="18"/>
      <c r="G75" s="18"/>
      <c r="H75" s="18"/>
      <c r="I75" s="18"/>
      <c r="J75" s="228">
        <f>AVERAGE(J70:J74)</f>
        <v>2.545921344153064E-4</v>
      </c>
      <c r="K75" s="22" t="s">
        <v>18</v>
      </c>
    </row>
    <row r="76" spans="1:17">
      <c r="A76" s="21"/>
      <c r="B76" s="18"/>
      <c r="C76" s="18"/>
      <c r="D76" s="18"/>
      <c r="E76" s="18"/>
      <c r="F76" s="18"/>
      <c r="G76" s="18"/>
      <c r="H76" s="18"/>
      <c r="I76" s="18"/>
      <c r="J76" s="19"/>
      <c r="K76" s="22"/>
    </row>
    <row r="77" spans="1:17">
      <c r="A77" s="21"/>
      <c r="B77" s="230"/>
      <c r="C77" s="231"/>
      <c r="D77" s="232"/>
      <c r="E77" s="18"/>
      <c r="F77" s="233"/>
      <c r="G77" s="18"/>
      <c r="H77" s="18"/>
      <c r="I77" s="18"/>
      <c r="J77" s="19"/>
      <c r="K77" s="234"/>
    </row>
    <row r="78" spans="1:17">
      <c r="A78" s="21"/>
      <c r="B78" s="230">
        <v>26</v>
      </c>
      <c r="C78" s="231" t="s">
        <v>174</v>
      </c>
      <c r="D78" s="232">
        <v>27</v>
      </c>
      <c r="E78" s="18">
        <f>(D78-B78)*100</f>
        <v>100</v>
      </c>
      <c r="F78" s="233">
        <v>3.25</v>
      </c>
      <c r="G78" s="18">
        <v>0</v>
      </c>
      <c r="H78" s="339">
        <v>0</v>
      </c>
      <c r="I78" s="18">
        <f>$H$64*100+10</f>
        <v>536</v>
      </c>
      <c r="J78" s="19"/>
      <c r="K78" s="234"/>
    </row>
    <row r="79" spans="1:17">
      <c r="A79" s="21"/>
      <c r="B79" s="18"/>
      <c r="C79" s="18"/>
      <c r="D79" s="18"/>
      <c r="E79" s="18"/>
      <c r="F79" s="18"/>
      <c r="G79" s="18">
        <v>60</v>
      </c>
      <c r="H79" s="339">
        <v>60</v>
      </c>
      <c r="I79" s="18">
        <f>I78-H79</f>
        <v>476</v>
      </c>
      <c r="J79" s="19">
        <f xml:space="preserve"> (((2.3)^2*$F$78^2)*LOG($E$78/$F$78)*LOG($I$78/I79))/(2*$E$78*(G79-$G$78))</f>
        <v>3.5725047059205093E-4</v>
      </c>
      <c r="K79" s="20"/>
      <c r="L79" s="307"/>
    </row>
    <row r="80" spans="1:17">
      <c r="A80" s="21"/>
      <c r="B80" s="18"/>
      <c r="C80" s="18"/>
      <c r="D80" s="18"/>
      <c r="E80" s="18"/>
      <c r="F80" s="18"/>
      <c r="G80" s="18">
        <v>120</v>
      </c>
      <c r="H80" s="339">
        <v>65</v>
      </c>
      <c r="I80" s="18">
        <f>I78-H80</f>
        <v>471</v>
      </c>
      <c r="J80" s="19">
        <f t="shared" ref="J80:J83" si="1" xml:space="preserve"> (((2.3)^2*$F$78^2)*LOG($E$78/$F$78)*LOG($I$78/I80))/(2*$E$78*(G80-$G$78))</f>
        <v>1.9451386680160613E-4</v>
      </c>
      <c r="K80" s="20"/>
      <c r="L80" s="307"/>
    </row>
    <row r="81" spans="1:12">
      <c r="A81" s="21"/>
      <c r="B81" s="18"/>
      <c r="C81" s="18"/>
      <c r="D81" s="18"/>
      <c r="E81" s="18"/>
      <c r="F81" s="18"/>
      <c r="G81" s="18">
        <v>180</v>
      </c>
      <c r="H81" s="339">
        <v>70</v>
      </c>
      <c r="I81" s="18">
        <f>I78-H81</f>
        <v>466</v>
      </c>
      <c r="J81" s="19">
        <f t="shared" si="1"/>
        <v>1.4038138045479202E-4</v>
      </c>
      <c r="K81" s="20"/>
      <c r="L81" s="307"/>
    </row>
    <row r="82" spans="1:12">
      <c r="A82" s="10"/>
      <c r="B82" s="18"/>
      <c r="C82" s="18"/>
      <c r="D82" s="18"/>
      <c r="E82" s="18"/>
      <c r="F82" s="18"/>
      <c r="G82" s="18">
        <v>240</v>
      </c>
      <c r="H82" s="339">
        <v>75</v>
      </c>
      <c r="I82" s="18">
        <f>I78-H82</f>
        <v>461</v>
      </c>
      <c r="J82" s="19">
        <f t="shared" si="1"/>
        <v>1.1340175278124964E-4</v>
      </c>
      <c r="K82" s="20"/>
      <c r="L82" s="307"/>
    </row>
    <row r="83" spans="1:12">
      <c r="A83" s="17"/>
      <c r="B83" s="18"/>
      <c r="C83" s="18"/>
      <c r="D83" s="18"/>
      <c r="E83" s="18"/>
      <c r="F83" s="18"/>
      <c r="G83" s="18">
        <v>300</v>
      </c>
      <c r="H83" s="339">
        <v>76</v>
      </c>
      <c r="I83" s="18">
        <f>I78-H83</f>
        <v>460</v>
      </c>
      <c r="J83" s="19">
        <f t="shared" si="1"/>
        <v>9.2028364234298207E-5</v>
      </c>
      <c r="K83" s="20"/>
    </row>
    <row r="84" spans="1:12">
      <c r="A84" s="21"/>
      <c r="B84" s="18"/>
      <c r="C84" s="18"/>
      <c r="D84" s="18"/>
      <c r="E84" s="18"/>
      <c r="F84" s="18"/>
      <c r="G84" s="18"/>
      <c r="H84" s="18"/>
      <c r="I84" s="18"/>
      <c r="J84" s="228">
        <f>AVERAGE(J79:J83)</f>
        <v>1.7951516697279935E-4</v>
      </c>
      <c r="K84" s="22" t="s">
        <v>18</v>
      </c>
    </row>
    <row r="85" spans="1:12">
      <c r="A85" s="10"/>
      <c r="B85" s="230"/>
      <c r="C85" s="231"/>
      <c r="D85" s="232"/>
      <c r="E85" s="18"/>
      <c r="F85" s="233"/>
      <c r="G85" s="18"/>
      <c r="H85" s="18"/>
      <c r="I85" s="18"/>
      <c r="J85" s="19"/>
      <c r="K85" s="234"/>
    </row>
    <row r="86" spans="1:12">
      <c r="A86" s="17"/>
      <c r="B86" s="18"/>
      <c r="C86" s="18"/>
      <c r="D86" s="18"/>
      <c r="E86" s="18"/>
      <c r="F86" s="18"/>
      <c r="G86" s="18"/>
      <c r="H86" s="18"/>
      <c r="I86" s="18"/>
      <c r="J86" s="19"/>
      <c r="K86" s="20"/>
    </row>
    <row r="87" spans="1:12">
      <c r="A87" s="21"/>
      <c r="B87" s="18"/>
      <c r="C87" s="18"/>
      <c r="D87" s="18"/>
      <c r="E87" s="18"/>
      <c r="F87" s="18"/>
      <c r="G87" s="18"/>
      <c r="H87" s="18"/>
      <c r="I87" s="18"/>
      <c r="J87" s="19"/>
      <c r="K87" s="20"/>
      <c r="L87" s="307"/>
    </row>
    <row r="88" spans="1:12">
      <c r="A88" s="21"/>
      <c r="B88" s="18"/>
      <c r="C88" s="18"/>
      <c r="D88" s="18"/>
      <c r="E88" s="18"/>
      <c r="F88" s="18"/>
      <c r="G88" s="18"/>
      <c r="H88" s="18"/>
      <c r="I88" s="18"/>
      <c r="J88" s="19"/>
      <c r="K88" s="20"/>
      <c r="L88" s="307"/>
    </row>
    <row r="89" spans="1:12">
      <c r="A89" s="21"/>
      <c r="B89" s="18"/>
      <c r="C89" s="18"/>
      <c r="D89" s="18"/>
      <c r="E89" s="18"/>
      <c r="F89" s="18"/>
      <c r="G89" s="18"/>
      <c r="H89" s="18"/>
      <c r="I89" s="18"/>
      <c r="J89" s="19"/>
      <c r="K89" s="20"/>
      <c r="L89" s="307"/>
    </row>
    <row r="90" spans="1:12">
      <c r="A90" s="21"/>
      <c r="B90" s="18"/>
      <c r="C90" s="18"/>
      <c r="D90" s="18"/>
      <c r="E90" s="18"/>
      <c r="F90" s="18"/>
      <c r="G90" s="18"/>
      <c r="H90" s="18"/>
      <c r="I90" s="18"/>
      <c r="J90" s="19"/>
      <c r="K90" s="20"/>
      <c r="L90" s="307"/>
    </row>
    <row r="91" spans="1:12">
      <c r="A91" s="21"/>
      <c r="B91" s="18"/>
      <c r="C91" s="18"/>
      <c r="D91" s="18"/>
      <c r="E91" s="18"/>
      <c r="F91" s="18"/>
      <c r="G91" s="18"/>
      <c r="H91" s="18"/>
      <c r="I91" s="18"/>
      <c r="J91" s="228"/>
      <c r="K91" s="22"/>
    </row>
    <row r="92" spans="1:12">
      <c r="A92" s="21"/>
      <c r="B92" s="11"/>
      <c r="C92" s="12"/>
      <c r="D92" s="13"/>
      <c r="E92" s="14"/>
      <c r="F92" s="15"/>
      <c r="G92" s="14"/>
      <c r="H92" s="14"/>
      <c r="I92" s="18"/>
      <c r="J92" s="19"/>
      <c r="K92" s="16"/>
    </row>
    <row r="93" spans="1:12">
      <c r="A93" s="21"/>
      <c r="B93" s="230"/>
      <c r="C93" s="231"/>
      <c r="D93" s="232"/>
      <c r="E93" s="18"/>
      <c r="F93" s="233"/>
      <c r="G93" s="18"/>
      <c r="H93" s="18"/>
      <c r="I93" s="18"/>
      <c r="J93" s="19"/>
      <c r="K93" s="234"/>
    </row>
    <row r="94" spans="1:12">
      <c r="A94" s="21"/>
      <c r="B94" s="18"/>
      <c r="C94" s="18"/>
      <c r="D94" s="18"/>
      <c r="E94" s="18"/>
      <c r="F94" s="18"/>
      <c r="G94" s="18"/>
      <c r="H94" s="18"/>
      <c r="I94" s="18"/>
      <c r="J94" s="19"/>
      <c r="K94" s="20"/>
    </row>
    <row r="95" spans="1:12">
      <c r="A95" s="21"/>
      <c r="B95" s="18"/>
      <c r="C95" s="18"/>
      <c r="D95" s="18"/>
      <c r="E95" s="18"/>
      <c r="F95" s="18"/>
      <c r="G95" s="18"/>
      <c r="H95" s="18"/>
      <c r="I95" s="18"/>
      <c r="J95" s="19"/>
      <c r="K95" s="20"/>
      <c r="L95" s="307"/>
    </row>
    <row r="96" spans="1:12">
      <c r="A96" s="21"/>
      <c r="B96" s="18"/>
      <c r="C96" s="18"/>
      <c r="D96" s="18"/>
      <c r="E96" s="18"/>
      <c r="F96" s="18"/>
      <c r="G96" s="18"/>
      <c r="H96" s="18"/>
      <c r="I96" s="18"/>
      <c r="J96" s="19"/>
      <c r="K96" s="20"/>
      <c r="L96" s="307"/>
    </row>
    <row r="97" spans="1:12">
      <c r="A97" s="21"/>
      <c r="B97" s="18"/>
      <c r="C97" s="18"/>
      <c r="D97" s="18"/>
      <c r="E97" s="18"/>
      <c r="F97" s="18"/>
      <c r="G97" s="18"/>
      <c r="H97" s="18"/>
      <c r="I97" s="18"/>
      <c r="J97" s="19"/>
      <c r="K97" s="20"/>
      <c r="L97" s="307"/>
    </row>
    <row r="98" spans="1:12">
      <c r="A98" s="21"/>
      <c r="B98" s="18"/>
      <c r="C98" s="18"/>
      <c r="D98" s="18"/>
      <c r="E98" s="18"/>
      <c r="F98" s="18"/>
      <c r="G98" s="18"/>
      <c r="H98" s="18"/>
      <c r="I98" s="18"/>
      <c r="J98" s="19"/>
      <c r="K98" s="20"/>
      <c r="L98" s="307"/>
    </row>
    <row r="99" spans="1:12">
      <c r="A99" s="21"/>
      <c r="B99" s="18"/>
      <c r="C99" s="18"/>
      <c r="D99" s="18"/>
      <c r="E99" s="18"/>
      <c r="F99" s="18"/>
      <c r="G99" s="18"/>
      <c r="H99" s="18"/>
      <c r="I99" s="18"/>
      <c r="J99" s="228"/>
      <c r="K99" s="22"/>
    </row>
    <row r="100" spans="1:12">
      <c r="A100" s="21"/>
      <c r="B100" s="18"/>
      <c r="C100" s="18"/>
      <c r="D100" s="18"/>
      <c r="E100" s="18"/>
      <c r="F100" s="18"/>
      <c r="G100" s="18"/>
      <c r="H100" s="18"/>
      <c r="I100" s="18"/>
      <c r="J100" s="19"/>
      <c r="K100" s="22"/>
    </row>
    <row r="101" spans="1:12">
      <c r="A101" s="21"/>
      <c r="B101" s="18"/>
      <c r="C101" s="18"/>
      <c r="D101" s="18"/>
      <c r="E101" s="18"/>
      <c r="F101" s="18"/>
      <c r="G101" s="18"/>
      <c r="H101" s="18"/>
      <c r="I101" s="18"/>
      <c r="J101" s="19"/>
      <c r="K101" s="20"/>
    </row>
    <row r="102" spans="1:12">
      <c r="A102" s="21"/>
      <c r="B102" s="11"/>
      <c r="C102" s="12"/>
      <c r="D102" s="13"/>
      <c r="E102" s="14"/>
      <c r="F102" s="15"/>
      <c r="G102" s="14"/>
      <c r="H102" s="14"/>
      <c r="I102" s="18"/>
      <c r="J102" s="19"/>
      <c r="K102" s="16"/>
    </row>
    <row r="103" spans="1:12">
      <c r="A103" s="23"/>
      <c r="B103" s="11"/>
      <c r="C103" s="12"/>
      <c r="D103" s="13"/>
      <c r="E103" s="14"/>
      <c r="F103" s="15"/>
      <c r="G103" s="14"/>
      <c r="H103" s="14"/>
      <c r="I103" s="18"/>
      <c r="J103" s="19"/>
      <c r="K103" s="16"/>
    </row>
    <row r="104" spans="1:12" ht="14.25" thickBot="1">
      <c r="A104" s="24"/>
      <c r="B104" s="46"/>
      <c r="C104" s="46"/>
      <c r="D104" s="46"/>
      <c r="E104" s="46"/>
      <c r="F104" s="46"/>
      <c r="G104" s="46"/>
      <c r="H104" s="46"/>
      <c r="I104" s="46"/>
      <c r="J104" s="47"/>
      <c r="K104" s="48"/>
    </row>
    <row r="105" spans="1:12" ht="14.25" thickTop="1">
      <c r="A105" s="7"/>
      <c r="B105" s="1"/>
      <c r="C105" s="1"/>
      <c r="D105" s="1"/>
      <c r="E105" s="1"/>
      <c r="F105" s="1"/>
      <c r="G105" s="1"/>
      <c r="H105" s="1"/>
      <c r="J105" s="25"/>
      <c r="K105" s="9"/>
    </row>
    <row r="106" spans="1:12" ht="27.75" customHeight="1">
      <c r="A106" s="7"/>
      <c r="B106" s="26"/>
      <c r="C106" s="26"/>
      <c r="D106" s="26"/>
      <c r="E106" s="26"/>
      <c r="F106" s="26"/>
      <c r="G106" s="26"/>
      <c r="H106" s="26" t="s">
        <v>19</v>
      </c>
      <c r="I106" s="26"/>
      <c r="J106" s="27"/>
      <c r="K106" s="9"/>
    </row>
    <row r="107" spans="1:12">
      <c r="A107" s="7"/>
      <c r="B107" s="28"/>
      <c r="C107" s="29"/>
      <c r="D107" s="30"/>
      <c r="E107" s="31"/>
      <c r="F107" s="26"/>
      <c r="G107" s="26"/>
      <c r="H107" s="26"/>
      <c r="I107" s="26"/>
      <c r="J107" s="27"/>
      <c r="K107" s="9"/>
    </row>
    <row r="108" spans="1:12">
      <c r="A108" s="7"/>
      <c r="B108" s="32"/>
      <c r="C108" s="32"/>
      <c r="D108" s="33"/>
      <c r="E108" s="32"/>
      <c r="F108" s="34"/>
      <c r="G108" s="32"/>
      <c r="H108" s="32"/>
      <c r="I108" s="1" t="s">
        <v>20</v>
      </c>
      <c r="J108" s="35"/>
      <c r="K108" s="9"/>
    </row>
    <row r="109" spans="1:12">
      <c r="A109" s="7"/>
      <c r="B109" s="26"/>
      <c r="C109" s="26"/>
      <c r="D109" s="30"/>
      <c r="E109" s="26"/>
      <c r="F109" s="26"/>
      <c r="G109" s="26"/>
      <c r="H109" s="26"/>
      <c r="J109" s="27"/>
      <c r="K109" s="9"/>
    </row>
    <row r="110" spans="1:12" ht="15.75">
      <c r="A110" s="7"/>
      <c r="B110" s="26"/>
      <c r="C110" s="26"/>
      <c r="D110" s="30"/>
      <c r="E110" s="26"/>
      <c r="F110" s="28" t="s">
        <v>21</v>
      </c>
      <c r="G110" s="26"/>
      <c r="H110" s="26"/>
      <c r="I110" s="1" t="s">
        <v>22</v>
      </c>
      <c r="J110" s="27"/>
      <c r="K110" s="9"/>
    </row>
    <row r="111" spans="1:12" ht="15.75">
      <c r="A111" s="7"/>
      <c r="B111" s="1"/>
      <c r="C111" s="1"/>
      <c r="D111" s="36"/>
      <c r="E111" s="1" t="s">
        <v>23</v>
      </c>
      <c r="F111" s="1"/>
      <c r="G111" s="1"/>
      <c r="H111" s="1"/>
      <c r="I111" s="1"/>
      <c r="J111" s="25"/>
      <c r="K111" s="9"/>
    </row>
    <row r="112" spans="1:12" ht="15.75">
      <c r="A112" s="7"/>
      <c r="B112" s="1"/>
      <c r="C112" s="1"/>
      <c r="D112" s="36"/>
      <c r="E112" s="1"/>
      <c r="F112" s="37"/>
      <c r="G112" s="1"/>
      <c r="H112" s="1"/>
      <c r="I112" s="1" t="s">
        <v>24</v>
      </c>
      <c r="J112" s="25"/>
      <c r="K112" s="9"/>
    </row>
    <row r="113" spans="1:11">
      <c r="A113" s="7"/>
      <c r="B113" s="1"/>
      <c r="C113" s="1"/>
      <c r="D113" s="36"/>
      <c r="E113" s="1"/>
      <c r="F113" s="37"/>
      <c r="G113" s="1"/>
      <c r="H113" s="1"/>
      <c r="I113" s="1"/>
      <c r="J113" s="25"/>
      <c r="K113" s="9"/>
    </row>
    <row r="114" spans="1:11">
      <c r="A114" s="7"/>
      <c r="B114" s="1"/>
      <c r="C114" s="1"/>
      <c r="D114" s="38"/>
      <c r="E114" s="1"/>
      <c r="F114" s="1" t="s">
        <v>25</v>
      </c>
      <c r="G114" s="1"/>
      <c r="H114" s="1"/>
      <c r="I114" s="1" t="s">
        <v>26</v>
      </c>
      <c r="J114" s="25"/>
      <c r="K114" s="9"/>
    </row>
    <row r="115" spans="1:11">
      <c r="A115" s="7"/>
      <c r="B115" s="1"/>
      <c r="C115" s="1"/>
      <c r="D115" s="39"/>
      <c r="E115" s="1"/>
      <c r="F115" s="37"/>
      <c r="G115" s="1"/>
      <c r="H115" s="1"/>
      <c r="J115" s="25"/>
      <c r="K115" s="9"/>
    </row>
    <row r="116" spans="1:11">
      <c r="A116" s="7"/>
      <c r="B116" s="40"/>
      <c r="C116" s="1"/>
      <c r="D116" s="1"/>
      <c r="E116" s="1"/>
      <c r="F116" s="1"/>
      <c r="G116" s="1"/>
      <c r="H116" s="1"/>
      <c r="I116" s="1" t="s">
        <v>27</v>
      </c>
      <c r="J116" s="25"/>
      <c r="K116" s="9"/>
    </row>
    <row r="117" spans="1:11">
      <c r="A117" s="7"/>
      <c r="B117" s="1"/>
      <c r="C117" s="1"/>
      <c r="D117" s="41" t="s">
        <v>28</v>
      </c>
      <c r="E117" s="1"/>
      <c r="F117" s="1"/>
      <c r="G117" s="1"/>
      <c r="H117" s="1"/>
      <c r="I117" s="1"/>
      <c r="J117" s="25"/>
      <c r="K117" s="9"/>
    </row>
    <row r="118" spans="1:11" ht="14.25" thickBot="1">
      <c r="A118" s="42"/>
      <c r="B118" s="43"/>
      <c r="C118" s="43"/>
      <c r="D118" s="43"/>
      <c r="E118" s="43"/>
      <c r="F118" s="43"/>
      <c r="G118" s="43"/>
      <c r="H118" s="43"/>
      <c r="I118" s="43"/>
      <c r="J118" s="44"/>
      <c r="K118" s="45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</sheetData>
  <mergeCells count="22">
    <mergeCell ref="A2:K2"/>
    <mergeCell ref="A4:B4"/>
    <mergeCell ref="C4:F4"/>
    <mergeCell ref="H4:I4"/>
    <mergeCell ref="A5:B5"/>
    <mergeCell ref="C5:F5"/>
    <mergeCell ref="H5:I5"/>
    <mergeCell ref="K66:K67"/>
    <mergeCell ref="B67:E67"/>
    <mergeCell ref="A7:A8"/>
    <mergeCell ref="B7:E7"/>
    <mergeCell ref="K7:K8"/>
    <mergeCell ref="B8:E8"/>
    <mergeCell ref="A61:K61"/>
    <mergeCell ref="A63:B63"/>
    <mergeCell ref="C63:F63"/>
    <mergeCell ref="H63:I63"/>
    <mergeCell ref="A64:B64"/>
    <mergeCell ref="C64:F64"/>
    <mergeCell ref="H64:I64"/>
    <mergeCell ref="A66:A67"/>
    <mergeCell ref="B66:E66"/>
  </mergeCells>
  <phoneticPr fontId="3" type="noConversion"/>
  <printOptions horizontalCentered="1" verticalCentered="1"/>
  <pageMargins left="0.6692913385826772" right="0.6692913385826772" top="0.82677165354330717" bottom="0.82677165354330717" header="0.51181102362204722" footer="1.0629921259842521"/>
  <pageSetup paperSize="9" scale="81" orientation="portrait" r:id="rId1"/>
  <headerFooter alignWithMargins="0"/>
  <rowBreaks count="1" manualBreakCount="1">
    <brk id="118" max="10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0C02-5135-44E3-ABFF-D8993FFA5DC2}">
  <sheetPr codeName="Sheet7">
    <tabColor theme="6" tint="-0.499984740745262"/>
  </sheetPr>
  <dimension ref="A1:Q119"/>
  <sheetViews>
    <sheetView zoomScale="85" zoomScaleNormal="85" zoomScaleSheetLayoutView="85" workbookViewId="0">
      <selection activeCell="J89" sqref="J89"/>
    </sheetView>
  </sheetViews>
  <sheetFormatPr defaultRowHeight="13.5"/>
  <cols>
    <col min="1" max="1" width="7.44140625" style="276" customWidth="1"/>
    <col min="2" max="2" width="5.33203125" style="276" customWidth="1"/>
    <col min="3" max="3" width="2.109375" style="276" customWidth="1"/>
    <col min="4" max="5" width="5.77734375" style="276" customWidth="1"/>
    <col min="6" max="6" width="13.109375" style="276" customWidth="1"/>
    <col min="7" max="7" width="8.109375" style="276" customWidth="1"/>
    <col min="8" max="8" width="8.88671875" style="276"/>
    <col min="9" max="9" width="13.6640625" style="276" customWidth="1"/>
    <col min="10" max="10" width="13.109375" style="276" customWidth="1"/>
    <col min="11" max="11" width="14.6640625" style="276" customWidth="1"/>
    <col min="12" max="16384" width="8.88671875" style="276"/>
  </cols>
  <sheetData>
    <row r="1" spans="1:17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 ht="27.75" customHeight="1">
      <c r="A2" s="420" t="s">
        <v>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7" ht="10.5" customHeight="1" thickBot="1"/>
    <row r="4" spans="1:17" ht="45" customHeight="1">
      <c r="A4" s="421" t="s">
        <v>1</v>
      </c>
      <c r="B4" s="422"/>
      <c r="C4" s="423" t="s">
        <v>245</v>
      </c>
      <c r="D4" s="424"/>
      <c r="E4" s="424"/>
      <c r="F4" s="425"/>
      <c r="G4" s="343" t="s">
        <v>2</v>
      </c>
      <c r="H4" s="426">
        <v>44151</v>
      </c>
      <c r="I4" s="426"/>
      <c r="J4" s="343" t="s">
        <v>229</v>
      </c>
      <c r="K4" s="344" t="s">
        <v>246</v>
      </c>
    </row>
    <row r="5" spans="1:17" ht="21.2" customHeight="1" thickBot="1">
      <c r="A5" s="427" t="s">
        <v>3</v>
      </c>
      <c r="B5" s="428"/>
      <c r="C5" s="428" t="s">
        <v>29</v>
      </c>
      <c r="D5" s="428"/>
      <c r="E5" s="428"/>
      <c r="F5" s="428"/>
      <c r="G5" s="342" t="s">
        <v>4</v>
      </c>
      <c r="H5" s="429">
        <v>13.04</v>
      </c>
      <c r="I5" s="430"/>
      <c r="J5" s="342" t="s">
        <v>5</v>
      </c>
      <c r="K5" s="4" t="s">
        <v>247</v>
      </c>
    </row>
    <row r="6" spans="1:17" ht="6.75" customHeight="1" thickBot="1">
      <c r="Q6" s="276" t="str">
        <f>D6&amp;E6&amp;F6</f>
        <v/>
      </c>
    </row>
    <row r="7" spans="1:17" ht="28.5" customHeight="1">
      <c r="A7" s="421" t="s">
        <v>6</v>
      </c>
      <c r="B7" s="422" t="s">
        <v>7</v>
      </c>
      <c r="C7" s="422"/>
      <c r="D7" s="422"/>
      <c r="E7" s="422"/>
      <c r="F7" s="343" t="s">
        <v>8</v>
      </c>
      <c r="G7" s="343" t="s">
        <v>9</v>
      </c>
      <c r="H7" s="343" t="s">
        <v>10</v>
      </c>
      <c r="I7" s="5" t="s">
        <v>11</v>
      </c>
      <c r="J7" s="343" t="s">
        <v>12</v>
      </c>
      <c r="K7" s="432" t="s">
        <v>13</v>
      </c>
    </row>
    <row r="8" spans="1:17" ht="20.25" customHeight="1" thickBot="1">
      <c r="A8" s="431"/>
      <c r="B8" s="434" t="s">
        <v>14</v>
      </c>
      <c r="C8" s="434"/>
      <c r="D8" s="434"/>
      <c r="E8" s="434"/>
      <c r="F8" s="345" t="s">
        <v>15</v>
      </c>
      <c r="G8" s="345" t="s">
        <v>16</v>
      </c>
      <c r="H8" s="345" t="s">
        <v>15</v>
      </c>
      <c r="I8" s="345" t="s">
        <v>15</v>
      </c>
      <c r="J8" s="345" t="s">
        <v>17</v>
      </c>
      <c r="K8" s="433"/>
    </row>
    <row r="9" spans="1:17" ht="7.5" customHeight="1" thickTop="1">
      <c r="A9" s="7"/>
      <c r="B9" s="1"/>
      <c r="C9" s="8"/>
      <c r="D9" s="1"/>
      <c r="E9" s="1"/>
      <c r="F9" s="1"/>
      <c r="G9" s="1"/>
      <c r="H9" s="1"/>
      <c r="I9" s="1"/>
      <c r="J9" s="1"/>
      <c r="K9" s="9"/>
    </row>
    <row r="10" spans="1:17">
      <c r="A10" s="229" t="s">
        <v>238</v>
      </c>
      <c r="B10" s="230">
        <v>1</v>
      </c>
      <c r="C10" s="231" t="s">
        <v>174</v>
      </c>
      <c r="D10" s="232">
        <v>6</v>
      </c>
      <c r="E10" s="18">
        <f>(D10-B10)*100</f>
        <v>500</v>
      </c>
      <c r="F10" s="233">
        <v>3.25</v>
      </c>
      <c r="G10" s="18">
        <v>0</v>
      </c>
      <c r="H10" s="346">
        <v>0</v>
      </c>
      <c r="I10" s="18">
        <f>H5*100+10</f>
        <v>1314</v>
      </c>
      <c r="J10" s="19"/>
      <c r="K10" s="234"/>
    </row>
    <row r="11" spans="1:17">
      <c r="A11" s="17" t="s">
        <v>240</v>
      </c>
      <c r="B11" s="18"/>
      <c r="C11" s="18"/>
      <c r="D11" s="18"/>
      <c r="E11" s="18"/>
      <c r="F11" s="18"/>
      <c r="G11" s="18">
        <v>60</v>
      </c>
      <c r="H11" s="346">
        <v>434</v>
      </c>
      <c r="I11" s="18">
        <f>I10-H11</f>
        <v>880</v>
      </c>
      <c r="J11" s="19">
        <f xml:space="preserve"> (((2.3)^2*$F$10^2)*LOG($E$10/$F$10)*LOG($I$10/I11))/(2*$E$10*(G11-$G$10))</f>
        <v>3.5462354337174119E-4</v>
      </c>
      <c r="K11" s="20"/>
    </row>
    <row r="12" spans="1:17">
      <c r="A12" s="21"/>
      <c r="B12" s="18"/>
      <c r="C12" s="18"/>
      <c r="D12" s="18"/>
      <c r="E12" s="18"/>
      <c r="F12" s="18"/>
      <c r="G12" s="18">
        <v>120</v>
      </c>
      <c r="H12" s="346">
        <v>518</v>
      </c>
      <c r="I12" s="18">
        <f>I10-H12</f>
        <v>796</v>
      </c>
      <c r="J12" s="19">
        <f xml:space="preserve"> (((2.3)^2*$F$10^2)*LOG($E$10/$F$10)*LOG($I$10/I12))/(2*$E$10*(G12-$G$10))</f>
        <v>2.2168190699109778E-4</v>
      </c>
      <c r="K12" s="20"/>
      <c r="L12" s="307"/>
    </row>
    <row r="13" spans="1:17">
      <c r="A13" s="21"/>
      <c r="B13" s="18"/>
      <c r="C13" s="18"/>
      <c r="D13" s="18"/>
      <c r="E13" s="18"/>
      <c r="F13" s="18"/>
      <c r="G13" s="18">
        <v>180</v>
      </c>
      <c r="H13" s="346">
        <v>565</v>
      </c>
      <c r="I13" s="18">
        <f>I10-H13</f>
        <v>749</v>
      </c>
      <c r="J13" s="19">
        <f xml:space="preserve"> (((2.3)^2*$F$10^2)*LOG($E$10/$F$10)*LOG($I$10/I13))/(2*$E$10*(G13-$G$10))</f>
        <v>1.6573252966211788E-4</v>
      </c>
      <c r="K13" s="20"/>
      <c r="L13" s="307"/>
    </row>
    <row r="14" spans="1:17">
      <c r="A14" s="21"/>
      <c r="B14" s="18"/>
      <c r="C14" s="18"/>
      <c r="D14" s="18"/>
      <c r="E14" s="18"/>
      <c r="F14" s="18"/>
      <c r="G14" s="18">
        <v>240</v>
      </c>
      <c r="H14" s="346">
        <v>597</v>
      </c>
      <c r="I14" s="18">
        <f>I10-H14</f>
        <v>717</v>
      </c>
      <c r="J14" s="19">
        <f xml:space="preserve"> (((2.3)^2*$F$10^2)*LOG($E$10/$F$10)*LOG($I$10/I14))/(2*$E$10*(G14-$G$10))</f>
        <v>1.3395493453499847E-4</v>
      </c>
      <c r="K14" s="20"/>
      <c r="L14" s="307"/>
    </row>
    <row r="15" spans="1:17">
      <c r="A15" s="21"/>
      <c r="B15" s="18"/>
      <c r="C15" s="18"/>
      <c r="D15" s="18"/>
      <c r="E15" s="18"/>
      <c r="F15" s="18"/>
      <c r="G15" s="18">
        <v>300</v>
      </c>
      <c r="H15" s="346">
        <v>625</v>
      </c>
      <c r="I15" s="18">
        <f>I10-H15</f>
        <v>689</v>
      </c>
      <c r="J15" s="19">
        <f xml:space="preserve"> (((2.3)^2*$F$10^2)*LOG($E$10/$F$10)*LOG($I$10/I15))/(2*$E$10*(G15-$G$10))</f>
        <v>1.1421106602221753E-4</v>
      </c>
      <c r="K15" s="20"/>
      <c r="L15" s="307"/>
    </row>
    <row r="16" spans="1:17">
      <c r="A16" s="21"/>
      <c r="B16" s="18"/>
      <c r="C16" s="18"/>
      <c r="D16" s="18"/>
      <c r="E16" s="18"/>
      <c r="F16" s="18"/>
      <c r="G16" s="18"/>
      <c r="H16" s="18"/>
      <c r="I16" s="18"/>
      <c r="J16" s="228">
        <f>AVERAGE(J11:J15)</f>
        <v>1.9804079611643457E-4</v>
      </c>
      <c r="K16" s="22" t="s">
        <v>18</v>
      </c>
    </row>
    <row r="17" spans="1:12">
      <c r="A17" s="21"/>
      <c r="B17" s="18"/>
      <c r="C17" s="18"/>
      <c r="D17" s="18"/>
      <c r="E17" s="18"/>
      <c r="F17" s="18"/>
      <c r="G17" s="18"/>
      <c r="H17" s="18"/>
      <c r="I17" s="18"/>
      <c r="J17" s="19"/>
      <c r="K17" s="22"/>
    </row>
    <row r="18" spans="1:12">
      <c r="A18" s="21"/>
      <c r="B18" s="230">
        <f>D10</f>
        <v>6</v>
      </c>
      <c r="C18" s="231" t="s">
        <v>174</v>
      </c>
      <c r="D18" s="232">
        <v>11</v>
      </c>
      <c r="E18" s="18">
        <f>(D18-B18)*100</f>
        <v>500</v>
      </c>
      <c r="F18" s="233">
        <v>3.25</v>
      </c>
      <c r="G18" s="18">
        <v>0</v>
      </c>
      <c r="H18" s="339">
        <v>0</v>
      </c>
      <c r="I18" s="18">
        <f>H5*100+10</f>
        <v>1314</v>
      </c>
      <c r="J18" s="19"/>
      <c r="K18" s="234"/>
    </row>
    <row r="19" spans="1:12">
      <c r="A19" s="21"/>
      <c r="B19" s="18"/>
      <c r="C19" s="18"/>
      <c r="D19" s="18"/>
      <c r="E19" s="18"/>
      <c r="F19" s="18"/>
      <c r="G19" s="18">
        <v>60</v>
      </c>
      <c r="H19" s="339">
        <v>493</v>
      </c>
      <c r="I19" s="18">
        <f>I18-H19</f>
        <v>821</v>
      </c>
      <c r="J19" s="19">
        <f xml:space="preserve"> (((2.3)^2*F18^2)*LOG(E18/F18)*LOG(I18/I19))/(2*E18*(G19-G18))</f>
        <v>4.1601011678592031E-4</v>
      </c>
      <c r="K19" s="20"/>
    </row>
    <row r="20" spans="1:12">
      <c r="A20" s="21"/>
      <c r="B20" s="18"/>
      <c r="C20" s="18"/>
      <c r="D20" s="18"/>
      <c r="E20" s="18"/>
      <c r="F20" s="18"/>
      <c r="G20" s="18">
        <v>120</v>
      </c>
      <c r="H20" s="339">
        <v>587</v>
      </c>
      <c r="I20" s="18">
        <f>I18-H20</f>
        <v>727</v>
      </c>
      <c r="J20" s="19">
        <f xml:space="preserve"> (((2.3)^2*F18^2)*LOG(E18/F18)*LOG(I18/I20))/(2*E18*(G20-G18))</f>
        <v>2.6178409192949764E-4</v>
      </c>
      <c r="K20" s="20"/>
      <c r="L20" s="307"/>
    </row>
    <row r="21" spans="1:12">
      <c r="A21" s="21"/>
      <c r="B21" s="18"/>
      <c r="C21" s="18"/>
      <c r="D21" s="18"/>
      <c r="E21" s="18"/>
      <c r="F21" s="18"/>
      <c r="G21" s="18">
        <v>180</v>
      </c>
      <c r="H21" s="339">
        <v>634</v>
      </c>
      <c r="I21" s="18">
        <f>I18-H21</f>
        <v>680</v>
      </c>
      <c r="J21" s="19">
        <f xml:space="preserve"> (((2.3)^2*F18^2)*LOG(E18/F18)*LOG(I18/I21))/(2*E18*(G21-G18))</f>
        <v>1.9422859549846175E-4</v>
      </c>
      <c r="K21" s="20"/>
      <c r="L21" s="307"/>
    </row>
    <row r="22" spans="1:12">
      <c r="A22" s="21"/>
      <c r="B22" s="18"/>
      <c r="C22" s="18"/>
      <c r="D22" s="18"/>
      <c r="E22" s="18"/>
      <c r="F22" s="18"/>
      <c r="G22" s="18">
        <v>240</v>
      </c>
      <c r="H22" s="339">
        <v>665</v>
      </c>
      <c r="I22" s="18">
        <f>I18-H22</f>
        <v>649</v>
      </c>
      <c r="J22" s="19">
        <f xml:space="preserve"> (((2.3)^2*F18^2)*LOG(E18/F18)*LOG(I18/I22))/(2*E18*(G22-G18))</f>
        <v>1.5598971797059868E-4</v>
      </c>
      <c r="K22" s="20"/>
      <c r="L22" s="307"/>
    </row>
    <row r="23" spans="1:12">
      <c r="A23" s="10"/>
      <c r="B23" s="18"/>
      <c r="C23" s="18"/>
      <c r="D23" s="18"/>
      <c r="E23" s="18"/>
      <c r="F23" s="18"/>
      <c r="G23" s="18">
        <v>300</v>
      </c>
      <c r="H23" s="339">
        <v>694</v>
      </c>
      <c r="I23" s="18">
        <f>I18-H23</f>
        <v>620</v>
      </c>
      <c r="J23" s="19">
        <f xml:space="preserve"> (((2.3)^2*F18^2)*LOG(E18/F18)*LOG(I18/I23))/(2*E18*(G23-G18))</f>
        <v>1.3287888585787494E-4</v>
      </c>
      <c r="K23" s="20"/>
      <c r="L23" s="307"/>
    </row>
    <row r="24" spans="1:12">
      <c r="A24" s="17"/>
      <c r="B24" s="18"/>
      <c r="C24" s="18"/>
      <c r="D24" s="18"/>
      <c r="E24" s="18"/>
      <c r="F24" s="18"/>
      <c r="G24" s="18"/>
      <c r="H24" s="18"/>
      <c r="I24" s="18"/>
      <c r="J24" s="228">
        <f>AVERAGE(J19:J23)</f>
        <v>2.3217828160847069E-4</v>
      </c>
      <c r="K24" s="22" t="s">
        <v>18</v>
      </c>
    </row>
    <row r="25" spans="1:12">
      <c r="A25" s="21"/>
      <c r="B25" s="11"/>
      <c r="C25" s="12"/>
      <c r="D25" s="13"/>
      <c r="E25" s="14"/>
      <c r="F25" s="15"/>
      <c r="G25" s="14"/>
      <c r="H25" s="14"/>
      <c r="I25" s="14"/>
      <c r="J25" s="19"/>
      <c r="K25" s="80"/>
    </row>
    <row r="26" spans="1:12">
      <c r="A26" s="10"/>
      <c r="B26" s="230">
        <f>D18</f>
        <v>11</v>
      </c>
      <c r="C26" s="231" t="s">
        <v>174</v>
      </c>
      <c r="D26" s="232">
        <v>16</v>
      </c>
      <c r="E26" s="18">
        <f>(D26-B26)*100</f>
        <v>500</v>
      </c>
      <c r="F26" s="233">
        <v>3.25</v>
      </c>
      <c r="G26" s="18">
        <v>0</v>
      </c>
      <c r="H26" s="339">
        <v>0</v>
      </c>
      <c r="I26" s="18">
        <f>H5*100+10</f>
        <v>1314</v>
      </c>
      <c r="J26" s="19"/>
      <c r="K26" s="234"/>
    </row>
    <row r="27" spans="1:12">
      <c r="A27" s="17"/>
      <c r="B27" s="18"/>
      <c r="C27" s="18"/>
      <c r="D27" s="18"/>
      <c r="E27" s="18"/>
      <c r="F27" s="18"/>
      <c r="G27" s="18">
        <v>60</v>
      </c>
      <c r="H27" s="339">
        <v>478</v>
      </c>
      <c r="I27" s="18">
        <f>I26-H27</f>
        <v>836</v>
      </c>
      <c r="J27" s="19">
        <f xml:space="preserve"> (((2.3)^2*F26^2)*LOG(E26/F26)*LOG(I26/I27))/(2*E26*(G27-G26))</f>
        <v>3.9999492834410101E-4</v>
      </c>
      <c r="K27" s="20"/>
    </row>
    <row r="28" spans="1:12">
      <c r="A28" s="21"/>
      <c r="B28" s="18"/>
      <c r="C28" s="18"/>
      <c r="D28" s="18"/>
      <c r="E28" s="18"/>
      <c r="F28" s="18"/>
      <c r="G28" s="18">
        <v>120</v>
      </c>
      <c r="H28" s="339">
        <v>562</v>
      </c>
      <c r="I28" s="18">
        <f>I26-H28</f>
        <v>752</v>
      </c>
      <c r="J28" s="19">
        <f xml:space="preserve"> (((2.3)^2*F26^2)*LOG(E26/F26)*LOG(I26/I28))/(2*E26*(G28-G26))</f>
        <v>2.4683087459448914E-4</v>
      </c>
      <c r="K28" s="20"/>
      <c r="L28" s="307"/>
    </row>
    <row r="29" spans="1:12">
      <c r="A29" s="21"/>
      <c r="B29" s="18"/>
      <c r="C29" s="18"/>
      <c r="D29" s="18"/>
      <c r="E29" s="18"/>
      <c r="F29" s="18"/>
      <c r="G29" s="18">
        <v>180</v>
      </c>
      <c r="H29" s="339">
        <v>606</v>
      </c>
      <c r="I29" s="18">
        <f>I26-H29</f>
        <v>708</v>
      </c>
      <c r="J29" s="19">
        <f xml:space="preserve"> (((2.3)^2*F26^2)*LOG(E26/F26)*LOG(I26/I29))/(2*E26*(G29-G26))</f>
        <v>1.8233104186308446E-4</v>
      </c>
      <c r="K29" s="20"/>
      <c r="L29" s="307"/>
    </row>
    <row r="30" spans="1:12">
      <c r="A30" s="21"/>
      <c r="B30" s="18"/>
      <c r="C30" s="18"/>
      <c r="D30" s="18"/>
      <c r="E30" s="18"/>
      <c r="F30" s="18"/>
      <c r="G30" s="18">
        <v>240</v>
      </c>
      <c r="H30" s="339">
        <v>639</v>
      </c>
      <c r="I30" s="18">
        <f>I26-H30</f>
        <v>675</v>
      </c>
      <c r="J30" s="19">
        <f xml:space="preserve"> (((2.3)^2*F26^2)*LOG(E26/F26)*LOG(I26/I30))/(2*E26*(G30-G26))</f>
        <v>1.473034615555048E-4</v>
      </c>
      <c r="K30" s="20"/>
      <c r="L30" s="307"/>
    </row>
    <row r="31" spans="1:12">
      <c r="A31" s="21"/>
      <c r="B31" s="18"/>
      <c r="C31" s="18"/>
      <c r="D31" s="18"/>
      <c r="E31" s="18"/>
      <c r="F31" s="18"/>
      <c r="G31" s="18">
        <v>300</v>
      </c>
      <c r="H31" s="339">
        <v>665</v>
      </c>
      <c r="I31" s="18">
        <f>I26-H31</f>
        <v>649</v>
      </c>
      <c r="J31" s="19">
        <f xml:space="preserve"> (((2.3)^2*F26^2)*LOG(E26/F26)*LOG(I26/I31))/(2*E26*(G31-G26))</f>
        <v>1.2479177437647895E-4</v>
      </c>
      <c r="K31" s="20"/>
      <c r="L31" s="307"/>
    </row>
    <row r="32" spans="1:12">
      <c r="A32" s="21"/>
      <c r="B32" s="18"/>
      <c r="C32" s="18"/>
      <c r="D32" s="18"/>
      <c r="E32" s="18"/>
      <c r="F32" s="18"/>
      <c r="G32" s="18"/>
      <c r="H32" s="18"/>
      <c r="I32" s="18"/>
      <c r="J32" s="228">
        <f>AVERAGE(J27:J31)</f>
        <v>2.2025041614673167E-4</v>
      </c>
      <c r="K32" s="22" t="s">
        <v>18</v>
      </c>
    </row>
    <row r="33" spans="1:12">
      <c r="A33" s="21"/>
      <c r="B33" s="11"/>
      <c r="C33" s="12"/>
      <c r="D33" s="13"/>
      <c r="E33" s="14"/>
      <c r="F33" s="15"/>
      <c r="G33" s="14"/>
      <c r="H33" s="14"/>
      <c r="I33" s="18"/>
      <c r="J33" s="19"/>
      <c r="K33" s="16"/>
    </row>
    <row r="34" spans="1:12">
      <c r="A34" s="21"/>
      <c r="B34" s="230">
        <f>D26</f>
        <v>16</v>
      </c>
      <c r="C34" s="231" t="s">
        <v>174</v>
      </c>
      <c r="D34" s="232">
        <v>21</v>
      </c>
      <c r="E34" s="18">
        <f>(D34-B34)*100</f>
        <v>500</v>
      </c>
      <c r="F34" s="233">
        <v>3.25</v>
      </c>
      <c r="G34" s="18">
        <v>0</v>
      </c>
      <c r="H34" s="339">
        <v>0</v>
      </c>
      <c r="I34" s="18">
        <f>H5*100+10</f>
        <v>1314</v>
      </c>
      <c r="J34" s="19"/>
      <c r="K34" s="234"/>
    </row>
    <row r="35" spans="1:12">
      <c r="A35" s="21"/>
      <c r="B35" s="18"/>
      <c r="C35" s="18"/>
      <c r="D35" s="18"/>
      <c r="E35" s="18"/>
      <c r="F35" s="18"/>
      <c r="G35" s="18">
        <v>60</v>
      </c>
      <c r="H35" s="339">
        <v>475</v>
      </c>
      <c r="I35" s="18">
        <f>I34-H35</f>
        <v>839</v>
      </c>
      <c r="J35" s="19">
        <f xml:space="preserve"> (((2.3)^2*F34^2)*LOG(E34/F34)*LOG(I34/I35))/(2*E34*(G35-G34))</f>
        <v>3.9682639452686173E-4</v>
      </c>
      <c r="K35" s="20"/>
    </row>
    <row r="36" spans="1:12">
      <c r="A36" s="21"/>
      <c r="B36" s="18"/>
      <c r="C36" s="18"/>
      <c r="D36" s="18"/>
      <c r="E36" s="18"/>
      <c r="F36" s="18"/>
      <c r="G36" s="18">
        <v>120</v>
      </c>
      <c r="H36" s="339">
        <v>571</v>
      </c>
      <c r="I36" s="18">
        <f>I34-H36</f>
        <v>743</v>
      </c>
      <c r="J36" s="19">
        <f xml:space="preserve"> (((2.3)^2*F34^2)*LOG(E34/F34)*LOG(I34/I36))/(2*E34*(G36-G34))</f>
        <v>2.5215597752203695E-4</v>
      </c>
      <c r="K36" s="20"/>
      <c r="L36" s="307"/>
    </row>
    <row r="37" spans="1:12">
      <c r="A37" s="21"/>
      <c r="B37" s="18"/>
      <c r="C37" s="18"/>
      <c r="D37" s="18"/>
      <c r="E37" s="18"/>
      <c r="F37" s="18"/>
      <c r="G37" s="18">
        <v>180</v>
      </c>
      <c r="H37" s="339">
        <v>625</v>
      </c>
      <c r="I37" s="18">
        <f>I34-H37</f>
        <v>689</v>
      </c>
      <c r="J37" s="19">
        <f xml:space="preserve"> (((2.3)^2*F34^2)*LOG(E34/F34)*LOG(I34/I37))/(2*E34*(G37-G34))</f>
        <v>1.9035177670369589E-4</v>
      </c>
      <c r="K37" s="20"/>
      <c r="L37" s="307"/>
    </row>
    <row r="38" spans="1:12">
      <c r="A38" s="21"/>
      <c r="B38" s="18"/>
      <c r="C38" s="18"/>
      <c r="D38" s="18"/>
      <c r="E38" s="18"/>
      <c r="F38" s="18"/>
      <c r="G38" s="18">
        <v>240</v>
      </c>
      <c r="H38" s="339">
        <v>651</v>
      </c>
      <c r="I38" s="18">
        <f>I34-H38</f>
        <v>663</v>
      </c>
      <c r="J38" s="19">
        <f xml:space="preserve"> (((2.3)^2*F34^2)*LOG(E34/F34)*LOG(I34/I38))/(2*E34*(G38-G34))</f>
        <v>1.5127015122269881E-4</v>
      </c>
      <c r="K38" s="20"/>
      <c r="L38" s="307"/>
    </row>
    <row r="39" spans="1:12">
      <c r="A39" s="21"/>
      <c r="B39" s="18"/>
      <c r="C39" s="18"/>
      <c r="D39" s="18"/>
      <c r="E39" s="18"/>
      <c r="F39" s="18"/>
      <c r="G39" s="18">
        <v>300</v>
      </c>
      <c r="H39" s="339">
        <v>676</v>
      </c>
      <c r="I39" s="18">
        <f>I34-H39</f>
        <v>638</v>
      </c>
      <c r="J39" s="19">
        <f xml:space="preserve"> (((2.3)^2*F34^2)*LOG(E34/F34)*LOG(I34/I39))/(2*E34*(G39-G34))</f>
        <v>1.2781594401147666E-4</v>
      </c>
      <c r="K39" s="20"/>
      <c r="L39" s="307"/>
    </row>
    <row r="40" spans="1:12">
      <c r="A40" s="21"/>
      <c r="B40" s="18"/>
      <c r="C40" s="18"/>
      <c r="D40" s="18"/>
      <c r="E40" s="18"/>
      <c r="F40" s="18"/>
      <c r="G40" s="18"/>
      <c r="H40" s="18"/>
      <c r="I40" s="18"/>
      <c r="J40" s="228">
        <f>AVERAGE(J35:J39)</f>
        <v>2.23684048797354E-4</v>
      </c>
      <c r="K40" s="22" t="s">
        <v>18</v>
      </c>
    </row>
    <row r="41" spans="1:12">
      <c r="A41" s="21"/>
      <c r="B41" s="18"/>
      <c r="C41" s="18"/>
      <c r="D41" s="18"/>
      <c r="E41" s="18"/>
      <c r="F41" s="18"/>
      <c r="G41" s="18"/>
      <c r="H41" s="18"/>
      <c r="I41" s="18"/>
      <c r="J41" s="19"/>
      <c r="K41" s="22"/>
    </row>
    <row r="42" spans="1:12">
      <c r="A42" s="21"/>
      <c r="B42" s="18"/>
      <c r="C42" s="18"/>
      <c r="D42" s="18"/>
      <c r="E42" s="18"/>
      <c r="F42" s="18"/>
      <c r="G42" s="18"/>
      <c r="H42" s="18"/>
      <c r="I42" s="18"/>
      <c r="J42" s="19"/>
      <c r="K42" s="20"/>
    </row>
    <row r="43" spans="1:12">
      <c r="A43" s="21"/>
      <c r="B43" s="11"/>
      <c r="C43" s="12"/>
      <c r="D43" s="13"/>
      <c r="E43" s="14"/>
      <c r="F43" s="15"/>
      <c r="G43" s="14"/>
      <c r="H43" s="14"/>
      <c r="I43" s="18"/>
      <c r="J43" s="19"/>
      <c r="K43" s="16"/>
    </row>
    <row r="44" spans="1:12">
      <c r="A44" s="23"/>
      <c r="B44" s="11"/>
      <c r="C44" s="12"/>
      <c r="D44" s="13"/>
      <c r="E44" s="14"/>
      <c r="F44" s="15"/>
      <c r="G44" s="14"/>
      <c r="H44" s="14"/>
      <c r="I44" s="18"/>
      <c r="J44" s="19"/>
      <c r="K44" s="16"/>
    </row>
    <row r="45" spans="1:12" ht="14.25" thickBot="1">
      <c r="A45" s="24"/>
      <c r="B45" s="46"/>
      <c r="C45" s="46"/>
      <c r="D45" s="46"/>
      <c r="E45" s="46"/>
      <c r="F45" s="46"/>
      <c r="G45" s="46"/>
      <c r="H45" s="46"/>
      <c r="I45" s="46"/>
      <c r="J45" s="47"/>
      <c r="K45" s="48"/>
    </row>
    <row r="46" spans="1:12" ht="14.25" thickTop="1">
      <c r="A46" s="7"/>
      <c r="B46" s="1"/>
      <c r="C46" s="1"/>
      <c r="D46" s="1"/>
      <c r="E46" s="1"/>
      <c r="F46" s="1"/>
      <c r="G46" s="1"/>
      <c r="H46" s="1"/>
      <c r="J46" s="25"/>
      <c r="K46" s="9"/>
    </row>
    <row r="47" spans="1:12" ht="27.75" customHeight="1">
      <c r="A47" s="7"/>
      <c r="B47" s="26"/>
      <c r="C47" s="26"/>
      <c r="D47" s="26"/>
      <c r="E47" s="26"/>
      <c r="F47" s="26"/>
      <c r="G47" s="26"/>
      <c r="H47" s="26" t="s">
        <v>19</v>
      </c>
      <c r="I47" s="26"/>
      <c r="J47" s="27"/>
      <c r="K47" s="9"/>
    </row>
    <row r="48" spans="1:12">
      <c r="A48" s="7"/>
      <c r="B48" s="28"/>
      <c r="C48" s="29"/>
      <c r="D48" s="30"/>
      <c r="E48" s="31"/>
      <c r="F48" s="26"/>
      <c r="G48" s="26"/>
      <c r="H48" s="26"/>
      <c r="I48" s="26"/>
      <c r="J48" s="27"/>
      <c r="K48" s="9"/>
    </row>
    <row r="49" spans="1:11">
      <c r="A49" s="7"/>
      <c r="B49" s="32"/>
      <c r="C49" s="32"/>
      <c r="D49" s="33"/>
      <c r="E49" s="32"/>
      <c r="F49" s="34"/>
      <c r="G49" s="32"/>
      <c r="H49" s="32"/>
      <c r="I49" s="1" t="s">
        <v>20</v>
      </c>
      <c r="J49" s="35"/>
      <c r="K49" s="9"/>
    </row>
    <row r="50" spans="1:11">
      <c r="A50" s="7"/>
      <c r="B50" s="26"/>
      <c r="C50" s="26"/>
      <c r="D50" s="30"/>
      <c r="E50" s="26"/>
      <c r="F50" s="26"/>
      <c r="G50" s="26"/>
      <c r="H50" s="26"/>
      <c r="J50" s="27"/>
      <c r="K50" s="9"/>
    </row>
    <row r="51" spans="1:11" ht="15.75">
      <c r="A51" s="7"/>
      <c r="B51" s="26"/>
      <c r="C51" s="26"/>
      <c r="D51" s="30"/>
      <c r="E51" s="26"/>
      <c r="F51" s="28" t="s">
        <v>21</v>
      </c>
      <c r="G51" s="26"/>
      <c r="H51" s="26"/>
      <c r="I51" s="1" t="s">
        <v>22</v>
      </c>
      <c r="J51" s="27"/>
      <c r="K51" s="9"/>
    </row>
    <row r="52" spans="1:11" ht="15.75">
      <c r="A52" s="7"/>
      <c r="B52" s="1"/>
      <c r="C52" s="1"/>
      <c r="D52" s="36"/>
      <c r="E52" s="1" t="s">
        <v>23</v>
      </c>
      <c r="F52" s="1"/>
      <c r="G52" s="1"/>
      <c r="H52" s="1"/>
      <c r="I52" s="1"/>
      <c r="J52" s="25"/>
      <c r="K52" s="9"/>
    </row>
    <row r="53" spans="1:11" ht="15.75">
      <c r="A53" s="7"/>
      <c r="B53" s="1"/>
      <c r="C53" s="1"/>
      <c r="D53" s="36"/>
      <c r="E53" s="1"/>
      <c r="F53" s="37"/>
      <c r="G53" s="1"/>
      <c r="H53" s="1"/>
      <c r="I53" s="1" t="s">
        <v>24</v>
      </c>
      <c r="J53" s="25"/>
      <c r="K53" s="9"/>
    </row>
    <row r="54" spans="1:11">
      <c r="A54" s="7"/>
      <c r="B54" s="1"/>
      <c r="C54" s="1"/>
      <c r="D54" s="36"/>
      <c r="E54" s="1"/>
      <c r="F54" s="37"/>
      <c r="G54" s="1"/>
      <c r="H54" s="1"/>
      <c r="I54" s="1"/>
      <c r="J54" s="25"/>
      <c r="K54" s="9"/>
    </row>
    <row r="55" spans="1:11">
      <c r="A55" s="7"/>
      <c r="B55" s="1"/>
      <c r="C55" s="1"/>
      <c r="D55" s="38"/>
      <c r="E55" s="1"/>
      <c r="F55" s="1" t="s">
        <v>25</v>
      </c>
      <c r="G55" s="1"/>
      <c r="H55" s="1"/>
      <c r="I55" s="1" t="s">
        <v>26</v>
      </c>
      <c r="J55" s="25"/>
      <c r="K55" s="9"/>
    </row>
    <row r="56" spans="1:11">
      <c r="A56" s="7"/>
      <c r="B56" s="1"/>
      <c r="C56" s="1"/>
      <c r="D56" s="39"/>
      <c r="E56" s="1"/>
      <c r="F56" s="37"/>
      <c r="G56" s="1"/>
      <c r="H56" s="1"/>
      <c r="J56" s="25"/>
      <c r="K56" s="9"/>
    </row>
    <row r="57" spans="1:11">
      <c r="A57" s="7"/>
      <c r="B57" s="40"/>
      <c r="C57" s="1"/>
      <c r="D57" s="1"/>
      <c r="E57" s="1"/>
      <c r="F57" s="1"/>
      <c r="G57" s="1"/>
      <c r="H57" s="1"/>
      <c r="I57" s="1" t="s">
        <v>27</v>
      </c>
      <c r="J57" s="25"/>
      <c r="K57" s="9"/>
    </row>
    <row r="58" spans="1:11">
      <c r="A58" s="7"/>
      <c r="B58" s="1"/>
      <c r="C58" s="1"/>
      <c r="D58" s="41" t="s">
        <v>28</v>
      </c>
      <c r="E58" s="1"/>
      <c r="F58" s="1"/>
      <c r="G58" s="1"/>
      <c r="H58" s="1"/>
      <c r="I58" s="1"/>
      <c r="J58" s="25"/>
      <c r="K58" s="9"/>
    </row>
    <row r="59" spans="1:11" ht="14.25" thickBot="1">
      <c r="A59" s="42"/>
      <c r="B59" s="43"/>
      <c r="C59" s="43"/>
      <c r="D59" s="43"/>
      <c r="E59" s="43"/>
      <c r="F59" s="43"/>
      <c r="G59" s="43"/>
      <c r="H59" s="43"/>
      <c r="I59" s="43"/>
      <c r="J59" s="44"/>
      <c r="K59" s="45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27.75" customHeight="1">
      <c r="A61" s="420" t="s">
        <v>0</v>
      </c>
      <c r="B61" s="420"/>
      <c r="C61" s="420"/>
      <c r="D61" s="420"/>
      <c r="E61" s="420"/>
      <c r="F61" s="420"/>
      <c r="G61" s="420"/>
      <c r="H61" s="420"/>
      <c r="I61" s="420"/>
      <c r="J61" s="420"/>
      <c r="K61" s="420"/>
    </row>
    <row r="62" spans="1:11" ht="10.5" customHeight="1" thickBot="1"/>
    <row r="63" spans="1:11" ht="45" customHeight="1">
      <c r="A63" s="421" t="s">
        <v>1</v>
      </c>
      <c r="B63" s="422"/>
      <c r="C63" s="423" t="s">
        <v>241</v>
      </c>
      <c r="D63" s="424"/>
      <c r="E63" s="424"/>
      <c r="F63" s="425"/>
      <c r="G63" s="343" t="s">
        <v>2</v>
      </c>
      <c r="H63" s="426">
        <v>44151</v>
      </c>
      <c r="I63" s="426"/>
      <c r="J63" s="343" t="s">
        <v>229</v>
      </c>
      <c r="K63" s="344" t="s">
        <v>239</v>
      </c>
    </row>
    <row r="64" spans="1:11" ht="21.2" customHeight="1" thickBot="1">
      <c r="A64" s="427" t="s">
        <v>3</v>
      </c>
      <c r="B64" s="428"/>
      <c r="C64" s="428" t="s">
        <v>29</v>
      </c>
      <c r="D64" s="428"/>
      <c r="E64" s="428"/>
      <c r="F64" s="428"/>
      <c r="G64" s="342" t="s">
        <v>4</v>
      </c>
      <c r="H64" s="429">
        <f>H5</f>
        <v>13.04</v>
      </c>
      <c r="I64" s="430"/>
      <c r="J64" s="342" t="s">
        <v>5</v>
      </c>
      <c r="K64" s="4" t="s">
        <v>247</v>
      </c>
    </row>
    <row r="65" spans="1:17" ht="6.75" customHeight="1" thickBot="1">
      <c r="Q65" s="276" t="str">
        <f>D65&amp;E65&amp;F65</f>
        <v/>
      </c>
    </row>
    <row r="66" spans="1:17" ht="28.5" customHeight="1">
      <c r="A66" s="421" t="s">
        <v>6</v>
      </c>
      <c r="B66" s="422" t="s">
        <v>7</v>
      </c>
      <c r="C66" s="422"/>
      <c r="D66" s="422"/>
      <c r="E66" s="422"/>
      <c r="F66" s="343" t="s">
        <v>8</v>
      </c>
      <c r="G66" s="343" t="s">
        <v>9</v>
      </c>
      <c r="H66" s="343" t="s">
        <v>10</v>
      </c>
      <c r="I66" s="5" t="s">
        <v>11</v>
      </c>
      <c r="J66" s="343" t="s">
        <v>12</v>
      </c>
      <c r="K66" s="432" t="s">
        <v>13</v>
      </c>
    </row>
    <row r="67" spans="1:17" ht="20.25" customHeight="1" thickBot="1">
      <c r="A67" s="431"/>
      <c r="B67" s="434" t="s">
        <v>14</v>
      </c>
      <c r="C67" s="434"/>
      <c r="D67" s="434"/>
      <c r="E67" s="434"/>
      <c r="F67" s="345" t="s">
        <v>15</v>
      </c>
      <c r="G67" s="345" t="s">
        <v>16</v>
      </c>
      <c r="H67" s="345" t="s">
        <v>15</v>
      </c>
      <c r="I67" s="345" t="s">
        <v>15</v>
      </c>
      <c r="J67" s="345" t="s">
        <v>17</v>
      </c>
      <c r="K67" s="433"/>
    </row>
    <row r="68" spans="1:17" ht="7.5" customHeight="1" thickTop="1">
      <c r="A68" s="7"/>
      <c r="B68" s="1"/>
      <c r="C68" s="8"/>
      <c r="D68" s="1"/>
      <c r="E68" s="1"/>
      <c r="F68" s="1"/>
      <c r="G68" s="1"/>
      <c r="H68" s="1"/>
      <c r="I68" s="1"/>
      <c r="J68" s="1"/>
      <c r="K68" s="9"/>
    </row>
    <row r="69" spans="1:17">
      <c r="A69" s="229" t="str">
        <f>A10</f>
        <v>BH-4</v>
      </c>
      <c r="B69" s="230">
        <v>21</v>
      </c>
      <c r="C69" s="231" t="s">
        <v>174</v>
      </c>
      <c r="D69" s="232">
        <v>26</v>
      </c>
      <c r="E69" s="18">
        <f>(D69-B69)*100</f>
        <v>500</v>
      </c>
      <c r="F69" s="233">
        <v>3.25</v>
      </c>
      <c r="G69" s="18">
        <v>0</v>
      </c>
      <c r="H69" s="339">
        <v>0</v>
      </c>
      <c r="I69" s="18">
        <f>$H$64*100+10</f>
        <v>1314</v>
      </c>
      <c r="J69" s="19"/>
      <c r="K69" s="234"/>
    </row>
    <row r="70" spans="1:17">
      <c r="A70" s="17" t="str">
        <f>A11</f>
        <v>(NO.02+15)</v>
      </c>
      <c r="B70" s="18"/>
      <c r="C70" s="18"/>
      <c r="D70" s="18"/>
      <c r="E70" s="18"/>
      <c r="F70" s="18"/>
      <c r="G70" s="18">
        <v>60</v>
      </c>
      <c r="H70" s="339">
        <v>449</v>
      </c>
      <c r="I70" s="18">
        <f>I69-H70</f>
        <v>865</v>
      </c>
      <c r="J70" s="19">
        <f xml:space="preserve"> (((2.3)^2*F69^2)*LOG(E69/F69)*LOG(I69/I70))/(2*E69*(G70-G69))</f>
        <v>3.6983104822846939E-4</v>
      </c>
      <c r="K70" s="20"/>
    </row>
    <row r="71" spans="1:17">
      <c r="A71" s="21"/>
      <c r="B71" s="18"/>
      <c r="C71" s="18"/>
      <c r="D71" s="18"/>
      <c r="E71" s="18"/>
      <c r="F71" s="18"/>
      <c r="G71" s="18">
        <v>120</v>
      </c>
      <c r="H71" s="339">
        <v>534</v>
      </c>
      <c r="I71" s="18">
        <f>I69-H71</f>
        <v>780</v>
      </c>
      <c r="J71" s="19">
        <f t="shared" ref="J71:J74" si="0" xml:space="preserve"> (((2.3)^2*$F$69^2)*LOG($E$69/$F$69)*LOG($I$69/I71))/(2*$E$69*(G71-$G$69))</f>
        <v>2.3066239907047788E-4</v>
      </c>
      <c r="K71" s="20"/>
      <c r="L71" s="307"/>
    </row>
    <row r="72" spans="1:17">
      <c r="A72" s="21"/>
      <c r="B72" s="18"/>
      <c r="C72" s="18"/>
      <c r="D72" s="18"/>
      <c r="E72" s="18"/>
      <c r="F72" s="18"/>
      <c r="G72" s="18">
        <v>180</v>
      </c>
      <c r="H72" s="339">
        <v>570</v>
      </c>
      <c r="I72" s="18">
        <f>I69-H72</f>
        <v>744</v>
      </c>
      <c r="J72" s="19">
        <f t="shared" si="0"/>
        <v>1.677074155408097E-4</v>
      </c>
      <c r="K72" s="20"/>
      <c r="L72" s="307"/>
    </row>
    <row r="73" spans="1:17">
      <c r="A73" s="21"/>
      <c r="B73" s="18"/>
      <c r="C73" s="18"/>
      <c r="D73" s="18"/>
      <c r="E73" s="18"/>
      <c r="F73" s="18"/>
      <c r="G73" s="18">
        <v>240</v>
      </c>
      <c r="H73" s="339">
        <v>597</v>
      </c>
      <c r="I73" s="18">
        <f>I69-H73</f>
        <v>717</v>
      </c>
      <c r="J73" s="19">
        <f t="shared" si="0"/>
        <v>1.3395493453499847E-4</v>
      </c>
      <c r="K73" s="20"/>
      <c r="L73" s="307"/>
    </row>
    <row r="74" spans="1:17">
      <c r="A74" s="21"/>
      <c r="B74" s="18"/>
      <c r="C74" s="18"/>
      <c r="D74" s="18"/>
      <c r="E74" s="18"/>
      <c r="F74" s="18"/>
      <c r="G74" s="18">
        <v>300</v>
      </c>
      <c r="H74" s="339">
        <v>626</v>
      </c>
      <c r="I74" s="18">
        <f>I69-H74</f>
        <v>688</v>
      </c>
      <c r="J74" s="19">
        <f t="shared" si="0"/>
        <v>1.1446801540018363E-4</v>
      </c>
      <c r="K74" s="20"/>
      <c r="L74" s="307"/>
    </row>
    <row r="75" spans="1:17">
      <c r="A75" s="21"/>
      <c r="B75" s="18"/>
      <c r="C75" s="18"/>
      <c r="D75" s="18"/>
      <c r="E75" s="18"/>
      <c r="F75" s="18"/>
      <c r="G75" s="18"/>
      <c r="H75" s="18"/>
      <c r="I75" s="18"/>
      <c r="J75" s="228">
        <f>AVERAGE(J70:J74)</f>
        <v>2.033247625549878E-4</v>
      </c>
      <c r="K75" s="22" t="s">
        <v>18</v>
      </c>
    </row>
    <row r="76" spans="1:17">
      <c r="A76" s="21"/>
      <c r="B76" s="18"/>
      <c r="C76" s="18"/>
      <c r="D76" s="18"/>
      <c r="E76" s="18"/>
      <c r="F76" s="18"/>
      <c r="G76" s="18"/>
      <c r="H76" s="18"/>
      <c r="I76" s="18"/>
      <c r="J76" s="19"/>
      <c r="K76" s="22"/>
    </row>
    <row r="77" spans="1:17">
      <c r="A77" s="21"/>
      <c r="B77" s="230"/>
      <c r="C77" s="231"/>
      <c r="D77" s="232"/>
      <c r="E77" s="18"/>
      <c r="F77" s="233"/>
      <c r="G77" s="18"/>
      <c r="H77" s="18"/>
      <c r="I77" s="18"/>
      <c r="J77" s="19"/>
      <c r="K77" s="234"/>
    </row>
    <row r="78" spans="1:17">
      <c r="A78" s="21"/>
      <c r="B78" s="230">
        <v>26</v>
      </c>
      <c r="C78" s="231" t="s">
        <v>174</v>
      </c>
      <c r="D78" s="232">
        <v>28</v>
      </c>
      <c r="E78" s="18">
        <f>(D78-B78)*100</f>
        <v>200</v>
      </c>
      <c r="F78" s="233">
        <v>3.25</v>
      </c>
      <c r="G78" s="18">
        <v>0</v>
      </c>
      <c r="H78" s="339">
        <v>0</v>
      </c>
      <c r="I78" s="18">
        <f>$H$64*100+10</f>
        <v>1314</v>
      </c>
      <c r="J78" s="19"/>
      <c r="K78" s="234"/>
    </row>
    <row r="79" spans="1:17">
      <c r="A79" s="21"/>
      <c r="B79" s="18"/>
      <c r="C79" s="18"/>
      <c r="D79" s="18"/>
      <c r="E79" s="18"/>
      <c r="F79" s="18"/>
      <c r="G79" s="18">
        <v>60</v>
      </c>
      <c r="H79" s="339">
        <v>258</v>
      </c>
      <c r="I79" s="18">
        <f>I78-H79</f>
        <v>1056</v>
      </c>
      <c r="J79" s="19">
        <f xml:space="preserve"> (((2.3)^2*$F$78^2)*LOG($E$78/$F$78)*LOG($I$78/I79))/(2*$E$78*(G79-$G$78))</f>
        <v>3.9542779131256539E-4</v>
      </c>
      <c r="K79" s="20"/>
      <c r="L79" s="307"/>
    </row>
    <row r="80" spans="1:17">
      <c r="A80" s="21"/>
      <c r="B80" s="18"/>
      <c r="C80" s="18"/>
      <c r="D80" s="18"/>
      <c r="E80" s="18"/>
      <c r="F80" s="18"/>
      <c r="G80" s="18">
        <v>120</v>
      </c>
      <c r="H80" s="339">
        <v>383</v>
      </c>
      <c r="I80" s="18">
        <f>I78-H80</f>
        <v>931</v>
      </c>
      <c r="J80" s="19">
        <f t="shared" ref="J80:J83" si="1" xml:space="preserve"> (((2.3)^2*$F$78^2)*LOG($E$78/$F$78)*LOG($I$78/I80))/(2*$E$78*(G80-$G$78))</f>
        <v>3.1166733602643997E-4</v>
      </c>
      <c r="K80" s="20"/>
      <c r="L80" s="307"/>
    </row>
    <row r="81" spans="1:12">
      <c r="A81" s="21"/>
      <c r="B81" s="18"/>
      <c r="C81" s="18"/>
      <c r="D81" s="18"/>
      <c r="E81" s="18"/>
      <c r="F81" s="18"/>
      <c r="G81" s="18">
        <v>180</v>
      </c>
      <c r="H81" s="339">
        <v>428</v>
      </c>
      <c r="I81" s="18">
        <f>I78-H81</f>
        <v>886</v>
      </c>
      <c r="J81" s="19">
        <f t="shared" si="1"/>
        <v>2.3765244184943378E-4</v>
      </c>
      <c r="K81" s="20"/>
      <c r="L81" s="307"/>
    </row>
    <row r="82" spans="1:12">
      <c r="A82" s="10"/>
      <c r="B82" s="18"/>
      <c r="C82" s="18"/>
      <c r="D82" s="18"/>
      <c r="E82" s="18"/>
      <c r="F82" s="18"/>
      <c r="G82" s="18">
        <v>240</v>
      </c>
      <c r="H82" s="339">
        <v>463</v>
      </c>
      <c r="I82" s="18">
        <f>I78-H82</f>
        <v>851</v>
      </c>
      <c r="J82" s="19">
        <f t="shared" si="1"/>
        <v>1.9646730603922687E-4</v>
      </c>
      <c r="K82" s="20"/>
      <c r="L82" s="307"/>
    </row>
    <row r="83" spans="1:12">
      <c r="A83" s="17"/>
      <c r="B83" s="18"/>
      <c r="C83" s="18"/>
      <c r="D83" s="18"/>
      <c r="E83" s="18"/>
      <c r="F83" s="18"/>
      <c r="G83" s="18">
        <v>300</v>
      </c>
      <c r="H83" s="339">
        <v>493</v>
      </c>
      <c r="I83" s="18">
        <f>I78-H83</f>
        <v>821</v>
      </c>
      <c r="J83" s="19">
        <f t="shared" si="1"/>
        <v>1.7015857663965105E-4</v>
      </c>
      <c r="K83" s="20"/>
    </row>
    <row r="84" spans="1:12">
      <c r="A84" s="21"/>
      <c r="B84" s="18"/>
      <c r="C84" s="18"/>
      <c r="D84" s="18"/>
      <c r="E84" s="18"/>
      <c r="F84" s="18"/>
      <c r="G84" s="18"/>
      <c r="H84" s="18"/>
      <c r="I84" s="18"/>
      <c r="J84" s="228">
        <f>AVERAGE(J79:J83)</f>
        <v>2.6227469037346342E-4</v>
      </c>
      <c r="K84" s="22" t="s">
        <v>18</v>
      </c>
    </row>
    <row r="85" spans="1:12">
      <c r="A85" s="10"/>
      <c r="B85" s="230"/>
      <c r="C85" s="231"/>
      <c r="D85" s="232"/>
      <c r="E85" s="18"/>
      <c r="F85" s="233"/>
      <c r="G85" s="18"/>
      <c r="H85" s="18"/>
      <c r="I85" s="18"/>
      <c r="J85" s="19"/>
      <c r="K85" s="234"/>
    </row>
    <row r="86" spans="1:12">
      <c r="A86" s="17"/>
      <c r="B86" s="18"/>
      <c r="C86" s="18"/>
      <c r="D86" s="18"/>
      <c r="E86" s="18"/>
      <c r="F86" s="18"/>
      <c r="G86" s="18"/>
      <c r="H86" s="18"/>
      <c r="I86" s="18"/>
      <c r="J86" s="19"/>
      <c r="K86" s="20"/>
    </row>
    <row r="87" spans="1:12">
      <c r="A87" s="21"/>
      <c r="B87" s="18"/>
      <c r="C87" s="18"/>
      <c r="D87" s="18"/>
      <c r="E87" s="18"/>
      <c r="F87" s="18"/>
      <c r="G87" s="18"/>
      <c r="H87" s="18"/>
      <c r="I87" s="18"/>
      <c r="J87" s="19"/>
      <c r="K87" s="20"/>
      <c r="L87" s="307"/>
    </row>
    <row r="88" spans="1:12">
      <c r="A88" s="21"/>
      <c r="B88" s="18"/>
      <c r="C88" s="18"/>
      <c r="D88" s="18"/>
      <c r="E88" s="18"/>
      <c r="F88" s="18"/>
      <c r="G88" s="18"/>
      <c r="H88" s="18"/>
      <c r="I88" s="18"/>
      <c r="J88" s="19"/>
      <c r="K88" s="20"/>
      <c r="L88" s="307"/>
    </row>
    <row r="89" spans="1:12">
      <c r="A89" s="21"/>
      <c r="B89" s="18"/>
      <c r="C89" s="18"/>
      <c r="D89" s="18"/>
      <c r="E89" s="18"/>
      <c r="F89" s="18"/>
      <c r="G89" s="18"/>
      <c r="H89" s="18"/>
      <c r="I89" s="18"/>
      <c r="J89" s="19"/>
      <c r="K89" s="20"/>
      <c r="L89" s="307"/>
    </row>
    <row r="90" spans="1:12">
      <c r="A90" s="21"/>
      <c r="B90" s="18"/>
      <c r="C90" s="18"/>
      <c r="D90" s="18"/>
      <c r="E90" s="18"/>
      <c r="F90" s="18"/>
      <c r="G90" s="18"/>
      <c r="H90" s="18"/>
      <c r="I90" s="18"/>
      <c r="J90" s="19"/>
      <c r="K90" s="20"/>
      <c r="L90" s="307"/>
    </row>
    <row r="91" spans="1:12">
      <c r="A91" s="21"/>
      <c r="B91" s="18"/>
      <c r="C91" s="18"/>
      <c r="D91" s="18"/>
      <c r="E91" s="18"/>
      <c r="F91" s="18"/>
      <c r="G91" s="18"/>
      <c r="H91" s="18"/>
      <c r="I91" s="18"/>
      <c r="J91" s="228"/>
      <c r="K91" s="22"/>
    </row>
    <row r="92" spans="1:12">
      <c r="A92" s="21"/>
      <c r="B92" s="11"/>
      <c r="C92" s="12"/>
      <c r="D92" s="13"/>
      <c r="E92" s="14"/>
      <c r="F92" s="15"/>
      <c r="G92" s="14"/>
      <c r="H92" s="14"/>
      <c r="I92" s="18"/>
      <c r="J92" s="19"/>
      <c r="K92" s="16"/>
    </row>
    <row r="93" spans="1:12">
      <c r="A93" s="21"/>
      <c r="B93" s="230"/>
      <c r="C93" s="231"/>
      <c r="D93" s="232"/>
      <c r="E93" s="18"/>
      <c r="F93" s="233"/>
      <c r="G93" s="18"/>
      <c r="H93" s="18"/>
      <c r="I93" s="18"/>
      <c r="J93" s="19"/>
      <c r="K93" s="234"/>
    </row>
    <row r="94" spans="1:12">
      <c r="A94" s="21"/>
      <c r="B94" s="18"/>
      <c r="C94" s="18"/>
      <c r="D94" s="18"/>
      <c r="E94" s="18"/>
      <c r="F94" s="18"/>
      <c r="G94" s="18"/>
      <c r="H94" s="18"/>
      <c r="I94" s="18"/>
      <c r="J94" s="19"/>
      <c r="K94" s="20"/>
    </row>
    <row r="95" spans="1:12">
      <c r="A95" s="21"/>
      <c r="B95" s="18"/>
      <c r="C95" s="18"/>
      <c r="D95" s="18"/>
      <c r="E95" s="18"/>
      <c r="F95" s="18"/>
      <c r="G95" s="18"/>
      <c r="H95" s="18"/>
      <c r="I95" s="18"/>
      <c r="J95" s="19"/>
      <c r="K95" s="20"/>
      <c r="L95" s="307"/>
    </row>
    <row r="96" spans="1:12">
      <c r="A96" s="21"/>
      <c r="B96" s="18"/>
      <c r="C96" s="18"/>
      <c r="D96" s="18"/>
      <c r="E96" s="18"/>
      <c r="F96" s="18"/>
      <c r="G96" s="18"/>
      <c r="H96" s="18"/>
      <c r="I96" s="18"/>
      <c r="J96" s="19"/>
      <c r="K96" s="20"/>
      <c r="L96" s="307"/>
    </row>
    <row r="97" spans="1:12">
      <c r="A97" s="21"/>
      <c r="B97" s="18"/>
      <c r="C97" s="18"/>
      <c r="D97" s="18"/>
      <c r="E97" s="18"/>
      <c r="F97" s="18"/>
      <c r="G97" s="18"/>
      <c r="H97" s="18"/>
      <c r="I97" s="18"/>
      <c r="J97" s="19"/>
      <c r="K97" s="20"/>
      <c r="L97" s="307"/>
    </row>
    <row r="98" spans="1:12">
      <c r="A98" s="21"/>
      <c r="B98" s="18"/>
      <c r="C98" s="18"/>
      <c r="D98" s="18"/>
      <c r="E98" s="18"/>
      <c r="F98" s="18"/>
      <c r="G98" s="18"/>
      <c r="H98" s="18"/>
      <c r="I98" s="18"/>
      <c r="J98" s="19"/>
      <c r="K98" s="20"/>
      <c r="L98" s="307"/>
    </row>
    <row r="99" spans="1:12">
      <c r="A99" s="21"/>
      <c r="B99" s="18"/>
      <c r="C99" s="18"/>
      <c r="D99" s="18"/>
      <c r="E99" s="18"/>
      <c r="F99" s="18"/>
      <c r="G99" s="18"/>
      <c r="H99" s="18"/>
      <c r="I99" s="18"/>
      <c r="J99" s="228"/>
      <c r="K99" s="22"/>
    </row>
    <row r="100" spans="1:12">
      <c r="A100" s="21"/>
      <c r="B100" s="18"/>
      <c r="C100" s="18"/>
      <c r="D100" s="18"/>
      <c r="E100" s="18"/>
      <c r="F100" s="18"/>
      <c r="G100" s="18"/>
      <c r="H100" s="18"/>
      <c r="I100" s="18"/>
      <c r="J100" s="19"/>
      <c r="K100" s="22"/>
    </row>
    <row r="101" spans="1:12">
      <c r="A101" s="21"/>
      <c r="B101" s="18"/>
      <c r="C101" s="18"/>
      <c r="D101" s="18"/>
      <c r="E101" s="18"/>
      <c r="F101" s="18"/>
      <c r="G101" s="18"/>
      <c r="H101" s="18"/>
      <c r="I101" s="18"/>
      <c r="J101" s="19"/>
      <c r="K101" s="20"/>
    </row>
    <row r="102" spans="1:12">
      <c r="A102" s="21"/>
      <c r="B102" s="11"/>
      <c r="C102" s="12"/>
      <c r="D102" s="13"/>
      <c r="E102" s="14"/>
      <c r="F102" s="15"/>
      <c r="G102" s="14"/>
      <c r="H102" s="14"/>
      <c r="I102" s="18"/>
      <c r="J102" s="19"/>
      <c r="K102" s="16"/>
    </row>
    <row r="103" spans="1:12">
      <c r="A103" s="23"/>
      <c r="B103" s="11"/>
      <c r="C103" s="12"/>
      <c r="D103" s="13"/>
      <c r="E103" s="14"/>
      <c r="F103" s="15"/>
      <c r="G103" s="14"/>
      <c r="H103" s="14"/>
      <c r="I103" s="18"/>
      <c r="J103" s="19"/>
      <c r="K103" s="16"/>
    </row>
    <row r="104" spans="1:12" ht="14.25" thickBot="1">
      <c r="A104" s="24"/>
      <c r="B104" s="46"/>
      <c r="C104" s="46"/>
      <c r="D104" s="46"/>
      <c r="E104" s="46"/>
      <c r="F104" s="46"/>
      <c r="G104" s="46"/>
      <c r="H104" s="46"/>
      <c r="I104" s="46"/>
      <c r="J104" s="47"/>
      <c r="K104" s="48"/>
    </row>
    <row r="105" spans="1:12" ht="14.25" thickTop="1">
      <c r="A105" s="7"/>
      <c r="B105" s="1"/>
      <c r="C105" s="1"/>
      <c r="D105" s="1"/>
      <c r="E105" s="1"/>
      <c r="F105" s="1"/>
      <c r="G105" s="1"/>
      <c r="H105" s="1"/>
      <c r="J105" s="25"/>
      <c r="K105" s="9"/>
    </row>
    <row r="106" spans="1:12" ht="27.75" customHeight="1">
      <c r="A106" s="7"/>
      <c r="B106" s="26"/>
      <c r="C106" s="26"/>
      <c r="D106" s="26"/>
      <c r="E106" s="26"/>
      <c r="F106" s="26"/>
      <c r="G106" s="26"/>
      <c r="H106" s="26" t="s">
        <v>19</v>
      </c>
      <c r="I106" s="26"/>
      <c r="J106" s="27"/>
      <c r="K106" s="9"/>
    </row>
    <row r="107" spans="1:12">
      <c r="A107" s="7"/>
      <c r="B107" s="28"/>
      <c r="C107" s="29"/>
      <c r="D107" s="30"/>
      <c r="E107" s="31"/>
      <c r="F107" s="26"/>
      <c r="G107" s="26"/>
      <c r="H107" s="26"/>
      <c r="I107" s="26"/>
      <c r="J107" s="27"/>
      <c r="K107" s="9"/>
    </row>
    <row r="108" spans="1:12">
      <c r="A108" s="7"/>
      <c r="B108" s="32"/>
      <c r="C108" s="32"/>
      <c r="D108" s="33"/>
      <c r="E108" s="32"/>
      <c r="F108" s="34"/>
      <c r="G108" s="32"/>
      <c r="H108" s="32"/>
      <c r="I108" s="1" t="s">
        <v>20</v>
      </c>
      <c r="J108" s="35"/>
      <c r="K108" s="9"/>
    </row>
    <row r="109" spans="1:12">
      <c r="A109" s="7"/>
      <c r="B109" s="26"/>
      <c r="C109" s="26"/>
      <c r="D109" s="30"/>
      <c r="E109" s="26"/>
      <c r="F109" s="26"/>
      <c r="G109" s="26"/>
      <c r="H109" s="26"/>
      <c r="J109" s="27"/>
      <c r="K109" s="9"/>
    </row>
    <row r="110" spans="1:12" ht="15.75">
      <c r="A110" s="7"/>
      <c r="B110" s="26"/>
      <c r="C110" s="26"/>
      <c r="D110" s="30"/>
      <c r="E110" s="26"/>
      <c r="F110" s="28" t="s">
        <v>21</v>
      </c>
      <c r="G110" s="26"/>
      <c r="H110" s="26"/>
      <c r="I110" s="1" t="s">
        <v>22</v>
      </c>
      <c r="J110" s="27"/>
      <c r="K110" s="9"/>
    </row>
    <row r="111" spans="1:12" ht="15.75">
      <c r="A111" s="7"/>
      <c r="B111" s="1"/>
      <c r="C111" s="1"/>
      <c r="D111" s="36"/>
      <c r="E111" s="1" t="s">
        <v>23</v>
      </c>
      <c r="F111" s="1"/>
      <c r="G111" s="1"/>
      <c r="H111" s="1"/>
      <c r="I111" s="1"/>
      <c r="J111" s="25"/>
      <c r="K111" s="9"/>
    </row>
    <row r="112" spans="1:12" ht="15.75">
      <c r="A112" s="7"/>
      <c r="B112" s="1"/>
      <c r="C112" s="1"/>
      <c r="D112" s="36"/>
      <c r="E112" s="1"/>
      <c r="F112" s="37"/>
      <c r="G112" s="1"/>
      <c r="H112" s="1"/>
      <c r="I112" s="1" t="s">
        <v>24</v>
      </c>
      <c r="J112" s="25"/>
      <c r="K112" s="9"/>
    </row>
    <row r="113" spans="1:11">
      <c r="A113" s="7"/>
      <c r="B113" s="1"/>
      <c r="C113" s="1"/>
      <c r="D113" s="36"/>
      <c r="E113" s="1"/>
      <c r="F113" s="37"/>
      <c r="G113" s="1"/>
      <c r="H113" s="1"/>
      <c r="I113" s="1"/>
      <c r="J113" s="25"/>
      <c r="K113" s="9"/>
    </row>
    <row r="114" spans="1:11">
      <c r="A114" s="7"/>
      <c r="B114" s="1"/>
      <c r="C114" s="1"/>
      <c r="D114" s="38"/>
      <c r="E114" s="1"/>
      <c r="F114" s="1" t="s">
        <v>25</v>
      </c>
      <c r="G114" s="1"/>
      <c r="H114" s="1"/>
      <c r="I114" s="1" t="s">
        <v>26</v>
      </c>
      <c r="J114" s="25"/>
      <c r="K114" s="9"/>
    </row>
    <row r="115" spans="1:11">
      <c r="A115" s="7"/>
      <c r="B115" s="1"/>
      <c r="C115" s="1"/>
      <c r="D115" s="39"/>
      <c r="E115" s="1"/>
      <c r="F115" s="37"/>
      <c r="G115" s="1"/>
      <c r="H115" s="1"/>
      <c r="J115" s="25"/>
      <c r="K115" s="9"/>
    </row>
    <row r="116" spans="1:11">
      <c r="A116" s="7"/>
      <c r="B116" s="40"/>
      <c r="C116" s="1"/>
      <c r="D116" s="1"/>
      <c r="E116" s="1"/>
      <c r="F116" s="1"/>
      <c r="G116" s="1"/>
      <c r="H116" s="1"/>
      <c r="I116" s="1" t="s">
        <v>27</v>
      </c>
      <c r="J116" s="25"/>
      <c r="K116" s="9"/>
    </row>
    <row r="117" spans="1:11">
      <c r="A117" s="7"/>
      <c r="B117" s="1"/>
      <c r="C117" s="1"/>
      <c r="D117" s="41" t="s">
        <v>28</v>
      </c>
      <c r="E117" s="1"/>
      <c r="F117" s="1"/>
      <c r="G117" s="1"/>
      <c r="H117" s="1"/>
      <c r="I117" s="1"/>
      <c r="J117" s="25"/>
      <c r="K117" s="9"/>
    </row>
    <row r="118" spans="1:11" ht="14.25" thickBot="1">
      <c r="A118" s="42"/>
      <c r="B118" s="43"/>
      <c r="C118" s="43"/>
      <c r="D118" s="43"/>
      <c r="E118" s="43"/>
      <c r="F118" s="43"/>
      <c r="G118" s="43"/>
      <c r="H118" s="43"/>
      <c r="I118" s="43"/>
      <c r="J118" s="44"/>
      <c r="K118" s="45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</sheetData>
  <mergeCells count="22">
    <mergeCell ref="A2:K2"/>
    <mergeCell ref="A4:B4"/>
    <mergeCell ref="C4:F4"/>
    <mergeCell ref="H4:I4"/>
    <mergeCell ref="A5:B5"/>
    <mergeCell ref="C5:F5"/>
    <mergeCell ref="H5:I5"/>
    <mergeCell ref="K66:K67"/>
    <mergeCell ref="B67:E67"/>
    <mergeCell ref="A7:A8"/>
    <mergeCell ref="B7:E7"/>
    <mergeCell ref="K7:K8"/>
    <mergeCell ref="B8:E8"/>
    <mergeCell ref="A61:K61"/>
    <mergeCell ref="A63:B63"/>
    <mergeCell ref="C63:F63"/>
    <mergeCell ref="H63:I63"/>
    <mergeCell ref="A64:B64"/>
    <mergeCell ref="C64:F64"/>
    <mergeCell ref="H64:I64"/>
    <mergeCell ref="A66:A67"/>
    <mergeCell ref="B66:E66"/>
  </mergeCells>
  <phoneticPr fontId="3" type="noConversion"/>
  <printOptions horizontalCentered="1" verticalCentered="1"/>
  <pageMargins left="0.6692913385826772" right="0.6692913385826772" top="0.82677165354330717" bottom="0.82677165354330717" header="0.51181102362204722" footer="1.0629921259842521"/>
  <pageSetup paperSize="9" scale="81" orientation="portrait" r:id="rId1"/>
  <headerFooter alignWithMargins="0"/>
  <rowBreaks count="1" manualBreakCount="1">
    <brk id="118" max="10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6" tint="-0.499984740745262"/>
  </sheetPr>
  <dimension ref="A1:S60"/>
  <sheetViews>
    <sheetView topLeftCell="A46" zoomScaleNormal="100" zoomScaleSheetLayoutView="100" workbookViewId="0">
      <selection activeCell="I42" sqref="I42"/>
    </sheetView>
  </sheetViews>
  <sheetFormatPr defaultRowHeight="13.5"/>
  <cols>
    <col min="1" max="1" width="8.6640625" customWidth="1"/>
    <col min="2" max="2" width="6.44140625" customWidth="1"/>
    <col min="3" max="3" width="5.109375" customWidth="1"/>
    <col min="4" max="4" width="3.88671875" style="259" customWidth="1"/>
    <col min="5" max="5" width="5.109375" style="259" customWidth="1"/>
    <col min="6" max="6" width="7.109375" customWidth="1"/>
    <col min="7" max="7" width="6.33203125" customWidth="1"/>
    <col min="8" max="8" width="6.77734375" customWidth="1"/>
    <col min="9" max="9" width="6.33203125" customWidth="1"/>
    <col min="10" max="10" width="7.44140625" customWidth="1"/>
    <col min="11" max="11" width="8.77734375" customWidth="1"/>
    <col min="13" max="13" width="6.33203125" customWidth="1"/>
    <col min="14" max="14" width="12.44140625" customWidth="1"/>
    <col min="15" max="15" width="7.33203125" customWidth="1"/>
    <col min="16" max="16" width="12.6640625" bestFit="1" customWidth="1"/>
    <col min="258" max="258" width="8.6640625" customWidth="1"/>
    <col min="259" max="259" width="6.44140625" customWidth="1"/>
    <col min="260" max="260" width="9.44140625" customWidth="1"/>
    <col min="261" max="261" width="7.109375" customWidth="1"/>
    <col min="262" max="262" width="6.33203125" customWidth="1"/>
    <col min="263" max="263" width="6.77734375" customWidth="1"/>
    <col min="264" max="264" width="6.33203125" customWidth="1"/>
    <col min="265" max="265" width="7.44140625" customWidth="1"/>
    <col min="266" max="266" width="8.77734375" customWidth="1"/>
    <col min="268" max="268" width="6.33203125" customWidth="1"/>
    <col min="269" max="269" width="12.44140625" customWidth="1"/>
    <col min="270" max="270" width="7.21875" customWidth="1"/>
    <col min="271" max="271" width="7.33203125" customWidth="1"/>
    <col min="514" max="514" width="8.6640625" customWidth="1"/>
    <col min="515" max="515" width="6.44140625" customWidth="1"/>
    <col min="516" max="516" width="9.44140625" customWidth="1"/>
    <col min="517" max="517" width="7.109375" customWidth="1"/>
    <col min="518" max="518" width="6.33203125" customWidth="1"/>
    <col min="519" max="519" width="6.77734375" customWidth="1"/>
    <col min="520" max="520" width="6.33203125" customWidth="1"/>
    <col min="521" max="521" width="7.44140625" customWidth="1"/>
    <col min="522" max="522" width="8.77734375" customWidth="1"/>
    <col min="524" max="524" width="6.33203125" customWidth="1"/>
    <col min="525" max="525" width="12.44140625" customWidth="1"/>
    <col min="526" max="526" width="7.21875" customWidth="1"/>
    <col min="527" max="527" width="7.33203125" customWidth="1"/>
    <col min="770" max="770" width="8.6640625" customWidth="1"/>
    <col min="771" max="771" width="6.44140625" customWidth="1"/>
    <col min="772" max="772" width="9.44140625" customWidth="1"/>
    <col min="773" max="773" width="7.109375" customWidth="1"/>
    <col min="774" max="774" width="6.33203125" customWidth="1"/>
    <col min="775" max="775" width="6.77734375" customWidth="1"/>
    <col min="776" max="776" width="6.33203125" customWidth="1"/>
    <col min="777" max="777" width="7.44140625" customWidth="1"/>
    <col min="778" max="778" width="8.77734375" customWidth="1"/>
    <col min="780" max="780" width="6.33203125" customWidth="1"/>
    <col min="781" max="781" width="12.44140625" customWidth="1"/>
    <col min="782" max="782" width="7.21875" customWidth="1"/>
    <col min="783" max="783" width="7.33203125" customWidth="1"/>
    <col min="1026" max="1026" width="8.6640625" customWidth="1"/>
    <col min="1027" max="1027" width="6.44140625" customWidth="1"/>
    <col min="1028" max="1028" width="9.44140625" customWidth="1"/>
    <col min="1029" max="1029" width="7.109375" customWidth="1"/>
    <col min="1030" max="1030" width="6.33203125" customWidth="1"/>
    <col min="1031" max="1031" width="6.77734375" customWidth="1"/>
    <col min="1032" max="1032" width="6.33203125" customWidth="1"/>
    <col min="1033" max="1033" width="7.44140625" customWidth="1"/>
    <col min="1034" max="1034" width="8.77734375" customWidth="1"/>
    <col min="1036" max="1036" width="6.33203125" customWidth="1"/>
    <col min="1037" max="1037" width="12.44140625" customWidth="1"/>
    <col min="1038" max="1038" width="7.21875" customWidth="1"/>
    <col min="1039" max="1039" width="7.33203125" customWidth="1"/>
    <col min="1282" max="1282" width="8.6640625" customWidth="1"/>
    <col min="1283" max="1283" width="6.44140625" customWidth="1"/>
    <col min="1284" max="1284" width="9.44140625" customWidth="1"/>
    <col min="1285" max="1285" width="7.109375" customWidth="1"/>
    <col min="1286" max="1286" width="6.33203125" customWidth="1"/>
    <col min="1287" max="1287" width="6.77734375" customWidth="1"/>
    <col min="1288" max="1288" width="6.33203125" customWidth="1"/>
    <col min="1289" max="1289" width="7.44140625" customWidth="1"/>
    <col min="1290" max="1290" width="8.77734375" customWidth="1"/>
    <col min="1292" max="1292" width="6.33203125" customWidth="1"/>
    <col min="1293" max="1293" width="12.44140625" customWidth="1"/>
    <col min="1294" max="1294" width="7.21875" customWidth="1"/>
    <col min="1295" max="1295" width="7.33203125" customWidth="1"/>
    <col min="1538" max="1538" width="8.6640625" customWidth="1"/>
    <col min="1539" max="1539" width="6.44140625" customWidth="1"/>
    <col min="1540" max="1540" width="9.44140625" customWidth="1"/>
    <col min="1541" max="1541" width="7.109375" customWidth="1"/>
    <col min="1542" max="1542" width="6.33203125" customWidth="1"/>
    <col min="1543" max="1543" width="6.77734375" customWidth="1"/>
    <col min="1544" max="1544" width="6.33203125" customWidth="1"/>
    <col min="1545" max="1545" width="7.44140625" customWidth="1"/>
    <col min="1546" max="1546" width="8.77734375" customWidth="1"/>
    <col min="1548" max="1548" width="6.33203125" customWidth="1"/>
    <col min="1549" max="1549" width="12.44140625" customWidth="1"/>
    <col min="1550" max="1550" width="7.21875" customWidth="1"/>
    <col min="1551" max="1551" width="7.33203125" customWidth="1"/>
    <col min="1794" max="1794" width="8.6640625" customWidth="1"/>
    <col min="1795" max="1795" width="6.44140625" customWidth="1"/>
    <col min="1796" max="1796" width="9.44140625" customWidth="1"/>
    <col min="1797" max="1797" width="7.109375" customWidth="1"/>
    <col min="1798" max="1798" width="6.33203125" customWidth="1"/>
    <col min="1799" max="1799" width="6.77734375" customWidth="1"/>
    <col min="1800" max="1800" width="6.33203125" customWidth="1"/>
    <col min="1801" max="1801" width="7.44140625" customWidth="1"/>
    <col min="1802" max="1802" width="8.77734375" customWidth="1"/>
    <col min="1804" max="1804" width="6.33203125" customWidth="1"/>
    <col min="1805" max="1805" width="12.44140625" customWidth="1"/>
    <col min="1806" max="1806" width="7.21875" customWidth="1"/>
    <col min="1807" max="1807" width="7.33203125" customWidth="1"/>
    <col min="2050" max="2050" width="8.6640625" customWidth="1"/>
    <col min="2051" max="2051" width="6.44140625" customWidth="1"/>
    <col min="2052" max="2052" width="9.44140625" customWidth="1"/>
    <col min="2053" max="2053" width="7.109375" customWidth="1"/>
    <col min="2054" max="2054" width="6.33203125" customWidth="1"/>
    <col min="2055" max="2055" width="6.77734375" customWidth="1"/>
    <col min="2056" max="2056" width="6.33203125" customWidth="1"/>
    <col min="2057" max="2057" width="7.44140625" customWidth="1"/>
    <col min="2058" max="2058" width="8.77734375" customWidth="1"/>
    <col min="2060" max="2060" width="6.33203125" customWidth="1"/>
    <col min="2061" max="2061" width="12.44140625" customWidth="1"/>
    <col min="2062" max="2062" width="7.21875" customWidth="1"/>
    <col min="2063" max="2063" width="7.33203125" customWidth="1"/>
    <col min="2306" max="2306" width="8.6640625" customWidth="1"/>
    <col min="2307" max="2307" width="6.44140625" customWidth="1"/>
    <col min="2308" max="2308" width="9.44140625" customWidth="1"/>
    <col min="2309" max="2309" width="7.109375" customWidth="1"/>
    <col min="2310" max="2310" width="6.33203125" customWidth="1"/>
    <col min="2311" max="2311" width="6.77734375" customWidth="1"/>
    <col min="2312" max="2312" width="6.33203125" customWidth="1"/>
    <col min="2313" max="2313" width="7.44140625" customWidth="1"/>
    <col min="2314" max="2314" width="8.77734375" customWidth="1"/>
    <col min="2316" max="2316" width="6.33203125" customWidth="1"/>
    <col min="2317" max="2317" width="12.44140625" customWidth="1"/>
    <col min="2318" max="2318" width="7.21875" customWidth="1"/>
    <col min="2319" max="2319" width="7.33203125" customWidth="1"/>
    <col min="2562" max="2562" width="8.6640625" customWidth="1"/>
    <col min="2563" max="2563" width="6.44140625" customWidth="1"/>
    <col min="2564" max="2564" width="9.44140625" customWidth="1"/>
    <col min="2565" max="2565" width="7.109375" customWidth="1"/>
    <col min="2566" max="2566" width="6.33203125" customWidth="1"/>
    <col min="2567" max="2567" width="6.77734375" customWidth="1"/>
    <col min="2568" max="2568" width="6.33203125" customWidth="1"/>
    <col min="2569" max="2569" width="7.44140625" customWidth="1"/>
    <col min="2570" max="2570" width="8.77734375" customWidth="1"/>
    <col min="2572" max="2572" width="6.33203125" customWidth="1"/>
    <col min="2573" max="2573" width="12.44140625" customWidth="1"/>
    <col min="2574" max="2574" width="7.21875" customWidth="1"/>
    <col min="2575" max="2575" width="7.33203125" customWidth="1"/>
    <col min="2818" max="2818" width="8.6640625" customWidth="1"/>
    <col min="2819" max="2819" width="6.44140625" customWidth="1"/>
    <col min="2820" max="2820" width="9.44140625" customWidth="1"/>
    <col min="2821" max="2821" width="7.109375" customWidth="1"/>
    <col min="2822" max="2822" width="6.33203125" customWidth="1"/>
    <col min="2823" max="2823" width="6.77734375" customWidth="1"/>
    <col min="2824" max="2824" width="6.33203125" customWidth="1"/>
    <col min="2825" max="2825" width="7.44140625" customWidth="1"/>
    <col min="2826" max="2826" width="8.77734375" customWidth="1"/>
    <col min="2828" max="2828" width="6.33203125" customWidth="1"/>
    <col min="2829" max="2829" width="12.44140625" customWidth="1"/>
    <col min="2830" max="2830" width="7.21875" customWidth="1"/>
    <col min="2831" max="2831" width="7.33203125" customWidth="1"/>
    <col min="3074" max="3074" width="8.6640625" customWidth="1"/>
    <col min="3075" max="3075" width="6.44140625" customWidth="1"/>
    <col min="3076" max="3076" width="9.44140625" customWidth="1"/>
    <col min="3077" max="3077" width="7.109375" customWidth="1"/>
    <col min="3078" max="3078" width="6.33203125" customWidth="1"/>
    <col min="3079" max="3079" width="6.77734375" customWidth="1"/>
    <col min="3080" max="3080" width="6.33203125" customWidth="1"/>
    <col min="3081" max="3081" width="7.44140625" customWidth="1"/>
    <col min="3082" max="3082" width="8.77734375" customWidth="1"/>
    <col min="3084" max="3084" width="6.33203125" customWidth="1"/>
    <col min="3085" max="3085" width="12.44140625" customWidth="1"/>
    <col min="3086" max="3086" width="7.21875" customWidth="1"/>
    <col min="3087" max="3087" width="7.33203125" customWidth="1"/>
    <col min="3330" max="3330" width="8.6640625" customWidth="1"/>
    <col min="3331" max="3331" width="6.44140625" customWidth="1"/>
    <col min="3332" max="3332" width="9.44140625" customWidth="1"/>
    <col min="3333" max="3333" width="7.109375" customWidth="1"/>
    <col min="3334" max="3334" width="6.33203125" customWidth="1"/>
    <col min="3335" max="3335" width="6.77734375" customWidth="1"/>
    <col min="3336" max="3336" width="6.33203125" customWidth="1"/>
    <col min="3337" max="3337" width="7.44140625" customWidth="1"/>
    <col min="3338" max="3338" width="8.77734375" customWidth="1"/>
    <col min="3340" max="3340" width="6.33203125" customWidth="1"/>
    <col min="3341" max="3341" width="12.44140625" customWidth="1"/>
    <col min="3342" max="3342" width="7.21875" customWidth="1"/>
    <col min="3343" max="3343" width="7.33203125" customWidth="1"/>
    <col min="3586" max="3586" width="8.6640625" customWidth="1"/>
    <col min="3587" max="3587" width="6.44140625" customWidth="1"/>
    <col min="3588" max="3588" width="9.44140625" customWidth="1"/>
    <col min="3589" max="3589" width="7.109375" customWidth="1"/>
    <col min="3590" max="3590" width="6.33203125" customWidth="1"/>
    <col min="3591" max="3591" width="6.77734375" customWidth="1"/>
    <col min="3592" max="3592" width="6.33203125" customWidth="1"/>
    <col min="3593" max="3593" width="7.44140625" customWidth="1"/>
    <col min="3594" max="3594" width="8.77734375" customWidth="1"/>
    <col min="3596" max="3596" width="6.33203125" customWidth="1"/>
    <col min="3597" max="3597" width="12.44140625" customWidth="1"/>
    <col min="3598" max="3598" width="7.21875" customWidth="1"/>
    <col min="3599" max="3599" width="7.33203125" customWidth="1"/>
    <col min="3842" max="3842" width="8.6640625" customWidth="1"/>
    <col min="3843" max="3843" width="6.44140625" customWidth="1"/>
    <col min="3844" max="3844" width="9.44140625" customWidth="1"/>
    <col min="3845" max="3845" width="7.109375" customWidth="1"/>
    <col min="3846" max="3846" width="6.33203125" customWidth="1"/>
    <col min="3847" max="3847" width="6.77734375" customWidth="1"/>
    <col min="3848" max="3848" width="6.33203125" customWidth="1"/>
    <col min="3849" max="3849" width="7.44140625" customWidth="1"/>
    <col min="3850" max="3850" width="8.77734375" customWidth="1"/>
    <col min="3852" max="3852" width="6.33203125" customWidth="1"/>
    <col min="3853" max="3853" width="12.44140625" customWidth="1"/>
    <col min="3854" max="3854" width="7.21875" customWidth="1"/>
    <col min="3855" max="3855" width="7.33203125" customWidth="1"/>
    <col min="4098" max="4098" width="8.6640625" customWidth="1"/>
    <col min="4099" max="4099" width="6.44140625" customWidth="1"/>
    <col min="4100" max="4100" width="9.44140625" customWidth="1"/>
    <col min="4101" max="4101" width="7.109375" customWidth="1"/>
    <col min="4102" max="4102" width="6.33203125" customWidth="1"/>
    <col min="4103" max="4103" width="6.77734375" customWidth="1"/>
    <col min="4104" max="4104" width="6.33203125" customWidth="1"/>
    <col min="4105" max="4105" width="7.44140625" customWidth="1"/>
    <col min="4106" max="4106" width="8.77734375" customWidth="1"/>
    <col min="4108" max="4108" width="6.33203125" customWidth="1"/>
    <col min="4109" max="4109" width="12.44140625" customWidth="1"/>
    <col min="4110" max="4110" width="7.21875" customWidth="1"/>
    <col min="4111" max="4111" width="7.33203125" customWidth="1"/>
    <col min="4354" max="4354" width="8.6640625" customWidth="1"/>
    <col min="4355" max="4355" width="6.44140625" customWidth="1"/>
    <col min="4356" max="4356" width="9.44140625" customWidth="1"/>
    <col min="4357" max="4357" width="7.109375" customWidth="1"/>
    <col min="4358" max="4358" width="6.33203125" customWidth="1"/>
    <col min="4359" max="4359" width="6.77734375" customWidth="1"/>
    <col min="4360" max="4360" width="6.33203125" customWidth="1"/>
    <col min="4361" max="4361" width="7.44140625" customWidth="1"/>
    <col min="4362" max="4362" width="8.77734375" customWidth="1"/>
    <col min="4364" max="4364" width="6.33203125" customWidth="1"/>
    <col min="4365" max="4365" width="12.44140625" customWidth="1"/>
    <col min="4366" max="4366" width="7.21875" customWidth="1"/>
    <col min="4367" max="4367" width="7.33203125" customWidth="1"/>
    <col min="4610" max="4610" width="8.6640625" customWidth="1"/>
    <col min="4611" max="4611" width="6.44140625" customWidth="1"/>
    <col min="4612" max="4612" width="9.44140625" customWidth="1"/>
    <col min="4613" max="4613" width="7.109375" customWidth="1"/>
    <col min="4614" max="4614" width="6.33203125" customWidth="1"/>
    <col min="4615" max="4615" width="6.77734375" customWidth="1"/>
    <col min="4616" max="4616" width="6.33203125" customWidth="1"/>
    <col min="4617" max="4617" width="7.44140625" customWidth="1"/>
    <col min="4618" max="4618" width="8.77734375" customWidth="1"/>
    <col min="4620" max="4620" width="6.33203125" customWidth="1"/>
    <col min="4621" max="4621" width="12.44140625" customWidth="1"/>
    <col min="4622" max="4622" width="7.21875" customWidth="1"/>
    <col min="4623" max="4623" width="7.33203125" customWidth="1"/>
    <col min="4866" max="4866" width="8.6640625" customWidth="1"/>
    <col min="4867" max="4867" width="6.44140625" customWidth="1"/>
    <col min="4868" max="4868" width="9.44140625" customWidth="1"/>
    <col min="4869" max="4869" width="7.109375" customWidth="1"/>
    <col min="4870" max="4870" width="6.33203125" customWidth="1"/>
    <col min="4871" max="4871" width="6.77734375" customWidth="1"/>
    <col min="4872" max="4872" width="6.33203125" customWidth="1"/>
    <col min="4873" max="4873" width="7.44140625" customWidth="1"/>
    <col min="4874" max="4874" width="8.77734375" customWidth="1"/>
    <col min="4876" max="4876" width="6.33203125" customWidth="1"/>
    <col min="4877" max="4877" width="12.44140625" customWidth="1"/>
    <col min="4878" max="4878" width="7.21875" customWidth="1"/>
    <col min="4879" max="4879" width="7.33203125" customWidth="1"/>
    <col min="5122" max="5122" width="8.6640625" customWidth="1"/>
    <col min="5123" max="5123" width="6.44140625" customWidth="1"/>
    <col min="5124" max="5124" width="9.44140625" customWidth="1"/>
    <col min="5125" max="5125" width="7.109375" customWidth="1"/>
    <col min="5126" max="5126" width="6.33203125" customWidth="1"/>
    <col min="5127" max="5127" width="6.77734375" customWidth="1"/>
    <col min="5128" max="5128" width="6.33203125" customWidth="1"/>
    <col min="5129" max="5129" width="7.44140625" customWidth="1"/>
    <col min="5130" max="5130" width="8.77734375" customWidth="1"/>
    <col min="5132" max="5132" width="6.33203125" customWidth="1"/>
    <col min="5133" max="5133" width="12.44140625" customWidth="1"/>
    <col min="5134" max="5134" width="7.21875" customWidth="1"/>
    <col min="5135" max="5135" width="7.33203125" customWidth="1"/>
    <col min="5378" max="5378" width="8.6640625" customWidth="1"/>
    <col min="5379" max="5379" width="6.44140625" customWidth="1"/>
    <col min="5380" max="5380" width="9.44140625" customWidth="1"/>
    <col min="5381" max="5381" width="7.109375" customWidth="1"/>
    <col min="5382" max="5382" width="6.33203125" customWidth="1"/>
    <col min="5383" max="5383" width="6.77734375" customWidth="1"/>
    <col min="5384" max="5384" width="6.33203125" customWidth="1"/>
    <col min="5385" max="5385" width="7.44140625" customWidth="1"/>
    <col min="5386" max="5386" width="8.77734375" customWidth="1"/>
    <col min="5388" max="5388" width="6.33203125" customWidth="1"/>
    <col min="5389" max="5389" width="12.44140625" customWidth="1"/>
    <col min="5390" max="5390" width="7.21875" customWidth="1"/>
    <col min="5391" max="5391" width="7.33203125" customWidth="1"/>
    <col min="5634" max="5634" width="8.6640625" customWidth="1"/>
    <col min="5635" max="5635" width="6.44140625" customWidth="1"/>
    <col min="5636" max="5636" width="9.44140625" customWidth="1"/>
    <col min="5637" max="5637" width="7.109375" customWidth="1"/>
    <col min="5638" max="5638" width="6.33203125" customWidth="1"/>
    <col min="5639" max="5639" width="6.77734375" customWidth="1"/>
    <col min="5640" max="5640" width="6.33203125" customWidth="1"/>
    <col min="5641" max="5641" width="7.44140625" customWidth="1"/>
    <col min="5642" max="5642" width="8.77734375" customWidth="1"/>
    <col min="5644" max="5644" width="6.33203125" customWidth="1"/>
    <col min="5645" max="5645" width="12.44140625" customWidth="1"/>
    <col min="5646" max="5646" width="7.21875" customWidth="1"/>
    <col min="5647" max="5647" width="7.33203125" customWidth="1"/>
    <col min="5890" max="5890" width="8.6640625" customWidth="1"/>
    <col min="5891" max="5891" width="6.44140625" customWidth="1"/>
    <col min="5892" max="5892" width="9.44140625" customWidth="1"/>
    <col min="5893" max="5893" width="7.109375" customWidth="1"/>
    <col min="5894" max="5894" width="6.33203125" customWidth="1"/>
    <col min="5895" max="5895" width="6.77734375" customWidth="1"/>
    <col min="5896" max="5896" width="6.33203125" customWidth="1"/>
    <col min="5897" max="5897" width="7.44140625" customWidth="1"/>
    <col min="5898" max="5898" width="8.77734375" customWidth="1"/>
    <col min="5900" max="5900" width="6.33203125" customWidth="1"/>
    <col min="5901" max="5901" width="12.44140625" customWidth="1"/>
    <col min="5902" max="5902" width="7.21875" customWidth="1"/>
    <col min="5903" max="5903" width="7.33203125" customWidth="1"/>
    <col min="6146" max="6146" width="8.6640625" customWidth="1"/>
    <col min="6147" max="6147" width="6.44140625" customWidth="1"/>
    <col min="6148" max="6148" width="9.44140625" customWidth="1"/>
    <col min="6149" max="6149" width="7.109375" customWidth="1"/>
    <col min="6150" max="6150" width="6.33203125" customWidth="1"/>
    <col min="6151" max="6151" width="6.77734375" customWidth="1"/>
    <col min="6152" max="6152" width="6.33203125" customWidth="1"/>
    <col min="6153" max="6153" width="7.44140625" customWidth="1"/>
    <col min="6154" max="6154" width="8.77734375" customWidth="1"/>
    <col min="6156" max="6156" width="6.33203125" customWidth="1"/>
    <col min="6157" max="6157" width="12.44140625" customWidth="1"/>
    <col min="6158" max="6158" width="7.21875" customWidth="1"/>
    <col min="6159" max="6159" width="7.33203125" customWidth="1"/>
    <col min="6402" max="6402" width="8.6640625" customWidth="1"/>
    <col min="6403" max="6403" width="6.44140625" customWidth="1"/>
    <col min="6404" max="6404" width="9.44140625" customWidth="1"/>
    <col min="6405" max="6405" width="7.109375" customWidth="1"/>
    <col min="6406" max="6406" width="6.33203125" customWidth="1"/>
    <col min="6407" max="6407" width="6.77734375" customWidth="1"/>
    <col min="6408" max="6408" width="6.33203125" customWidth="1"/>
    <col min="6409" max="6409" width="7.44140625" customWidth="1"/>
    <col min="6410" max="6410" width="8.77734375" customWidth="1"/>
    <col min="6412" max="6412" width="6.33203125" customWidth="1"/>
    <col min="6413" max="6413" width="12.44140625" customWidth="1"/>
    <col min="6414" max="6414" width="7.21875" customWidth="1"/>
    <col min="6415" max="6415" width="7.33203125" customWidth="1"/>
    <col min="6658" max="6658" width="8.6640625" customWidth="1"/>
    <col min="6659" max="6659" width="6.44140625" customWidth="1"/>
    <col min="6660" max="6660" width="9.44140625" customWidth="1"/>
    <col min="6661" max="6661" width="7.109375" customWidth="1"/>
    <col min="6662" max="6662" width="6.33203125" customWidth="1"/>
    <col min="6663" max="6663" width="6.77734375" customWidth="1"/>
    <col min="6664" max="6664" width="6.33203125" customWidth="1"/>
    <col min="6665" max="6665" width="7.44140625" customWidth="1"/>
    <col min="6666" max="6666" width="8.77734375" customWidth="1"/>
    <col min="6668" max="6668" width="6.33203125" customWidth="1"/>
    <col min="6669" max="6669" width="12.44140625" customWidth="1"/>
    <col min="6670" max="6670" width="7.21875" customWidth="1"/>
    <col min="6671" max="6671" width="7.33203125" customWidth="1"/>
    <col min="6914" max="6914" width="8.6640625" customWidth="1"/>
    <col min="6915" max="6915" width="6.44140625" customWidth="1"/>
    <col min="6916" max="6916" width="9.44140625" customWidth="1"/>
    <col min="6917" max="6917" width="7.109375" customWidth="1"/>
    <col min="6918" max="6918" width="6.33203125" customWidth="1"/>
    <col min="6919" max="6919" width="6.77734375" customWidth="1"/>
    <col min="6920" max="6920" width="6.33203125" customWidth="1"/>
    <col min="6921" max="6921" width="7.44140625" customWidth="1"/>
    <col min="6922" max="6922" width="8.77734375" customWidth="1"/>
    <col min="6924" max="6924" width="6.33203125" customWidth="1"/>
    <col min="6925" max="6925" width="12.44140625" customWidth="1"/>
    <col min="6926" max="6926" width="7.21875" customWidth="1"/>
    <col min="6927" max="6927" width="7.33203125" customWidth="1"/>
    <col min="7170" max="7170" width="8.6640625" customWidth="1"/>
    <col min="7171" max="7171" width="6.44140625" customWidth="1"/>
    <col min="7172" max="7172" width="9.44140625" customWidth="1"/>
    <col min="7173" max="7173" width="7.109375" customWidth="1"/>
    <col min="7174" max="7174" width="6.33203125" customWidth="1"/>
    <col min="7175" max="7175" width="6.77734375" customWidth="1"/>
    <col min="7176" max="7176" width="6.33203125" customWidth="1"/>
    <col min="7177" max="7177" width="7.44140625" customWidth="1"/>
    <col min="7178" max="7178" width="8.77734375" customWidth="1"/>
    <col min="7180" max="7180" width="6.33203125" customWidth="1"/>
    <col min="7181" max="7181" width="12.44140625" customWidth="1"/>
    <col min="7182" max="7182" width="7.21875" customWidth="1"/>
    <col min="7183" max="7183" width="7.33203125" customWidth="1"/>
    <col min="7426" max="7426" width="8.6640625" customWidth="1"/>
    <col min="7427" max="7427" width="6.44140625" customWidth="1"/>
    <col min="7428" max="7428" width="9.44140625" customWidth="1"/>
    <col min="7429" max="7429" width="7.109375" customWidth="1"/>
    <col min="7430" max="7430" width="6.33203125" customWidth="1"/>
    <col min="7431" max="7431" width="6.77734375" customWidth="1"/>
    <col min="7432" max="7432" width="6.33203125" customWidth="1"/>
    <col min="7433" max="7433" width="7.44140625" customWidth="1"/>
    <col min="7434" max="7434" width="8.77734375" customWidth="1"/>
    <col min="7436" max="7436" width="6.33203125" customWidth="1"/>
    <col min="7437" max="7437" width="12.44140625" customWidth="1"/>
    <col min="7438" max="7438" width="7.21875" customWidth="1"/>
    <col min="7439" max="7439" width="7.33203125" customWidth="1"/>
    <col min="7682" max="7682" width="8.6640625" customWidth="1"/>
    <col min="7683" max="7683" width="6.44140625" customWidth="1"/>
    <col min="7684" max="7684" width="9.44140625" customWidth="1"/>
    <col min="7685" max="7685" width="7.109375" customWidth="1"/>
    <col min="7686" max="7686" width="6.33203125" customWidth="1"/>
    <col min="7687" max="7687" width="6.77734375" customWidth="1"/>
    <col min="7688" max="7688" width="6.33203125" customWidth="1"/>
    <col min="7689" max="7689" width="7.44140625" customWidth="1"/>
    <col min="7690" max="7690" width="8.77734375" customWidth="1"/>
    <col min="7692" max="7692" width="6.33203125" customWidth="1"/>
    <col min="7693" max="7693" width="12.44140625" customWidth="1"/>
    <col min="7694" max="7694" width="7.21875" customWidth="1"/>
    <col min="7695" max="7695" width="7.33203125" customWidth="1"/>
    <col min="7938" max="7938" width="8.6640625" customWidth="1"/>
    <col min="7939" max="7939" width="6.44140625" customWidth="1"/>
    <col min="7940" max="7940" width="9.44140625" customWidth="1"/>
    <col min="7941" max="7941" width="7.109375" customWidth="1"/>
    <col min="7942" max="7942" width="6.33203125" customWidth="1"/>
    <col min="7943" max="7943" width="6.77734375" customWidth="1"/>
    <col min="7944" max="7944" width="6.33203125" customWidth="1"/>
    <col min="7945" max="7945" width="7.44140625" customWidth="1"/>
    <col min="7946" max="7946" width="8.77734375" customWidth="1"/>
    <col min="7948" max="7948" width="6.33203125" customWidth="1"/>
    <col min="7949" max="7949" width="12.44140625" customWidth="1"/>
    <col min="7950" max="7950" width="7.21875" customWidth="1"/>
    <col min="7951" max="7951" width="7.33203125" customWidth="1"/>
    <col min="8194" max="8194" width="8.6640625" customWidth="1"/>
    <col min="8195" max="8195" width="6.44140625" customWidth="1"/>
    <col min="8196" max="8196" width="9.44140625" customWidth="1"/>
    <col min="8197" max="8197" width="7.109375" customWidth="1"/>
    <col min="8198" max="8198" width="6.33203125" customWidth="1"/>
    <col min="8199" max="8199" width="6.77734375" customWidth="1"/>
    <col min="8200" max="8200" width="6.33203125" customWidth="1"/>
    <col min="8201" max="8201" width="7.44140625" customWidth="1"/>
    <col min="8202" max="8202" width="8.77734375" customWidth="1"/>
    <col min="8204" max="8204" width="6.33203125" customWidth="1"/>
    <col min="8205" max="8205" width="12.44140625" customWidth="1"/>
    <col min="8206" max="8206" width="7.21875" customWidth="1"/>
    <col min="8207" max="8207" width="7.33203125" customWidth="1"/>
    <col min="8450" max="8450" width="8.6640625" customWidth="1"/>
    <col min="8451" max="8451" width="6.44140625" customWidth="1"/>
    <col min="8452" max="8452" width="9.44140625" customWidth="1"/>
    <col min="8453" max="8453" width="7.109375" customWidth="1"/>
    <col min="8454" max="8454" width="6.33203125" customWidth="1"/>
    <col min="8455" max="8455" width="6.77734375" customWidth="1"/>
    <col min="8456" max="8456" width="6.33203125" customWidth="1"/>
    <col min="8457" max="8457" width="7.44140625" customWidth="1"/>
    <col min="8458" max="8458" width="8.77734375" customWidth="1"/>
    <col min="8460" max="8460" width="6.33203125" customWidth="1"/>
    <col min="8461" max="8461" width="12.44140625" customWidth="1"/>
    <col min="8462" max="8462" width="7.21875" customWidth="1"/>
    <col min="8463" max="8463" width="7.33203125" customWidth="1"/>
    <col min="8706" max="8706" width="8.6640625" customWidth="1"/>
    <col min="8707" max="8707" width="6.44140625" customWidth="1"/>
    <col min="8708" max="8708" width="9.44140625" customWidth="1"/>
    <col min="8709" max="8709" width="7.109375" customWidth="1"/>
    <col min="8710" max="8710" width="6.33203125" customWidth="1"/>
    <col min="8711" max="8711" width="6.77734375" customWidth="1"/>
    <col min="8712" max="8712" width="6.33203125" customWidth="1"/>
    <col min="8713" max="8713" width="7.44140625" customWidth="1"/>
    <col min="8714" max="8714" width="8.77734375" customWidth="1"/>
    <col min="8716" max="8716" width="6.33203125" customWidth="1"/>
    <col min="8717" max="8717" width="12.44140625" customWidth="1"/>
    <col min="8718" max="8718" width="7.21875" customWidth="1"/>
    <col min="8719" max="8719" width="7.33203125" customWidth="1"/>
    <col min="8962" max="8962" width="8.6640625" customWidth="1"/>
    <col min="8963" max="8963" width="6.44140625" customWidth="1"/>
    <col min="8964" max="8964" width="9.44140625" customWidth="1"/>
    <col min="8965" max="8965" width="7.109375" customWidth="1"/>
    <col min="8966" max="8966" width="6.33203125" customWidth="1"/>
    <col min="8967" max="8967" width="6.77734375" customWidth="1"/>
    <col min="8968" max="8968" width="6.33203125" customWidth="1"/>
    <col min="8969" max="8969" width="7.44140625" customWidth="1"/>
    <col min="8970" max="8970" width="8.77734375" customWidth="1"/>
    <col min="8972" max="8972" width="6.33203125" customWidth="1"/>
    <col min="8973" max="8973" width="12.44140625" customWidth="1"/>
    <col min="8974" max="8974" width="7.21875" customWidth="1"/>
    <col min="8975" max="8975" width="7.33203125" customWidth="1"/>
    <col min="9218" max="9218" width="8.6640625" customWidth="1"/>
    <col min="9219" max="9219" width="6.44140625" customWidth="1"/>
    <col min="9220" max="9220" width="9.44140625" customWidth="1"/>
    <col min="9221" max="9221" width="7.109375" customWidth="1"/>
    <col min="9222" max="9222" width="6.33203125" customWidth="1"/>
    <col min="9223" max="9223" width="6.77734375" customWidth="1"/>
    <col min="9224" max="9224" width="6.33203125" customWidth="1"/>
    <col min="9225" max="9225" width="7.44140625" customWidth="1"/>
    <col min="9226" max="9226" width="8.77734375" customWidth="1"/>
    <col min="9228" max="9228" width="6.33203125" customWidth="1"/>
    <col min="9229" max="9229" width="12.44140625" customWidth="1"/>
    <col min="9230" max="9230" width="7.21875" customWidth="1"/>
    <col min="9231" max="9231" width="7.33203125" customWidth="1"/>
    <col min="9474" max="9474" width="8.6640625" customWidth="1"/>
    <col min="9475" max="9475" width="6.44140625" customWidth="1"/>
    <col min="9476" max="9476" width="9.44140625" customWidth="1"/>
    <col min="9477" max="9477" width="7.109375" customWidth="1"/>
    <col min="9478" max="9478" width="6.33203125" customWidth="1"/>
    <col min="9479" max="9479" width="6.77734375" customWidth="1"/>
    <col min="9480" max="9480" width="6.33203125" customWidth="1"/>
    <col min="9481" max="9481" width="7.44140625" customWidth="1"/>
    <col min="9482" max="9482" width="8.77734375" customWidth="1"/>
    <col min="9484" max="9484" width="6.33203125" customWidth="1"/>
    <col min="9485" max="9485" width="12.44140625" customWidth="1"/>
    <col min="9486" max="9486" width="7.21875" customWidth="1"/>
    <col min="9487" max="9487" width="7.33203125" customWidth="1"/>
    <col min="9730" max="9730" width="8.6640625" customWidth="1"/>
    <col min="9731" max="9731" width="6.44140625" customWidth="1"/>
    <col min="9732" max="9732" width="9.44140625" customWidth="1"/>
    <col min="9733" max="9733" width="7.109375" customWidth="1"/>
    <col min="9734" max="9734" width="6.33203125" customWidth="1"/>
    <col min="9735" max="9735" width="6.77734375" customWidth="1"/>
    <col min="9736" max="9736" width="6.33203125" customWidth="1"/>
    <col min="9737" max="9737" width="7.44140625" customWidth="1"/>
    <col min="9738" max="9738" width="8.77734375" customWidth="1"/>
    <col min="9740" max="9740" width="6.33203125" customWidth="1"/>
    <col min="9741" max="9741" width="12.44140625" customWidth="1"/>
    <col min="9742" max="9742" width="7.21875" customWidth="1"/>
    <col min="9743" max="9743" width="7.33203125" customWidth="1"/>
    <col min="9986" max="9986" width="8.6640625" customWidth="1"/>
    <col min="9987" max="9987" width="6.44140625" customWidth="1"/>
    <col min="9988" max="9988" width="9.44140625" customWidth="1"/>
    <col min="9989" max="9989" width="7.109375" customWidth="1"/>
    <col min="9990" max="9990" width="6.33203125" customWidth="1"/>
    <col min="9991" max="9991" width="6.77734375" customWidth="1"/>
    <col min="9992" max="9992" width="6.33203125" customWidth="1"/>
    <col min="9993" max="9993" width="7.44140625" customWidth="1"/>
    <col min="9994" max="9994" width="8.77734375" customWidth="1"/>
    <col min="9996" max="9996" width="6.33203125" customWidth="1"/>
    <col min="9997" max="9997" width="12.44140625" customWidth="1"/>
    <col min="9998" max="9998" width="7.21875" customWidth="1"/>
    <col min="9999" max="9999" width="7.33203125" customWidth="1"/>
    <col min="10242" max="10242" width="8.6640625" customWidth="1"/>
    <col min="10243" max="10243" width="6.44140625" customWidth="1"/>
    <col min="10244" max="10244" width="9.44140625" customWidth="1"/>
    <col min="10245" max="10245" width="7.109375" customWidth="1"/>
    <col min="10246" max="10246" width="6.33203125" customWidth="1"/>
    <col min="10247" max="10247" width="6.77734375" customWidth="1"/>
    <col min="10248" max="10248" width="6.33203125" customWidth="1"/>
    <col min="10249" max="10249" width="7.44140625" customWidth="1"/>
    <col min="10250" max="10250" width="8.77734375" customWidth="1"/>
    <col min="10252" max="10252" width="6.33203125" customWidth="1"/>
    <col min="10253" max="10253" width="12.44140625" customWidth="1"/>
    <col min="10254" max="10254" width="7.21875" customWidth="1"/>
    <col min="10255" max="10255" width="7.33203125" customWidth="1"/>
    <col min="10498" max="10498" width="8.6640625" customWidth="1"/>
    <col min="10499" max="10499" width="6.44140625" customWidth="1"/>
    <col min="10500" max="10500" width="9.44140625" customWidth="1"/>
    <col min="10501" max="10501" width="7.109375" customWidth="1"/>
    <col min="10502" max="10502" width="6.33203125" customWidth="1"/>
    <col min="10503" max="10503" width="6.77734375" customWidth="1"/>
    <col min="10504" max="10504" width="6.33203125" customWidth="1"/>
    <col min="10505" max="10505" width="7.44140625" customWidth="1"/>
    <col min="10506" max="10506" width="8.77734375" customWidth="1"/>
    <col min="10508" max="10508" width="6.33203125" customWidth="1"/>
    <col min="10509" max="10509" width="12.44140625" customWidth="1"/>
    <col min="10510" max="10510" width="7.21875" customWidth="1"/>
    <col min="10511" max="10511" width="7.33203125" customWidth="1"/>
    <col min="10754" max="10754" width="8.6640625" customWidth="1"/>
    <col min="10755" max="10755" width="6.44140625" customWidth="1"/>
    <col min="10756" max="10756" width="9.44140625" customWidth="1"/>
    <col min="10757" max="10757" width="7.109375" customWidth="1"/>
    <col min="10758" max="10758" width="6.33203125" customWidth="1"/>
    <col min="10759" max="10759" width="6.77734375" customWidth="1"/>
    <col min="10760" max="10760" width="6.33203125" customWidth="1"/>
    <col min="10761" max="10761" width="7.44140625" customWidth="1"/>
    <col min="10762" max="10762" width="8.77734375" customWidth="1"/>
    <col min="10764" max="10764" width="6.33203125" customWidth="1"/>
    <col min="10765" max="10765" width="12.44140625" customWidth="1"/>
    <col min="10766" max="10766" width="7.21875" customWidth="1"/>
    <col min="10767" max="10767" width="7.33203125" customWidth="1"/>
    <col min="11010" max="11010" width="8.6640625" customWidth="1"/>
    <col min="11011" max="11011" width="6.44140625" customWidth="1"/>
    <col min="11012" max="11012" width="9.44140625" customWidth="1"/>
    <col min="11013" max="11013" width="7.109375" customWidth="1"/>
    <col min="11014" max="11014" width="6.33203125" customWidth="1"/>
    <col min="11015" max="11015" width="6.77734375" customWidth="1"/>
    <col min="11016" max="11016" width="6.33203125" customWidth="1"/>
    <col min="11017" max="11017" width="7.44140625" customWidth="1"/>
    <col min="11018" max="11018" width="8.77734375" customWidth="1"/>
    <col min="11020" max="11020" width="6.33203125" customWidth="1"/>
    <col min="11021" max="11021" width="12.44140625" customWidth="1"/>
    <col min="11022" max="11022" width="7.21875" customWidth="1"/>
    <col min="11023" max="11023" width="7.33203125" customWidth="1"/>
    <col min="11266" max="11266" width="8.6640625" customWidth="1"/>
    <col min="11267" max="11267" width="6.44140625" customWidth="1"/>
    <col min="11268" max="11268" width="9.44140625" customWidth="1"/>
    <col min="11269" max="11269" width="7.109375" customWidth="1"/>
    <col min="11270" max="11270" width="6.33203125" customWidth="1"/>
    <col min="11271" max="11271" width="6.77734375" customWidth="1"/>
    <col min="11272" max="11272" width="6.33203125" customWidth="1"/>
    <col min="11273" max="11273" width="7.44140625" customWidth="1"/>
    <col min="11274" max="11274" width="8.77734375" customWidth="1"/>
    <col min="11276" max="11276" width="6.33203125" customWidth="1"/>
    <col min="11277" max="11277" width="12.44140625" customWidth="1"/>
    <col min="11278" max="11278" width="7.21875" customWidth="1"/>
    <col min="11279" max="11279" width="7.33203125" customWidth="1"/>
    <col min="11522" max="11522" width="8.6640625" customWidth="1"/>
    <col min="11523" max="11523" width="6.44140625" customWidth="1"/>
    <col min="11524" max="11524" width="9.44140625" customWidth="1"/>
    <col min="11525" max="11525" width="7.109375" customWidth="1"/>
    <col min="11526" max="11526" width="6.33203125" customWidth="1"/>
    <col min="11527" max="11527" width="6.77734375" customWidth="1"/>
    <col min="11528" max="11528" width="6.33203125" customWidth="1"/>
    <col min="11529" max="11529" width="7.44140625" customWidth="1"/>
    <col min="11530" max="11530" width="8.77734375" customWidth="1"/>
    <col min="11532" max="11532" width="6.33203125" customWidth="1"/>
    <col min="11533" max="11533" width="12.44140625" customWidth="1"/>
    <col min="11534" max="11534" width="7.21875" customWidth="1"/>
    <col min="11535" max="11535" width="7.33203125" customWidth="1"/>
    <col min="11778" max="11778" width="8.6640625" customWidth="1"/>
    <col min="11779" max="11779" width="6.44140625" customWidth="1"/>
    <col min="11780" max="11780" width="9.44140625" customWidth="1"/>
    <col min="11781" max="11781" width="7.109375" customWidth="1"/>
    <col min="11782" max="11782" width="6.33203125" customWidth="1"/>
    <col min="11783" max="11783" width="6.77734375" customWidth="1"/>
    <col min="11784" max="11784" width="6.33203125" customWidth="1"/>
    <col min="11785" max="11785" width="7.44140625" customWidth="1"/>
    <col min="11786" max="11786" width="8.77734375" customWidth="1"/>
    <col min="11788" max="11788" width="6.33203125" customWidth="1"/>
    <col min="11789" max="11789" width="12.44140625" customWidth="1"/>
    <col min="11790" max="11790" width="7.21875" customWidth="1"/>
    <col min="11791" max="11791" width="7.33203125" customWidth="1"/>
    <col min="12034" max="12034" width="8.6640625" customWidth="1"/>
    <col min="12035" max="12035" width="6.44140625" customWidth="1"/>
    <col min="12036" max="12036" width="9.44140625" customWidth="1"/>
    <col min="12037" max="12037" width="7.109375" customWidth="1"/>
    <col min="12038" max="12038" width="6.33203125" customWidth="1"/>
    <col min="12039" max="12039" width="6.77734375" customWidth="1"/>
    <col min="12040" max="12040" width="6.33203125" customWidth="1"/>
    <col min="12041" max="12041" width="7.44140625" customWidth="1"/>
    <col min="12042" max="12042" width="8.77734375" customWidth="1"/>
    <col min="12044" max="12044" width="6.33203125" customWidth="1"/>
    <col min="12045" max="12045" width="12.44140625" customWidth="1"/>
    <col min="12046" max="12046" width="7.21875" customWidth="1"/>
    <col min="12047" max="12047" width="7.33203125" customWidth="1"/>
    <col min="12290" max="12290" width="8.6640625" customWidth="1"/>
    <col min="12291" max="12291" width="6.44140625" customWidth="1"/>
    <col min="12292" max="12292" width="9.44140625" customWidth="1"/>
    <col min="12293" max="12293" width="7.109375" customWidth="1"/>
    <col min="12294" max="12294" width="6.33203125" customWidth="1"/>
    <col min="12295" max="12295" width="6.77734375" customWidth="1"/>
    <col min="12296" max="12296" width="6.33203125" customWidth="1"/>
    <col min="12297" max="12297" width="7.44140625" customWidth="1"/>
    <col min="12298" max="12298" width="8.77734375" customWidth="1"/>
    <col min="12300" max="12300" width="6.33203125" customWidth="1"/>
    <col min="12301" max="12301" width="12.44140625" customWidth="1"/>
    <col min="12302" max="12302" width="7.21875" customWidth="1"/>
    <col min="12303" max="12303" width="7.33203125" customWidth="1"/>
    <col min="12546" max="12546" width="8.6640625" customWidth="1"/>
    <col min="12547" max="12547" width="6.44140625" customWidth="1"/>
    <col min="12548" max="12548" width="9.44140625" customWidth="1"/>
    <col min="12549" max="12549" width="7.109375" customWidth="1"/>
    <col min="12550" max="12550" width="6.33203125" customWidth="1"/>
    <col min="12551" max="12551" width="6.77734375" customWidth="1"/>
    <col min="12552" max="12552" width="6.33203125" customWidth="1"/>
    <col min="12553" max="12553" width="7.44140625" customWidth="1"/>
    <col min="12554" max="12554" width="8.77734375" customWidth="1"/>
    <col min="12556" max="12556" width="6.33203125" customWidth="1"/>
    <col min="12557" max="12557" width="12.44140625" customWidth="1"/>
    <col min="12558" max="12558" width="7.21875" customWidth="1"/>
    <col min="12559" max="12559" width="7.33203125" customWidth="1"/>
    <col min="12802" max="12802" width="8.6640625" customWidth="1"/>
    <col min="12803" max="12803" width="6.44140625" customWidth="1"/>
    <col min="12804" max="12804" width="9.44140625" customWidth="1"/>
    <col min="12805" max="12805" width="7.109375" customWidth="1"/>
    <col min="12806" max="12806" width="6.33203125" customWidth="1"/>
    <col min="12807" max="12807" width="6.77734375" customWidth="1"/>
    <col min="12808" max="12808" width="6.33203125" customWidth="1"/>
    <col min="12809" max="12809" width="7.44140625" customWidth="1"/>
    <col min="12810" max="12810" width="8.77734375" customWidth="1"/>
    <col min="12812" max="12812" width="6.33203125" customWidth="1"/>
    <col min="12813" max="12813" width="12.44140625" customWidth="1"/>
    <col min="12814" max="12814" width="7.21875" customWidth="1"/>
    <col min="12815" max="12815" width="7.33203125" customWidth="1"/>
    <col min="13058" max="13058" width="8.6640625" customWidth="1"/>
    <col min="13059" max="13059" width="6.44140625" customWidth="1"/>
    <col min="13060" max="13060" width="9.44140625" customWidth="1"/>
    <col min="13061" max="13061" width="7.109375" customWidth="1"/>
    <col min="13062" max="13062" width="6.33203125" customWidth="1"/>
    <col min="13063" max="13063" width="6.77734375" customWidth="1"/>
    <col min="13064" max="13064" width="6.33203125" customWidth="1"/>
    <col min="13065" max="13065" width="7.44140625" customWidth="1"/>
    <col min="13066" max="13066" width="8.77734375" customWidth="1"/>
    <col min="13068" max="13068" width="6.33203125" customWidth="1"/>
    <col min="13069" max="13069" width="12.44140625" customWidth="1"/>
    <col min="13070" max="13070" width="7.21875" customWidth="1"/>
    <col min="13071" max="13071" width="7.33203125" customWidth="1"/>
    <col min="13314" max="13314" width="8.6640625" customWidth="1"/>
    <col min="13315" max="13315" width="6.44140625" customWidth="1"/>
    <col min="13316" max="13316" width="9.44140625" customWidth="1"/>
    <col min="13317" max="13317" width="7.109375" customWidth="1"/>
    <col min="13318" max="13318" width="6.33203125" customWidth="1"/>
    <col min="13319" max="13319" width="6.77734375" customWidth="1"/>
    <col min="13320" max="13320" width="6.33203125" customWidth="1"/>
    <col min="13321" max="13321" width="7.44140625" customWidth="1"/>
    <col min="13322" max="13322" width="8.77734375" customWidth="1"/>
    <col min="13324" max="13324" width="6.33203125" customWidth="1"/>
    <col min="13325" max="13325" width="12.44140625" customWidth="1"/>
    <col min="13326" max="13326" width="7.21875" customWidth="1"/>
    <col min="13327" max="13327" width="7.33203125" customWidth="1"/>
    <col min="13570" max="13570" width="8.6640625" customWidth="1"/>
    <col min="13571" max="13571" width="6.44140625" customWidth="1"/>
    <col min="13572" max="13572" width="9.44140625" customWidth="1"/>
    <col min="13573" max="13573" width="7.109375" customWidth="1"/>
    <col min="13574" max="13574" width="6.33203125" customWidth="1"/>
    <col min="13575" max="13575" width="6.77734375" customWidth="1"/>
    <col min="13576" max="13576" width="6.33203125" customWidth="1"/>
    <col min="13577" max="13577" width="7.44140625" customWidth="1"/>
    <col min="13578" max="13578" width="8.77734375" customWidth="1"/>
    <col min="13580" max="13580" width="6.33203125" customWidth="1"/>
    <col min="13581" max="13581" width="12.44140625" customWidth="1"/>
    <col min="13582" max="13582" width="7.21875" customWidth="1"/>
    <col min="13583" max="13583" width="7.33203125" customWidth="1"/>
    <col min="13826" max="13826" width="8.6640625" customWidth="1"/>
    <col min="13827" max="13827" width="6.44140625" customWidth="1"/>
    <col min="13828" max="13828" width="9.44140625" customWidth="1"/>
    <col min="13829" max="13829" width="7.109375" customWidth="1"/>
    <col min="13830" max="13830" width="6.33203125" customWidth="1"/>
    <col min="13831" max="13831" width="6.77734375" customWidth="1"/>
    <col min="13832" max="13832" width="6.33203125" customWidth="1"/>
    <col min="13833" max="13833" width="7.44140625" customWidth="1"/>
    <col min="13834" max="13834" width="8.77734375" customWidth="1"/>
    <col min="13836" max="13836" width="6.33203125" customWidth="1"/>
    <col min="13837" max="13837" width="12.44140625" customWidth="1"/>
    <col min="13838" max="13838" width="7.21875" customWidth="1"/>
    <col min="13839" max="13839" width="7.33203125" customWidth="1"/>
    <col min="14082" max="14082" width="8.6640625" customWidth="1"/>
    <col min="14083" max="14083" width="6.44140625" customWidth="1"/>
    <col min="14084" max="14084" width="9.44140625" customWidth="1"/>
    <col min="14085" max="14085" width="7.109375" customWidth="1"/>
    <col min="14086" max="14086" width="6.33203125" customWidth="1"/>
    <col min="14087" max="14087" width="6.77734375" customWidth="1"/>
    <col min="14088" max="14088" width="6.33203125" customWidth="1"/>
    <col min="14089" max="14089" width="7.44140625" customWidth="1"/>
    <col min="14090" max="14090" width="8.77734375" customWidth="1"/>
    <col min="14092" max="14092" width="6.33203125" customWidth="1"/>
    <col min="14093" max="14093" width="12.44140625" customWidth="1"/>
    <col min="14094" max="14094" width="7.21875" customWidth="1"/>
    <col min="14095" max="14095" width="7.33203125" customWidth="1"/>
    <col min="14338" max="14338" width="8.6640625" customWidth="1"/>
    <col min="14339" max="14339" width="6.44140625" customWidth="1"/>
    <col min="14340" max="14340" width="9.44140625" customWidth="1"/>
    <col min="14341" max="14341" width="7.109375" customWidth="1"/>
    <col min="14342" max="14342" width="6.33203125" customWidth="1"/>
    <col min="14343" max="14343" width="6.77734375" customWidth="1"/>
    <col min="14344" max="14344" width="6.33203125" customWidth="1"/>
    <col min="14345" max="14345" width="7.44140625" customWidth="1"/>
    <col min="14346" max="14346" width="8.77734375" customWidth="1"/>
    <col min="14348" max="14348" width="6.33203125" customWidth="1"/>
    <col min="14349" max="14349" width="12.44140625" customWidth="1"/>
    <col min="14350" max="14350" width="7.21875" customWidth="1"/>
    <col min="14351" max="14351" width="7.33203125" customWidth="1"/>
    <col min="14594" max="14594" width="8.6640625" customWidth="1"/>
    <col min="14595" max="14595" width="6.44140625" customWidth="1"/>
    <col min="14596" max="14596" width="9.44140625" customWidth="1"/>
    <col min="14597" max="14597" width="7.109375" customWidth="1"/>
    <col min="14598" max="14598" width="6.33203125" customWidth="1"/>
    <col min="14599" max="14599" width="6.77734375" customWidth="1"/>
    <col min="14600" max="14600" width="6.33203125" customWidth="1"/>
    <col min="14601" max="14601" width="7.44140625" customWidth="1"/>
    <col min="14602" max="14602" width="8.77734375" customWidth="1"/>
    <col min="14604" max="14604" width="6.33203125" customWidth="1"/>
    <col min="14605" max="14605" width="12.44140625" customWidth="1"/>
    <col min="14606" max="14606" width="7.21875" customWidth="1"/>
    <col min="14607" max="14607" width="7.33203125" customWidth="1"/>
    <col min="14850" max="14850" width="8.6640625" customWidth="1"/>
    <col min="14851" max="14851" width="6.44140625" customWidth="1"/>
    <col min="14852" max="14852" width="9.44140625" customWidth="1"/>
    <col min="14853" max="14853" width="7.109375" customWidth="1"/>
    <col min="14854" max="14854" width="6.33203125" customWidth="1"/>
    <col min="14855" max="14855" width="6.77734375" customWidth="1"/>
    <col min="14856" max="14856" width="6.33203125" customWidth="1"/>
    <col min="14857" max="14857" width="7.44140625" customWidth="1"/>
    <col min="14858" max="14858" width="8.77734375" customWidth="1"/>
    <col min="14860" max="14860" width="6.33203125" customWidth="1"/>
    <col min="14861" max="14861" width="12.44140625" customWidth="1"/>
    <col min="14862" max="14862" width="7.21875" customWidth="1"/>
    <col min="14863" max="14863" width="7.33203125" customWidth="1"/>
    <col min="15106" max="15106" width="8.6640625" customWidth="1"/>
    <col min="15107" max="15107" width="6.44140625" customWidth="1"/>
    <col min="15108" max="15108" width="9.44140625" customWidth="1"/>
    <col min="15109" max="15109" width="7.109375" customWidth="1"/>
    <col min="15110" max="15110" width="6.33203125" customWidth="1"/>
    <col min="15111" max="15111" width="6.77734375" customWidth="1"/>
    <col min="15112" max="15112" width="6.33203125" customWidth="1"/>
    <col min="15113" max="15113" width="7.44140625" customWidth="1"/>
    <col min="15114" max="15114" width="8.77734375" customWidth="1"/>
    <col min="15116" max="15116" width="6.33203125" customWidth="1"/>
    <col min="15117" max="15117" width="12.44140625" customWidth="1"/>
    <col min="15118" max="15118" width="7.21875" customWidth="1"/>
    <col min="15119" max="15119" width="7.33203125" customWidth="1"/>
    <col min="15362" max="15362" width="8.6640625" customWidth="1"/>
    <col min="15363" max="15363" width="6.44140625" customWidth="1"/>
    <col min="15364" max="15364" width="9.44140625" customWidth="1"/>
    <col min="15365" max="15365" width="7.109375" customWidth="1"/>
    <col min="15366" max="15366" width="6.33203125" customWidth="1"/>
    <col min="15367" max="15367" width="6.77734375" customWidth="1"/>
    <col min="15368" max="15368" width="6.33203125" customWidth="1"/>
    <col min="15369" max="15369" width="7.44140625" customWidth="1"/>
    <col min="15370" max="15370" width="8.77734375" customWidth="1"/>
    <col min="15372" max="15372" width="6.33203125" customWidth="1"/>
    <col min="15373" max="15373" width="12.44140625" customWidth="1"/>
    <col min="15374" max="15374" width="7.21875" customWidth="1"/>
    <col min="15375" max="15375" width="7.33203125" customWidth="1"/>
    <col min="15618" max="15618" width="8.6640625" customWidth="1"/>
    <col min="15619" max="15619" width="6.44140625" customWidth="1"/>
    <col min="15620" max="15620" width="9.44140625" customWidth="1"/>
    <col min="15621" max="15621" width="7.109375" customWidth="1"/>
    <col min="15622" max="15622" width="6.33203125" customWidth="1"/>
    <col min="15623" max="15623" width="6.77734375" customWidth="1"/>
    <col min="15624" max="15624" width="6.33203125" customWidth="1"/>
    <col min="15625" max="15625" width="7.44140625" customWidth="1"/>
    <col min="15626" max="15626" width="8.77734375" customWidth="1"/>
    <col min="15628" max="15628" width="6.33203125" customWidth="1"/>
    <col min="15629" max="15629" width="12.44140625" customWidth="1"/>
    <col min="15630" max="15630" width="7.21875" customWidth="1"/>
    <col min="15631" max="15631" width="7.33203125" customWidth="1"/>
    <col min="15874" max="15874" width="8.6640625" customWidth="1"/>
    <col min="15875" max="15875" width="6.44140625" customWidth="1"/>
    <col min="15876" max="15876" width="9.44140625" customWidth="1"/>
    <col min="15877" max="15877" width="7.109375" customWidth="1"/>
    <col min="15878" max="15878" width="6.33203125" customWidth="1"/>
    <col min="15879" max="15879" width="6.77734375" customWidth="1"/>
    <col min="15880" max="15880" width="6.33203125" customWidth="1"/>
    <col min="15881" max="15881" width="7.44140625" customWidth="1"/>
    <col min="15882" max="15882" width="8.77734375" customWidth="1"/>
    <col min="15884" max="15884" width="6.33203125" customWidth="1"/>
    <col min="15885" max="15885" width="12.44140625" customWidth="1"/>
    <col min="15886" max="15886" width="7.21875" customWidth="1"/>
    <col min="15887" max="15887" width="7.33203125" customWidth="1"/>
    <col min="16130" max="16130" width="8.6640625" customWidth="1"/>
    <col min="16131" max="16131" width="6.44140625" customWidth="1"/>
    <col min="16132" max="16132" width="9.44140625" customWidth="1"/>
    <col min="16133" max="16133" width="7.109375" customWidth="1"/>
    <col min="16134" max="16134" width="6.33203125" customWidth="1"/>
    <col min="16135" max="16135" width="6.77734375" customWidth="1"/>
    <col min="16136" max="16136" width="6.33203125" customWidth="1"/>
    <col min="16137" max="16137" width="7.44140625" customWidth="1"/>
    <col min="16138" max="16138" width="8.77734375" customWidth="1"/>
    <col min="16140" max="16140" width="6.33203125" customWidth="1"/>
    <col min="16141" max="16141" width="12.44140625" customWidth="1"/>
    <col min="16142" max="16142" width="7.21875" customWidth="1"/>
    <col min="16143" max="16143" width="7.33203125" customWidth="1"/>
  </cols>
  <sheetData>
    <row r="1" spans="1:19" ht="25.5">
      <c r="F1" s="451" t="s">
        <v>244</v>
      </c>
      <c r="G1" s="451"/>
      <c r="H1" s="451"/>
      <c r="I1" s="49" t="s">
        <v>228</v>
      </c>
      <c r="J1" s="50"/>
      <c r="K1" s="50"/>
      <c r="L1" s="50"/>
      <c r="M1" s="50"/>
      <c r="N1" s="50"/>
    </row>
    <row r="2" spans="1:19">
      <c r="N2" s="51"/>
    </row>
    <row r="3" spans="1:19">
      <c r="A3" s="334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9" ht="8.4499999999999993" customHeight="1" thickBo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9" ht="17.100000000000001" customHeight="1">
      <c r="A5" s="445" t="s">
        <v>30</v>
      </c>
      <c r="B5" s="447" t="s">
        <v>47</v>
      </c>
      <c r="C5" s="435" t="s">
        <v>31</v>
      </c>
      <c r="D5" s="435"/>
      <c r="E5" s="435"/>
      <c r="F5" s="435"/>
      <c r="G5" s="449" t="s">
        <v>48</v>
      </c>
      <c r="H5" s="450"/>
      <c r="I5" s="435" t="s">
        <v>32</v>
      </c>
      <c r="J5" s="435"/>
      <c r="K5" s="435"/>
      <c r="L5" s="435"/>
      <c r="M5" s="53" t="s">
        <v>33</v>
      </c>
      <c r="N5" s="53" t="s">
        <v>34</v>
      </c>
      <c r="O5" s="436" t="s">
        <v>35</v>
      </c>
    </row>
    <row r="6" spans="1:19" ht="17.100000000000001" customHeight="1" thickBot="1">
      <c r="A6" s="446"/>
      <c r="B6" s="448"/>
      <c r="C6" s="438" t="s">
        <v>49</v>
      </c>
      <c r="D6" s="439"/>
      <c r="E6" s="440"/>
      <c r="F6" s="55" t="s">
        <v>36</v>
      </c>
      <c r="G6" s="56" t="s">
        <v>37</v>
      </c>
      <c r="H6" s="54" t="s">
        <v>50</v>
      </c>
      <c r="I6" s="54" t="s">
        <v>38</v>
      </c>
      <c r="J6" s="54" t="s">
        <v>39</v>
      </c>
      <c r="K6" s="54" t="s">
        <v>53</v>
      </c>
      <c r="L6" s="54" t="s">
        <v>40</v>
      </c>
      <c r="M6" s="57" t="s">
        <v>41</v>
      </c>
      <c r="N6" s="57" t="s">
        <v>42</v>
      </c>
      <c r="O6" s="437"/>
      <c r="Q6" s="289" t="str">
        <f>D6&amp;E6&amp;F6</f>
        <v>L(cm)</v>
      </c>
      <c r="R6" s="289"/>
      <c r="S6" s="289"/>
    </row>
    <row r="7" spans="1:19" ht="17.100000000000001" customHeight="1">
      <c r="A7" s="235" t="str">
        <f>'bh1'!A10</f>
        <v>BH-1</v>
      </c>
      <c r="B7" s="264" t="str">
        <f>'bh1'!A11</f>
        <v>(NO.02+15)</v>
      </c>
      <c r="C7" s="265">
        <v>28</v>
      </c>
      <c r="D7" s="266" t="s">
        <v>174</v>
      </c>
      <c r="E7" s="267">
        <f>C7+3.3</f>
        <v>31.3</v>
      </c>
      <c r="F7" s="236">
        <f>(E7-C7)*100</f>
        <v>330.00000000000006</v>
      </c>
      <c r="G7" s="338">
        <v>0.1</v>
      </c>
      <c r="H7" s="238">
        <f t="shared" ref="H7:H8" si="0">(G7*1000)/60</f>
        <v>1.6666666666666667</v>
      </c>
      <c r="I7" s="239">
        <v>10</v>
      </c>
      <c r="J7" s="239">
        <f>SUM('bh1'!H5:I5)*100</f>
        <v>827.99999999999989</v>
      </c>
      <c r="K7" s="239">
        <v>500</v>
      </c>
      <c r="L7" s="239">
        <f>IF(($C$7*100+(I7)/2)&lt;=J7,(K7)+($C$7*100+(F7)/2+I7),(I7+K7+J7))</f>
        <v>1338</v>
      </c>
      <c r="M7" s="236">
        <v>3.25</v>
      </c>
      <c r="N7" s="240">
        <f t="shared" ref="N7:N8" si="1">2.3*H7/(2*3.14*F7*L7)*LOG(F7/M7)</f>
        <v>2.7740501923708348E-6</v>
      </c>
      <c r="O7" s="241"/>
    </row>
    <row r="8" spans="1:19" ht="17.100000000000001" customHeight="1">
      <c r="A8" s="242"/>
      <c r="B8" s="268"/>
      <c r="C8" s="269"/>
      <c r="D8" s="270"/>
      <c r="E8" s="271"/>
      <c r="F8" s="236">
        <f>F7</f>
        <v>330.00000000000006</v>
      </c>
      <c r="G8" s="338">
        <v>0.2</v>
      </c>
      <c r="H8" s="238">
        <f t="shared" si="0"/>
        <v>3.3333333333333335</v>
      </c>
      <c r="I8" s="239">
        <f t="shared" ref="I8:I11" si="2">I7</f>
        <v>10</v>
      </c>
      <c r="J8" s="239">
        <f>J7</f>
        <v>827.99999999999989</v>
      </c>
      <c r="K8" s="239">
        <v>1000</v>
      </c>
      <c r="L8" s="239">
        <f>IF(($C$7*100+(I8)/2)&lt;=J8,(K8)+($C$7*100+(F8)/2+I8),(I8+K8+J8))</f>
        <v>1838</v>
      </c>
      <c r="M8" s="236">
        <v>3.25</v>
      </c>
      <c r="N8" s="240">
        <f t="shared" si="1"/>
        <v>4.0388238927009537E-6</v>
      </c>
      <c r="O8" s="243"/>
      <c r="S8" s="276"/>
    </row>
    <row r="9" spans="1:19" ht="17.100000000000001" customHeight="1">
      <c r="A9" s="242"/>
      <c r="B9" s="268"/>
      <c r="C9" s="269"/>
      <c r="D9" s="270"/>
      <c r="E9" s="271"/>
      <c r="F9" s="236">
        <f t="shared" ref="F9:F11" si="3">F8</f>
        <v>330.00000000000006</v>
      </c>
      <c r="G9" s="338">
        <v>0.4</v>
      </c>
      <c r="H9" s="238">
        <f t="shared" ref="H9:H11" si="4">(G9*1000)/60</f>
        <v>6.666666666666667</v>
      </c>
      <c r="I9" s="239">
        <f t="shared" si="2"/>
        <v>10</v>
      </c>
      <c r="J9" s="239">
        <f>J8</f>
        <v>827.99999999999989</v>
      </c>
      <c r="K9" s="239">
        <v>1500</v>
      </c>
      <c r="L9" s="239">
        <f t="shared" ref="L9:L11" si="5">IF(($C$7*100+(I9)/2)&lt;=J9,(K9)+($C$7*100+(F9)/2+I9),(I9+K9+J9))</f>
        <v>2338</v>
      </c>
      <c r="M9" s="236">
        <v>3.25</v>
      </c>
      <c r="N9" s="240">
        <f t="shared" ref="N9:N11" si="6">2.3*H9/(2*3.14*F9*L9)*LOG(F9/M9)</f>
        <v>6.3501781991311842E-6</v>
      </c>
      <c r="O9" s="243"/>
      <c r="S9" s="276"/>
    </row>
    <row r="10" spans="1:19" ht="17.100000000000001" customHeight="1">
      <c r="A10" s="242"/>
      <c r="B10" s="268"/>
      <c r="C10" s="269"/>
      <c r="D10" s="270"/>
      <c r="E10" s="271"/>
      <c r="F10" s="236">
        <f t="shared" si="3"/>
        <v>330.00000000000006</v>
      </c>
      <c r="G10" s="338">
        <v>0.2</v>
      </c>
      <c r="H10" s="238">
        <f t="shared" si="4"/>
        <v>3.3333333333333335</v>
      </c>
      <c r="I10" s="239">
        <f t="shared" si="2"/>
        <v>10</v>
      </c>
      <c r="J10" s="239">
        <f>J9</f>
        <v>827.99999999999989</v>
      </c>
      <c r="K10" s="239">
        <v>1000</v>
      </c>
      <c r="L10" s="239">
        <f t="shared" si="5"/>
        <v>1838</v>
      </c>
      <c r="M10" s="236">
        <v>3.25</v>
      </c>
      <c r="N10" s="240">
        <f t="shared" si="6"/>
        <v>4.0388238927009537E-6</v>
      </c>
      <c r="O10" s="243"/>
      <c r="S10" s="276"/>
    </row>
    <row r="11" spans="1:19" ht="17.100000000000001" customHeight="1">
      <c r="A11" s="244"/>
      <c r="B11" s="268"/>
      <c r="C11" s="269"/>
      <c r="D11" s="270"/>
      <c r="E11" s="271"/>
      <c r="F11" s="236">
        <f t="shared" si="3"/>
        <v>330.00000000000006</v>
      </c>
      <c r="G11" s="338">
        <v>0.2</v>
      </c>
      <c r="H11" s="238">
        <f t="shared" si="4"/>
        <v>3.3333333333333335</v>
      </c>
      <c r="I11" s="239">
        <f t="shared" si="2"/>
        <v>10</v>
      </c>
      <c r="J11" s="239">
        <f>J10</f>
        <v>827.99999999999989</v>
      </c>
      <c r="K11" s="239">
        <v>500</v>
      </c>
      <c r="L11" s="239">
        <f t="shared" si="5"/>
        <v>1338</v>
      </c>
      <c r="M11" s="236">
        <v>3.25</v>
      </c>
      <c r="N11" s="240">
        <f t="shared" si="6"/>
        <v>5.5481003847416697E-6</v>
      </c>
      <c r="O11" s="245"/>
      <c r="S11" s="276"/>
    </row>
    <row r="12" spans="1:19" ht="17.100000000000001" customHeight="1">
      <c r="A12" s="244"/>
      <c r="B12" s="268"/>
      <c r="C12" s="269"/>
      <c r="D12" s="270"/>
      <c r="E12" s="271"/>
      <c r="F12" s="236"/>
      <c r="G12" s="237"/>
      <c r="H12" s="238"/>
      <c r="I12" s="239"/>
      <c r="J12" s="239"/>
      <c r="K12" s="239"/>
      <c r="L12" s="239"/>
      <c r="M12" s="236"/>
      <c r="N12" s="246">
        <f>AVERAGE(N7:N11)</f>
        <v>4.5499953123291193E-6</v>
      </c>
      <c r="O12" s="245" t="s">
        <v>162</v>
      </c>
      <c r="S12" s="276"/>
    </row>
    <row r="13" spans="1:19" ht="17.100000000000001" customHeight="1">
      <c r="A13" s="244"/>
      <c r="B13" s="268"/>
      <c r="C13" s="269"/>
      <c r="D13" s="270"/>
      <c r="E13" s="271"/>
      <c r="F13" s="236"/>
      <c r="G13" s="237"/>
      <c r="H13" s="238"/>
      <c r="I13" s="239"/>
      <c r="J13" s="239"/>
      <c r="K13" s="239"/>
      <c r="L13" s="239"/>
      <c r="M13" s="236"/>
      <c r="N13" s="240"/>
      <c r="O13" s="247"/>
    </row>
    <row r="14" spans="1:19" ht="17.100000000000001" customHeight="1">
      <c r="A14" s="235" t="str">
        <f>'bh2'!A10</f>
        <v>BH-2</v>
      </c>
      <c r="B14" s="264" t="str">
        <f>'bh2'!A11</f>
        <v>(NO.02+15)</v>
      </c>
      <c r="C14" s="269">
        <v>28</v>
      </c>
      <c r="D14" s="270" t="s">
        <v>174</v>
      </c>
      <c r="E14" s="271">
        <f>C14+3.5</f>
        <v>31.5</v>
      </c>
      <c r="F14" s="236">
        <f>(E14-C14)*100</f>
        <v>350</v>
      </c>
      <c r="G14" s="338">
        <v>0.7</v>
      </c>
      <c r="H14" s="238">
        <f t="shared" ref="H14:H18" si="7">(G14*1000)/60</f>
        <v>11.666666666666666</v>
      </c>
      <c r="I14" s="239">
        <v>10</v>
      </c>
      <c r="J14" s="239" t="b">
        <f>J37=SUM('bh2'!H5:I5)*100</f>
        <v>0</v>
      </c>
      <c r="K14" s="239">
        <v>500</v>
      </c>
      <c r="L14" s="239">
        <f>IF(($C$7*100+(I14)/2)&lt;=J14,(K14)+($C$7*100+(F14)/2+I14),(I14+K14+J14))</f>
        <v>3485</v>
      </c>
      <c r="M14" s="236">
        <v>3.25</v>
      </c>
      <c r="N14" s="240">
        <f t="shared" ref="N14:N18" si="8">2.3*H14/(2*3.14*F14*L14)*LOG(F14/M14)</f>
        <v>7.1188088041168589E-6</v>
      </c>
      <c r="O14" s="247"/>
    </row>
    <row r="15" spans="1:19" ht="17.100000000000001" customHeight="1">
      <c r="A15" s="242"/>
      <c r="B15" s="268"/>
      <c r="C15" s="269"/>
      <c r="D15" s="270"/>
      <c r="E15" s="271"/>
      <c r="F15" s="236">
        <f>F14</f>
        <v>350</v>
      </c>
      <c r="G15" s="338">
        <v>1.3</v>
      </c>
      <c r="H15" s="238">
        <f t="shared" si="7"/>
        <v>21.666666666666668</v>
      </c>
      <c r="I15" s="239">
        <f t="shared" ref="I15:J18" si="9">I14</f>
        <v>10</v>
      </c>
      <c r="J15" s="239" t="b">
        <f>J14</f>
        <v>0</v>
      </c>
      <c r="K15" s="239">
        <v>1000</v>
      </c>
      <c r="L15" s="239">
        <f>IF(($C$7*100+(I15)/2)&lt;=J15,(K15)+($C$7*100+(F15)/2+I15),(I15+K15+J15))</f>
        <v>3985</v>
      </c>
      <c r="M15" s="236">
        <v>3.25</v>
      </c>
      <c r="N15" s="240">
        <f t="shared" si="8"/>
        <v>1.1561843802492E-5</v>
      </c>
      <c r="O15" s="243"/>
      <c r="Q15">
        <f>MIN(H6:H25)</f>
        <v>1.6666666666666667</v>
      </c>
      <c r="S15" s="276"/>
    </row>
    <row r="16" spans="1:19" ht="17.100000000000001" customHeight="1">
      <c r="A16" s="242"/>
      <c r="B16" s="268"/>
      <c r="C16" s="269"/>
      <c r="D16" s="270"/>
      <c r="E16" s="271"/>
      <c r="F16" s="236">
        <f t="shared" ref="F16:F18" si="10">F15</f>
        <v>350</v>
      </c>
      <c r="G16" s="338">
        <v>1.8</v>
      </c>
      <c r="H16" s="238">
        <f t="shared" si="7"/>
        <v>30</v>
      </c>
      <c r="I16" s="239">
        <f t="shared" si="9"/>
        <v>10</v>
      </c>
      <c r="J16" s="239" t="b">
        <f t="shared" si="9"/>
        <v>0</v>
      </c>
      <c r="K16" s="239">
        <v>1500</v>
      </c>
      <c r="L16" s="239">
        <f t="shared" ref="L16:L18" si="11">IF(($C$7*100+(I16)/2)&lt;=J16,(K16)+($C$7*100+(F16)/2+I16),(I16+K16+J16))</f>
        <v>4485</v>
      </c>
      <c r="M16" s="236">
        <v>3.25</v>
      </c>
      <c r="N16" s="240">
        <f t="shared" si="8"/>
        <v>1.4224012622463787E-5</v>
      </c>
      <c r="O16" s="243"/>
      <c r="Q16">
        <f>MAX(H6:H25)</f>
        <v>30</v>
      </c>
      <c r="S16" s="276"/>
    </row>
    <row r="17" spans="1:19" ht="17.100000000000001" customHeight="1">
      <c r="A17" s="242"/>
      <c r="B17" s="268"/>
      <c r="C17" s="269"/>
      <c r="D17" s="270"/>
      <c r="E17" s="271"/>
      <c r="F17" s="236">
        <f t="shared" si="10"/>
        <v>350</v>
      </c>
      <c r="G17" s="338">
        <v>1.4</v>
      </c>
      <c r="H17" s="238">
        <f t="shared" si="7"/>
        <v>23.333333333333332</v>
      </c>
      <c r="I17" s="239">
        <f t="shared" si="9"/>
        <v>10</v>
      </c>
      <c r="J17" s="239" t="b">
        <f t="shared" si="9"/>
        <v>0</v>
      </c>
      <c r="K17" s="239">
        <v>1000</v>
      </c>
      <c r="L17" s="239">
        <f t="shared" si="11"/>
        <v>3985</v>
      </c>
      <c r="M17" s="236">
        <v>3.25</v>
      </c>
      <c r="N17" s="240">
        <f t="shared" si="8"/>
        <v>1.2451216402683689E-5</v>
      </c>
      <c r="O17" s="243"/>
      <c r="S17" s="276"/>
    </row>
    <row r="18" spans="1:19" ht="17.100000000000001" customHeight="1">
      <c r="A18" s="244"/>
      <c r="B18" s="268"/>
      <c r="C18" s="269"/>
      <c r="D18" s="270"/>
      <c r="E18" s="271"/>
      <c r="F18" s="236">
        <f t="shared" si="10"/>
        <v>350</v>
      </c>
      <c r="G18" s="338">
        <v>0.7</v>
      </c>
      <c r="H18" s="238">
        <f t="shared" si="7"/>
        <v>11.666666666666666</v>
      </c>
      <c r="I18" s="239">
        <f t="shared" si="9"/>
        <v>10</v>
      </c>
      <c r="J18" s="239" t="b">
        <f t="shared" si="9"/>
        <v>0</v>
      </c>
      <c r="K18" s="239">
        <v>500</v>
      </c>
      <c r="L18" s="239">
        <f t="shared" si="11"/>
        <v>3485</v>
      </c>
      <c r="M18" s="236">
        <v>3.25</v>
      </c>
      <c r="N18" s="240">
        <f t="shared" si="8"/>
        <v>7.1188088041168589E-6</v>
      </c>
      <c r="O18" s="245"/>
    </row>
    <row r="19" spans="1:19" ht="17.100000000000001" customHeight="1">
      <c r="A19" s="244"/>
      <c r="B19" s="268"/>
      <c r="C19" s="269"/>
      <c r="D19" s="270"/>
      <c r="E19" s="271"/>
      <c r="F19" s="236"/>
      <c r="G19" s="237"/>
      <c r="H19" s="238"/>
      <c r="I19" s="239"/>
      <c r="J19" s="239"/>
      <c r="K19" s="239"/>
      <c r="L19" s="239"/>
      <c r="M19" s="236"/>
      <c r="N19" s="246">
        <f>AVERAGE(N14:N18)</f>
        <v>1.0494938087174639E-5</v>
      </c>
      <c r="O19" s="245" t="s">
        <v>162</v>
      </c>
    </row>
    <row r="20" spans="1:19" ht="17.100000000000001" customHeight="1">
      <c r="A20" s="59"/>
      <c r="B20" s="272"/>
      <c r="C20" s="269"/>
      <c r="D20" s="270"/>
      <c r="E20" s="271"/>
      <c r="F20" s="236"/>
      <c r="G20" s="237"/>
      <c r="H20" s="238"/>
      <c r="I20" s="239"/>
      <c r="J20" s="239"/>
      <c r="K20" s="239"/>
      <c r="L20" s="239"/>
      <c r="M20" s="236"/>
      <c r="N20" s="240"/>
      <c r="O20" s="243"/>
    </row>
    <row r="21" spans="1:19" s="259" customFormat="1" ht="17.100000000000001" customHeight="1">
      <c r="A21" s="59"/>
      <c r="B21" s="272"/>
      <c r="C21" s="269"/>
      <c r="D21" s="270"/>
      <c r="E21" s="271"/>
      <c r="F21" s="236"/>
      <c r="G21" s="237"/>
      <c r="H21" s="238"/>
      <c r="I21" s="239"/>
      <c r="J21" s="239"/>
      <c r="K21" s="239"/>
      <c r="L21" s="239"/>
      <c r="M21" s="236"/>
      <c r="N21" s="240"/>
      <c r="O21" s="243"/>
    </row>
    <row r="22" spans="1:19" s="259" customFormat="1" ht="17.100000000000001" customHeight="1">
      <c r="A22" s="59"/>
      <c r="B22" s="272"/>
      <c r="C22" s="269"/>
      <c r="D22" s="270"/>
      <c r="E22" s="271"/>
      <c r="F22" s="236"/>
      <c r="G22" s="237"/>
      <c r="H22" s="238"/>
      <c r="I22" s="239"/>
      <c r="J22" s="239"/>
      <c r="K22" s="239"/>
      <c r="L22" s="239"/>
      <c r="M22" s="236"/>
      <c r="N22" s="240"/>
      <c r="O22" s="243"/>
    </row>
    <row r="23" spans="1:19" ht="17.100000000000001" customHeight="1">
      <c r="A23" s="59"/>
      <c r="B23" s="272"/>
      <c r="C23" s="269"/>
      <c r="D23" s="270"/>
      <c r="E23" s="271"/>
      <c r="F23" s="236"/>
      <c r="G23" s="237"/>
      <c r="H23" s="238"/>
      <c r="I23" s="239"/>
      <c r="J23" s="239"/>
      <c r="K23" s="239"/>
      <c r="L23" s="239"/>
      <c r="M23" s="236"/>
      <c r="N23" s="246"/>
      <c r="O23" s="245"/>
    </row>
    <row r="24" spans="1:19" ht="17.100000000000001" customHeight="1">
      <c r="A24" s="59"/>
      <c r="B24" s="272"/>
      <c r="C24" s="269"/>
      <c r="D24" s="270"/>
      <c r="E24" s="271"/>
      <c r="F24" s="236"/>
      <c r="G24" s="237"/>
      <c r="H24" s="238"/>
      <c r="I24" s="239"/>
      <c r="J24" s="239"/>
      <c r="K24" s="239"/>
      <c r="L24" s="239"/>
      <c r="M24" s="236"/>
      <c r="N24" s="246"/>
      <c r="O24" s="245"/>
    </row>
    <row r="25" spans="1:19" ht="17.100000000000001" customHeight="1">
      <c r="A25" s="59"/>
      <c r="B25" s="272"/>
      <c r="C25" s="273"/>
      <c r="D25" s="274"/>
      <c r="E25" s="275"/>
      <c r="F25" s="60"/>
      <c r="G25" s="62"/>
      <c r="H25" s="63"/>
      <c r="I25" s="64"/>
      <c r="J25" s="64"/>
      <c r="K25" s="239"/>
      <c r="L25" s="64"/>
      <c r="M25" s="60"/>
      <c r="N25" s="58"/>
      <c r="O25" s="61"/>
    </row>
    <row r="26" spans="1:19" ht="17.100000000000001" customHeight="1" thickBot="1">
      <c r="A26" s="65"/>
      <c r="B26" s="250"/>
      <c r="C26" s="285"/>
      <c r="D26" s="67"/>
      <c r="E26" s="286"/>
      <c r="F26" s="66"/>
      <c r="G26" s="67"/>
      <c r="H26" s="66"/>
      <c r="I26" s="66"/>
      <c r="J26" s="66"/>
      <c r="K26" s="68"/>
      <c r="L26" s="66"/>
      <c r="M26" s="66"/>
      <c r="N26" s="66"/>
      <c r="O26" s="69"/>
    </row>
    <row r="27" spans="1:19" ht="15.95" customHeight="1" thickTop="1">
      <c r="A27" s="70"/>
      <c r="B27" s="71" t="s">
        <v>51</v>
      </c>
      <c r="C27" s="71"/>
      <c r="D27" s="71"/>
      <c r="E27" s="71"/>
      <c r="F27" s="71"/>
      <c r="G27" s="71"/>
      <c r="H27" s="71"/>
      <c r="I27" s="71"/>
      <c r="J27" s="71"/>
      <c r="K27" s="249"/>
      <c r="L27" s="249"/>
      <c r="M27" s="71"/>
      <c r="N27" s="71"/>
      <c r="O27" s="72"/>
    </row>
    <row r="28" spans="1:19" ht="15.95" customHeight="1">
      <c r="A28" s="70"/>
      <c r="B28" s="441" t="s">
        <v>43</v>
      </c>
      <c r="C28" s="442" t="s">
        <v>44</v>
      </c>
      <c r="D28" s="442"/>
      <c r="E28" s="442"/>
      <c r="F28" s="443" t="s">
        <v>45</v>
      </c>
      <c r="G28" s="73"/>
      <c r="H28" s="71"/>
      <c r="I28" s="71"/>
      <c r="J28" s="71"/>
      <c r="K28" s="71"/>
      <c r="L28" s="248"/>
      <c r="M28" s="74"/>
      <c r="N28" s="71"/>
      <c r="O28" s="72"/>
    </row>
    <row r="29" spans="1:19" ht="15.95" customHeight="1">
      <c r="A29" s="70"/>
      <c r="B29" s="441"/>
      <c r="C29" s="444" t="s">
        <v>52</v>
      </c>
      <c r="D29" s="444"/>
      <c r="E29" s="444"/>
      <c r="F29" s="443"/>
      <c r="G29" s="73"/>
      <c r="H29" s="71"/>
      <c r="I29" s="71" t="s">
        <v>46</v>
      </c>
      <c r="J29" s="71"/>
      <c r="K29" s="71"/>
      <c r="L29" s="248"/>
      <c r="M29" s="74"/>
      <c r="N29" s="71"/>
      <c r="O29" s="72"/>
    </row>
    <row r="30" spans="1:19" ht="15.95" customHeight="1" thickBot="1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7"/>
    </row>
    <row r="31" spans="1:19" s="276" customFormat="1" ht="25.5">
      <c r="F31" s="451" t="s">
        <v>244</v>
      </c>
      <c r="G31" s="451"/>
      <c r="H31" s="451"/>
      <c r="I31" s="49" t="s">
        <v>228</v>
      </c>
      <c r="J31" s="50"/>
      <c r="K31" s="50"/>
      <c r="L31" s="50"/>
      <c r="M31" s="50"/>
      <c r="N31" s="50"/>
    </row>
    <row r="32" spans="1:19" s="276" customFormat="1">
      <c r="N32" s="51"/>
    </row>
    <row r="33" spans="1:19" s="276" customFormat="1">
      <c r="A33" s="306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9" s="276" customFormat="1" ht="8.4499999999999993" customHeight="1" thickBo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9" s="276" customFormat="1" ht="17.100000000000001" customHeight="1">
      <c r="A35" s="445" t="s">
        <v>30</v>
      </c>
      <c r="B35" s="447" t="s">
        <v>47</v>
      </c>
      <c r="C35" s="435" t="s">
        <v>31</v>
      </c>
      <c r="D35" s="435"/>
      <c r="E35" s="435"/>
      <c r="F35" s="435"/>
      <c r="G35" s="449" t="s">
        <v>48</v>
      </c>
      <c r="H35" s="450"/>
      <c r="I35" s="435" t="s">
        <v>32</v>
      </c>
      <c r="J35" s="435"/>
      <c r="K35" s="435"/>
      <c r="L35" s="435"/>
      <c r="M35" s="53" t="s">
        <v>33</v>
      </c>
      <c r="N35" s="53" t="s">
        <v>34</v>
      </c>
      <c r="O35" s="436" t="s">
        <v>35</v>
      </c>
    </row>
    <row r="36" spans="1:19" s="276" customFormat="1" ht="17.100000000000001" customHeight="1" thickBot="1">
      <c r="A36" s="446"/>
      <c r="B36" s="448"/>
      <c r="C36" s="438" t="s">
        <v>49</v>
      </c>
      <c r="D36" s="439"/>
      <c r="E36" s="440"/>
      <c r="F36" s="305" t="s">
        <v>36</v>
      </c>
      <c r="G36" s="56" t="s">
        <v>37</v>
      </c>
      <c r="H36" s="54" t="s">
        <v>50</v>
      </c>
      <c r="I36" s="54" t="s">
        <v>38</v>
      </c>
      <c r="J36" s="54" t="s">
        <v>39</v>
      </c>
      <c r="K36" s="54" t="s">
        <v>53</v>
      </c>
      <c r="L36" s="54" t="s">
        <v>40</v>
      </c>
      <c r="M36" s="57" t="s">
        <v>41</v>
      </c>
      <c r="N36" s="57" t="s">
        <v>42</v>
      </c>
      <c r="O36" s="437"/>
      <c r="Q36" s="289"/>
      <c r="R36" s="289"/>
      <c r="S36" s="289"/>
    </row>
    <row r="37" spans="1:19" s="276" customFormat="1" ht="17.100000000000001" customHeight="1">
      <c r="A37" s="235" t="str">
        <f>'bh3'!A10</f>
        <v>BH-3</v>
      </c>
      <c r="B37" s="264" t="str">
        <f>'bh3'!A11</f>
        <v>(NO.02+15)</v>
      </c>
      <c r="C37" s="265">
        <v>27</v>
      </c>
      <c r="D37" s="266" t="s">
        <v>174</v>
      </c>
      <c r="E37" s="267">
        <f>C37+4</f>
        <v>31</v>
      </c>
      <c r="F37" s="236">
        <f>(E37-C37)*100</f>
        <v>400</v>
      </c>
      <c r="G37" s="338">
        <v>0.1</v>
      </c>
      <c r="H37" s="238">
        <f t="shared" ref="H37:H41" si="12">(G37*1000)/60</f>
        <v>1.6666666666666667</v>
      </c>
      <c r="I37" s="239">
        <v>10</v>
      </c>
      <c r="J37" s="239">
        <f>SUM('bh3'!H5:I5)*100</f>
        <v>526</v>
      </c>
      <c r="K37" s="239">
        <v>500</v>
      </c>
      <c r="L37" s="239">
        <f>IF(($C$7*100+(I37)/2)&lt;=J37,(K37)+($C$7*100+(F37)/2+I37),(I37+K37+J37))</f>
        <v>1036</v>
      </c>
      <c r="M37" s="236">
        <v>3.25</v>
      </c>
      <c r="N37" s="240">
        <f t="shared" ref="N37:N41" si="13">2.3*H37/(2*3.14*F37*L37)*LOG(F37/M37)</f>
        <v>3.0787908193841391E-6</v>
      </c>
      <c r="O37" s="241"/>
    </row>
    <row r="38" spans="1:19" s="276" customFormat="1" ht="17.100000000000001" customHeight="1">
      <c r="A38" s="242"/>
      <c r="B38" s="268"/>
      <c r="C38" s="269"/>
      <c r="D38" s="270"/>
      <c r="E38" s="271"/>
      <c r="F38" s="236">
        <f>F37</f>
        <v>400</v>
      </c>
      <c r="G38" s="338">
        <v>0.1</v>
      </c>
      <c r="H38" s="238">
        <f t="shared" si="12"/>
        <v>1.6666666666666667</v>
      </c>
      <c r="I38" s="239">
        <f t="shared" ref="I38:I41" si="14">I37</f>
        <v>10</v>
      </c>
      <c r="J38" s="239">
        <f>J37</f>
        <v>526</v>
      </c>
      <c r="K38" s="239">
        <v>1000</v>
      </c>
      <c r="L38" s="239">
        <f>IF(($C$7*100+(I38)/2)&lt;=J38,(K38)+($C$7*100+(F38)/2+I38),(I38+K38+J38))</f>
        <v>1536</v>
      </c>
      <c r="M38" s="236">
        <v>3.25</v>
      </c>
      <c r="N38" s="240">
        <f t="shared" si="13"/>
        <v>2.0765802661991979E-6</v>
      </c>
      <c r="O38" s="243"/>
    </row>
    <row r="39" spans="1:19" s="276" customFormat="1" ht="17.100000000000001" customHeight="1">
      <c r="A39" s="242"/>
      <c r="B39" s="268"/>
      <c r="C39" s="269"/>
      <c r="D39" s="270"/>
      <c r="E39" s="271"/>
      <c r="F39" s="236">
        <f t="shared" ref="F39:F41" si="15">F38</f>
        <v>400</v>
      </c>
      <c r="G39" s="338">
        <v>0.1</v>
      </c>
      <c r="H39" s="238">
        <f t="shared" si="12"/>
        <v>1.6666666666666667</v>
      </c>
      <c r="I39" s="239">
        <f t="shared" si="14"/>
        <v>10</v>
      </c>
      <c r="J39" s="239">
        <f>J38</f>
        <v>526</v>
      </c>
      <c r="K39" s="239">
        <v>1500</v>
      </c>
      <c r="L39" s="239">
        <f t="shared" ref="L39:L41" si="16">IF(($C$7*100+(I39)/2)&lt;=J39,(K39)+($C$7*100+(F39)/2+I39),(I39+K39+J39))</f>
        <v>2036</v>
      </c>
      <c r="M39" s="236">
        <v>3.25</v>
      </c>
      <c r="N39" s="240">
        <f t="shared" si="13"/>
        <v>1.566614581965603E-6</v>
      </c>
      <c r="O39" s="243"/>
    </row>
    <row r="40" spans="1:19" s="276" customFormat="1" ht="17.100000000000001" customHeight="1">
      <c r="A40" s="242"/>
      <c r="B40" s="268"/>
      <c r="C40" s="269"/>
      <c r="D40" s="270"/>
      <c r="E40" s="271"/>
      <c r="F40" s="236">
        <f t="shared" si="15"/>
        <v>400</v>
      </c>
      <c r="G40" s="338">
        <v>0.1</v>
      </c>
      <c r="H40" s="238">
        <f t="shared" si="12"/>
        <v>1.6666666666666667</v>
      </c>
      <c r="I40" s="239">
        <f t="shared" si="14"/>
        <v>10</v>
      </c>
      <c r="J40" s="239">
        <f>J39</f>
        <v>526</v>
      </c>
      <c r="K40" s="239">
        <v>1000</v>
      </c>
      <c r="L40" s="239">
        <f t="shared" si="16"/>
        <v>1536</v>
      </c>
      <c r="M40" s="236">
        <v>3.25</v>
      </c>
      <c r="N40" s="240">
        <f t="shared" si="13"/>
        <v>2.0765802661991979E-6</v>
      </c>
      <c r="O40" s="243"/>
    </row>
    <row r="41" spans="1:19" s="276" customFormat="1" ht="17.100000000000001" customHeight="1">
      <c r="A41" s="244"/>
      <c r="B41" s="268"/>
      <c r="C41" s="269"/>
      <c r="D41" s="270"/>
      <c r="E41" s="271"/>
      <c r="F41" s="236">
        <f t="shared" si="15"/>
        <v>400</v>
      </c>
      <c r="G41" s="338">
        <v>0.1</v>
      </c>
      <c r="H41" s="238">
        <f t="shared" si="12"/>
        <v>1.6666666666666667</v>
      </c>
      <c r="I41" s="239">
        <f t="shared" si="14"/>
        <v>10</v>
      </c>
      <c r="J41" s="239">
        <f>J40</f>
        <v>526</v>
      </c>
      <c r="K41" s="239">
        <v>500</v>
      </c>
      <c r="L41" s="239">
        <f t="shared" si="16"/>
        <v>1036</v>
      </c>
      <c r="M41" s="236">
        <v>3.25</v>
      </c>
      <c r="N41" s="240">
        <f t="shared" si="13"/>
        <v>3.0787908193841391E-6</v>
      </c>
      <c r="O41" s="245"/>
    </row>
    <row r="42" spans="1:19" s="276" customFormat="1" ht="17.100000000000001" customHeight="1">
      <c r="A42" s="244"/>
      <c r="B42" s="268"/>
      <c r="C42" s="269"/>
      <c r="D42" s="270"/>
      <c r="E42" s="271"/>
      <c r="F42" s="236"/>
      <c r="G42" s="237"/>
      <c r="H42" s="238"/>
      <c r="I42" s="239"/>
      <c r="J42" s="239"/>
      <c r="K42" s="239"/>
      <c r="L42" s="239"/>
      <c r="M42" s="236"/>
      <c r="N42" s="246">
        <f>AVERAGE(N37:N41)</f>
        <v>2.3754713506264554E-6</v>
      </c>
      <c r="O42" s="245" t="s">
        <v>162</v>
      </c>
    </row>
    <row r="43" spans="1:19" s="276" customFormat="1" ht="17.100000000000001" customHeight="1">
      <c r="A43" s="244"/>
      <c r="B43" s="268"/>
      <c r="C43" s="269"/>
      <c r="D43" s="270"/>
      <c r="E43" s="271"/>
      <c r="F43" s="236"/>
      <c r="G43" s="237"/>
      <c r="H43" s="238"/>
      <c r="I43" s="239"/>
      <c r="J43" s="239"/>
      <c r="K43" s="239"/>
      <c r="L43" s="239"/>
      <c r="M43" s="236"/>
      <c r="N43" s="240"/>
      <c r="O43" s="247"/>
    </row>
    <row r="44" spans="1:19" s="276" customFormat="1" ht="17.100000000000001" customHeight="1">
      <c r="A44" s="235" t="str">
        <f>'bh4'!A69</f>
        <v>BH-4</v>
      </c>
      <c r="B44" s="264" t="str">
        <f>'bh4'!A11</f>
        <v>(NO.02+15)</v>
      </c>
      <c r="C44" s="269">
        <v>27</v>
      </c>
      <c r="D44" s="270" t="s">
        <v>174</v>
      </c>
      <c r="E44" s="271">
        <f>C44+3.5</f>
        <v>30.5</v>
      </c>
      <c r="F44" s="236">
        <f>(E44-C44)*100</f>
        <v>350</v>
      </c>
      <c r="G44" s="338">
        <v>1.5</v>
      </c>
      <c r="H44" s="238">
        <f t="shared" ref="H44:H48" si="17">(G44*1000)/60</f>
        <v>25</v>
      </c>
      <c r="I44" s="239">
        <v>10</v>
      </c>
      <c r="J44" s="239">
        <f>SUM('bh4'!H5:I5)*100</f>
        <v>1304</v>
      </c>
      <c r="K44" s="239">
        <v>500</v>
      </c>
      <c r="L44" s="239">
        <f>IF(($C$7*100+(I44)/2)&lt;=J44,(K44)+($C$7*100+(F44)/2+I44),(I44+K44+J44))</f>
        <v>1814</v>
      </c>
      <c r="M44" s="236">
        <v>3.25</v>
      </c>
      <c r="N44" s="240">
        <f t="shared" ref="N44:N48" si="18">2.3*H44/(2*3.14*F44*L44)*LOG(F44/M44)</f>
        <v>2.9306641221862402E-5</v>
      </c>
      <c r="O44" s="247"/>
    </row>
    <row r="45" spans="1:19" s="276" customFormat="1" ht="17.100000000000001" customHeight="1">
      <c r="A45" s="242"/>
      <c r="B45" s="268"/>
      <c r="C45" s="269"/>
      <c r="D45" s="270"/>
      <c r="E45" s="271"/>
      <c r="F45" s="236">
        <f>F44</f>
        <v>350</v>
      </c>
      <c r="G45" s="338">
        <v>2.6</v>
      </c>
      <c r="H45" s="238">
        <f t="shared" si="17"/>
        <v>43.333333333333336</v>
      </c>
      <c r="I45" s="239">
        <f t="shared" ref="I45" si="19">I44</f>
        <v>10</v>
      </c>
      <c r="J45" s="239">
        <f>J44</f>
        <v>1304</v>
      </c>
      <c r="K45" s="239">
        <v>1000</v>
      </c>
      <c r="L45" s="239">
        <f>IF(($C$7*100+(I45)/2)&lt;=J45,(K45)+($C$7*100+(F45)/2+I45),(I45+K45+J45))</f>
        <v>2314</v>
      </c>
      <c r="M45" s="236">
        <v>3.25</v>
      </c>
      <c r="N45" s="240">
        <f t="shared" si="18"/>
        <v>3.9821907997347121E-5</v>
      </c>
      <c r="O45" s="243"/>
    </row>
    <row r="46" spans="1:19" s="276" customFormat="1" ht="17.100000000000001" customHeight="1">
      <c r="A46" s="242"/>
      <c r="B46" s="268"/>
      <c r="C46" s="269"/>
      <c r="D46" s="270"/>
      <c r="E46" s="271"/>
      <c r="F46" s="236">
        <f t="shared" ref="F46:F48" si="20">F45</f>
        <v>350</v>
      </c>
      <c r="G46" s="338">
        <v>4.7</v>
      </c>
      <c r="H46" s="238">
        <f t="shared" si="17"/>
        <v>78.333333333333329</v>
      </c>
      <c r="I46" s="239">
        <f t="shared" ref="I46:J46" si="21">I45</f>
        <v>10</v>
      </c>
      <c r="J46" s="239">
        <f t="shared" si="21"/>
        <v>1304</v>
      </c>
      <c r="K46" s="239">
        <v>1500</v>
      </c>
      <c r="L46" s="239">
        <f t="shared" ref="L46:L48" si="22">IF(($C$7*100+(I46)/2)&lt;=J46,(K46)+($C$7*100+(F46)/2+I46),(I46+K46+J46))</f>
        <v>2814</v>
      </c>
      <c r="M46" s="236">
        <v>3.25</v>
      </c>
      <c r="N46" s="240">
        <f t="shared" si="18"/>
        <v>5.9195110573170918E-5</v>
      </c>
      <c r="O46" s="243"/>
    </row>
    <row r="47" spans="1:19" s="276" customFormat="1" ht="17.100000000000001" customHeight="1">
      <c r="A47" s="242"/>
      <c r="B47" s="268"/>
      <c r="C47" s="269"/>
      <c r="D47" s="270"/>
      <c r="E47" s="271"/>
      <c r="F47" s="236">
        <f t="shared" si="20"/>
        <v>350</v>
      </c>
      <c r="G47" s="338">
        <v>2.7</v>
      </c>
      <c r="H47" s="238">
        <f t="shared" si="17"/>
        <v>45</v>
      </c>
      <c r="I47" s="239">
        <f t="shared" ref="I47:J47" si="23">I46</f>
        <v>10</v>
      </c>
      <c r="J47" s="239">
        <f t="shared" si="23"/>
        <v>1304</v>
      </c>
      <c r="K47" s="239">
        <v>1000</v>
      </c>
      <c r="L47" s="239">
        <f t="shared" si="22"/>
        <v>2314</v>
      </c>
      <c r="M47" s="236">
        <v>3.25</v>
      </c>
      <c r="N47" s="240">
        <f t="shared" si="18"/>
        <v>4.1353519843398927E-5</v>
      </c>
      <c r="O47" s="243"/>
    </row>
    <row r="48" spans="1:19" s="276" customFormat="1" ht="17.100000000000001" customHeight="1">
      <c r="A48" s="244"/>
      <c r="B48" s="268"/>
      <c r="C48" s="269"/>
      <c r="D48" s="270"/>
      <c r="E48" s="271"/>
      <c r="F48" s="236">
        <f t="shared" si="20"/>
        <v>350</v>
      </c>
      <c r="G48" s="338">
        <v>2</v>
      </c>
      <c r="H48" s="238">
        <f t="shared" si="17"/>
        <v>33.333333333333336</v>
      </c>
      <c r="I48" s="239">
        <f t="shared" ref="I48:J48" si="24">I47</f>
        <v>10</v>
      </c>
      <c r="J48" s="239">
        <f t="shared" si="24"/>
        <v>1304</v>
      </c>
      <c r="K48" s="239">
        <v>500</v>
      </c>
      <c r="L48" s="239">
        <f t="shared" si="22"/>
        <v>1814</v>
      </c>
      <c r="M48" s="236">
        <v>3.25</v>
      </c>
      <c r="N48" s="240">
        <f t="shared" si="18"/>
        <v>3.9075521629149876E-5</v>
      </c>
      <c r="O48" s="245"/>
    </row>
    <row r="49" spans="1:15" s="276" customFormat="1" ht="17.100000000000001" customHeight="1">
      <c r="A49" s="244"/>
      <c r="B49" s="268"/>
      <c r="C49" s="269"/>
      <c r="D49" s="270"/>
      <c r="E49" s="271"/>
      <c r="F49" s="236"/>
      <c r="G49" s="237"/>
      <c r="H49" s="238"/>
      <c r="I49" s="239"/>
      <c r="J49" s="239"/>
      <c r="K49" s="239"/>
      <c r="L49" s="239"/>
      <c r="M49" s="236"/>
      <c r="N49" s="246">
        <f>AVERAGE(N44:N48)</f>
        <v>4.1750540252985847E-5</v>
      </c>
      <c r="O49" s="245" t="s">
        <v>162</v>
      </c>
    </row>
    <row r="50" spans="1:15" s="276" customFormat="1" ht="17.100000000000001" customHeight="1">
      <c r="A50" s="59"/>
      <c r="B50" s="272"/>
      <c r="C50" s="269"/>
      <c r="D50" s="270"/>
      <c r="E50" s="271"/>
      <c r="F50" s="236"/>
      <c r="G50" s="237"/>
      <c r="H50" s="238"/>
      <c r="I50" s="239"/>
      <c r="J50" s="239"/>
      <c r="K50" s="239"/>
      <c r="L50" s="239"/>
      <c r="M50" s="236"/>
      <c r="N50" s="240"/>
      <c r="O50" s="243"/>
    </row>
    <row r="51" spans="1:15" s="276" customFormat="1" ht="17.100000000000001" customHeight="1">
      <c r="A51" s="59"/>
      <c r="B51" s="272"/>
      <c r="C51" s="269"/>
      <c r="D51" s="270"/>
      <c r="E51" s="271"/>
      <c r="F51" s="236"/>
      <c r="G51" s="237"/>
      <c r="H51" s="238"/>
      <c r="I51" s="239"/>
      <c r="J51" s="239"/>
      <c r="K51" s="239"/>
      <c r="L51" s="239"/>
      <c r="M51" s="236"/>
      <c r="N51" s="240"/>
      <c r="O51" s="243"/>
    </row>
    <row r="52" spans="1:15" s="276" customFormat="1" ht="17.100000000000001" customHeight="1">
      <c r="A52" s="59"/>
      <c r="B52" s="272"/>
      <c r="C52" s="269"/>
      <c r="D52" s="270"/>
      <c r="E52" s="271"/>
      <c r="F52" s="236"/>
      <c r="G52" s="237"/>
      <c r="H52" s="238"/>
      <c r="I52" s="239"/>
      <c r="J52" s="239"/>
      <c r="K52" s="239"/>
      <c r="L52" s="239"/>
      <c r="M52" s="236"/>
      <c r="N52" s="240"/>
      <c r="O52" s="243"/>
    </row>
    <row r="53" spans="1:15" s="276" customFormat="1" ht="17.100000000000001" customHeight="1">
      <c r="A53" s="59"/>
      <c r="B53" s="272"/>
      <c r="C53" s="269"/>
      <c r="D53" s="270"/>
      <c r="E53" s="271"/>
      <c r="F53" s="236"/>
      <c r="G53" s="237"/>
      <c r="H53" s="238"/>
      <c r="I53" s="239"/>
      <c r="J53" s="239"/>
      <c r="K53" s="239"/>
      <c r="L53" s="239"/>
      <c r="M53" s="236"/>
      <c r="N53" s="246"/>
      <c r="O53" s="245"/>
    </row>
    <row r="54" spans="1:15" s="276" customFormat="1" ht="17.100000000000001" customHeight="1">
      <c r="A54" s="59"/>
      <c r="B54" s="272"/>
      <c r="C54" s="269"/>
      <c r="D54" s="270"/>
      <c r="E54" s="271"/>
      <c r="F54" s="236"/>
      <c r="G54" s="237"/>
      <c r="H54" s="238"/>
      <c r="I54" s="239"/>
      <c r="J54" s="239"/>
      <c r="K54" s="239"/>
      <c r="L54" s="239"/>
      <c r="M54" s="236"/>
      <c r="N54" s="246"/>
      <c r="O54" s="245"/>
    </row>
    <row r="55" spans="1:15" s="276" customFormat="1" ht="17.100000000000001" customHeight="1">
      <c r="A55" s="59"/>
      <c r="B55" s="272"/>
      <c r="C55" s="273"/>
      <c r="D55" s="274"/>
      <c r="E55" s="275"/>
      <c r="F55" s="60"/>
      <c r="G55" s="62"/>
      <c r="H55" s="63"/>
      <c r="I55" s="64"/>
      <c r="J55" s="64"/>
      <c r="K55" s="239"/>
      <c r="L55" s="64"/>
      <c r="M55" s="60"/>
      <c r="N55" s="58"/>
      <c r="O55" s="61"/>
    </row>
    <row r="56" spans="1:15" s="276" customFormat="1" ht="17.100000000000001" customHeight="1" thickBot="1">
      <c r="A56" s="65"/>
      <c r="B56" s="250"/>
      <c r="C56" s="285"/>
      <c r="D56" s="67"/>
      <c r="E56" s="286"/>
      <c r="F56" s="66"/>
      <c r="G56" s="67"/>
      <c r="H56" s="66"/>
      <c r="I56" s="66"/>
      <c r="J56" s="66"/>
      <c r="K56" s="68"/>
      <c r="L56" s="66"/>
      <c r="M56" s="66"/>
      <c r="N56" s="66"/>
      <c r="O56" s="69"/>
    </row>
    <row r="57" spans="1:15" s="276" customFormat="1" ht="15.95" customHeight="1" thickTop="1">
      <c r="A57" s="70"/>
      <c r="B57" s="71" t="s">
        <v>51</v>
      </c>
      <c r="C57" s="71"/>
      <c r="D57" s="71"/>
      <c r="E57" s="71"/>
      <c r="F57" s="71"/>
      <c r="G57" s="71"/>
      <c r="H57" s="71"/>
      <c r="I57" s="71"/>
      <c r="J57" s="71"/>
      <c r="K57" s="249"/>
      <c r="L57" s="249"/>
      <c r="M57" s="71"/>
      <c r="N57" s="71"/>
      <c r="O57" s="72"/>
    </row>
    <row r="58" spans="1:15" s="276" customFormat="1" ht="15.95" customHeight="1">
      <c r="A58" s="70"/>
      <c r="B58" s="441" t="s">
        <v>43</v>
      </c>
      <c r="C58" s="442" t="s">
        <v>44</v>
      </c>
      <c r="D58" s="442"/>
      <c r="E58" s="442"/>
      <c r="F58" s="443" t="s">
        <v>45</v>
      </c>
      <c r="G58" s="304"/>
      <c r="H58" s="71"/>
      <c r="I58" s="71"/>
      <c r="J58" s="71"/>
      <c r="K58" s="71"/>
      <c r="L58" s="248"/>
      <c r="M58" s="74"/>
      <c r="N58" s="71"/>
      <c r="O58" s="72"/>
    </row>
    <row r="59" spans="1:15" s="276" customFormat="1" ht="15.95" customHeight="1">
      <c r="A59" s="70"/>
      <c r="B59" s="441"/>
      <c r="C59" s="444" t="s">
        <v>52</v>
      </c>
      <c r="D59" s="444"/>
      <c r="E59" s="444"/>
      <c r="F59" s="443"/>
      <c r="G59" s="304"/>
      <c r="H59" s="71"/>
      <c r="I59" s="71" t="s">
        <v>46</v>
      </c>
      <c r="J59" s="71"/>
      <c r="K59" s="71"/>
      <c r="L59" s="248"/>
      <c r="M59" s="74"/>
      <c r="N59" s="71"/>
      <c r="O59" s="72"/>
    </row>
    <row r="60" spans="1:15" s="276" customFormat="1" ht="15.95" customHeight="1" thickBot="1">
      <c r="A60" s="75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7"/>
    </row>
  </sheetData>
  <mergeCells count="24">
    <mergeCell ref="F1:H1"/>
    <mergeCell ref="A5:A6"/>
    <mergeCell ref="B5:B6"/>
    <mergeCell ref="C5:F5"/>
    <mergeCell ref="G5:H5"/>
    <mergeCell ref="O5:O6"/>
    <mergeCell ref="B28:B29"/>
    <mergeCell ref="F28:F29"/>
    <mergeCell ref="C6:E6"/>
    <mergeCell ref="C28:E28"/>
    <mergeCell ref="C29:E29"/>
    <mergeCell ref="I5:L5"/>
    <mergeCell ref="A35:A36"/>
    <mergeCell ref="B35:B36"/>
    <mergeCell ref="C35:F35"/>
    <mergeCell ref="G35:H35"/>
    <mergeCell ref="F31:H31"/>
    <mergeCell ref="I35:L35"/>
    <mergeCell ref="O35:O36"/>
    <mergeCell ref="C36:E36"/>
    <mergeCell ref="B58:B59"/>
    <mergeCell ref="C58:E58"/>
    <mergeCell ref="F58:F59"/>
    <mergeCell ref="C59:E59"/>
  </mergeCells>
  <phoneticPr fontId="3" type="noConversion"/>
  <pageMargins left="1.1811023622047245" right="0.51181102362204722" top="0.82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D181"/>
  <sheetViews>
    <sheetView view="pageBreakPreview" topLeftCell="A64" zoomScale="85" zoomScaleSheetLayoutView="85" workbookViewId="0">
      <selection activeCell="AE141" sqref="AE141"/>
    </sheetView>
  </sheetViews>
  <sheetFormatPr defaultRowHeight="13.5"/>
  <cols>
    <col min="1" max="1" width="2.33203125" customWidth="1"/>
    <col min="2" max="2" width="0.77734375" customWidth="1"/>
    <col min="3" max="3" width="1.6640625" customWidth="1"/>
    <col min="4" max="5" width="4.109375" customWidth="1"/>
    <col min="6" max="6" width="4.21875" customWidth="1"/>
    <col min="7" max="7" width="4" customWidth="1"/>
    <col min="8" max="8" width="5.77734375" customWidth="1"/>
    <col min="9" max="10" width="10.6640625" customWidth="1"/>
    <col min="11" max="11" width="5" customWidth="1"/>
    <col min="12" max="12" width="8.109375" customWidth="1"/>
    <col min="13" max="15" width="0.6640625" customWidth="1"/>
    <col min="16" max="16" width="5.77734375" customWidth="1"/>
    <col min="17" max="27" width="1.44140625" customWidth="1"/>
  </cols>
  <sheetData>
    <row r="1" spans="1:30" ht="12.2" customHeight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spans="1:30" ht="22.7" customHeight="1">
      <c r="A2" s="483" t="s">
        <v>83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D2" s="284" t="e">
        <f>MAX(E89,E149,#REF!,#REF!,#REF!,#REF!,#REF!,#REF!,#REF!,#REF!,#REF!,#REF!,#REF!,)</f>
        <v>#REF!</v>
      </c>
    </row>
    <row r="3" spans="1:30" ht="15.75" customHeight="1" thickBot="1">
      <c r="A3" s="110"/>
      <c r="B3" s="110"/>
      <c r="C3" s="110"/>
      <c r="D3" s="111"/>
      <c r="E3" s="110"/>
      <c r="F3" s="110"/>
      <c r="G3" s="110"/>
      <c r="H3" s="110"/>
      <c r="I3" s="112"/>
      <c r="J3" s="110"/>
      <c r="K3" s="110"/>
      <c r="L3" s="110"/>
      <c r="M3" s="110"/>
      <c r="N3" s="110"/>
      <c r="O3" s="110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4"/>
      <c r="AC3" s="114"/>
    </row>
    <row r="4" spans="1:30" ht="12.2" customHeight="1" thickTop="1">
      <c r="A4" s="484" t="s">
        <v>84</v>
      </c>
      <c r="B4" s="485"/>
      <c r="C4" s="485"/>
      <c r="D4" s="485"/>
      <c r="E4" s="486"/>
      <c r="F4" s="487" t="str">
        <f>개요!A5</f>
        <v>반지소류지 그라우팅공사</v>
      </c>
      <c r="G4" s="485"/>
      <c r="H4" s="485"/>
      <c r="I4" s="486"/>
      <c r="J4" s="115" t="s">
        <v>85</v>
      </c>
      <c r="K4" s="116"/>
      <c r="L4" s="488" t="s">
        <v>86</v>
      </c>
      <c r="M4" s="489"/>
      <c r="N4" s="489"/>
      <c r="O4" s="489"/>
      <c r="P4" s="490"/>
      <c r="Q4" s="117"/>
      <c r="R4" s="118" t="s">
        <v>87</v>
      </c>
      <c r="S4" s="119"/>
      <c r="T4" s="119"/>
      <c r="U4" s="119"/>
      <c r="V4" s="119"/>
      <c r="W4" s="119"/>
      <c r="X4" s="119"/>
      <c r="Y4" s="119"/>
      <c r="Z4" s="119"/>
      <c r="AA4" s="120"/>
    </row>
    <row r="5" spans="1:30" ht="12.2" customHeight="1">
      <c r="A5" s="494" t="s">
        <v>88</v>
      </c>
      <c r="B5" s="495"/>
      <c r="C5" s="495"/>
      <c r="D5" s="495"/>
      <c r="E5" s="496"/>
      <c r="F5" s="497" t="s">
        <v>89</v>
      </c>
      <c r="G5" s="498"/>
      <c r="H5" s="498"/>
      <c r="I5" s="499"/>
      <c r="J5" s="121" t="s">
        <v>90</v>
      </c>
      <c r="K5" s="122"/>
      <c r="L5" s="491"/>
      <c r="M5" s="492"/>
      <c r="N5" s="492"/>
      <c r="O5" s="492"/>
      <c r="P5" s="493"/>
      <c r="Q5" s="123"/>
      <c r="R5" s="124" t="s">
        <v>91</v>
      </c>
      <c r="S5" s="125"/>
      <c r="T5" s="125"/>
      <c r="U5" s="125"/>
      <c r="V5" s="125"/>
      <c r="W5" s="125"/>
      <c r="X5" s="125"/>
      <c r="Y5" s="125"/>
      <c r="Z5" s="125"/>
      <c r="AA5" s="126"/>
    </row>
    <row r="6" spans="1:30" ht="12.2" customHeight="1">
      <c r="A6" s="467" t="s">
        <v>92</v>
      </c>
      <c r="B6" s="468"/>
      <c r="C6" s="468"/>
      <c r="D6" s="468"/>
      <c r="E6" s="469"/>
      <c r="F6" s="500" t="s">
        <v>203</v>
      </c>
      <c r="G6" s="501"/>
      <c r="H6" s="501"/>
      <c r="I6" s="502"/>
      <c r="J6" s="123" t="s">
        <v>93</v>
      </c>
      <c r="K6" s="127" t="s">
        <v>94</v>
      </c>
      <c r="L6" s="506" t="str">
        <f>'bh1'!A11</f>
        <v>(NO.02+15)</v>
      </c>
      <c r="M6" s="507"/>
      <c r="N6" s="507"/>
      <c r="O6" s="507"/>
      <c r="P6" s="508"/>
      <c r="Q6" s="128" t="s">
        <v>95</v>
      </c>
      <c r="R6" s="125"/>
      <c r="S6" s="125"/>
      <c r="T6" s="125"/>
      <c r="U6" s="125"/>
      <c r="V6" s="125"/>
      <c r="W6" s="125"/>
      <c r="X6" s="125"/>
      <c r="Y6" s="125"/>
      <c r="Z6" s="125"/>
      <c r="AA6" s="126"/>
    </row>
    <row r="7" spans="1:30" ht="12.2" customHeight="1">
      <c r="A7" s="494" t="s">
        <v>96</v>
      </c>
      <c r="B7" s="495"/>
      <c r="C7" s="495"/>
      <c r="D7" s="495"/>
      <c r="E7" s="496"/>
      <c r="F7" s="503"/>
      <c r="G7" s="504"/>
      <c r="H7" s="504"/>
      <c r="I7" s="505"/>
      <c r="J7" s="121" t="s">
        <v>97</v>
      </c>
      <c r="K7" s="129"/>
      <c r="L7" s="491"/>
      <c r="M7" s="492"/>
      <c r="N7" s="492"/>
      <c r="O7" s="492"/>
      <c r="P7" s="493"/>
      <c r="Q7" s="123"/>
      <c r="R7" s="124" t="s">
        <v>98</v>
      </c>
      <c r="S7" s="125"/>
      <c r="T7" s="125"/>
      <c r="U7" s="125"/>
      <c r="V7" s="125"/>
      <c r="W7" s="125"/>
      <c r="X7" s="125"/>
      <c r="Y7" s="125"/>
      <c r="Z7" s="125"/>
      <c r="AA7" s="126"/>
    </row>
    <row r="8" spans="1:30" ht="12.2" customHeight="1">
      <c r="A8" s="467" t="s">
        <v>99</v>
      </c>
      <c r="B8" s="468"/>
      <c r="C8" s="468"/>
      <c r="D8" s="468"/>
      <c r="E8" s="469"/>
      <c r="F8" s="509">
        <f>SUM('bh1'!H4:I4)</f>
        <v>44151</v>
      </c>
      <c r="G8" s="468"/>
      <c r="H8" s="468"/>
      <c r="I8" s="469"/>
      <c r="J8" s="123" t="s">
        <v>100</v>
      </c>
      <c r="K8" s="127"/>
      <c r="L8" s="460">
        <f>SUM('bh1'!H5:I5)</f>
        <v>8.2799999999999994</v>
      </c>
      <c r="M8" s="461"/>
      <c r="N8" s="461"/>
      <c r="O8" s="461"/>
      <c r="P8" s="462"/>
      <c r="Q8" s="128" t="s">
        <v>101</v>
      </c>
      <c r="R8" s="125"/>
      <c r="S8" s="125"/>
      <c r="T8" s="125"/>
      <c r="U8" s="125"/>
      <c r="V8" s="125"/>
      <c r="W8" s="125"/>
      <c r="X8" s="125"/>
      <c r="Y8" s="125"/>
      <c r="Z8" s="125"/>
      <c r="AA8" s="126"/>
    </row>
    <row r="9" spans="1:30" ht="12.2" customHeight="1">
      <c r="A9" s="494" t="s">
        <v>102</v>
      </c>
      <c r="B9" s="495"/>
      <c r="C9" s="495"/>
      <c r="D9" s="495"/>
      <c r="E9" s="496"/>
      <c r="F9" s="510"/>
      <c r="G9" s="495"/>
      <c r="H9" s="495"/>
      <c r="I9" s="496"/>
      <c r="J9" s="121" t="s">
        <v>103</v>
      </c>
      <c r="K9" s="129"/>
      <c r="L9" s="463"/>
      <c r="M9" s="464"/>
      <c r="N9" s="464"/>
      <c r="O9" s="464"/>
      <c r="P9" s="465"/>
      <c r="Q9" s="128"/>
      <c r="R9" s="124" t="s">
        <v>104</v>
      </c>
      <c r="S9" s="125"/>
      <c r="T9" s="125"/>
      <c r="U9" s="125"/>
      <c r="V9" s="125"/>
      <c r="W9" s="125"/>
      <c r="X9" s="125"/>
      <c r="Y9" s="125"/>
      <c r="Z9" s="125"/>
      <c r="AA9" s="126"/>
    </row>
    <row r="10" spans="1:30" ht="12.2" customHeight="1">
      <c r="A10" s="467" t="s">
        <v>105</v>
      </c>
      <c r="B10" s="468"/>
      <c r="C10" s="468"/>
      <c r="D10" s="468"/>
      <c r="E10" s="469"/>
      <c r="F10" s="470" t="s">
        <v>190</v>
      </c>
      <c r="G10" s="468"/>
      <c r="H10" s="468"/>
      <c r="I10" s="469"/>
      <c r="J10" s="123" t="s">
        <v>106</v>
      </c>
      <c r="K10" s="127"/>
      <c r="L10" s="470" t="s">
        <v>191</v>
      </c>
      <c r="M10" s="474"/>
      <c r="N10" s="474"/>
      <c r="O10" s="474"/>
      <c r="P10" s="475"/>
      <c r="Q10" s="128" t="s">
        <v>107</v>
      </c>
      <c r="R10" s="125"/>
      <c r="S10" s="125"/>
      <c r="T10" s="125"/>
      <c r="U10" s="125"/>
      <c r="V10" s="125"/>
      <c r="W10" s="125"/>
      <c r="X10" s="125"/>
      <c r="Y10" s="125"/>
      <c r="Z10" s="125"/>
      <c r="AA10" s="126"/>
    </row>
    <row r="11" spans="1:30" ht="12.2" customHeight="1" thickBot="1">
      <c r="A11" s="479" t="s">
        <v>108</v>
      </c>
      <c r="B11" s="472"/>
      <c r="C11" s="472"/>
      <c r="D11" s="472"/>
      <c r="E11" s="473"/>
      <c r="F11" s="471"/>
      <c r="G11" s="472"/>
      <c r="H11" s="472"/>
      <c r="I11" s="473"/>
      <c r="J11" s="130" t="s">
        <v>109</v>
      </c>
      <c r="K11" s="131"/>
      <c r="L11" s="476"/>
      <c r="M11" s="477"/>
      <c r="N11" s="477"/>
      <c r="O11" s="477"/>
      <c r="P11" s="478"/>
      <c r="Q11" s="132"/>
      <c r="R11" s="133" t="s">
        <v>110</v>
      </c>
      <c r="S11" s="134"/>
      <c r="T11" s="134"/>
      <c r="U11" s="134"/>
      <c r="V11" s="134"/>
      <c r="W11" s="134"/>
      <c r="X11" s="134"/>
      <c r="Y11" s="134"/>
      <c r="Z11" s="134"/>
      <c r="AA11" s="135"/>
    </row>
    <row r="12" spans="1:30" ht="12.2" customHeight="1">
      <c r="A12" s="136" t="s">
        <v>111</v>
      </c>
      <c r="B12" s="137"/>
      <c r="C12" s="138"/>
      <c r="D12" s="139" t="s">
        <v>112</v>
      </c>
      <c r="E12" s="139" t="s">
        <v>113</v>
      </c>
      <c r="F12" s="140" t="s">
        <v>114</v>
      </c>
      <c r="G12" s="140" t="s">
        <v>115</v>
      </c>
      <c r="H12" s="140" t="s">
        <v>116</v>
      </c>
      <c r="I12" s="124"/>
      <c r="J12" s="124"/>
      <c r="K12" s="124"/>
      <c r="L12" s="141" t="s">
        <v>117</v>
      </c>
      <c r="M12" s="137"/>
      <c r="N12" s="137"/>
      <c r="O12" s="137"/>
      <c r="P12" s="128" t="s">
        <v>118</v>
      </c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42"/>
    </row>
    <row r="13" spans="1:30" ht="12.2" customHeight="1">
      <c r="A13" s="136" t="s">
        <v>119</v>
      </c>
      <c r="B13" s="124"/>
      <c r="C13" s="143"/>
      <c r="D13" s="139" t="s">
        <v>120</v>
      </c>
      <c r="E13" s="139" t="s">
        <v>121</v>
      </c>
      <c r="F13" s="140" t="s">
        <v>122</v>
      </c>
      <c r="G13" s="140" t="s">
        <v>123</v>
      </c>
      <c r="H13" s="140" t="s">
        <v>124</v>
      </c>
      <c r="I13" s="480" t="s">
        <v>125</v>
      </c>
      <c r="J13" s="481"/>
      <c r="K13" s="482"/>
      <c r="L13" s="140" t="s">
        <v>126</v>
      </c>
      <c r="M13" s="144"/>
      <c r="N13" s="144"/>
      <c r="O13" s="144"/>
      <c r="P13" s="145" t="s">
        <v>127</v>
      </c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7"/>
    </row>
    <row r="14" spans="1:30" ht="12.2" customHeight="1">
      <c r="A14" s="136" t="s">
        <v>128</v>
      </c>
      <c r="B14" s="124"/>
      <c r="C14" s="143"/>
      <c r="D14" s="139" t="s">
        <v>129</v>
      </c>
      <c r="E14" s="139" t="s">
        <v>130</v>
      </c>
      <c r="F14" s="140" t="s">
        <v>131</v>
      </c>
      <c r="G14" s="140" t="s">
        <v>132</v>
      </c>
      <c r="H14" s="140" t="s">
        <v>133</v>
      </c>
      <c r="I14" s="148" t="s">
        <v>134</v>
      </c>
      <c r="J14" s="149"/>
      <c r="K14" s="150"/>
      <c r="L14" s="140" t="s">
        <v>135</v>
      </c>
      <c r="M14" s="124"/>
      <c r="N14" s="151"/>
      <c r="O14" s="138"/>
      <c r="P14" s="140" t="s">
        <v>136</v>
      </c>
      <c r="Q14" s="152"/>
      <c r="R14" s="153"/>
      <c r="S14" s="153"/>
      <c r="T14" s="153"/>
      <c r="U14" s="153"/>
      <c r="V14" s="153"/>
      <c r="W14" s="153"/>
      <c r="X14" s="153"/>
      <c r="Y14" s="153"/>
      <c r="Z14" s="153"/>
      <c r="AA14" s="154"/>
    </row>
    <row r="15" spans="1:30" ht="12.2" customHeight="1">
      <c r="A15" s="155" t="s">
        <v>137</v>
      </c>
      <c r="B15" s="144"/>
      <c r="C15" s="156"/>
      <c r="D15" s="139" t="s">
        <v>138</v>
      </c>
      <c r="E15" s="139" t="s">
        <v>137</v>
      </c>
      <c r="F15" s="139"/>
      <c r="G15" s="140" t="s">
        <v>139</v>
      </c>
      <c r="H15" s="140" t="s">
        <v>140</v>
      </c>
      <c r="I15" s="253"/>
      <c r="J15" s="253"/>
      <c r="K15" s="253"/>
      <c r="L15" s="157" t="s">
        <v>141</v>
      </c>
      <c r="M15" s="144"/>
      <c r="N15" s="158"/>
      <c r="O15" s="159"/>
      <c r="P15" s="157" t="s">
        <v>142</v>
      </c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1"/>
    </row>
    <row r="16" spans="1:30" ht="12.2" customHeight="1">
      <c r="A16" s="162"/>
      <c r="B16" s="163"/>
      <c r="C16" s="260"/>
      <c r="D16" s="452">
        <v>5.3</v>
      </c>
      <c r="E16" s="453">
        <f>D16</f>
        <v>5.3</v>
      </c>
      <c r="F16" s="513"/>
      <c r="G16" s="455"/>
      <c r="H16" s="455" t="s">
        <v>154</v>
      </c>
      <c r="I16" s="456" t="s">
        <v>199</v>
      </c>
      <c r="J16" s="457"/>
      <c r="K16" s="458"/>
      <c r="L16" s="166"/>
      <c r="M16" s="163"/>
      <c r="N16" s="163"/>
      <c r="O16" s="164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7"/>
    </row>
    <row r="17" spans="1:29" ht="12.2" customHeight="1">
      <c r="A17" s="168"/>
      <c r="B17" s="169"/>
      <c r="C17" s="260"/>
      <c r="D17" s="452"/>
      <c r="E17" s="453"/>
      <c r="F17" s="513"/>
      <c r="G17" s="455"/>
      <c r="H17" s="455"/>
      <c r="I17" s="456"/>
      <c r="J17" s="457"/>
      <c r="K17" s="458"/>
      <c r="L17" s="258"/>
      <c r="M17" s="125"/>
      <c r="N17" s="169"/>
      <c r="O17" s="122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4"/>
    </row>
    <row r="18" spans="1:29" ht="12.2" customHeight="1">
      <c r="A18" s="261"/>
      <c r="B18" s="163"/>
      <c r="C18" s="260"/>
      <c r="D18" s="452"/>
      <c r="E18" s="453"/>
      <c r="F18" s="513"/>
      <c r="G18" s="455"/>
      <c r="H18" s="455"/>
      <c r="I18" s="456"/>
      <c r="J18" s="457"/>
      <c r="K18" s="458"/>
      <c r="L18" s="459">
        <f>'투수시험일보(총괄표)'!H6</f>
        <v>1.6591799091127899E-4</v>
      </c>
      <c r="M18" s="176"/>
      <c r="N18" s="163"/>
      <c r="O18" s="164"/>
      <c r="P18" s="177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4"/>
      <c r="AC18" s="178"/>
    </row>
    <row r="19" spans="1:29" ht="12.2" customHeight="1">
      <c r="A19" s="261"/>
      <c r="B19" s="169"/>
      <c r="C19" s="260"/>
      <c r="D19" s="452"/>
      <c r="E19" s="453"/>
      <c r="F19" s="513"/>
      <c r="G19" s="455"/>
      <c r="H19" s="455"/>
      <c r="I19" s="456"/>
      <c r="J19" s="457"/>
      <c r="K19" s="458"/>
      <c r="L19" s="459"/>
      <c r="M19" s="180"/>
      <c r="N19" s="169"/>
      <c r="O19" s="122"/>
      <c r="P19" s="175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4"/>
      <c r="AC19" s="178"/>
    </row>
    <row r="20" spans="1:29" ht="12.2" customHeight="1">
      <c r="A20" s="261"/>
      <c r="B20" s="163"/>
      <c r="C20" s="260"/>
      <c r="D20" s="452"/>
      <c r="E20" s="453"/>
      <c r="F20" s="513"/>
      <c r="G20" s="455"/>
      <c r="H20" s="455"/>
      <c r="I20" s="456"/>
      <c r="J20" s="457"/>
      <c r="K20" s="458"/>
      <c r="L20" s="459"/>
      <c r="M20" s="180"/>
      <c r="N20" s="163"/>
      <c r="O20" s="164"/>
      <c r="P20" s="181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4"/>
      <c r="AC20" s="1"/>
    </row>
    <row r="21" spans="1:29" ht="12.2" customHeight="1">
      <c r="A21" s="261"/>
      <c r="B21" s="169"/>
      <c r="C21" s="260"/>
      <c r="D21" s="452"/>
      <c r="E21" s="453"/>
      <c r="F21" s="513"/>
      <c r="G21" s="455"/>
      <c r="H21" s="455"/>
      <c r="I21" s="456"/>
      <c r="J21" s="457"/>
      <c r="K21" s="458"/>
      <c r="L21" s="459"/>
      <c r="M21" s="182"/>
      <c r="N21" s="169"/>
      <c r="O21" s="122"/>
      <c r="P21" s="177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4"/>
      <c r="AC21" s="1"/>
    </row>
    <row r="22" spans="1:29" ht="12.2" customHeight="1">
      <c r="A22" s="261"/>
      <c r="B22" s="163"/>
      <c r="C22" s="260"/>
      <c r="D22" s="452"/>
      <c r="E22" s="453"/>
      <c r="F22" s="513"/>
      <c r="G22" s="455"/>
      <c r="H22" s="455"/>
      <c r="I22" s="456"/>
      <c r="J22" s="457"/>
      <c r="K22" s="458"/>
      <c r="L22" s="459"/>
      <c r="M22" s="180"/>
      <c r="N22" s="163"/>
      <c r="O22" s="164"/>
      <c r="P22" s="175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4"/>
      <c r="AC22" s="183"/>
    </row>
    <row r="23" spans="1:29" ht="12.2" customHeight="1">
      <c r="A23" s="261"/>
      <c r="B23" s="169"/>
      <c r="C23" s="260"/>
      <c r="D23" s="452"/>
      <c r="E23" s="453"/>
      <c r="F23" s="513"/>
      <c r="G23" s="455"/>
      <c r="H23" s="455"/>
      <c r="I23" s="456" t="s">
        <v>195</v>
      </c>
      <c r="J23" s="457"/>
      <c r="K23" s="458"/>
      <c r="L23" s="459"/>
      <c r="M23" s="180"/>
      <c r="N23" s="169"/>
      <c r="O23" s="122"/>
      <c r="P23" s="181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4"/>
      <c r="AC23" s="178"/>
    </row>
    <row r="24" spans="1:29" ht="12.2" customHeight="1">
      <c r="A24" s="261"/>
      <c r="B24" s="163"/>
      <c r="C24" s="260"/>
      <c r="D24" s="452"/>
      <c r="E24" s="453"/>
      <c r="F24" s="513"/>
      <c r="G24" s="455"/>
      <c r="H24" s="455"/>
      <c r="I24" s="456"/>
      <c r="J24" s="457"/>
      <c r="K24" s="458"/>
      <c r="L24" s="459"/>
      <c r="M24" s="180"/>
      <c r="N24" s="163"/>
      <c r="O24" s="164"/>
      <c r="P24" s="184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4"/>
      <c r="AC24" s="178"/>
    </row>
    <row r="25" spans="1:29" ht="12.2" customHeight="1">
      <c r="A25" s="262">
        <v>5</v>
      </c>
      <c r="B25" s="169"/>
      <c r="C25" s="260"/>
      <c r="D25" s="452"/>
      <c r="E25" s="453"/>
      <c r="F25" s="513"/>
      <c r="G25" s="455"/>
      <c r="H25" s="455"/>
      <c r="I25" s="456"/>
      <c r="J25" s="457"/>
      <c r="K25" s="458"/>
      <c r="L25" s="459"/>
      <c r="M25" s="180"/>
      <c r="N25" s="169"/>
      <c r="O25" s="122"/>
      <c r="P25" s="175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4"/>
      <c r="AC25" s="185"/>
    </row>
    <row r="26" spans="1:29" ht="12.2" customHeight="1">
      <c r="A26" s="261"/>
      <c r="B26" s="125"/>
      <c r="C26" s="169"/>
      <c r="D26" s="300">
        <v>5.5</v>
      </c>
      <c r="E26" s="293">
        <f>D26-D16</f>
        <v>0.20000000000000018</v>
      </c>
      <c r="F26" s="301"/>
      <c r="G26" s="302"/>
      <c r="H26" s="294" t="s">
        <v>194</v>
      </c>
      <c r="I26" s="456"/>
      <c r="J26" s="457"/>
      <c r="K26" s="458"/>
      <c r="L26" s="292">
        <f>'투수시험일보(총괄표)'!H7</f>
        <v>1.7637997190167099E-4</v>
      </c>
      <c r="M26" s="180"/>
      <c r="N26" s="163"/>
      <c r="O26" s="164"/>
      <c r="P26" s="175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4"/>
      <c r="AC26" s="178"/>
    </row>
    <row r="27" spans="1:29" ht="12.2" customHeight="1">
      <c r="A27" s="261"/>
      <c r="B27" s="169"/>
      <c r="C27" s="260"/>
      <c r="D27" s="452">
        <v>9.5</v>
      </c>
      <c r="E27" s="453">
        <f>D27-D26</f>
        <v>4</v>
      </c>
      <c r="F27" s="454"/>
      <c r="G27" s="455"/>
      <c r="H27" s="455" t="s">
        <v>193</v>
      </c>
      <c r="I27" s="456" t="s">
        <v>196</v>
      </c>
      <c r="J27" s="457"/>
      <c r="K27" s="458"/>
      <c r="L27" s="459">
        <f>'투수시험일보(총괄표)'!H8</f>
        <v>1.3045316394374862E-4</v>
      </c>
      <c r="M27" s="182"/>
      <c r="N27" s="169"/>
      <c r="O27" s="122"/>
      <c r="P27" s="184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4"/>
      <c r="AC27" s="1"/>
    </row>
    <row r="28" spans="1:29" ht="12.2" customHeight="1">
      <c r="A28" s="261"/>
      <c r="B28" s="163"/>
      <c r="C28" s="260"/>
      <c r="D28" s="452"/>
      <c r="E28" s="453"/>
      <c r="F28" s="454"/>
      <c r="G28" s="455"/>
      <c r="H28" s="455"/>
      <c r="I28" s="456"/>
      <c r="J28" s="457"/>
      <c r="K28" s="458"/>
      <c r="L28" s="459"/>
      <c r="M28" s="180"/>
      <c r="N28" s="163"/>
      <c r="O28" s="164"/>
      <c r="P28" s="175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4"/>
    </row>
    <row r="29" spans="1:29" ht="12.2" customHeight="1">
      <c r="A29" s="261"/>
      <c r="B29" s="169"/>
      <c r="C29" s="260"/>
      <c r="D29" s="452"/>
      <c r="E29" s="453"/>
      <c r="F29" s="454"/>
      <c r="G29" s="455"/>
      <c r="H29" s="455"/>
      <c r="I29" s="456"/>
      <c r="J29" s="457"/>
      <c r="K29" s="458"/>
      <c r="L29" s="459"/>
      <c r="M29" s="180"/>
      <c r="N29" s="169"/>
      <c r="O29" s="122"/>
      <c r="P29" s="175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4"/>
    </row>
    <row r="30" spans="1:29" ht="12.2" customHeight="1">
      <c r="A30" s="261"/>
      <c r="B30" s="163"/>
      <c r="C30" s="260"/>
      <c r="D30" s="452"/>
      <c r="E30" s="453"/>
      <c r="F30" s="454"/>
      <c r="G30" s="455"/>
      <c r="H30" s="455"/>
      <c r="I30" s="456"/>
      <c r="J30" s="457"/>
      <c r="K30" s="458"/>
      <c r="L30" s="459"/>
      <c r="M30" s="180"/>
      <c r="N30" s="163"/>
      <c r="O30" s="164"/>
      <c r="P30" s="184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4"/>
    </row>
    <row r="31" spans="1:29" ht="12.2" customHeight="1">
      <c r="A31" s="261"/>
      <c r="B31" s="169"/>
      <c r="C31" s="260"/>
      <c r="D31" s="452"/>
      <c r="E31" s="453"/>
      <c r="F31" s="454"/>
      <c r="G31" s="455"/>
      <c r="H31" s="455"/>
      <c r="I31" s="456"/>
      <c r="J31" s="457"/>
      <c r="K31" s="458"/>
      <c r="L31" s="459"/>
      <c r="M31" s="180"/>
      <c r="N31" s="169"/>
      <c r="O31" s="122"/>
      <c r="P31" s="175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4"/>
    </row>
    <row r="32" spans="1:29" ht="12.2" customHeight="1">
      <c r="A32" s="261"/>
      <c r="B32" s="163"/>
      <c r="C32" s="260"/>
      <c r="D32" s="452"/>
      <c r="E32" s="453"/>
      <c r="F32" s="454"/>
      <c r="G32" s="455"/>
      <c r="H32" s="455"/>
      <c r="I32" s="456"/>
      <c r="J32" s="457"/>
      <c r="K32" s="458"/>
      <c r="L32" s="459"/>
      <c r="M32" s="180"/>
      <c r="N32" s="163"/>
      <c r="O32" s="164"/>
      <c r="P32" s="175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4"/>
    </row>
    <row r="33" spans="1:30" ht="12.2" customHeight="1">
      <c r="A33" s="261"/>
      <c r="B33" s="169"/>
      <c r="C33" s="260"/>
      <c r="D33" s="452"/>
      <c r="E33" s="453"/>
      <c r="F33" s="454"/>
      <c r="G33" s="455"/>
      <c r="H33" s="455"/>
      <c r="I33" s="456"/>
      <c r="J33" s="457"/>
      <c r="K33" s="458"/>
      <c r="L33" s="459"/>
      <c r="M33" s="182"/>
      <c r="N33" s="169"/>
      <c r="O33" s="122"/>
      <c r="P33" s="175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4"/>
      <c r="AC33" s="124"/>
      <c r="AD33" s="124"/>
    </row>
    <row r="34" spans="1:30" ht="12.2" customHeight="1">
      <c r="A34" s="261"/>
      <c r="B34" s="163"/>
      <c r="C34" s="260"/>
      <c r="D34" s="452"/>
      <c r="E34" s="453"/>
      <c r="F34" s="454"/>
      <c r="G34" s="455"/>
      <c r="H34" s="455"/>
      <c r="I34" s="456"/>
      <c r="J34" s="457"/>
      <c r="K34" s="458"/>
      <c r="L34" s="459"/>
      <c r="M34" s="180"/>
      <c r="N34" s="163"/>
      <c r="O34" s="164"/>
      <c r="P34" s="175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4"/>
      <c r="AC34" s="124"/>
      <c r="AD34" s="187"/>
    </row>
    <row r="35" spans="1:30" ht="12.2" customHeight="1">
      <c r="A35" s="262">
        <v>10</v>
      </c>
      <c r="B35" s="169"/>
      <c r="C35" s="260"/>
      <c r="D35" s="278"/>
      <c r="E35" s="280"/>
      <c r="F35" s="263"/>
      <c r="G35" s="279"/>
      <c r="H35" s="279"/>
      <c r="I35" s="225" t="s">
        <v>197</v>
      </c>
      <c r="J35" s="282"/>
      <c r="K35" s="283"/>
      <c r="L35" s="295"/>
      <c r="M35" s="180"/>
      <c r="N35" s="169"/>
      <c r="O35" s="122"/>
      <c r="P35" s="175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4"/>
      <c r="AC35" s="511"/>
      <c r="AD35" s="512"/>
    </row>
    <row r="36" spans="1:30" ht="12.2" customHeight="1">
      <c r="A36" s="261"/>
      <c r="B36" s="163"/>
      <c r="C36" s="164"/>
      <c r="D36" s="278"/>
      <c r="E36" s="280"/>
      <c r="F36" s="263"/>
      <c r="G36" s="279"/>
      <c r="H36" s="279"/>
      <c r="I36" s="281"/>
      <c r="J36" s="282"/>
      <c r="K36" s="283"/>
      <c r="L36" s="295"/>
      <c r="M36" s="180"/>
      <c r="N36" s="163"/>
      <c r="O36" s="164"/>
      <c r="P36" s="175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4"/>
    </row>
    <row r="37" spans="1:30" ht="12.2" customHeight="1">
      <c r="A37" s="261"/>
      <c r="B37" s="169"/>
      <c r="C37" s="164"/>
      <c r="D37" s="278"/>
      <c r="E37" s="280"/>
      <c r="F37" s="263"/>
      <c r="G37" s="279"/>
      <c r="H37" s="279"/>
      <c r="I37" s="281"/>
      <c r="J37" s="282"/>
      <c r="K37" s="283"/>
      <c r="L37" s="295"/>
      <c r="M37" s="180"/>
      <c r="N37" s="169"/>
      <c r="O37" s="122"/>
      <c r="P37" s="175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4"/>
    </row>
    <row r="38" spans="1:30" ht="12.2" customHeight="1">
      <c r="A38" s="261"/>
      <c r="B38" s="163"/>
      <c r="C38" s="164"/>
      <c r="D38" s="278"/>
      <c r="E38" s="280"/>
      <c r="F38" s="263"/>
      <c r="G38" s="279"/>
      <c r="H38" s="279"/>
      <c r="I38" s="281"/>
      <c r="J38" s="282"/>
      <c r="K38" s="283"/>
      <c r="L38" s="295"/>
      <c r="M38" s="180"/>
      <c r="N38" s="163"/>
      <c r="O38" s="164"/>
      <c r="P38" s="175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4"/>
    </row>
    <row r="39" spans="1:30" ht="12.2" customHeight="1">
      <c r="A39" s="261"/>
      <c r="B39" s="169"/>
      <c r="C39" s="164"/>
      <c r="D39" s="278"/>
      <c r="E39" s="280"/>
      <c r="F39" s="263"/>
      <c r="G39" s="279"/>
      <c r="H39" s="279"/>
      <c r="I39" s="281"/>
      <c r="J39" s="282"/>
      <c r="K39" s="283"/>
      <c r="L39" s="295"/>
      <c r="M39" s="182"/>
      <c r="N39" s="169"/>
      <c r="O39" s="122"/>
      <c r="P39" s="175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4"/>
    </row>
    <row r="40" spans="1:30" ht="12.2" customHeight="1">
      <c r="A40" s="261"/>
      <c r="B40" s="163"/>
      <c r="C40" s="164"/>
      <c r="D40" s="278"/>
      <c r="E40" s="280"/>
      <c r="F40" s="263"/>
      <c r="G40" s="279"/>
      <c r="H40" s="279"/>
      <c r="I40" s="281"/>
      <c r="J40" s="282"/>
      <c r="K40" s="283"/>
      <c r="L40" s="295"/>
      <c r="M40" s="180"/>
      <c r="N40" s="163"/>
      <c r="O40" s="164"/>
      <c r="P40" s="175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4"/>
    </row>
    <row r="41" spans="1:30" ht="12.2" customHeight="1">
      <c r="A41" s="261"/>
      <c r="B41" s="169"/>
      <c r="C41" s="164"/>
      <c r="D41" s="278"/>
      <c r="E41" s="280"/>
      <c r="F41" s="263"/>
      <c r="G41" s="279"/>
      <c r="H41" s="279"/>
      <c r="I41" s="281"/>
      <c r="J41" s="282"/>
      <c r="K41" s="283"/>
      <c r="L41" s="295"/>
      <c r="M41" s="137"/>
      <c r="N41" s="169"/>
      <c r="O41" s="122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4"/>
    </row>
    <row r="42" spans="1:30" ht="12.2" customHeight="1">
      <c r="A42" s="261"/>
      <c r="B42" s="163"/>
      <c r="C42" s="164"/>
      <c r="D42" s="278"/>
      <c r="E42" s="280"/>
      <c r="F42" s="263"/>
      <c r="G42" s="279"/>
      <c r="H42" s="279"/>
      <c r="I42" s="281"/>
      <c r="J42" s="282"/>
      <c r="K42" s="283"/>
      <c r="L42" s="295"/>
      <c r="M42" s="137"/>
      <c r="N42" s="163"/>
      <c r="O42" s="164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4"/>
    </row>
    <row r="43" spans="1:30" ht="12.2" customHeight="1">
      <c r="A43" s="261"/>
      <c r="B43" s="169"/>
      <c r="C43" s="164"/>
      <c r="D43" s="278"/>
      <c r="E43" s="280"/>
      <c r="F43" s="263"/>
      <c r="G43" s="279"/>
      <c r="H43" s="279"/>
      <c r="I43" s="281"/>
      <c r="J43" s="282"/>
      <c r="K43" s="283"/>
      <c r="L43" s="295"/>
      <c r="M43" s="137"/>
      <c r="N43" s="169"/>
      <c r="O43" s="122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4"/>
    </row>
    <row r="44" spans="1:30" ht="12.2" customHeight="1">
      <c r="A44" s="261"/>
      <c r="B44" s="163"/>
      <c r="C44" s="164"/>
      <c r="D44" s="278"/>
      <c r="E44" s="280"/>
      <c r="F44" s="263"/>
      <c r="G44" s="279"/>
      <c r="H44" s="279"/>
      <c r="I44" s="281"/>
      <c r="J44" s="282"/>
      <c r="K44" s="283"/>
      <c r="L44" s="295"/>
      <c r="M44" s="137"/>
      <c r="N44" s="163"/>
      <c r="O44" s="164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4"/>
    </row>
    <row r="45" spans="1:30" ht="12.2" customHeight="1">
      <c r="A45" s="261">
        <v>15</v>
      </c>
      <c r="B45" s="169"/>
      <c r="C45" s="164"/>
      <c r="D45" s="278"/>
      <c r="E45" s="280"/>
      <c r="F45" s="263"/>
      <c r="G45" s="179"/>
      <c r="H45" s="279"/>
      <c r="I45" s="281"/>
      <c r="J45" s="282"/>
      <c r="K45" s="283"/>
      <c r="L45" s="295"/>
      <c r="M45" s="137"/>
      <c r="N45" s="169"/>
      <c r="O45" s="122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4"/>
    </row>
    <row r="46" spans="1:30" ht="12.2" customHeight="1">
      <c r="A46" s="261"/>
      <c r="B46" s="163"/>
      <c r="C46" s="164"/>
      <c r="D46" s="278"/>
      <c r="E46" s="280"/>
      <c r="F46" s="263"/>
      <c r="G46" s="179"/>
      <c r="H46" s="279"/>
      <c r="I46" s="281"/>
      <c r="J46" s="282"/>
      <c r="K46" s="283"/>
      <c r="L46" s="295"/>
      <c r="M46" s="137"/>
      <c r="N46" s="163"/>
      <c r="O46" s="164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4"/>
    </row>
    <row r="47" spans="1:30" ht="12.2" customHeight="1">
      <c r="A47" s="261"/>
      <c r="B47" s="169"/>
      <c r="C47" s="164"/>
      <c r="D47" s="278"/>
      <c r="E47" s="280"/>
      <c r="F47" s="263"/>
      <c r="G47" s="179"/>
      <c r="H47" s="279"/>
      <c r="I47" s="281"/>
      <c r="J47" s="282"/>
      <c r="K47" s="283"/>
      <c r="L47" s="295"/>
      <c r="M47" s="137"/>
      <c r="N47" s="169"/>
      <c r="O47" s="122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4"/>
    </row>
    <row r="48" spans="1:30" ht="12.2" customHeight="1">
      <c r="A48" s="261"/>
      <c r="B48" s="163"/>
      <c r="C48" s="164"/>
      <c r="D48" s="278"/>
      <c r="E48" s="280"/>
      <c r="F48" s="263"/>
      <c r="G48" s="279"/>
      <c r="H48" s="279"/>
      <c r="I48" s="281"/>
      <c r="J48" s="282"/>
      <c r="K48" s="283"/>
      <c r="L48" s="295"/>
      <c r="M48" s="137"/>
      <c r="N48" s="163"/>
      <c r="O48" s="164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4"/>
    </row>
    <row r="49" spans="1:29" ht="12.2" customHeight="1">
      <c r="A49" s="261"/>
      <c r="B49" s="169"/>
      <c r="C49" s="164"/>
      <c r="D49" s="278"/>
      <c r="E49" s="280"/>
      <c r="F49" s="263"/>
      <c r="G49" s="279"/>
      <c r="H49" s="279"/>
      <c r="I49" s="281"/>
      <c r="J49" s="282"/>
      <c r="K49" s="283"/>
      <c r="L49" s="295"/>
      <c r="M49" s="137"/>
      <c r="N49" s="169"/>
      <c r="O49" s="122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4"/>
    </row>
    <row r="50" spans="1:29" ht="12.2" customHeight="1">
      <c r="A50" s="261"/>
      <c r="B50" s="163"/>
      <c r="C50" s="164"/>
      <c r="D50" s="278"/>
      <c r="E50" s="280"/>
      <c r="F50" s="263"/>
      <c r="G50" s="279"/>
      <c r="H50" s="279"/>
      <c r="I50" s="281"/>
      <c r="J50" s="282"/>
      <c r="K50" s="283"/>
      <c r="L50" s="295"/>
      <c r="M50" s="137"/>
      <c r="N50" s="163"/>
      <c r="O50" s="164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4"/>
    </row>
    <row r="51" spans="1:29" ht="12.2" customHeight="1">
      <c r="A51" s="261"/>
      <c r="B51" s="169"/>
      <c r="C51" s="164"/>
      <c r="D51" s="278"/>
      <c r="E51" s="280"/>
      <c r="F51" s="263"/>
      <c r="G51" s="279"/>
      <c r="H51" s="279"/>
      <c r="I51" s="281"/>
      <c r="J51" s="282"/>
      <c r="K51" s="283"/>
      <c r="L51" s="295"/>
      <c r="M51" s="137"/>
      <c r="N51" s="169"/>
      <c r="O51" s="122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4"/>
    </row>
    <row r="52" spans="1:29" ht="12.2" customHeight="1">
      <c r="A52" s="261"/>
      <c r="B52" s="163"/>
      <c r="C52" s="164"/>
      <c r="D52" s="278"/>
      <c r="E52" s="280"/>
      <c r="F52" s="263"/>
      <c r="G52" s="179"/>
      <c r="H52" s="279"/>
      <c r="I52" s="281"/>
      <c r="J52" s="282"/>
      <c r="K52" s="283"/>
      <c r="L52" s="295"/>
      <c r="M52" s="137"/>
      <c r="N52" s="163"/>
      <c r="O52" s="164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4"/>
    </row>
    <row r="53" spans="1:29" ht="12.2" customHeight="1">
      <c r="A53" s="261"/>
      <c r="B53" s="169"/>
      <c r="C53" s="164"/>
      <c r="D53" s="278"/>
      <c r="E53" s="280"/>
      <c r="F53" s="263"/>
      <c r="G53" s="279"/>
      <c r="H53" s="279"/>
      <c r="I53" s="281"/>
      <c r="J53" s="282"/>
      <c r="K53" s="283"/>
      <c r="L53" s="295"/>
      <c r="M53" s="137"/>
      <c r="N53" s="169"/>
      <c r="O53" s="122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4"/>
    </row>
    <row r="54" spans="1:29" ht="12.2" customHeight="1">
      <c r="A54" s="261"/>
      <c r="B54" s="163"/>
      <c r="C54" s="164"/>
      <c r="D54" s="278"/>
      <c r="E54" s="280"/>
      <c r="F54" s="263"/>
      <c r="G54" s="279"/>
      <c r="H54" s="279"/>
      <c r="I54" s="281"/>
      <c r="J54" s="282"/>
      <c r="K54" s="283"/>
      <c r="L54" s="295"/>
      <c r="M54" s="137"/>
      <c r="N54" s="163"/>
      <c r="O54" s="164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4"/>
    </row>
    <row r="55" spans="1:29" ht="12.2" customHeight="1">
      <c r="A55" s="261">
        <v>20</v>
      </c>
      <c r="B55" s="169"/>
      <c r="C55" s="164"/>
      <c r="D55" s="278"/>
      <c r="E55" s="280"/>
      <c r="F55" s="263"/>
      <c r="G55" s="279"/>
      <c r="H55" s="279"/>
      <c r="I55" s="281"/>
      <c r="J55" s="282"/>
      <c r="K55" s="283"/>
      <c r="L55" s="295"/>
      <c r="M55" s="137"/>
      <c r="N55" s="169"/>
      <c r="O55" s="122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4"/>
    </row>
    <row r="56" spans="1:29" ht="12.2" customHeight="1">
      <c r="A56" s="261"/>
      <c r="B56" s="163"/>
      <c r="C56" s="164"/>
      <c r="D56" s="278"/>
      <c r="E56" s="280"/>
      <c r="F56" s="263"/>
      <c r="G56" s="279"/>
      <c r="H56" s="279"/>
      <c r="I56" s="281"/>
      <c r="J56" s="282"/>
      <c r="K56" s="283"/>
      <c r="L56" s="295"/>
      <c r="M56" s="137"/>
      <c r="N56" s="163"/>
      <c r="O56" s="164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4"/>
    </row>
    <row r="57" spans="1:29" ht="12.2" customHeight="1">
      <c r="A57" s="261"/>
      <c r="B57" s="169"/>
      <c r="C57" s="164"/>
      <c r="D57" s="263"/>
      <c r="E57" s="263"/>
      <c r="F57" s="263"/>
      <c r="G57" s="179"/>
      <c r="H57" s="279"/>
      <c r="I57" s="281"/>
      <c r="J57" s="282"/>
      <c r="K57" s="283"/>
      <c r="L57" s="295"/>
      <c r="M57" s="137"/>
      <c r="N57" s="169"/>
      <c r="O57" s="122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4"/>
    </row>
    <row r="58" spans="1:29" ht="12.2" customHeight="1">
      <c r="A58" s="261"/>
      <c r="B58" s="125"/>
      <c r="C58" s="165"/>
      <c r="D58" s="263"/>
      <c r="E58" s="263"/>
      <c r="F58" s="263"/>
      <c r="G58" s="179"/>
      <c r="H58" s="279"/>
      <c r="I58" s="281"/>
      <c r="J58" s="282"/>
      <c r="K58" s="283"/>
      <c r="L58" s="279"/>
      <c r="M58" s="137"/>
      <c r="N58" s="163"/>
      <c r="O58" s="164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4"/>
    </row>
    <row r="59" spans="1:29" ht="12.2" customHeight="1">
      <c r="A59" s="168"/>
      <c r="B59" s="169"/>
      <c r="C59" s="164"/>
      <c r="D59" s="263"/>
      <c r="E59" s="263"/>
      <c r="F59" s="263"/>
      <c r="G59" s="179"/>
      <c r="H59" s="279"/>
      <c r="I59" s="281"/>
      <c r="J59" s="282"/>
      <c r="K59" s="283"/>
      <c r="L59" s="279"/>
      <c r="M59" s="137"/>
      <c r="N59" s="125"/>
      <c r="O59" s="172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4"/>
    </row>
    <row r="60" spans="1:29" ht="12.2" customHeight="1" thickBot="1">
      <c r="A60" s="190"/>
      <c r="B60" s="191"/>
      <c r="C60" s="192"/>
      <c r="D60" s="291"/>
      <c r="E60" s="291"/>
      <c r="F60" s="291"/>
      <c r="G60" s="296"/>
      <c r="H60" s="290"/>
      <c r="I60" s="297"/>
      <c r="J60" s="298"/>
      <c r="K60" s="299"/>
      <c r="L60" s="290"/>
      <c r="M60" s="196"/>
      <c r="N60" s="196"/>
      <c r="O60" s="197"/>
      <c r="P60" s="193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9"/>
    </row>
    <row r="61" spans="1:29" ht="12.2" customHeight="1" thickTop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</row>
    <row r="62" spans="1:29" ht="22.7" customHeight="1">
      <c r="A62" s="483" t="s">
        <v>83</v>
      </c>
      <c r="B62" s="483"/>
      <c r="C62" s="483"/>
      <c r="D62" s="483"/>
      <c r="E62" s="483"/>
      <c r="F62" s="483"/>
      <c r="G62" s="483"/>
      <c r="H62" s="483"/>
      <c r="I62" s="483"/>
      <c r="J62" s="483"/>
      <c r="K62" s="483"/>
      <c r="L62" s="483"/>
      <c r="M62" s="483"/>
      <c r="N62" s="483"/>
      <c r="O62" s="483"/>
      <c r="P62" s="483"/>
      <c r="Q62" s="483"/>
      <c r="R62" s="483"/>
      <c r="S62" s="483"/>
      <c r="T62" s="483"/>
      <c r="U62" s="483"/>
      <c r="V62" s="483"/>
      <c r="W62" s="483"/>
      <c r="X62" s="483"/>
      <c r="Y62" s="483"/>
      <c r="Z62" s="483"/>
      <c r="AA62" s="483"/>
    </row>
    <row r="63" spans="1:29" ht="15.75" customHeight="1" thickBot="1">
      <c r="A63" s="110"/>
      <c r="B63" s="110"/>
      <c r="C63" s="110"/>
      <c r="D63" s="111"/>
      <c r="E63" s="110"/>
      <c r="F63" s="110"/>
      <c r="G63" s="110"/>
      <c r="H63" s="110"/>
      <c r="I63" s="112"/>
      <c r="J63" s="110"/>
      <c r="K63" s="110"/>
      <c r="L63" s="110"/>
      <c r="M63" s="110"/>
      <c r="N63" s="110"/>
      <c r="O63" s="110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4"/>
      <c r="AC63" s="114"/>
    </row>
    <row r="64" spans="1:29" ht="12.2" customHeight="1" thickTop="1">
      <c r="A64" s="484" t="s">
        <v>84</v>
      </c>
      <c r="B64" s="485"/>
      <c r="C64" s="485"/>
      <c r="D64" s="485"/>
      <c r="E64" s="486"/>
      <c r="F64" s="487" t="str">
        <f>$F$4</f>
        <v>반지소류지 그라우팅공사</v>
      </c>
      <c r="G64" s="485"/>
      <c r="H64" s="485"/>
      <c r="I64" s="486"/>
      <c r="J64" s="257" t="s">
        <v>85</v>
      </c>
      <c r="K64" s="256"/>
      <c r="L64" s="488" t="s">
        <v>159</v>
      </c>
      <c r="M64" s="489"/>
      <c r="N64" s="489"/>
      <c r="O64" s="489"/>
      <c r="P64" s="490"/>
      <c r="Q64" s="117"/>
      <c r="R64" s="118" t="s">
        <v>87</v>
      </c>
      <c r="S64" s="119"/>
      <c r="T64" s="119"/>
      <c r="U64" s="119"/>
      <c r="V64" s="119"/>
      <c r="W64" s="119"/>
      <c r="X64" s="119"/>
      <c r="Y64" s="119"/>
      <c r="Z64" s="119"/>
      <c r="AA64" s="120"/>
    </row>
    <row r="65" spans="1:29" ht="12.2" customHeight="1">
      <c r="A65" s="494" t="s">
        <v>88</v>
      </c>
      <c r="B65" s="495"/>
      <c r="C65" s="495"/>
      <c r="D65" s="495"/>
      <c r="E65" s="496"/>
      <c r="F65" s="497" t="s">
        <v>89</v>
      </c>
      <c r="G65" s="498"/>
      <c r="H65" s="498"/>
      <c r="I65" s="499"/>
      <c r="J65" s="121" t="s">
        <v>90</v>
      </c>
      <c r="K65" s="122"/>
      <c r="L65" s="491"/>
      <c r="M65" s="492"/>
      <c r="N65" s="492"/>
      <c r="O65" s="492"/>
      <c r="P65" s="493"/>
      <c r="Q65" s="123"/>
      <c r="R65" s="253" t="s">
        <v>91</v>
      </c>
      <c r="S65" s="125"/>
      <c r="T65" s="125"/>
      <c r="U65" s="125"/>
      <c r="V65" s="125"/>
      <c r="W65" s="125"/>
      <c r="X65" s="125"/>
      <c r="Y65" s="125"/>
      <c r="Z65" s="125"/>
      <c r="AA65" s="126"/>
    </row>
    <row r="66" spans="1:29" ht="12.2" customHeight="1">
      <c r="A66" s="467" t="s">
        <v>92</v>
      </c>
      <c r="B66" s="468"/>
      <c r="C66" s="468"/>
      <c r="D66" s="468"/>
      <c r="E66" s="469"/>
      <c r="F66" s="500" t="str">
        <f>F6</f>
        <v>충청북도 진천군 이월면 사곡리</v>
      </c>
      <c r="G66" s="501"/>
      <c r="H66" s="501"/>
      <c r="I66" s="502"/>
      <c r="J66" s="123" t="s">
        <v>93</v>
      </c>
      <c r="K66" s="127" t="s">
        <v>94</v>
      </c>
      <c r="L66" s="506" t="e">
        <f>'bh1'!#REF!</f>
        <v>#REF!</v>
      </c>
      <c r="M66" s="507"/>
      <c r="N66" s="507"/>
      <c r="O66" s="507"/>
      <c r="P66" s="508"/>
      <c r="Q66" s="225" t="s">
        <v>95</v>
      </c>
      <c r="R66" s="125"/>
      <c r="S66" s="125"/>
      <c r="T66" s="125"/>
      <c r="U66" s="125"/>
      <c r="V66" s="125"/>
      <c r="W66" s="125"/>
      <c r="X66" s="125"/>
      <c r="Y66" s="125"/>
      <c r="Z66" s="125"/>
      <c r="AA66" s="126"/>
    </row>
    <row r="67" spans="1:29" ht="12.2" customHeight="1">
      <c r="A67" s="494" t="s">
        <v>96</v>
      </c>
      <c r="B67" s="495"/>
      <c r="C67" s="495"/>
      <c r="D67" s="495"/>
      <c r="E67" s="496"/>
      <c r="F67" s="503"/>
      <c r="G67" s="504"/>
      <c r="H67" s="504"/>
      <c r="I67" s="505"/>
      <c r="J67" s="121" t="s">
        <v>97</v>
      </c>
      <c r="K67" s="129"/>
      <c r="L67" s="491"/>
      <c r="M67" s="492"/>
      <c r="N67" s="492"/>
      <c r="O67" s="492"/>
      <c r="P67" s="493"/>
      <c r="Q67" s="123"/>
      <c r="R67" s="253" t="s">
        <v>98</v>
      </c>
      <c r="S67" s="125"/>
      <c r="T67" s="125"/>
      <c r="U67" s="125"/>
      <c r="V67" s="125"/>
      <c r="W67" s="125"/>
      <c r="X67" s="125"/>
      <c r="Y67" s="125"/>
      <c r="Z67" s="125"/>
      <c r="AA67" s="126"/>
    </row>
    <row r="68" spans="1:29" ht="12.2" customHeight="1">
      <c r="A68" s="467" t="s">
        <v>99</v>
      </c>
      <c r="B68" s="468"/>
      <c r="C68" s="468"/>
      <c r="D68" s="468"/>
      <c r="E68" s="469"/>
      <c r="F68" s="509" t="e">
        <f>SUM('bh1'!#REF!)</f>
        <v>#REF!</v>
      </c>
      <c r="G68" s="468"/>
      <c r="H68" s="468"/>
      <c r="I68" s="469"/>
      <c r="J68" s="123" t="s">
        <v>100</v>
      </c>
      <c r="K68" s="127"/>
      <c r="L68" s="460" t="e">
        <f>SUM('bh1'!#REF!)</f>
        <v>#REF!</v>
      </c>
      <c r="M68" s="461"/>
      <c r="N68" s="461"/>
      <c r="O68" s="461"/>
      <c r="P68" s="462"/>
      <c r="Q68" s="225" t="s">
        <v>101</v>
      </c>
      <c r="R68" s="125"/>
      <c r="S68" s="125"/>
      <c r="T68" s="125"/>
      <c r="U68" s="125"/>
      <c r="V68" s="125"/>
      <c r="W68" s="125"/>
      <c r="X68" s="125"/>
      <c r="Y68" s="125"/>
      <c r="Z68" s="125"/>
      <c r="AA68" s="126"/>
    </row>
    <row r="69" spans="1:29" ht="12.2" customHeight="1">
      <c r="A69" s="494" t="s">
        <v>102</v>
      </c>
      <c r="B69" s="495"/>
      <c r="C69" s="495"/>
      <c r="D69" s="495"/>
      <c r="E69" s="496"/>
      <c r="F69" s="510"/>
      <c r="G69" s="495"/>
      <c r="H69" s="495"/>
      <c r="I69" s="496"/>
      <c r="J69" s="121" t="s">
        <v>103</v>
      </c>
      <c r="K69" s="129"/>
      <c r="L69" s="463"/>
      <c r="M69" s="464"/>
      <c r="N69" s="464"/>
      <c r="O69" s="464"/>
      <c r="P69" s="465"/>
      <c r="Q69" s="225"/>
      <c r="R69" s="253" t="s">
        <v>104</v>
      </c>
      <c r="S69" s="125"/>
      <c r="T69" s="125"/>
      <c r="U69" s="125"/>
      <c r="V69" s="125"/>
      <c r="W69" s="125"/>
      <c r="X69" s="125"/>
      <c r="Y69" s="125"/>
      <c r="Z69" s="125"/>
      <c r="AA69" s="126"/>
    </row>
    <row r="70" spans="1:29" ht="12.2" customHeight="1">
      <c r="A70" s="467" t="s">
        <v>105</v>
      </c>
      <c r="B70" s="468"/>
      <c r="C70" s="468"/>
      <c r="D70" s="468"/>
      <c r="E70" s="469"/>
      <c r="F70" s="470" t="str">
        <f>F10</f>
        <v>충청북도 진천군청</v>
      </c>
      <c r="G70" s="468"/>
      <c r="H70" s="468"/>
      <c r="I70" s="469"/>
      <c r="J70" s="123" t="s">
        <v>106</v>
      </c>
      <c r="K70" s="127"/>
      <c r="L70" s="470" t="str">
        <f>L10</f>
        <v>김선웅</v>
      </c>
      <c r="M70" s="474"/>
      <c r="N70" s="474"/>
      <c r="O70" s="474"/>
      <c r="P70" s="475"/>
      <c r="Q70" s="225" t="s">
        <v>107</v>
      </c>
      <c r="R70" s="125"/>
      <c r="S70" s="125"/>
      <c r="T70" s="125"/>
      <c r="U70" s="125"/>
      <c r="V70" s="125"/>
      <c r="W70" s="125"/>
      <c r="X70" s="125"/>
      <c r="Y70" s="125"/>
      <c r="Z70" s="125"/>
      <c r="AA70" s="126"/>
    </row>
    <row r="71" spans="1:29" ht="12.2" customHeight="1" thickBot="1">
      <c r="A71" s="479" t="s">
        <v>108</v>
      </c>
      <c r="B71" s="472"/>
      <c r="C71" s="472"/>
      <c r="D71" s="472"/>
      <c r="E71" s="473"/>
      <c r="F71" s="471"/>
      <c r="G71" s="472"/>
      <c r="H71" s="472"/>
      <c r="I71" s="473"/>
      <c r="J71" s="130" t="s">
        <v>109</v>
      </c>
      <c r="K71" s="131"/>
      <c r="L71" s="476"/>
      <c r="M71" s="477"/>
      <c r="N71" s="477"/>
      <c r="O71" s="477"/>
      <c r="P71" s="478"/>
      <c r="Q71" s="132"/>
      <c r="R71" s="133" t="s">
        <v>110</v>
      </c>
      <c r="S71" s="134"/>
      <c r="T71" s="134"/>
      <c r="U71" s="134"/>
      <c r="V71" s="134"/>
      <c r="W71" s="134"/>
      <c r="X71" s="134"/>
      <c r="Y71" s="134"/>
      <c r="Z71" s="134"/>
      <c r="AA71" s="135"/>
    </row>
    <row r="72" spans="1:29" ht="12.2" customHeight="1">
      <c r="A72" s="136" t="s">
        <v>111</v>
      </c>
      <c r="B72" s="137"/>
      <c r="C72" s="138"/>
      <c r="D72" s="139" t="s">
        <v>112</v>
      </c>
      <c r="E72" s="139" t="s">
        <v>113</v>
      </c>
      <c r="F72" s="140" t="s">
        <v>114</v>
      </c>
      <c r="G72" s="140" t="s">
        <v>115</v>
      </c>
      <c r="H72" s="140" t="s">
        <v>116</v>
      </c>
      <c r="I72" s="253"/>
      <c r="J72" s="253"/>
      <c r="K72" s="253"/>
      <c r="L72" s="141" t="s">
        <v>117</v>
      </c>
      <c r="M72" s="137"/>
      <c r="N72" s="137"/>
      <c r="O72" s="137"/>
      <c r="P72" s="225" t="s">
        <v>118</v>
      </c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142"/>
    </row>
    <row r="73" spans="1:29" ht="12.2" customHeight="1">
      <c r="A73" s="136" t="s">
        <v>119</v>
      </c>
      <c r="B73" s="253"/>
      <c r="C73" s="226"/>
      <c r="D73" s="139" t="s">
        <v>120</v>
      </c>
      <c r="E73" s="139" t="s">
        <v>121</v>
      </c>
      <c r="F73" s="140" t="s">
        <v>122</v>
      </c>
      <c r="G73" s="140" t="s">
        <v>123</v>
      </c>
      <c r="H73" s="140" t="s">
        <v>124</v>
      </c>
      <c r="I73" s="480" t="s">
        <v>125</v>
      </c>
      <c r="J73" s="481"/>
      <c r="K73" s="482"/>
      <c r="L73" s="140" t="s">
        <v>126</v>
      </c>
      <c r="M73" s="218"/>
      <c r="N73" s="218"/>
      <c r="O73" s="218"/>
      <c r="P73" s="217" t="s">
        <v>127</v>
      </c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7"/>
    </row>
    <row r="74" spans="1:29" ht="12.2" customHeight="1">
      <c r="A74" s="136" t="s">
        <v>128</v>
      </c>
      <c r="B74" s="253"/>
      <c r="C74" s="226"/>
      <c r="D74" s="139" t="s">
        <v>129</v>
      </c>
      <c r="E74" s="139" t="s">
        <v>130</v>
      </c>
      <c r="F74" s="140" t="s">
        <v>131</v>
      </c>
      <c r="G74" s="140" t="s">
        <v>132</v>
      </c>
      <c r="H74" s="140" t="s">
        <v>133</v>
      </c>
      <c r="I74" s="148" t="s">
        <v>134</v>
      </c>
      <c r="J74" s="149"/>
      <c r="K74" s="150"/>
      <c r="L74" s="140" t="s">
        <v>135</v>
      </c>
      <c r="M74" s="253"/>
      <c r="N74" s="151"/>
      <c r="O74" s="138"/>
      <c r="P74" s="140" t="s">
        <v>136</v>
      </c>
      <c r="Q74" s="152"/>
      <c r="R74" s="153"/>
      <c r="S74" s="153"/>
      <c r="T74" s="153"/>
      <c r="U74" s="153"/>
      <c r="V74" s="153"/>
      <c r="W74" s="153"/>
      <c r="X74" s="153"/>
      <c r="Y74" s="153"/>
      <c r="Z74" s="153"/>
      <c r="AA74" s="154"/>
    </row>
    <row r="75" spans="1:29" ht="12.2" customHeight="1">
      <c r="A75" s="155" t="s">
        <v>137</v>
      </c>
      <c r="B75" s="218"/>
      <c r="C75" s="219"/>
      <c r="D75" s="139" t="s">
        <v>138</v>
      </c>
      <c r="E75" s="139" t="s">
        <v>137</v>
      </c>
      <c r="F75" s="139"/>
      <c r="G75" s="140" t="s">
        <v>139</v>
      </c>
      <c r="H75" s="140" t="s">
        <v>140</v>
      </c>
      <c r="I75" s="253"/>
      <c r="J75" s="253"/>
      <c r="K75" s="253"/>
      <c r="L75" s="157" t="s">
        <v>141</v>
      </c>
      <c r="M75" s="218"/>
      <c r="N75" s="158"/>
      <c r="O75" s="159"/>
      <c r="P75" s="157" t="s">
        <v>142</v>
      </c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1"/>
    </row>
    <row r="76" spans="1:29" ht="12.2" customHeight="1">
      <c r="A76" s="162"/>
      <c r="B76" s="163"/>
      <c r="C76" s="260"/>
      <c r="D76" s="452">
        <v>5.5</v>
      </c>
      <c r="E76" s="453">
        <f>D76</f>
        <v>5.5</v>
      </c>
      <c r="F76" s="513"/>
      <c r="G76" s="455"/>
      <c r="H76" s="455" t="s">
        <v>154</v>
      </c>
      <c r="I76" s="456" t="s">
        <v>200</v>
      </c>
      <c r="J76" s="457"/>
      <c r="K76" s="458"/>
      <c r="L76" s="166"/>
      <c r="M76" s="163"/>
      <c r="N76" s="163"/>
      <c r="O76" s="164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7"/>
    </row>
    <row r="77" spans="1:29" ht="12.2" customHeight="1">
      <c r="A77" s="168"/>
      <c r="B77" s="169"/>
      <c r="C77" s="260"/>
      <c r="D77" s="452"/>
      <c r="E77" s="453"/>
      <c r="F77" s="513"/>
      <c r="G77" s="455"/>
      <c r="H77" s="455"/>
      <c r="I77" s="456"/>
      <c r="J77" s="457"/>
      <c r="K77" s="458"/>
      <c r="L77" s="258"/>
      <c r="M77" s="125"/>
      <c r="N77" s="169"/>
      <c r="O77" s="122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4"/>
    </row>
    <row r="78" spans="1:29" ht="12.2" customHeight="1">
      <c r="A78" s="261"/>
      <c r="B78" s="163"/>
      <c r="C78" s="260"/>
      <c r="D78" s="452"/>
      <c r="E78" s="453"/>
      <c r="F78" s="513"/>
      <c r="G78" s="455"/>
      <c r="H78" s="455"/>
      <c r="I78" s="456"/>
      <c r="J78" s="457"/>
      <c r="K78" s="458"/>
      <c r="L78" s="459">
        <f>'투수시험일보(총괄표)'!H13</f>
        <v>2.0741567901955168E-4</v>
      </c>
      <c r="M78" s="176"/>
      <c r="N78" s="163"/>
      <c r="O78" s="164"/>
      <c r="P78" s="177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4"/>
      <c r="AC78" s="178"/>
    </row>
    <row r="79" spans="1:29" ht="12.2" customHeight="1">
      <c r="A79" s="261"/>
      <c r="B79" s="169"/>
      <c r="C79" s="260"/>
      <c r="D79" s="452"/>
      <c r="E79" s="453"/>
      <c r="F79" s="513"/>
      <c r="G79" s="455"/>
      <c r="H79" s="455"/>
      <c r="I79" s="456"/>
      <c r="J79" s="457"/>
      <c r="K79" s="458"/>
      <c r="L79" s="459"/>
      <c r="M79" s="288"/>
      <c r="N79" s="169"/>
      <c r="O79" s="122"/>
      <c r="P79" s="287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4"/>
      <c r="AC79" s="178"/>
    </row>
    <row r="80" spans="1:29" ht="12.2" customHeight="1">
      <c r="A80" s="261"/>
      <c r="B80" s="163"/>
      <c r="C80" s="260"/>
      <c r="D80" s="452"/>
      <c r="E80" s="453"/>
      <c r="F80" s="513"/>
      <c r="G80" s="455"/>
      <c r="H80" s="455"/>
      <c r="I80" s="456"/>
      <c r="J80" s="457"/>
      <c r="K80" s="458"/>
      <c r="L80" s="459"/>
      <c r="M80" s="288"/>
      <c r="N80" s="163"/>
      <c r="O80" s="164"/>
      <c r="P80" s="181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4"/>
      <c r="AC80" s="1"/>
    </row>
    <row r="81" spans="1:30" ht="12.2" customHeight="1">
      <c r="A81" s="261"/>
      <c r="B81" s="169"/>
      <c r="C81" s="260"/>
      <c r="D81" s="452"/>
      <c r="E81" s="453"/>
      <c r="F81" s="513"/>
      <c r="G81" s="455"/>
      <c r="H81" s="455"/>
      <c r="I81" s="456"/>
      <c r="J81" s="457"/>
      <c r="K81" s="458"/>
      <c r="L81" s="459"/>
      <c r="M81" s="182"/>
      <c r="N81" s="169"/>
      <c r="O81" s="122"/>
      <c r="P81" s="177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4"/>
      <c r="AC81" s="1"/>
    </row>
    <row r="82" spans="1:30" ht="12.2" customHeight="1">
      <c r="A82" s="261"/>
      <c r="B82" s="163"/>
      <c r="C82" s="260"/>
      <c r="D82" s="452"/>
      <c r="E82" s="453"/>
      <c r="F82" s="513"/>
      <c r="G82" s="455"/>
      <c r="H82" s="455"/>
      <c r="I82" s="456"/>
      <c r="J82" s="457"/>
      <c r="K82" s="458"/>
      <c r="L82" s="459"/>
      <c r="M82" s="288"/>
      <c r="N82" s="163"/>
      <c r="O82" s="164"/>
      <c r="P82" s="287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4"/>
      <c r="AC82" s="183"/>
    </row>
    <row r="83" spans="1:30" ht="12.2" customHeight="1">
      <c r="A83" s="261"/>
      <c r="B83" s="169"/>
      <c r="C83" s="260"/>
      <c r="D83" s="452"/>
      <c r="E83" s="453"/>
      <c r="F83" s="513"/>
      <c r="G83" s="455"/>
      <c r="H83" s="455"/>
      <c r="I83" s="456"/>
      <c r="J83" s="457"/>
      <c r="K83" s="458"/>
      <c r="L83" s="459"/>
      <c r="M83" s="288"/>
      <c r="N83" s="169"/>
      <c r="O83" s="122"/>
      <c r="P83" s="181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4"/>
      <c r="AC83" s="178"/>
    </row>
    <row r="84" spans="1:30" ht="12.2" customHeight="1">
      <c r="A84" s="261"/>
      <c r="B84" s="163"/>
      <c r="C84" s="260"/>
      <c r="D84" s="452"/>
      <c r="E84" s="453"/>
      <c r="F84" s="513"/>
      <c r="G84" s="455"/>
      <c r="H84" s="455"/>
      <c r="I84" s="456"/>
      <c r="J84" s="457"/>
      <c r="K84" s="458"/>
      <c r="L84" s="459"/>
      <c r="M84" s="288"/>
      <c r="N84" s="163"/>
      <c r="O84" s="164"/>
      <c r="P84" s="184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4"/>
      <c r="AC84" s="178"/>
    </row>
    <row r="85" spans="1:30" ht="12.2" customHeight="1">
      <c r="A85" s="262">
        <v>5</v>
      </c>
      <c r="B85" s="169"/>
      <c r="C85" s="260"/>
      <c r="D85" s="452"/>
      <c r="E85" s="453"/>
      <c r="F85" s="513"/>
      <c r="G85" s="455"/>
      <c r="H85" s="455"/>
      <c r="I85" s="456"/>
      <c r="J85" s="457"/>
      <c r="K85" s="458"/>
      <c r="L85" s="459"/>
      <c r="M85" s="288"/>
      <c r="N85" s="169"/>
      <c r="O85" s="122"/>
      <c r="P85" s="287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4"/>
      <c r="AC85" s="185"/>
    </row>
    <row r="86" spans="1:30" ht="12.2" customHeight="1">
      <c r="A86" s="261"/>
      <c r="B86" s="125"/>
      <c r="C86" s="169"/>
      <c r="D86" s="452"/>
      <c r="E86" s="453"/>
      <c r="F86" s="513"/>
      <c r="G86" s="455"/>
      <c r="H86" s="455"/>
      <c r="I86" s="456"/>
      <c r="J86" s="457"/>
      <c r="K86" s="458"/>
      <c r="L86" s="459"/>
      <c r="M86" s="288"/>
      <c r="N86" s="163"/>
      <c r="O86" s="164"/>
      <c r="P86" s="287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4"/>
      <c r="AC86" s="178"/>
    </row>
    <row r="87" spans="1:30" ht="12.2" customHeight="1">
      <c r="A87" s="261"/>
      <c r="B87" s="169"/>
      <c r="C87" s="260"/>
      <c r="D87" s="452">
        <v>7.5</v>
      </c>
      <c r="E87" s="453">
        <f>D87-D76</f>
        <v>2</v>
      </c>
      <c r="F87" s="466"/>
      <c r="G87" s="455"/>
      <c r="H87" s="455" t="s">
        <v>194</v>
      </c>
      <c r="I87" s="456" t="s">
        <v>198</v>
      </c>
      <c r="J87" s="457"/>
      <c r="K87" s="458"/>
      <c r="L87" s="459">
        <f>'투수시험일보(총괄표)'!H14</f>
        <v>2.0995309745482473E-4</v>
      </c>
      <c r="M87" s="182"/>
      <c r="N87" s="169"/>
      <c r="O87" s="122"/>
      <c r="P87" s="184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4"/>
      <c r="AC87" s="1"/>
    </row>
    <row r="88" spans="1:30" ht="12.2" customHeight="1">
      <c r="A88" s="261"/>
      <c r="B88" s="163"/>
      <c r="C88" s="260"/>
      <c r="D88" s="452"/>
      <c r="E88" s="453"/>
      <c r="F88" s="466"/>
      <c r="G88" s="455"/>
      <c r="H88" s="455"/>
      <c r="I88" s="456"/>
      <c r="J88" s="457"/>
      <c r="K88" s="458"/>
      <c r="L88" s="459"/>
      <c r="M88" s="288"/>
      <c r="N88" s="163"/>
      <c r="O88" s="164"/>
      <c r="P88" s="287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4"/>
    </row>
    <row r="89" spans="1:30" ht="12.2" customHeight="1">
      <c r="A89" s="261"/>
      <c r="B89" s="169"/>
      <c r="C89" s="260"/>
      <c r="D89" s="452"/>
      <c r="E89" s="453"/>
      <c r="F89" s="466"/>
      <c r="G89" s="455"/>
      <c r="H89" s="455"/>
      <c r="I89" s="456"/>
      <c r="J89" s="457"/>
      <c r="K89" s="458"/>
      <c r="L89" s="459"/>
      <c r="M89" s="288"/>
      <c r="N89" s="169"/>
      <c r="O89" s="122"/>
      <c r="P89" s="287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4"/>
      <c r="AC89" s="178"/>
    </row>
    <row r="90" spans="1:30" ht="12.2" customHeight="1">
      <c r="A90" s="261"/>
      <c r="B90" s="163"/>
      <c r="C90" s="260"/>
      <c r="D90" s="452"/>
      <c r="E90" s="453"/>
      <c r="F90" s="466"/>
      <c r="G90" s="455"/>
      <c r="H90" s="455"/>
      <c r="I90" s="456"/>
      <c r="J90" s="457"/>
      <c r="K90" s="458"/>
      <c r="L90" s="459"/>
      <c r="M90" s="288"/>
      <c r="N90" s="163"/>
      <c r="O90" s="164"/>
      <c r="P90" s="184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4"/>
      <c r="AC90" s="1"/>
    </row>
    <row r="91" spans="1:30" ht="12.2" customHeight="1">
      <c r="A91" s="261"/>
      <c r="B91" s="169"/>
      <c r="C91" s="260"/>
      <c r="D91" s="452">
        <v>11.5</v>
      </c>
      <c r="E91" s="453">
        <f>D91-D87</f>
        <v>4</v>
      </c>
      <c r="F91" s="454"/>
      <c r="G91" s="455"/>
      <c r="H91" s="455" t="s">
        <v>192</v>
      </c>
      <c r="I91" s="456" t="s">
        <v>201</v>
      </c>
      <c r="J91" s="457"/>
      <c r="K91" s="458"/>
      <c r="L91" s="459">
        <f>'투수시험일보(총괄표)'!H20</f>
        <v>2.2280528415865664E-4</v>
      </c>
      <c r="M91" s="288"/>
      <c r="N91" s="169"/>
      <c r="O91" s="122"/>
      <c r="P91" s="287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4"/>
    </row>
    <row r="92" spans="1:30" ht="12.2" customHeight="1">
      <c r="A92" s="261"/>
      <c r="B92" s="163"/>
      <c r="C92" s="260"/>
      <c r="D92" s="452"/>
      <c r="E92" s="453"/>
      <c r="F92" s="454"/>
      <c r="G92" s="455"/>
      <c r="H92" s="455"/>
      <c r="I92" s="456"/>
      <c r="J92" s="457"/>
      <c r="K92" s="458"/>
      <c r="L92" s="459"/>
      <c r="M92" s="288"/>
      <c r="N92" s="163"/>
      <c r="O92" s="164"/>
      <c r="P92" s="287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4"/>
    </row>
    <row r="93" spans="1:30" ht="12.2" customHeight="1">
      <c r="A93" s="261"/>
      <c r="B93" s="169"/>
      <c r="C93" s="260"/>
      <c r="D93" s="452"/>
      <c r="E93" s="453"/>
      <c r="F93" s="454"/>
      <c r="G93" s="455"/>
      <c r="H93" s="455"/>
      <c r="I93" s="456"/>
      <c r="J93" s="457"/>
      <c r="K93" s="458"/>
      <c r="L93" s="459"/>
      <c r="M93" s="182"/>
      <c r="N93" s="169"/>
      <c r="O93" s="122"/>
      <c r="P93" s="287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4"/>
    </row>
    <row r="94" spans="1:30" ht="12.2" customHeight="1">
      <c r="A94" s="261"/>
      <c r="B94" s="163"/>
      <c r="C94" s="260"/>
      <c r="D94" s="452"/>
      <c r="E94" s="453"/>
      <c r="F94" s="454"/>
      <c r="G94" s="455"/>
      <c r="H94" s="455"/>
      <c r="I94" s="456"/>
      <c r="J94" s="457"/>
      <c r="K94" s="458"/>
      <c r="L94" s="459"/>
      <c r="M94" s="288"/>
      <c r="N94" s="163"/>
      <c r="O94" s="164"/>
      <c r="P94" s="287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4"/>
      <c r="AC94" s="216"/>
      <c r="AD94" s="187"/>
    </row>
    <row r="95" spans="1:30" ht="12.2" customHeight="1">
      <c r="A95" s="262">
        <v>10</v>
      </c>
      <c r="B95" s="169"/>
      <c r="C95" s="260"/>
      <c r="D95" s="452"/>
      <c r="E95" s="453"/>
      <c r="F95" s="454"/>
      <c r="G95" s="455"/>
      <c r="H95" s="455"/>
      <c r="I95" s="456"/>
      <c r="J95" s="457"/>
      <c r="K95" s="458"/>
      <c r="L95" s="459"/>
      <c r="M95" s="288"/>
      <c r="N95" s="169"/>
      <c r="O95" s="122"/>
      <c r="P95" s="287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4"/>
      <c r="AC95" s="511"/>
      <c r="AD95" s="512"/>
    </row>
    <row r="96" spans="1:30" ht="12.2" customHeight="1">
      <c r="A96" s="261"/>
      <c r="B96" s="163"/>
      <c r="C96" s="164"/>
      <c r="D96" s="452"/>
      <c r="E96" s="453"/>
      <c r="F96" s="454"/>
      <c r="G96" s="455"/>
      <c r="H96" s="455"/>
      <c r="I96" s="456"/>
      <c r="J96" s="457"/>
      <c r="K96" s="458"/>
      <c r="L96" s="459"/>
      <c r="M96" s="288"/>
      <c r="N96" s="163"/>
      <c r="O96" s="164"/>
      <c r="P96" s="287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4"/>
    </row>
    <row r="97" spans="1:27" ht="12.2" customHeight="1">
      <c r="A97" s="261"/>
      <c r="B97" s="169"/>
      <c r="C97" s="164"/>
      <c r="D97" s="452"/>
      <c r="E97" s="453"/>
      <c r="F97" s="454"/>
      <c r="G97" s="455"/>
      <c r="H97" s="455"/>
      <c r="I97" s="456"/>
      <c r="J97" s="457"/>
      <c r="K97" s="458"/>
      <c r="L97" s="459"/>
      <c r="M97" s="288"/>
      <c r="N97" s="169"/>
      <c r="O97" s="122"/>
      <c r="P97" s="287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4"/>
    </row>
    <row r="98" spans="1:27" ht="12.2" customHeight="1">
      <c r="A98" s="261"/>
      <c r="B98" s="163"/>
      <c r="C98" s="164"/>
      <c r="D98" s="452"/>
      <c r="E98" s="453"/>
      <c r="F98" s="454"/>
      <c r="G98" s="455"/>
      <c r="H98" s="455"/>
      <c r="I98" s="456"/>
      <c r="J98" s="457"/>
      <c r="K98" s="458"/>
      <c r="L98" s="459"/>
      <c r="M98" s="288"/>
      <c r="N98" s="163"/>
      <c r="O98" s="164"/>
      <c r="P98" s="287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4"/>
    </row>
    <row r="99" spans="1:27" ht="12.2" customHeight="1">
      <c r="A99" s="261"/>
      <c r="B99" s="169"/>
      <c r="C99" s="164"/>
      <c r="D99" s="278"/>
      <c r="E99" s="280"/>
      <c r="F99" s="263"/>
      <c r="G99" s="279"/>
      <c r="H99" s="279"/>
      <c r="I99" s="225" t="s">
        <v>202</v>
      </c>
      <c r="J99" s="282"/>
      <c r="K99" s="283"/>
      <c r="L99" s="295"/>
      <c r="M99" s="182"/>
      <c r="N99" s="169"/>
      <c r="O99" s="122"/>
      <c r="P99" s="287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4"/>
    </row>
    <row r="100" spans="1:27" ht="12.2" customHeight="1">
      <c r="A100" s="261"/>
      <c r="B100" s="163"/>
      <c r="C100" s="164"/>
      <c r="D100" s="278"/>
      <c r="E100" s="280"/>
      <c r="F100" s="263"/>
      <c r="G100" s="279"/>
      <c r="H100" s="279"/>
      <c r="I100" s="281"/>
      <c r="J100" s="282"/>
      <c r="K100" s="283"/>
      <c r="L100" s="295"/>
      <c r="M100" s="288"/>
      <c r="N100" s="163"/>
      <c r="O100" s="164"/>
      <c r="P100" s="287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4"/>
    </row>
    <row r="101" spans="1:27" ht="12.2" customHeight="1">
      <c r="A101" s="261"/>
      <c r="B101" s="169"/>
      <c r="C101" s="164"/>
      <c r="D101" s="278"/>
      <c r="E101" s="280"/>
      <c r="F101" s="263"/>
      <c r="G101" s="279"/>
      <c r="H101" s="279"/>
      <c r="I101" s="281"/>
      <c r="J101" s="282"/>
      <c r="K101" s="283"/>
      <c r="L101" s="295"/>
      <c r="M101" s="137"/>
      <c r="N101" s="169"/>
      <c r="O101" s="122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4"/>
    </row>
    <row r="102" spans="1:27" ht="12.2" customHeight="1">
      <c r="A102" s="261"/>
      <c r="B102" s="163"/>
      <c r="C102" s="164"/>
      <c r="D102" s="278"/>
      <c r="E102" s="280"/>
      <c r="F102" s="263"/>
      <c r="G102" s="279"/>
      <c r="H102" s="279"/>
      <c r="I102" s="281"/>
      <c r="J102" s="282"/>
      <c r="K102" s="283"/>
      <c r="L102" s="295"/>
      <c r="M102" s="137"/>
      <c r="N102" s="163"/>
      <c r="O102" s="164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4"/>
    </row>
    <row r="103" spans="1:27" ht="12.2" customHeight="1">
      <c r="A103" s="261"/>
      <c r="B103" s="169"/>
      <c r="C103" s="164"/>
      <c r="D103" s="278"/>
      <c r="E103" s="280"/>
      <c r="F103" s="263"/>
      <c r="G103" s="279"/>
      <c r="H103" s="279"/>
      <c r="I103" s="281"/>
      <c r="J103" s="282"/>
      <c r="K103" s="283"/>
      <c r="L103" s="295"/>
      <c r="M103" s="137"/>
      <c r="N103" s="169"/>
      <c r="O103" s="122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4"/>
    </row>
    <row r="104" spans="1:27" ht="12.2" customHeight="1">
      <c r="A104" s="261"/>
      <c r="B104" s="163"/>
      <c r="C104" s="164"/>
      <c r="D104" s="278"/>
      <c r="E104" s="280"/>
      <c r="F104" s="263"/>
      <c r="G104" s="279"/>
      <c r="H104" s="279"/>
      <c r="I104" s="281"/>
      <c r="J104" s="282"/>
      <c r="K104" s="283"/>
      <c r="L104" s="295"/>
      <c r="M104" s="137"/>
      <c r="N104" s="163"/>
      <c r="O104" s="164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4"/>
    </row>
    <row r="105" spans="1:27" ht="12.2" customHeight="1">
      <c r="A105" s="261">
        <v>15</v>
      </c>
      <c r="B105" s="169"/>
      <c r="C105" s="164"/>
      <c r="D105" s="278"/>
      <c r="E105" s="280"/>
      <c r="F105" s="263"/>
      <c r="G105" s="179"/>
      <c r="H105" s="279"/>
      <c r="I105" s="281"/>
      <c r="J105" s="282"/>
      <c r="K105" s="283"/>
      <c r="L105" s="295"/>
      <c r="M105" s="137"/>
      <c r="N105" s="169"/>
      <c r="O105" s="122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4"/>
    </row>
    <row r="106" spans="1:27" ht="12.2" customHeight="1">
      <c r="A106" s="261"/>
      <c r="B106" s="163"/>
      <c r="C106" s="164"/>
      <c r="D106" s="278"/>
      <c r="E106" s="280"/>
      <c r="F106" s="263"/>
      <c r="G106" s="179"/>
      <c r="H106" s="279"/>
      <c r="I106" s="281"/>
      <c r="J106" s="282"/>
      <c r="K106" s="283"/>
      <c r="L106" s="295"/>
      <c r="M106" s="137"/>
      <c r="N106" s="163"/>
      <c r="O106" s="164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4"/>
    </row>
    <row r="107" spans="1:27" ht="12.2" customHeight="1">
      <c r="A107" s="261"/>
      <c r="B107" s="169"/>
      <c r="C107" s="164"/>
      <c r="D107" s="278"/>
      <c r="E107" s="280"/>
      <c r="F107" s="263"/>
      <c r="G107" s="179"/>
      <c r="H107" s="279"/>
      <c r="I107" s="281"/>
      <c r="J107" s="282"/>
      <c r="K107" s="283"/>
      <c r="L107" s="295"/>
      <c r="M107" s="137"/>
      <c r="N107" s="169"/>
      <c r="O107" s="122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4"/>
    </row>
    <row r="108" spans="1:27" ht="12.2" customHeight="1">
      <c r="A108" s="261"/>
      <c r="B108" s="163"/>
      <c r="C108" s="164"/>
      <c r="D108" s="278"/>
      <c r="E108" s="280"/>
      <c r="F108" s="263"/>
      <c r="G108" s="279"/>
      <c r="H108" s="279"/>
      <c r="I108" s="281"/>
      <c r="J108" s="282"/>
      <c r="K108" s="283"/>
      <c r="L108" s="295"/>
      <c r="M108" s="137"/>
      <c r="N108" s="163"/>
      <c r="O108" s="164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4"/>
    </row>
    <row r="109" spans="1:27" ht="12.2" customHeight="1">
      <c r="A109" s="261"/>
      <c r="B109" s="169"/>
      <c r="C109" s="164"/>
      <c r="D109" s="278"/>
      <c r="E109" s="280"/>
      <c r="F109" s="263"/>
      <c r="G109" s="279"/>
      <c r="H109" s="279"/>
      <c r="I109" s="281"/>
      <c r="J109" s="282"/>
      <c r="K109" s="283"/>
      <c r="L109" s="295"/>
      <c r="M109" s="137"/>
      <c r="N109" s="169"/>
      <c r="O109" s="122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4"/>
    </row>
    <row r="110" spans="1:27" ht="12.2" customHeight="1">
      <c r="A110" s="261"/>
      <c r="B110" s="163"/>
      <c r="C110" s="164"/>
      <c r="D110" s="278"/>
      <c r="E110" s="280"/>
      <c r="F110" s="263"/>
      <c r="G110" s="279"/>
      <c r="H110" s="279"/>
      <c r="I110" s="281"/>
      <c r="J110" s="282"/>
      <c r="K110" s="283"/>
      <c r="L110" s="295"/>
      <c r="M110" s="137"/>
      <c r="N110" s="163"/>
      <c r="O110" s="164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4"/>
    </row>
    <row r="111" spans="1:27" ht="12.2" customHeight="1">
      <c r="A111" s="261"/>
      <c r="B111" s="169"/>
      <c r="C111" s="164"/>
      <c r="D111" s="278"/>
      <c r="E111" s="280"/>
      <c r="F111" s="263"/>
      <c r="G111" s="279"/>
      <c r="H111" s="279"/>
      <c r="I111" s="281"/>
      <c r="J111" s="282"/>
      <c r="K111" s="283"/>
      <c r="L111" s="295"/>
      <c r="M111" s="137"/>
      <c r="N111" s="169"/>
      <c r="O111" s="122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4"/>
    </row>
    <row r="112" spans="1:27" ht="12.2" customHeight="1">
      <c r="A112" s="261"/>
      <c r="B112" s="163"/>
      <c r="C112" s="164"/>
      <c r="D112" s="278"/>
      <c r="E112" s="280"/>
      <c r="F112" s="263"/>
      <c r="G112" s="179"/>
      <c r="H112" s="279"/>
      <c r="I112" s="281"/>
      <c r="J112" s="282"/>
      <c r="K112" s="283"/>
      <c r="L112" s="295"/>
      <c r="M112" s="137"/>
      <c r="N112" s="163"/>
      <c r="O112" s="164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4"/>
    </row>
    <row r="113" spans="1:29" ht="12.2" customHeight="1">
      <c r="A113" s="261"/>
      <c r="B113" s="169"/>
      <c r="C113" s="164"/>
      <c r="D113" s="278"/>
      <c r="E113" s="280"/>
      <c r="F113" s="263"/>
      <c r="G113" s="279"/>
      <c r="H113" s="279"/>
      <c r="I113" s="281"/>
      <c r="J113" s="282"/>
      <c r="K113" s="283"/>
      <c r="L113" s="295"/>
      <c r="M113" s="137"/>
      <c r="N113" s="169"/>
      <c r="O113" s="122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4"/>
    </row>
    <row r="114" spans="1:29" ht="12.2" customHeight="1">
      <c r="A114" s="261"/>
      <c r="B114" s="163"/>
      <c r="C114" s="164"/>
      <c r="D114" s="278"/>
      <c r="E114" s="280"/>
      <c r="F114" s="263"/>
      <c r="G114" s="279"/>
      <c r="H114" s="279"/>
      <c r="I114" s="281"/>
      <c r="J114" s="282"/>
      <c r="K114" s="283"/>
      <c r="L114" s="295"/>
      <c r="M114" s="137"/>
      <c r="N114" s="163"/>
      <c r="O114" s="164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4"/>
    </row>
    <row r="115" spans="1:29" ht="12.2" customHeight="1">
      <c r="A115" s="261">
        <v>20</v>
      </c>
      <c r="B115" s="169"/>
      <c r="C115" s="164"/>
      <c r="D115" s="278"/>
      <c r="E115" s="280"/>
      <c r="F115" s="263"/>
      <c r="G115" s="279"/>
      <c r="H115" s="279"/>
      <c r="I115" s="281"/>
      <c r="J115" s="282"/>
      <c r="K115" s="283"/>
      <c r="L115" s="295"/>
      <c r="M115" s="137"/>
      <c r="N115" s="169"/>
      <c r="O115" s="122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4"/>
    </row>
    <row r="116" spans="1:29" ht="12.2" customHeight="1">
      <c r="A116" s="261"/>
      <c r="B116" s="163"/>
      <c r="C116" s="164"/>
      <c r="D116" s="278"/>
      <c r="E116" s="280"/>
      <c r="F116" s="263"/>
      <c r="G116" s="279"/>
      <c r="H116" s="279"/>
      <c r="I116" s="281"/>
      <c r="J116" s="282"/>
      <c r="K116" s="283"/>
      <c r="L116" s="295"/>
      <c r="M116" s="137"/>
      <c r="N116" s="163"/>
      <c r="O116" s="164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4"/>
    </row>
    <row r="117" spans="1:29" ht="12.2" customHeight="1">
      <c r="A117" s="261"/>
      <c r="B117" s="169"/>
      <c r="C117" s="164"/>
      <c r="D117" s="263"/>
      <c r="E117" s="263"/>
      <c r="F117" s="263"/>
      <c r="G117" s="179"/>
      <c r="H117" s="279"/>
      <c r="I117" s="281"/>
      <c r="J117" s="282"/>
      <c r="K117" s="283"/>
      <c r="L117" s="295"/>
      <c r="M117" s="137"/>
      <c r="N117" s="169"/>
      <c r="O117" s="122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4"/>
    </row>
    <row r="118" spans="1:29" ht="12.2" customHeight="1">
      <c r="A118" s="261"/>
      <c r="B118" s="125"/>
      <c r="C118" s="165"/>
      <c r="D118" s="263"/>
      <c r="E118" s="263"/>
      <c r="F118" s="263"/>
      <c r="G118" s="179"/>
      <c r="H118" s="279"/>
      <c r="I118" s="281"/>
      <c r="J118" s="282"/>
      <c r="K118" s="283"/>
      <c r="L118" s="279"/>
      <c r="M118" s="137"/>
      <c r="N118" s="163"/>
      <c r="O118" s="164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4"/>
    </row>
    <row r="119" spans="1:29" ht="12.2" customHeight="1">
      <c r="A119" s="168"/>
      <c r="B119" s="169"/>
      <c r="C119" s="164"/>
      <c r="D119" s="263"/>
      <c r="E119" s="263"/>
      <c r="F119" s="263"/>
      <c r="G119" s="179"/>
      <c r="H119" s="279"/>
      <c r="I119" s="281"/>
      <c r="J119" s="282"/>
      <c r="K119" s="283"/>
      <c r="L119" s="279"/>
      <c r="M119" s="137"/>
      <c r="N119" s="125"/>
      <c r="O119" s="172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4"/>
    </row>
    <row r="120" spans="1:29" ht="12.2" customHeight="1" thickBot="1">
      <c r="A120" s="190"/>
      <c r="B120" s="191"/>
      <c r="C120" s="192"/>
      <c r="D120" s="193" t="s">
        <v>63</v>
      </c>
      <c r="E120" s="193" t="s">
        <v>63</v>
      </c>
      <c r="F120" s="194"/>
      <c r="G120" s="193"/>
      <c r="H120" s="193" t="s">
        <v>63</v>
      </c>
      <c r="I120" s="195"/>
      <c r="J120" s="195"/>
      <c r="K120" s="196"/>
      <c r="L120" s="193"/>
      <c r="M120" s="196"/>
      <c r="N120" s="196"/>
      <c r="O120" s="197"/>
      <c r="P120" s="193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9"/>
    </row>
    <row r="121" spans="1:29" ht="12.2" customHeight="1" thickTop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</row>
    <row r="122" spans="1:29" ht="22.7" customHeight="1">
      <c r="A122" s="483" t="s">
        <v>83</v>
      </c>
      <c r="B122" s="483"/>
      <c r="C122" s="483"/>
      <c r="D122" s="483"/>
      <c r="E122" s="483"/>
      <c r="F122" s="483"/>
      <c r="G122" s="483"/>
      <c r="H122" s="483"/>
      <c r="I122" s="483"/>
      <c r="J122" s="483"/>
      <c r="K122" s="483"/>
      <c r="L122" s="483"/>
      <c r="M122" s="483"/>
      <c r="N122" s="483"/>
      <c r="O122" s="483"/>
      <c r="P122" s="483"/>
      <c r="Q122" s="483"/>
      <c r="R122" s="483"/>
      <c r="S122" s="483"/>
      <c r="T122" s="483"/>
      <c r="U122" s="483"/>
      <c r="V122" s="483"/>
      <c r="W122" s="483"/>
      <c r="X122" s="483"/>
      <c r="Y122" s="483"/>
      <c r="Z122" s="483"/>
      <c r="AA122" s="483"/>
    </row>
    <row r="123" spans="1:29" ht="15.75" customHeight="1" thickBot="1">
      <c r="A123" s="110"/>
      <c r="B123" s="110"/>
      <c r="C123" s="110"/>
      <c r="D123" s="111"/>
      <c r="E123" s="110"/>
      <c r="F123" s="110"/>
      <c r="G123" s="110"/>
      <c r="H123" s="110"/>
      <c r="I123" s="112"/>
      <c r="J123" s="110"/>
      <c r="K123" s="110"/>
      <c r="L123" s="110"/>
      <c r="M123" s="110"/>
      <c r="N123" s="110"/>
      <c r="O123" s="110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4"/>
      <c r="AC123" s="114"/>
    </row>
    <row r="124" spans="1:29" ht="12.2" customHeight="1" thickTop="1">
      <c r="A124" s="484" t="s">
        <v>84</v>
      </c>
      <c r="B124" s="485"/>
      <c r="C124" s="485"/>
      <c r="D124" s="485"/>
      <c r="E124" s="486"/>
      <c r="F124" s="487" t="str">
        <f>$F$4</f>
        <v>반지소류지 그라우팅공사</v>
      </c>
      <c r="G124" s="485"/>
      <c r="H124" s="485"/>
      <c r="I124" s="486"/>
      <c r="J124" s="257" t="s">
        <v>85</v>
      </c>
      <c r="K124" s="256"/>
      <c r="L124" s="488" t="s">
        <v>167</v>
      </c>
      <c r="M124" s="489"/>
      <c r="N124" s="489"/>
      <c r="O124" s="489"/>
      <c r="P124" s="490"/>
      <c r="Q124" s="117"/>
      <c r="R124" s="118" t="s">
        <v>87</v>
      </c>
      <c r="S124" s="119"/>
      <c r="T124" s="119"/>
      <c r="U124" s="119"/>
      <c r="V124" s="119"/>
      <c r="W124" s="119"/>
      <c r="X124" s="119"/>
      <c r="Y124" s="119"/>
      <c r="Z124" s="119"/>
      <c r="AA124" s="120"/>
    </row>
    <row r="125" spans="1:29" ht="12.2" customHeight="1">
      <c r="A125" s="494" t="s">
        <v>88</v>
      </c>
      <c r="B125" s="495"/>
      <c r="C125" s="495"/>
      <c r="D125" s="495"/>
      <c r="E125" s="496"/>
      <c r="F125" s="497" t="s">
        <v>89</v>
      </c>
      <c r="G125" s="498"/>
      <c r="H125" s="498"/>
      <c r="I125" s="499"/>
      <c r="J125" s="121" t="s">
        <v>90</v>
      </c>
      <c r="K125" s="122"/>
      <c r="L125" s="491"/>
      <c r="M125" s="492"/>
      <c r="N125" s="492"/>
      <c r="O125" s="492"/>
      <c r="P125" s="493"/>
      <c r="Q125" s="123"/>
      <c r="R125" s="253" t="s">
        <v>91</v>
      </c>
      <c r="S125" s="125"/>
      <c r="T125" s="125"/>
      <c r="U125" s="125"/>
      <c r="V125" s="125"/>
      <c r="W125" s="125"/>
      <c r="X125" s="125"/>
      <c r="Y125" s="125"/>
      <c r="Z125" s="125"/>
      <c r="AA125" s="126"/>
    </row>
    <row r="126" spans="1:29" ht="12.2" customHeight="1">
      <c r="A126" s="467" t="s">
        <v>92</v>
      </c>
      <c r="B126" s="468"/>
      <c r="C126" s="468"/>
      <c r="D126" s="468"/>
      <c r="E126" s="469"/>
      <c r="F126" s="500" t="str">
        <f>F66</f>
        <v>충청북도 진천군 이월면 사곡리</v>
      </c>
      <c r="G126" s="501"/>
      <c r="H126" s="501"/>
      <c r="I126" s="502"/>
      <c r="J126" s="123" t="s">
        <v>93</v>
      </c>
      <c r="K126" s="127" t="s">
        <v>94</v>
      </c>
      <c r="L126" s="506" t="e">
        <f>'bh1'!#REF!</f>
        <v>#REF!</v>
      </c>
      <c r="M126" s="507"/>
      <c r="N126" s="507"/>
      <c r="O126" s="507"/>
      <c r="P126" s="508"/>
      <c r="Q126" s="225" t="s">
        <v>95</v>
      </c>
      <c r="R126" s="125"/>
      <c r="S126" s="125"/>
      <c r="T126" s="125"/>
      <c r="U126" s="125"/>
      <c r="V126" s="125"/>
      <c r="W126" s="125"/>
      <c r="X126" s="125"/>
      <c r="Y126" s="125"/>
      <c r="Z126" s="125"/>
      <c r="AA126" s="126"/>
    </row>
    <row r="127" spans="1:29" ht="12.2" customHeight="1">
      <c r="A127" s="494" t="s">
        <v>96</v>
      </c>
      <c r="B127" s="495"/>
      <c r="C127" s="495"/>
      <c r="D127" s="495"/>
      <c r="E127" s="496"/>
      <c r="F127" s="503"/>
      <c r="G127" s="504"/>
      <c r="H127" s="504"/>
      <c r="I127" s="505"/>
      <c r="J127" s="121" t="s">
        <v>97</v>
      </c>
      <c r="K127" s="129"/>
      <c r="L127" s="491"/>
      <c r="M127" s="492"/>
      <c r="N127" s="492"/>
      <c r="O127" s="492"/>
      <c r="P127" s="493"/>
      <c r="Q127" s="123"/>
      <c r="R127" s="253" t="s">
        <v>98</v>
      </c>
      <c r="S127" s="125"/>
      <c r="T127" s="125"/>
      <c r="U127" s="125"/>
      <c r="V127" s="125"/>
      <c r="W127" s="125"/>
      <c r="X127" s="125"/>
      <c r="Y127" s="125"/>
      <c r="Z127" s="125"/>
      <c r="AA127" s="126"/>
    </row>
    <row r="128" spans="1:29" ht="12.2" customHeight="1">
      <c r="A128" s="467" t="s">
        <v>99</v>
      </c>
      <c r="B128" s="468"/>
      <c r="C128" s="468"/>
      <c r="D128" s="468"/>
      <c r="E128" s="469"/>
      <c r="F128" s="509" t="e">
        <f>SUM('bh1'!#REF!)</f>
        <v>#REF!</v>
      </c>
      <c r="G128" s="468"/>
      <c r="H128" s="468"/>
      <c r="I128" s="469"/>
      <c r="J128" s="123" t="s">
        <v>100</v>
      </c>
      <c r="K128" s="127"/>
      <c r="L128" s="460" t="e">
        <f>SUM('bh1'!#REF!)</f>
        <v>#REF!</v>
      </c>
      <c r="M128" s="461"/>
      <c r="N128" s="461"/>
      <c r="O128" s="461"/>
      <c r="P128" s="462"/>
      <c r="Q128" s="225" t="s">
        <v>101</v>
      </c>
      <c r="R128" s="125"/>
      <c r="S128" s="125"/>
      <c r="T128" s="125"/>
      <c r="U128" s="125"/>
      <c r="V128" s="125"/>
      <c r="W128" s="125"/>
      <c r="X128" s="125"/>
      <c r="Y128" s="125"/>
      <c r="Z128" s="125"/>
      <c r="AA128" s="126"/>
    </row>
    <row r="129" spans="1:29" ht="12.2" customHeight="1">
      <c r="A129" s="494" t="s">
        <v>102</v>
      </c>
      <c r="B129" s="495"/>
      <c r="C129" s="495"/>
      <c r="D129" s="495"/>
      <c r="E129" s="496"/>
      <c r="F129" s="510"/>
      <c r="G129" s="495"/>
      <c r="H129" s="495"/>
      <c r="I129" s="496"/>
      <c r="J129" s="121" t="s">
        <v>103</v>
      </c>
      <c r="K129" s="129"/>
      <c r="L129" s="463"/>
      <c r="M129" s="464"/>
      <c r="N129" s="464"/>
      <c r="O129" s="464"/>
      <c r="P129" s="465"/>
      <c r="Q129" s="225"/>
      <c r="R129" s="253" t="s">
        <v>104</v>
      </c>
      <c r="S129" s="125"/>
      <c r="T129" s="125"/>
      <c r="U129" s="125"/>
      <c r="V129" s="125"/>
      <c r="W129" s="125"/>
      <c r="X129" s="125"/>
      <c r="Y129" s="125"/>
      <c r="Z129" s="125"/>
      <c r="AA129" s="126"/>
    </row>
    <row r="130" spans="1:29" ht="12.2" customHeight="1">
      <c r="A130" s="467" t="s">
        <v>105</v>
      </c>
      <c r="B130" s="468"/>
      <c r="C130" s="468"/>
      <c r="D130" s="468"/>
      <c r="E130" s="469"/>
      <c r="F130" s="470" t="str">
        <f>F70</f>
        <v>충청북도 진천군청</v>
      </c>
      <c r="G130" s="468"/>
      <c r="H130" s="468"/>
      <c r="I130" s="469"/>
      <c r="J130" s="123" t="s">
        <v>106</v>
      </c>
      <c r="K130" s="127"/>
      <c r="L130" s="470" t="str">
        <f>L70</f>
        <v>김선웅</v>
      </c>
      <c r="M130" s="474"/>
      <c r="N130" s="474"/>
      <c r="O130" s="474"/>
      <c r="P130" s="475"/>
      <c r="Q130" s="225" t="s">
        <v>107</v>
      </c>
      <c r="R130" s="125"/>
      <c r="S130" s="125"/>
      <c r="T130" s="125"/>
      <c r="U130" s="125"/>
      <c r="V130" s="125"/>
      <c r="W130" s="125"/>
      <c r="X130" s="125"/>
      <c r="Y130" s="125"/>
      <c r="Z130" s="125"/>
      <c r="AA130" s="126"/>
    </row>
    <row r="131" spans="1:29" ht="12.2" customHeight="1" thickBot="1">
      <c r="A131" s="479" t="s">
        <v>108</v>
      </c>
      <c r="B131" s="472"/>
      <c r="C131" s="472"/>
      <c r="D131" s="472"/>
      <c r="E131" s="473"/>
      <c r="F131" s="471"/>
      <c r="G131" s="472"/>
      <c r="H131" s="472"/>
      <c r="I131" s="473"/>
      <c r="J131" s="130" t="s">
        <v>109</v>
      </c>
      <c r="K131" s="131"/>
      <c r="L131" s="476"/>
      <c r="M131" s="477"/>
      <c r="N131" s="477"/>
      <c r="O131" s="477"/>
      <c r="P131" s="478"/>
      <c r="Q131" s="132"/>
      <c r="R131" s="133" t="s">
        <v>110</v>
      </c>
      <c r="S131" s="134"/>
      <c r="T131" s="134"/>
      <c r="U131" s="134"/>
      <c r="V131" s="134"/>
      <c r="W131" s="134"/>
      <c r="X131" s="134"/>
      <c r="Y131" s="134"/>
      <c r="Z131" s="134"/>
      <c r="AA131" s="135"/>
    </row>
    <row r="132" spans="1:29" ht="12.2" customHeight="1">
      <c r="A132" s="136" t="s">
        <v>111</v>
      </c>
      <c r="B132" s="137"/>
      <c r="C132" s="138"/>
      <c r="D132" s="139" t="s">
        <v>112</v>
      </c>
      <c r="E132" s="139" t="s">
        <v>113</v>
      </c>
      <c r="F132" s="140" t="s">
        <v>114</v>
      </c>
      <c r="G132" s="140" t="s">
        <v>115</v>
      </c>
      <c r="H132" s="140" t="s">
        <v>116</v>
      </c>
      <c r="I132" s="253"/>
      <c r="J132" s="253"/>
      <c r="K132" s="253"/>
      <c r="L132" s="141" t="s">
        <v>117</v>
      </c>
      <c r="M132" s="137"/>
      <c r="N132" s="137"/>
      <c r="O132" s="137"/>
      <c r="P132" s="225" t="s">
        <v>118</v>
      </c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142"/>
    </row>
    <row r="133" spans="1:29" ht="12.2" customHeight="1">
      <c r="A133" s="136" t="s">
        <v>119</v>
      </c>
      <c r="B133" s="253"/>
      <c r="C133" s="226"/>
      <c r="D133" s="139" t="s">
        <v>120</v>
      </c>
      <c r="E133" s="139" t="s">
        <v>121</v>
      </c>
      <c r="F133" s="140" t="s">
        <v>122</v>
      </c>
      <c r="G133" s="140" t="s">
        <v>123</v>
      </c>
      <c r="H133" s="140" t="s">
        <v>124</v>
      </c>
      <c r="I133" s="480" t="s">
        <v>125</v>
      </c>
      <c r="J133" s="481"/>
      <c r="K133" s="482"/>
      <c r="L133" s="140" t="s">
        <v>126</v>
      </c>
      <c r="M133" s="218"/>
      <c r="N133" s="218"/>
      <c r="O133" s="218"/>
      <c r="P133" s="217" t="s">
        <v>127</v>
      </c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7"/>
    </row>
    <row r="134" spans="1:29" ht="12.2" customHeight="1">
      <c r="A134" s="136" t="s">
        <v>128</v>
      </c>
      <c r="B134" s="253"/>
      <c r="C134" s="226"/>
      <c r="D134" s="139" t="s">
        <v>129</v>
      </c>
      <c r="E134" s="139" t="s">
        <v>130</v>
      </c>
      <c r="F134" s="140" t="s">
        <v>131</v>
      </c>
      <c r="G134" s="140" t="s">
        <v>132</v>
      </c>
      <c r="H134" s="140" t="s">
        <v>133</v>
      </c>
      <c r="I134" s="148" t="s">
        <v>134</v>
      </c>
      <c r="J134" s="149"/>
      <c r="K134" s="150"/>
      <c r="L134" s="140" t="s">
        <v>135</v>
      </c>
      <c r="M134" s="253"/>
      <c r="N134" s="151"/>
      <c r="O134" s="138"/>
      <c r="P134" s="140" t="s">
        <v>136</v>
      </c>
      <c r="Q134" s="152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4"/>
    </row>
    <row r="135" spans="1:29" ht="12.2" customHeight="1">
      <c r="A135" s="155" t="s">
        <v>137</v>
      </c>
      <c r="B135" s="218"/>
      <c r="C135" s="219"/>
      <c r="D135" s="139" t="s">
        <v>138</v>
      </c>
      <c r="E135" s="139" t="s">
        <v>137</v>
      </c>
      <c r="F135" s="139"/>
      <c r="G135" s="140" t="s">
        <v>139</v>
      </c>
      <c r="H135" s="140" t="s">
        <v>140</v>
      </c>
      <c r="I135" s="253"/>
      <c r="J135" s="253"/>
      <c r="K135" s="253"/>
      <c r="L135" s="157" t="s">
        <v>141</v>
      </c>
      <c r="M135" s="218"/>
      <c r="N135" s="158"/>
      <c r="O135" s="159"/>
      <c r="P135" s="157" t="s">
        <v>142</v>
      </c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1"/>
    </row>
    <row r="136" spans="1:29" ht="12.2" customHeight="1">
      <c r="A136" s="162"/>
      <c r="B136" s="163"/>
      <c r="C136" s="260"/>
      <c r="D136" s="452">
        <v>5</v>
      </c>
      <c r="E136" s="453">
        <f>D136</f>
        <v>5</v>
      </c>
      <c r="F136" s="513"/>
      <c r="G136" s="455"/>
      <c r="H136" s="455" t="s">
        <v>154</v>
      </c>
      <c r="I136" s="456" t="s">
        <v>204</v>
      </c>
      <c r="J136" s="457"/>
      <c r="K136" s="458"/>
      <c r="L136" s="166"/>
      <c r="M136" s="163"/>
      <c r="N136" s="163"/>
      <c r="O136" s="164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7"/>
    </row>
    <row r="137" spans="1:29" ht="12.2" customHeight="1">
      <c r="A137" s="168"/>
      <c r="B137" s="169"/>
      <c r="C137" s="260"/>
      <c r="D137" s="452"/>
      <c r="E137" s="453"/>
      <c r="F137" s="513"/>
      <c r="G137" s="455"/>
      <c r="H137" s="455"/>
      <c r="I137" s="456"/>
      <c r="J137" s="457"/>
      <c r="K137" s="458"/>
      <c r="L137" s="258"/>
      <c r="M137" s="125"/>
      <c r="N137" s="169"/>
      <c r="O137" s="122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4"/>
    </row>
    <row r="138" spans="1:29" ht="12.2" customHeight="1">
      <c r="A138" s="261"/>
      <c r="B138" s="163"/>
      <c r="C138" s="260"/>
      <c r="D138" s="452"/>
      <c r="E138" s="453"/>
      <c r="F138" s="513"/>
      <c r="G138" s="455"/>
      <c r="H138" s="455"/>
      <c r="I138" s="456"/>
      <c r="J138" s="457"/>
      <c r="K138" s="458"/>
      <c r="L138" s="459">
        <f>'투수시험일보(총괄표)'!H22</f>
        <v>2.5127546393836393E-4</v>
      </c>
      <c r="M138" s="176"/>
      <c r="N138" s="163"/>
      <c r="O138" s="164"/>
      <c r="P138" s="177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4"/>
      <c r="AC138" s="178"/>
    </row>
    <row r="139" spans="1:29" ht="12.2" customHeight="1">
      <c r="A139" s="261"/>
      <c r="B139" s="169"/>
      <c r="C139" s="260"/>
      <c r="D139" s="452"/>
      <c r="E139" s="453"/>
      <c r="F139" s="513"/>
      <c r="G139" s="455"/>
      <c r="H139" s="455"/>
      <c r="I139" s="456"/>
      <c r="J139" s="457"/>
      <c r="K139" s="458"/>
      <c r="L139" s="459"/>
      <c r="M139" s="255"/>
      <c r="N139" s="169"/>
      <c r="O139" s="122"/>
      <c r="P139" s="252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4"/>
      <c r="AC139" s="178"/>
    </row>
    <row r="140" spans="1:29" ht="12.2" customHeight="1">
      <c r="A140" s="261"/>
      <c r="B140" s="163"/>
      <c r="C140" s="260"/>
      <c r="D140" s="452"/>
      <c r="E140" s="453"/>
      <c r="F140" s="513"/>
      <c r="G140" s="455"/>
      <c r="H140" s="455"/>
      <c r="I140" s="456"/>
      <c r="J140" s="457"/>
      <c r="K140" s="458"/>
      <c r="L140" s="459"/>
      <c r="M140" s="255"/>
      <c r="N140" s="163"/>
      <c r="O140" s="164"/>
      <c r="P140" s="181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4"/>
      <c r="AC140" s="1"/>
    </row>
    <row r="141" spans="1:29" ht="12.2" customHeight="1">
      <c r="A141" s="261"/>
      <c r="B141" s="169"/>
      <c r="C141" s="260"/>
      <c r="D141" s="452"/>
      <c r="E141" s="453"/>
      <c r="F141" s="513"/>
      <c r="G141" s="455"/>
      <c r="H141" s="455"/>
      <c r="I141" s="456"/>
      <c r="J141" s="457"/>
      <c r="K141" s="458"/>
      <c r="L141" s="459"/>
      <c r="M141" s="182"/>
      <c r="N141" s="169"/>
      <c r="O141" s="122"/>
      <c r="P141" s="177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4"/>
      <c r="AC141" s="1"/>
    </row>
    <row r="142" spans="1:29" ht="12.2" customHeight="1">
      <c r="A142" s="261"/>
      <c r="B142" s="163"/>
      <c r="C142" s="260"/>
      <c r="D142" s="452"/>
      <c r="E142" s="453"/>
      <c r="F142" s="513"/>
      <c r="G142" s="455"/>
      <c r="H142" s="455"/>
      <c r="I142" s="456"/>
      <c r="J142" s="457"/>
      <c r="K142" s="458"/>
      <c r="L142" s="459"/>
      <c r="M142" s="255"/>
      <c r="N142" s="163"/>
      <c r="O142" s="164"/>
      <c r="P142" s="252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4"/>
      <c r="AC142" s="183"/>
    </row>
    <row r="143" spans="1:29" ht="12.2" customHeight="1">
      <c r="A143" s="261"/>
      <c r="B143" s="169"/>
      <c r="C143" s="260"/>
      <c r="D143" s="452"/>
      <c r="E143" s="453"/>
      <c r="F143" s="513"/>
      <c r="G143" s="455"/>
      <c r="H143" s="455"/>
      <c r="I143" s="456"/>
      <c r="J143" s="457"/>
      <c r="K143" s="458"/>
      <c r="L143" s="459"/>
      <c r="M143" s="255"/>
      <c r="N143" s="169"/>
      <c r="O143" s="122"/>
      <c r="P143" s="181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4"/>
      <c r="AC143" s="178"/>
    </row>
    <row r="144" spans="1:29" ht="12.2" customHeight="1">
      <c r="A144" s="261"/>
      <c r="B144" s="163"/>
      <c r="C144" s="260"/>
      <c r="D144" s="452"/>
      <c r="E144" s="453"/>
      <c r="F144" s="513"/>
      <c r="G144" s="455"/>
      <c r="H144" s="455"/>
      <c r="I144" s="456"/>
      <c r="J144" s="457"/>
      <c r="K144" s="458"/>
      <c r="L144" s="459"/>
      <c r="M144" s="255"/>
      <c r="N144" s="163"/>
      <c r="O144" s="164"/>
      <c r="P144" s="184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4"/>
      <c r="AC144" s="178"/>
    </row>
    <row r="145" spans="1:30" ht="12.2" customHeight="1">
      <c r="A145" s="262">
        <v>5</v>
      </c>
      <c r="B145" s="169"/>
      <c r="C145" s="260"/>
      <c r="D145" s="452"/>
      <c r="E145" s="453"/>
      <c r="F145" s="513"/>
      <c r="G145" s="455"/>
      <c r="H145" s="455"/>
      <c r="I145" s="456"/>
      <c r="J145" s="457"/>
      <c r="K145" s="458"/>
      <c r="L145" s="459"/>
      <c r="M145" s="255"/>
      <c r="N145" s="169"/>
      <c r="O145" s="122"/>
      <c r="P145" s="252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4"/>
      <c r="AC145" s="185"/>
    </row>
    <row r="146" spans="1:30" ht="12.2" customHeight="1">
      <c r="A146" s="261"/>
      <c r="B146" s="125"/>
      <c r="C146" s="169"/>
      <c r="D146" s="452">
        <v>7.7</v>
      </c>
      <c r="E146" s="453">
        <f>D146-D136</f>
        <v>2.7</v>
      </c>
      <c r="F146" s="466"/>
      <c r="G146" s="455"/>
      <c r="H146" s="455" t="s">
        <v>194</v>
      </c>
      <c r="I146" s="456" t="s">
        <v>205</v>
      </c>
      <c r="J146" s="457"/>
      <c r="K146" s="458"/>
      <c r="L146" s="459">
        <f>'투수시험일보(총괄표)'!H23</f>
        <v>1.9949128056574611E-4</v>
      </c>
      <c r="M146" s="255"/>
      <c r="N146" s="163"/>
      <c r="O146" s="164"/>
      <c r="P146" s="252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4"/>
      <c r="AC146" s="178"/>
    </row>
    <row r="147" spans="1:30" ht="12.2" customHeight="1">
      <c r="A147" s="261"/>
      <c r="B147" s="169"/>
      <c r="C147" s="260"/>
      <c r="D147" s="452"/>
      <c r="E147" s="453"/>
      <c r="F147" s="466"/>
      <c r="G147" s="455"/>
      <c r="H147" s="455"/>
      <c r="I147" s="456"/>
      <c r="J147" s="457"/>
      <c r="K147" s="458"/>
      <c r="L147" s="459"/>
      <c r="M147" s="182"/>
      <c r="N147" s="169"/>
      <c r="O147" s="122"/>
      <c r="P147" s="184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4"/>
      <c r="AC147" s="1"/>
    </row>
    <row r="148" spans="1:30" ht="12.2" customHeight="1">
      <c r="A148" s="261"/>
      <c r="B148" s="163"/>
      <c r="C148" s="260"/>
      <c r="D148" s="452"/>
      <c r="E148" s="453"/>
      <c r="F148" s="466"/>
      <c r="G148" s="455"/>
      <c r="H148" s="455"/>
      <c r="I148" s="456"/>
      <c r="J148" s="457"/>
      <c r="K148" s="458"/>
      <c r="L148" s="459"/>
      <c r="M148" s="255"/>
      <c r="N148" s="163"/>
      <c r="O148" s="164"/>
      <c r="P148" s="252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4"/>
    </row>
    <row r="149" spans="1:30" ht="12.2" customHeight="1">
      <c r="A149" s="261"/>
      <c r="B149" s="169"/>
      <c r="C149" s="260"/>
      <c r="D149" s="452"/>
      <c r="E149" s="453"/>
      <c r="F149" s="466"/>
      <c r="G149" s="455"/>
      <c r="H149" s="455"/>
      <c r="I149" s="456"/>
      <c r="J149" s="457"/>
      <c r="K149" s="458"/>
      <c r="L149" s="459"/>
      <c r="M149" s="255"/>
      <c r="N149" s="169"/>
      <c r="O149" s="122"/>
      <c r="P149" s="252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4"/>
      <c r="AC149" s="178"/>
    </row>
    <row r="150" spans="1:30" ht="12.2" customHeight="1">
      <c r="A150" s="261"/>
      <c r="B150" s="163"/>
      <c r="C150" s="260"/>
      <c r="D150" s="452"/>
      <c r="E150" s="453"/>
      <c r="F150" s="466"/>
      <c r="G150" s="455"/>
      <c r="H150" s="455"/>
      <c r="I150" s="456"/>
      <c r="J150" s="457"/>
      <c r="K150" s="458"/>
      <c r="L150" s="459"/>
      <c r="M150" s="255"/>
      <c r="N150" s="163"/>
      <c r="O150" s="164"/>
      <c r="P150" s="184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4"/>
      <c r="AC150" s="1"/>
    </row>
    <row r="151" spans="1:30" ht="12.2" customHeight="1">
      <c r="A151" s="261"/>
      <c r="B151" s="169"/>
      <c r="C151" s="260"/>
      <c r="D151" s="452">
        <v>11.7</v>
      </c>
      <c r="E151" s="453">
        <f>D151-D146</f>
        <v>3.9999999999999991</v>
      </c>
      <c r="F151" s="454"/>
      <c r="G151" s="455"/>
      <c r="H151" s="455" t="s">
        <v>192</v>
      </c>
      <c r="I151" s="456" t="s">
        <v>206</v>
      </c>
      <c r="J151" s="457"/>
      <c r="K151" s="458"/>
      <c r="L151" s="459">
        <f>'투수시험일보(총괄표)'!H27</f>
        <v>1.9804079611643457E-4</v>
      </c>
      <c r="M151" s="255"/>
      <c r="N151" s="169"/>
      <c r="O151" s="122"/>
      <c r="P151" s="252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4"/>
    </row>
    <row r="152" spans="1:30" ht="12.2" customHeight="1">
      <c r="A152" s="261"/>
      <c r="B152" s="163"/>
      <c r="C152" s="260"/>
      <c r="D152" s="452"/>
      <c r="E152" s="453"/>
      <c r="F152" s="454"/>
      <c r="G152" s="455"/>
      <c r="H152" s="455"/>
      <c r="I152" s="456"/>
      <c r="J152" s="457"/>
      <c r="K152" s="458"/>
      <c r="L152" s="459"/>
      <c r="M152" s="255"/>
      <c r="N152" s="163"/>
      <c r="O152" s="164"/>
      <c r="P152" s="252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4"/>
    </row>
    <row r="153" spans="1:30" ht="12.2" customHeight="1">
      <c r="A153" s="261"/>
      <c r="B153" s="169"/>
      <c r="C153" s="260"/>
      <c r="D153" s="452"/>
      <c r="E153" s="453"/>
      <c r="F153" s="454"/>
      <c r="G153" s="455"/>
      <c r="H153" s="455"/>
      <c r="I153" s="456"/>
      <c r="J153" s="457"/>
      <c r="K153" s="458"/>
      <c r="L153" s="459"/>
      <c r="M153" s="182"/>
      <c r="N153" s="169"/>
      <c r="O153" s="122"/>
      <c r="P153" s="252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4"/>
    </row>
    <row r="154" spans="1:30" ht="12.2" customHeight="1">
      <c r="A154" s="261"/>
      <c r="B154" s="163"/>
      <c r="C154" s="260"/>
      <c r="D154" s="452"/>
      <c r="E154" s="453"/>
      <c r="F154" s="454"/>
      <c r="G154" s="455"/>
      <c r="H154" s="455"/>
      <c r="I154" s="456"/>
      <c r="J154" s="457"/>
      <c r="K154" s="458"/>
      <c r="L154" s="459"/>
      <c r="M154" s="255"/>
      <c r="N154" s="163"/>
      <c r="O154" s="164"/>
      <c r="P154" s="252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4"/>
      <c r="AC154" s="253"/>
      <c r="AD154" s="187"/>
    </row>
    <row r="155" spans="1:30" ht="12.2" customHeight="1">
      <c r="A155" s="262">
        <v>10</v>
      </c>
      <c r="B155" s="169"/>
      <c r="C155" s="260"/>
      <c r="D155" s="452"/>
      <c r="E155" s="453"/>
      <c r="F155" s="454"/>
      <c r="G155" s="455"/>
      <c r="H155" s="455"/>
      <c r="I155" s="456"/>
      <c r="J155" s="457"/>
      <c r="K155" s="458"/>
      <c r="L155" s="459"/>
      <c r="M155" s="255"/>
      <c r="N155" s="169"/>
      <c r="O155" s="122"/>
      <c r="P155" s="252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4"/>
      <c r="AC155" s="511"/>
      <c r="AD155" s="512"/>
    </row>
    <row r="156" spans="1:30" ht="12.2" customHeight="1">
      <c r="A156" s="261"/>
      <c r="B156" s="163"/>
      <c r="C156" s="164"/>
      <c r="D156" s="452"/>
      <c r="E156" s="453"/>
      <c r="F156" s="454"/>
      <c r="G156" s="455"/>
      <c r="H156" s="455"/>
      <c r="I156" s="456"/>
      <c r="J156" s="457"/>
      <c r="K156" s="458"/>
      <c r="L156" s="459"/>
      <c r="M156" s="255"/>
      <c r="N156" s="163"/>
      <c r="O156" s="164"/>
      <c r="P156" s="252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4"/>
    </row>
    <row r="157" spans="1:30" ht="12.2" customHeight="1">
      <c r="A157" s="261"/>
      <c r="B157" s="169"/>
      <c r="C157" s="164"/>
      <c r="D157" s="452"/>
      <c r="E157" s="453"/>
      <c r="F157" s="454"/>
      <c r="G157" s="455"/>
      <c r="H157" s="455"/>
      <c r="I157" s="456"/>
      <c r="J157" s="457"/>
      <c r="K157" s="458"/>
      <c r="L157" s="459"/>
      <c r="M157" s="255"/>
      <c r="N157" s="169"/>
      <c r="O157" s="122"/>
      <c r="P157" s="252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4"/>
    </row>
    <row r="158" spans="1:30" ht="12.2" customHeight="1">
      <c r="A158" s="261"/>
      <c r="B158" s="163"/>
      <c r="C158" s="164"/>
      <c r="D158" s="452"/>
      <c r="E158" s="453"/>
      <c r="F158" s="454"/>
      <c r="G158" s="455"/>
      <c r="H158" s="455"/>
      <c r="I158" s="456"/>
      <c r="J158" s="457"/>
      <c r="K158" s="458"/>
      <c r="L158" s="459"/>
      <c r="M158" s="255"/>
      <c r="N158" s="163"/>
      <c r="O158" s="164"/>
      <c r="P158" s="252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4"/>
    </row>
    <row r="159" spans="1:30" ht="12.2" customHeight="1">
      <c r="A159" s="261"/>
      <c r="B159" s="169"/>
      <c r="C159" s="164"/>
      <c r="D159" s="278"/>
      <c r="E159" s="280"/>
      <c r="F159" s="263"/>
      <c r="G159" s="279"/>
      <c r="H159" s="279"/>
      <c r="I159" s="225" t="s">
        <v>207</v>
      </c>
      <c r="J159" s="282"/>
      <c r="K159" s="283"/>
      <c r="L159" s="295"/>
      <c r="M159" s="182"/>
      <c r="N159" s="169"/>
      <c r="O159" s="122"/>
      <c r="P159" s="252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4"/>
    </row>
    <row r="160" spans="1:30" ht="12.2" customHeight="1">
      <c r="A160" s="261"/>
      <c r="B160" s="163"/>
      <c r="C160" s="164"/>
      <c r="D160" s="278"/>
      <c r="E160" s="280"/>
      <c r="F160" s="263"/>
      <c r="G160" s="279"/>
      <c r="H160" s="279"/>
      <c r="I160" s="281"/>
      <c r="J160" s="282"/>
      <c r="K160" s="283"/>
      <c r="L160" s="295"/>
      <c r="M160" s="255"/>
      <c r="N160" s="163"/>
      <c r="O160" s="164"/>
      <c r="P160" s="252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4"/>
    </row>
    <row r="161" spans="1:27" ht="12.2" customHeight="1">
      <c r="A161" s="261"/>
      <c r="B161" s="169"/>
      <c r="C161" s="164"/>
      <c r="D161" s="278"/>
      <c r="E161" s="280"/>
      <c r="F161" s="263"/>
      <c r="G161" s="279"/>
      <c r="H161" s="279"/>
      <c r="I161" s="281"/>
      <c r="J161" s="282"/>
      <c r="K161" s="283"/>
      <c r="L161" s="295"/>
      <c r="M161" s="137"/>
      <c r="N161" s="169"/>
      <c r="O161" s="122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4"/>
    </row>
    <row r="162" spans="1:27" ht="12.2" customHeight="1">
      <c r="A162" s="261"/>
      <c r="B162" s="163"/>
      <c r="C162" s="164"/>
      <c r="D162" s="278"/>
      <c r="E162" s="280"/>
      <c r="F162" s="263"/>
      <c r="G162" s="279"/>
      <c r="H162" s="279"/>
      <c r="I162" s="281"/>
      <c r="J162" s="282"/>
      <c r="K162" s="283"/>
      <c r="L162" s="295"/>
      <c r="M162" s="137"/>
      <c r="N162" s="163"/>
      <c r="O162" s="164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4"/>
    </row>
    <row r="163" spans="1:27" ht="12.2" customHeight="1">
      <c r="A163" s="261"/>
      <c r="B163" s="169"/>
      <c r="C163" s="164"/>
      <c r="D163" s="278"/>
      <c r="E163" s="280"/>
      <c r="F163" s="263"/>
      <c r="G163" s="279"/>
      <c r="H163" s="279"/>
      <c r="I163" s="281"/>
      <c r="J163" s="282"/>
      <c r="K163" s="283"/>
      <c r="L163" s="295"/>
      <c r="M163" s="137"/>
      <c r="N163" s="169"/>
      <c r="O163" s="122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4"/>
    </row>
    <row r="164" spans="1:27" ht="12.2" customHeight="1">
      <c r="A164" s="261"/>
      <c r="B164" s="163"/>
      <c r="C164" s="164"/>
      <c r="D164" s="278"/>
      <c r="E164" s="280"/>
      <c r="F164" s="263"/>
      <c r="G164" s="279"/>
      <c r="H164" s="279"/>
      <c r="I164" s="281"/>
      <c r="J164" s="282"/>
      <c r="K164" s="283"/>
      <c r="L164" s="295"/>
      <c r="M164" s="137"/>
      <c r="N164" s="163"/>
      <c r="O164" s="164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4"/>
    </row>
    <row r="165" spans="1:27" ht="12.2" customHeight="1">
      <c r="A165" s="261">
        <v>15</v>
      </c>
      <c r="B165" s="169"/>
      <c r="C165" s="164"/>
      <c r="D165" s="278"/>
      <c r="E165" s="280"/>
      <c r="F165" s="263"/>
      <c r="G165" s="179"/>
      <c r="H165" s="279"/>
      <c r="I165" s="281"/>
      <c r="J165" s="282"/>
      <c r="K165" s="283"/>
      <c r="L165" s="295"/>
      <c r="M165" s="137"/>
      <c r="N165" s="169"/>
      <c r="O165" s="122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4"/>
    </row>
    <row r="166" spans="1:27" ht="12.2" customHeight="1">
      <c r="A166" s="261"/>
      <c r="B166" s="163"/>
      <c r="C166" s="164"/>
      <c r="D166" s="278"/>
      <c r="E166" s="280"/>
      <c r="F166" s="263"/>
      <c r="G166" s="179"/>
      <c r="H166" s="279"/>
      <c r="I166" s="281"/>
      <c r="J166" s="282"/>
      <c r="K166" s="283"/>
      <c r="L166" s="295"/>
      <c r="M166" s="137"/>
      <c r="N166" s="163"/>
      <c r="O166" s="164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4"/>
    </row>
    <row r="167" spans="1:27" ht="12.2" customHeight="1">
      <c r="A167" s="261"/>
      <c r="B167" s="169"/>
      <c r="C167" s="164"/>
      <c r="D167" s="278"/>
      <c r="E167" s="280"/>
      <c r="F167" s="263"/>
      <c r="G167" s="179"/>
      <c r="H167" s="279"/>
      <c r="I167" s="281"/>
      <c r="J167" s="282"/>
      <c r="K167" s="283"/>
      <c r="L167" s="295"/>
      <c r="M167" s="137"/>
      <c r="N167" s="169"/>
      <c r="O167" s="122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4"/>
    </row>
    <row r="168" spans="1:27" ht="12.2" customHeight="1">
      <c r="A168" s="261"/>
      <c r="B168" s="163"/>
      <c r="C168" s="164"/>
      <c r="D168" s="278"/>
      <c r="E168" s="280"/>
      <c r="F168" s="263"/>
      <c r="G168" s="279"/>
      <c r="H168" s="279"/>
      <c r="I168" s="281"/>
      <c r="J168" s="282"/>
      <c r="K168" s="283"/>
      <c r="L168" s="295"/>
      <c r="M168" s="137"/>
      <c r="N168" s="163"/>
      <c r="O168" s="164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4"/>
    </row>
    <row r="169" spans="1:27" ht="12.2" customHeight="1">
      <c r="A169" s="261"/>
      <c r="B169" s="169"/>
      <c r="C169" s="164"/>
      <c r="D169" s="278"/>
      <c r="E169" s="280"/>
      <c r="F169" s="263"/>
      <c r="G169" s="279"/>
      <c r="H169" s="279"/>
      <c r="I169" s="281"/>
      <c r="J169" s="282"/>
      <c r="K169" s="283"/>
      <c r="L169" s="295"/>
      <c r="M169" s="137"/>
      <c r="N169" s="169"/>
      <c r="O169" s="122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4"/>
    </row>
    <row r="170" spans="1:27" ht="12.2" customHeight="1">
      <c r="A170" s="261"/>
      <c r="B170" s="163"/>
      <c r="C170" s="164"/>
      <c r="D170" s="278"/>
      <c r="E170" s="280"/>
      <c r="F170" s="263"/>
      <c r="G170" s="279"/>
      <c r="H170" s="279"/>
      <c r="I170" s="281"/>
      <c r="J170" s="282"/>
      <c r="K170" s="283"/>
      <c r="L170" s="295"/>
      <c r="M170" s="137"/>
      <c r="N170" s="163"/>
      <c r="O170" s="164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4"/>
    </row>
    <row r="171" spans="1:27" ht="12.2" customHeight="1">
      <c r="A171" s="261"/>
      <c r="B171" s="169"/>
      <c r="C171" s="164"/>
      <c r="D171" s="278"/>
      <c r="E171" s="280"/>
      <c r="F171" s="263"/>
      <c r="G171" s="279"/>
      <c r="H171" s="279"/>
      <c r="I171" s="281"/>
      <c r="J171" s="282"/>
      <c r="K171" s="283"/>
      <c r="L171" s="295"/>
      <c r="M171" s="137"/>
      <c r="N171" s="169"/>
      <c r="O171" s="122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4"/>
    </row>
    <row r="172" spans="1:27" ht="12.2" customHeight="1">
      <c r="A172" s="261"/>
      <c r="B172" s="163"/>
      <c r="C172" s="164"/>
      <c r="D172" s="278"/>
      <c r="E172" s="280"/>
      <c r="F172" s="263"/>
      <c r="G172" s="179"/>
      <c r="H172" s="279"/>
      <c r="I172" s="281"/>
      <c r="J172" s="282"/>
      <c r="K172" s="283"/>
      <c r="L172" s="295"/>
      <c r="M172" s="137"/>
      <c r="N172" s="163"/>
      <c r="O172" s="164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4"/>
    </row>
    <row r="173" spans="1:27" ht="12.2" customHeight="1">
      <c r="A173" s="261"/>
      <c r="B173" s="169"/>
      <c r="C173" s="164"/>
      <c r="D173" s="170"/>
      <c r="E173" s="140"/>
      <c r="F173" s="188"/>
      <c r="G173" s="140"/>
      <c r="H173" s="252"/>
      <c r="I173" s="225"/>
      <c r="J173" s="254"/>
      <c r="K173" s="186"/>
      <c r="L173" s="220"/>
      <c r="M173" s="137"/>
      <c r="N173" s="169"/>
      <c r="O173" s="122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4"/>
    </row>
    <row r="174" spans="1:27" ht="12.2" customHeight="1">
      <c r="A174" s="261"/>
      <c r="B174" s="163"/>
      <c r="C174" s="164"/>
      <c r="D174" s="170"/>
      <c r="E174" s="140"/>
      <c r="F174" s="188"/>
      <c r="G174" s="140"/>
      <c r="H174" s="252"/>
      <c r="I174" s="225"/>
      <c r="J174" s="253"/>
      <c r="K174" s="172"/>
      <c r="L174" s="140"/>
      <c r="M174" s="137"/>
      <c r="N174" s="163"/>
      <c r="O174" s="164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4"/>
    </row>
    <row r="175" spans="1:27" ht="12.2" customHeight="1">
      <c r="A175" s="261">
        <v>20</v>
      </c>
      <c r="B175" s="169"/>
      <c r="C175" s="164"/>
      <c r="D175" s="170"/>
      <c r="E175" s="140"/>
      <c r="F175" s="188"/>
      <c r="G175" s="140"/>
      <c r="H175" s="252"/>
      <c r="I175" s="253"/>
      <c r="J175" s="253"/>
      <c r="K175" s="172"/>
      <c r="L175" s="140"/>
      <c r="M175" s="137"/>
      <c r="N175" s="169"/>
      <c r="O175" s="122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4"/>
    </row>
    <row r="176" spans="1:27" ht="12.2" customHeight="1">
      <c r="A176" s="261"/>
      <c r="B176" s="163"/>
      <c r="C176" s="164"/>
      <c r="D176" s="170"/>
      <c r="E176" s="140"/>
      <c r="F176" s="188"/>
      <c r="G176" s="140"/>
      <c r="H176" s="189"/>
      <c r="I176" s="253"/>
      <c r="J176" s="253"/>
      <c r="K176" s="125"/>
      <c r="L176" s="140"/>
      <c r="M176" s="137"/>
      <c r="N176" s="163"/>
      <c r="O176" s="164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4"/>
    </row>
    <row r="177" spans="1:27" ht="12.2" customHeight="1">
      <c r="A177" s="261"/>
      <c r="B177" s="169"/>
      <c r="C177" s="164"/>
      <c r="D177" s="170"/>
      <c r="E177" s="140"/>
      <c r="F177" s="188"/>
      <c r="G177" s="140"/>
      <c r="H177" s="189"/>
      <c r="I177" s="225"/>
      <c r="J177" s="253"/>
      <c r="K177" s="125"/>
      <c r="L177" s="173"/>
      <c r="M177" s="137"/>
      <c r="N177" s="169"/>
      <c r="O177" s="122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4"/>
    </row>
    <row r="178" spans="1:27" ht="12.2" customHeight="1">
      <c r="A178" s="261"/>
      <c r="B178" s="125"/>
      <c r="C178" s="165"/>
      <c r="D178" s="170"/>
      <c r="E178" s="171"/>
      <c r="F178" s="179"/>
      <c r="G178" s="140"/>
      <c r="H178" s="140"/>
      <c r="I178" s="253"/>
      <c r="J178" s="253"/>
      <c r="K178" s="172"/>
      <c r="L178" s="173"/>
      <c r="M178" s="137"/>
      <c r="N178" s="163"/>
      <c r="O178" s="164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4"/>
    </row>
    <row r="179" spans="1:27" ht="12.2" customHeight="1">
      <c r="A179" s="168"/>
      <c r="B179" s="125"/>
      <c r="C179" s="165"/>
      <c r="D179" s="170"/>
      <c r="E179" s="140"/>
      <c r="F179" s="179"/>
      <c r="G179" s="140"/>
      <c r="H179" s="140"/>
      <c r="I179" s="253"/>
      <c r="J179" s="253"/>
      <c r="K179" s="125"/>
      <c r="L179" s="173"/>
      <c r="M179" s="137"/>
      <c r="N179" s="125"/>
      <c r="O179" s="172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4"/>
    </row>
    <row r="180" spans="1:27" ht="12.2" customHeight="1" thickBot="1">
      <c r="A180" s="190"/>
      <c r="B180" s="191"/>
      <c r="C180" s="192"/>
      <c r="D180" s="193" t="s">
        <v>63</v>
      </c>
      <c r="E180" s="193" t="s">
        <v>63</v>
      </c>
      <c r="F180" s="194"/>
      <c r="G180" s="193"/>
      <c r="H180" s="193" t="s">
        <v>63</v>
      </c>
      <c r="I180" s="195"/>
      <c r="J180" s="195"/>
      <c r="K180" s="196"/>
      <c r="L180" s="193"/>
      <c r="M180" s="196"/>
      <c r="N180" s="196"/>
      <c r="O180" s="197"/>
      <c r="P180" s="193"/>
      <c r="Q180" s="198"/>
      <c r="R180" s="198"/>
      <c r="S180" s="198"/>
      <c r="T180" s="198"/>
      <c r="U180" s="198"/>
      <c r="V180" s="198"/>
      <c r="W180" s="198"/>
      <c r="X180" s="198"/>
      <c r="Y180" s="198"/>
      <c r="Z180" s="198"/>
      <c r="AA180" s="199"/>
    </row>
    <row r="181" spans="1:27" ht="14.25" thickTop="1"/>
  </sheetData>
  <mergeCells count="117">
    <mergeCell ref="L151:L158"/>
    <mergeCell ref="D136:D145"/>
    <mergeCell ref="E136:E145"/>
    <mergeCell ref="D146:D150"/>
    <mergeCell ref="E146:E150"/>
    <mergeCell ref="F136:F145"/>
    <mergeCell ref="F146:F150"/>
    <mergeCell ref="G136:G145"/>
    <mergeCell ref="G146:G150"/>
    <mergeCell ref="H136:H145"/>
    <mergeCell ref="H146:H150"/>
    <mergeCell ref="I136:K145"/>
    <mergeCell ref="I146:K150"/>
    <mergeCell ref="L138:L145"/>
    <mergeCell ref="L146:L150"/>
    <mergeCell ref="D151:D158"/>
    <mergeCell ref="E151:E158"/>
    <mergeCell ref="F151:F158"/>
    <mergeCell ref="G151:G158"/>
    <mergeCell ref="H151:H158"/>
    <mergeCell ref="I151:K158"/>
    <mergeCell ref="L78:L86"/>
    <mergeCell ref="L27:L34"/>
    <mergeCell ref="D76:D86"/>
    <mergeCell ref="E76:E86"/>
    <mergeCell ref="F76:F86"/>
    <mergeCell ref="G76:G86"/>
    <mergeCell ref="H76:H86"/>
    <mergeCell ref="I76:K86"/>
    <mergeCell ref="D27:D34"/>
    <mergeCell ref="E27:E34"/>
    <mergeCell ref="F27:F34"/>
    <mergeCell ref="G27:G34"/>
    <mergeCell ref="H27:H34"/>
    <mergeCell ref="I23:K26"/>
    <mergeCell ref="I27:K34"/>
    <mergeCell ref="D16:D25"/>
    <mergeCell ref="E16:E25"/>
    <mergeCell ref="F16:F25"/>
    <mergeCell ref="G16:G25"/>
    <mergeCell ref="H16:H25"/>
    <mergeCell ref="L18:L25"/>
    <mergeCell ref="I16:K22"/>
    <mergeCell ref="AC155:AD155"/>
    <mergeCell ref="A129:E129"/>
    <mergeCell ref="A9:E9"/>
    <mergeCell ref="AC95:AD95"/>
    <mergeCell ref="A70:E70"/>
    <mergeCell ref="F70:I71"/>
    <mergeCell ref="L70:P71"/>
    <mergeCell ref="A71:E71"/>
    <mergeCell ref="I73:K73"/>
    <mergeCell ref="A66:E66"/>
    <mergeCell ref="F66:I67"/>
    <mergeCell ref="L66:P67"/>
    <mergeCell ref="A67:E67"/>
    <mergeCell ref="A68:E68"/>
    <mergeCell ref="F68:I69"/>
    <mergeCell ref="L68:P69"/>
    <mergeCell ref="A69:E69"/>
    <mergeCell ref="AC35:AD35"/>
    <mergeCell ref="A126:E126"/>
    <mergeCell ref="F126:I127"/>
    <mergeCell ref="L126:P127"/>
    <mergeCell ref="A127:E127"/>
    <mergeCell ref="A128:E128"/>
    <mergeCell ref="F128:I129"/>
    <mergeCell ref="A2:AA2"/>
    <mergeCell ref="A4:E4"/>
    <mergeCell ref="F4:I4"/>
    <mergeCell ref="L4:P5"/>
    <mergeCell ref="A5:E5"/>
    <mergeCell ref="F5:I5"/>
    <mergeCell ref="A62:AA62"/>
    <mergeCell ref="A64:E64"/>
    <mergeCell ref="F64:I64"/>
    <mergeCell ref="L64:P65"/>
    <mergeCell ref="A65:E65"/>
    <mergeCell ref="F65:I65"/>
    <mergeCell ref="A10:E10"/>
    <mergeCell ref="F10:I11"/>
    <mergeCell ref="L10:P11"/>
    <mergeCell ref="A11:E11"/>
    <mergeCell ref="I13:K13"/>
    <mergeCell ref="A6:E6"/>
    <mergeCell ref="F6:I7"/>
    <mergeCell ref="L6:P7"/>
    <mergeCell ref="A7:E7"/>
    <mergeCell ref="A8:E8"/>
    <mergeCell ref="F8:I9"/>
    <mergeCell ref="L8:P9"/>
    <mergeCell ref="A130:E130"/>
    <mergeCell ref="F130:I131"/>
    <mergeCell ref="L130:P131"/>
    <mergeCell ref="A131:E131"/>
    <mergeCell ref="I133:K133"/>
    <mergeCell ref="A122:AA122"/>
    <mergeCell ref="A124:E124"/>
    <mergeCell ref="F124:I124"/>
    <mergeCell ref="L124:P125"/>
    <mergeCell ref="A125:E125"/>
    <mergeCell ref="F125:I125"/>
    <mergeCell ref="D91:D98"/>
    <mergeCell ref="E91:E98"/>
    <mergeCell ref="F91:F98"/>
    <mergeCell ref="G91:G98"/>
    <mergeCell ref="H91:H98"/>
    <mergeCell ref="I91:K98"/>
    <mergeCell ref="I87:K90"/>
    <mergeCell ref="L91:L98"/>
    <mergeCell ref="L128:P129"/>
    <mergeCell ref="L87:L90"/>
    <mergeCell ref="D87:D90"/>
    <mergeCell ref="E87:E90"/>
    <mergeCell ref="F87:F90"/>
    <mergeCell ref="G87:G90"/>
    <mergeCell ref="H87:H90"/>
  </mergeCells>
  <phoneticPr fontId="3" type="noConversion"/>
  <pageMargins left="0.67" right="0.38" top="1.0900000000000001" bottom="0.56000000000000005" header="0.5" footer="0.49"/>
  <pageSetup paperSize="9" scale="93" orientation="portrait" r:id="rId1"/>
  <headerFooter alignWithMargins="0"/>
  <rowBreaks count="2" manualBreakCount="2">
    <brk id="60" max="26" man="1"/>
    <brk id="120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10</vt:i4>
      </vt:variant>
    </vt:vector>
  </HeadingPairs>
  <TitlesOfParts>
    <vt:vector size="20" baseType="lpstr">
      <vt:lpstr>개요</vt:lpstr>
      <vt:lpstr>간지</vt:lpstr>
      <vt:lpstr>투수시험일보(총괄표)</vt:lpstr>
      <vt:lpstr>bh1</vt:lpstr>
      <vt:lpstr>bh2</vt:lpstr>
      <vt:lpstr>bh3</vt:lpstr>
      <vt:lpstr>bh4</vt:lpstr>
      <vt:lpstr>투수시험(압력식)-은곡</vt:lpstr>
      <vt:lpstr>주상도</vt:lpstr>
      <vt:lpstr>사진대지</vt:lpstr>
      <vt:lpstr>'bh1'!Print_Area</vt:lpstr>
      <vt:lpstr>'bh2'!Print_Area</vt:lpstr>
      <vt:lpstr>'bh3'!Print_Area</vt:lpstr>
      <vt:lpstr>'bh4'!Print_Area</vt:lpstr>
      <vt:lpstr>간지!Print_Area</vt:lpstr>
      <vt:lpstr>개요!Print_Area</vt:lpstr>
      <vt:lpstr>사진대지!Print_Area</vt:lpstr>
      <vt:lpstr>주상도!Print_Area</vt:lpstr>
      <vt:lpstr>'투수시험(압력식)-은곡'!Print_Area</vt:lpstr>
      <vt:lpstr>'투수시험일보(총괄표)'!Print_Area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</dc:creator>
  <cp:lastModifiedBy>minhwasoo</cp:lastModifiedBy>
  <cp:lastPrinted>2020-12-15T00:28:00Z</cp:lastPrinted>
  <dcterms:created xsi:type="dcterms:W3CDTF">1998-03-09T05:33:11Z</dcterms:created>
  <dcterms:modified xsi:type="dcterms:W3CDTF">2021-07-24T08:55:34Z</dcterms:modified>
</cp:coreProperties>
</file>