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19D161E8-1963-47D1-A12C-EF62B925BD0C}" xr6:coauthVersionLast="47" xr6:coauthVersionMax="47" xr10:uidLastSave="{00000000-0000-0000-0000-000000000000}"/>
  <bookViews>
    <workbookView xWindow="38280" yWindow="-120" windowWidth="38640" windowHeight="21120" activeTab="2" xr2:uid="{F5C5E049-D9B5-44C2-A3E0-FD5353E3BEED}"/>
  </bookViews>
  <sheets>
    <sheet name="p1" sheetId="2" r:id="rId1"/>
    <sheet name="p2" sheetId="3" r:id="rId2"/>
    <sheet name="p3" sheetId="4" r:id="rId3"/>
  </sheets>
  <externalReferences>
    <externalReference r:id="rId4"/>
  </externalReferences>
  <definedNames>
    <definedName name="allow_ratio">[1]Recharge!$C$26</definedName>
    <definedName name="baseTemp" localSheetId="0">'p1'!$C$7</definedName>
    <definedName name="baseTemp" localSheetId="1">'p2'!$C$7</definedName>
    <definedName name="baseTemp" localSheetId="2">'p3'!$C$7</definedName>
    <definedName name="baseTemp2">[1]Q2!$D$7</definedName>
    <definedName name="bTemp2">[1]Q3!$D$7</definedName>
    <definedName name="bTemp3">[1]Q3!$E$7</definedName>
    <definedName name="max">[1]Recharge!$C$25</definedName>
    <definedName name="rf_1">[1]Recharge!$C$28</definedName>
    <definedName name="rf_2">[1]Recharge!$D$28</definedName>
    <definedName name="rf_3">[1]Recharge!$E$28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/>
  <c r="B22" i="4"/>
  <c r="B21" i="4"/>
  <c r="F20" i="4"/>
  <c r="F23" i="4" s="1"/>
  <c r="E20" i="4"/>
  <c r="E22" i="4" s="1"/>
  <c r="D20" i="4"/>
  <c r="D21" i="4" s="1"/>
  <c r="B20" i="4"/>
  <c r="F19" i="4"/>
  <c r="E19" i="4"/>
  <c r="D19" i="4"/>
  <c r="B19" i="4"/>
  <c r="F18" i="4"/>
  <c r="E18" i="4"/>
  <c r="D18" i="4"/>
  <c r="B18" i="4"/>
  <c r="F17" i="4"/>
  <c r="E17" i="4"/>
  <c r="D17" i="4"/>
  <c r="B17" i="4"/>
  <c r="F16" i="4"/>
  <c r="E16" i="4"/>
  <c r="D16" i="4"/>
  <c r="B16" i="4"/>
  <c r="F15" i="4"/>
  <c r="E15" i="4"/>
  <c r="D15" i="4"/>
  <c r="B15" i="4"/>
  <c r="F14" i="4"/>
  <c r="E14" i="4"/>
  <c r="D14" i="4"/>
  <c r="B14" i="4"/>
  <c r="B23" i="3"/>
  <c r="B22" i="3"/>
  <c r="B21" i="3"/>
  <c r="F20" i="3"/>
  <c r="F22" i="3" s="1"/>
  <c r="E20" i="3"/>
  <c r="E23" i="3" s="1"/>
  <c r="D20" i="3"/>
  <c r="D23" i="3" s="1"/>
  <c r="B20" i="3"/>
  <c r="F19" i="3"/>
  <c r="E19" i="3"/>
  <c r="D19" i="3"/>
  <c r="B19" i="3"/>
  <c r="F18" i="3"/>
  <c r="E18" i="3"/>
  <c r="D18" i="3"/>
  <c r="B18" i="3"/>
  <c r="F17" i="3"/>
  <c r="E17" i="3"/>
  <c r="D17" i="3"/>
  <c r="B17" i="3"/>
  <c r="F16" i="3"/>
  <c r="E16" i="3"/>
  <c r="D16" i="3"/>
  <c r="B16" i="3"/>
  <c r="F15" i="3"/>
  <c r="E15" i="3"/>
  <c r="D15" i="3"/>
  <c r="B15" i="3"/>
  <c r="F14" i="3"/>
  <c r="E14" i="3"/>
  <c r="D14" i="3"/>
  <c r="B14" i="3"/>
  <c r="B23" i="2"/>
  <c r="B22" i="2"/>
  <c r="B21" i="2"/>
  <c r="F20" i="2"/>
  <c r="F23" i="2" s="1"/>
  <c r="E20" i="2"/>
  <c r="E23" i="2" s="1"/>
  <c r="D20" i="2"/>
  <c r="D22" i="2" s="1"/>
  <c r="B20" i="2"/>
  <c r="F19" i="2"/>
  <c r="E19" i="2"/>
  <c r="D19" i="2"/>
  <c r="B19" i="2"/>
  <c r="F18" i="2"/>
  <c r="E18" i="2"/>
  <c r="D18" i="2"/>
  <c r="B18" i="2"/>
  <c r="F17" i="2"/>
  <c r="E17" i="2"/>
  <c r="D17" i="2"/>
  <c r="B17" i="2"/>
  <c r="F16" i="2"/>
  <c r="E16" i="2"/>
  <c r="D16" i="2"/>
  <c r="B16" i="2"/>
  <c r="F15" i="2"/>
  <c r="E15" i="2"/>
  <c r="D15" i="2"/>
  <c r="B15" i="2"/>
  <c r="F14" i="2"/>
  <c r="E14" i="2"/>
  <c r="D14" i="2"/>
  <c r="B14" i="2"/>
  <c r="F21" i="4" l="1"/>
  <c r="D22" i="4"/>
  <c r="E23" i="4"/>
  <c r="D23" i="4"/>
  <c r="E21" i="4"/>
  <c r="E25" i="4" s="1"/>
  <c r="D24" i="4"/>
  <c r="F22" i="4"/>
  <c r="F25" i="4" s="1"/>
  <c r="D23" i="2"/>
  <c r="D21" i="3"/>
  <c r="D24" i="3" s="1"/>
  <c r="E21" i="3"/>
  <c r="D22" i="3"/>
  <c r="F23" i="3"/>
  <c r="E22" i="3"/>
  <c r="E25" i="3"/>
  <c r="F21" i="3"/>
  <c r="F25" i="3" s="1"/>
  <c r="D21" i="2"/>
  <c r="D25" i="2" s="1"/>
  <c r="E21" i="2"/>
  <c r="F22" i="2"/>
  <c r="F21" i="2"/>
  <c r="F25" i="2" s="1"/>
  <c r="E22" i="2"/>
  <c r="D24" i="2"/>
  <c r="F24" i="4" l="1"/>
  <c r="D25" i="4"/>
  <c r="D26" i="4" s="1"/>
  <c r="E24" i="3"/>
  <c r="E26" i="3" s="1"/>
  <c r="F26" i="4"/>
  <c r="D25" i="3"/>
  <c r="E24" i="4"/>
  <c r="E26" i="4" s="1"/>
  <c r="D26" i="3"/>
  <c r="F24" i="3"/>
  <c r="F26" i="3" s="1"/>
  <c r="D26" i="2"/>
  <c r="E25" i="2"/>
  <c r="F24" i="2"/>
  <c r="F26" i="2" s="1"/>
  <c r="E24" i="2"/>
  <c r="E26" i="2" s="1"/>
</calcChain>
</file>

<file path=xl/sharedStrings.xml><?xml version="1.0" encoding="utf-8"?>
<sst xmlns="http://schemas.openxmlformats.org/spreadsheetml/2006/main" count="63" uniqueCount="17">
  <si>
    <t>양수정의 수질 변화기록</t>
    <phoneticPr fontId="4" type="noConversion"/>
  </si>
  <si>
    <t>Q1, 수질 1번</t>
  </si>
  <si>
    <t>W-1</t>
    <phoneticPr fontId="4" type="noConversion"/>
  </si>
  <si>
    <t>측정일시</t>
    <phoneticPr fontId="4" type="noConversion"/>
  </si>
  <si>
    <t>기본 온도</t>
    <phoneticPr fontId="4" type="noConversion"/>
  </si>
  <si>
    <t>기본 EC</t>
    <phoneticPr fontId="4" type="noConversion"/>
  </si>
  <si>
    <t>기본 PH</t>
    <phoneticPr fontId="4" type="noConversion"/>
  </si>
  <si>
    <t>항목</t>
    <phoneticPr fontId="4" type="noConversion"/>
  </si>
  <si>
    <t>경과</t>
    <phoneticPr fontId="4" type="noConversion"/>
  </si>
  <si>
    <t>온도( ℃ )</t>
    <phoneticPr fontId="4" type="noConversion"/>
  </si>
  <si>
    <t>EC (μs/㎝)</t>
    <phoneticPr fontId="4" type="noConversion"/>
  </si>
  <si>
    <t>pH</t>
    <phoneticPr fontId="4" type="noConversion"/>
  </si>
  <si>
    <t>최대</t>
    <phoneticPr fontId="4" type="noConversion"/>
  </si>
  <si>
    <t>최소</t>
    <phoneticPr fontId="4" type="noConversion"/>
  </si>
  <si>
    <t>변화량</t>
    <phoneticPr fontId="4" type="noConversion"/>
  </si>
  <si>
    <t>W-2</t>
    <phoneticPr fontId="4" type="noConversion"/>
  </si>
  <si>
    <t>W-3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</si>
</sst>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&quot;-&quot;m&quot;-&quot;d\ h:mm;@"/>
    <numFmt numFmtId="177" formatCode="#,##0.0_);[Red]\(#,##0.0\)"/>
    <numFmt numFmtId="178" formatCode="yyyy&quot;-&quot;mm&quot;-&quot;dd\ h:mm;@"/>
    <numFmt numFmtId="179" formatCode="#,##0.00_ "/>
    <numFmt numFmtId="180" formatCode="0.0"/>
  </numFmts>
  <fonts count="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i/>
      <sz val="14"/>
      <name val="맑은 고딕"/>
      <family val="3"/>
      <charset val="129"/>
    </font>
    <font>
      <i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0.5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77" fontId="2" fillId="2" borderId="4" xfId="1" applyNumberFormat="1" applyFont="1" applyFill="1" applyBorder="1" applyAlignment="1">
      <alignment horizontal="center" vertical="center"/>
    </xf>
    <xf numFmtId="177" fontId="2" fillId="2" borderId="2" xfId="1" applyNumberFormat="1" applyFont="1" applyFill="1" applyBorder="1" applyAlignment="1">
      <alignment horizontal="center" vertical="center"/>
    </xf>
    <xf numFmtId="40" fontId="2" fillId="2" borderId="4" xfId="1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77" fontId="2" fillId="2" borderId="0" xfId="1" applyNumberFormat="1" applyFont="1" applyFill="1" applyAlignment="1">
      <alignment horizontal="center" vertical="center"/>
    </xf>
    <xf numFmtId="0" fontId="1" fillId="0" borderId="0" xfId="1"/>
    <xf numFmtId="0" fontId="8" fillId="3" borderId="6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178" fontId="8" fillId="0" borderId="6" xfId="1" applyNumberFormat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38" fontId="8" fillId="0" borderId="7" xfId="1" applyNumberFormat="1" applyFont="1" applyBorder="1" applyAlignment="1">
      <alignment horizontal="center" vertical="center"/>
    </xf>
    <xf numFmtId="179" fontId="8" fillId="0" borderId="8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180" fontId="8" fillId="0" borderId="7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BA914CDC-6137-456E-A484-FC2CC0218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</xdr:row>
          <xdr:rowOff>314325</xdr:rowOff>
        </xdr:from>
        <xdr:to>
          <xdr:col>6</xdr:col>
          <xdr:colOff>76200</xdr:colOff>
          <xdr:row>6</xdr:row>
          <xdr:rowOff>28575</xdr:rowOff>
        </xdr:to>
        <xdr:sp macro="" textlink="">
          <xdr:nvSpPr>
            <xdr:cNvPr id="1025" name="CommandButton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</xdr:row>
          <xdr:rowOff>314325</xdr:rowOff>
        </xdr:from>
        <xdr:to>
          <xdr:col>6</xdr:col>
          <xdr:colOff>76200</xdr:colOff>
          <xdr:row>6</xdr:row>
          <xdr:rowOff>28575</xdr:rowOff>
        </xdr:to>
        <xdr:sp macro="" textlink="">
          <xdr:nvSpPr>
            <xdr:cNvPr id="2049" name="CommandButton2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</xdr:row>
          <xdr:rowOff>314325</xdr:rowOff>
        </xdr:from>
        <xdr:to>
          <xdr:col>6</xdr:col>
          <xdr:colOff>76200</xdr:colOff>
          <xdr:row>6</xdr:row>
          <xdr:rowOff>28575</xdr:rowOff>
        </xdr:to>
        <xdr:sp macro="" textlink="">
          <xdr:nvSpPr>
            <xdr:cNvPr id="3073" name="CommandButton2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5_Send\B3_&#44592;&#48376;&#44288;&#51221;%20&#45936;&#51060;&#53440;%20&#51648;&#50676;&#44277;%20-%2030&#44277;%20,%202025-10-16,%201.xlsm" TargetMode="External"/><Relationship Id="rId1" Type="http://schemas.openxmlformats.org/officeDocument/2006/relationships/externalLinkPath" Target="B3_&#44592;&#48376;&#44288;&#51221;%20&#45936;&#51060;&#53440;%20&#51648;&#50676;&#44277;%20-%2030&#44277;%20,%202025-10-16,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EA"/>
      <sheetName val="All"/>
      <sheetName val="Y"/>
      <sheetName val="표준편차"/>
      <sheetName val="DmsToDegree"/>
      <sheetName val="Recharge"/>
      <sheetName val="drastic"/>
      <sheetName val="location"/>
      <sheetName val="AggStep"/>
      <sheetName val="AggChart"/>
      <sheetName val="YangSoo"/>
      <sheetName val="water"/>
      <sheetName val="Aggregate1"/>
      <sheetName val="Aggregate2"/>
      <sheetName val="aggWhpa"/>
      <sheetName val="AggSum"/>
      <sheetName val="GPTRACK"/>
      <sheetName val="Well"/>
      <sheetName val="1"/>
      <sheetName val="2"/>
      <sheetName val="3"/>
      <sheetName val="Q1"/>
      <sheetName val="Q2"/>
      <sheetName val="Q3"/>
      <sheetName val="p1"/>
      <sheetName val="p2"/>
      <sheetName val="p3"/>
      <sheetName val="Impact"/>
    </sheetNames>
    <sheetDataSet>
      <sheetData sheetId="0"/>
      <sheetData sheetId="1"/>
      <sheetData sheetId="2"/>
      <sheetData sheetId="3"/>
      <sheetData sheetId="4"/>
      <sheetData sheetId="5">
        <row r="25">
          <cell r="C25">
            <v>1224.5999999999999</v>
          </cell>
        </row>
        <row r="26">
          <cell r="C26">
            <v>0.69599999999999995</v>
          </cell>
        </row>
        <row r="28">
          <cell r="C28">
            <v>0.155</v>
          </cell>
          <cell r="D28">
            <v>0.152</v>
          </cell>
          <cell r="E28">
            <v>0.17100000000000001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7">
          <cell r="D7">
            <v>14</v>
          </cell>
        </row>
      </sheetData>
      <sheetData sheetId="23">
        <row r="7">
          <cell r="D7">
            <v>14.8</v>
          </cell>
          <cell r="E7">
            <v>14.9</v>
          </cell>
        </row>
      </sheetData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04C2-351A-46E5-95F1-06C35B26C724}">
  <sheetPr codeName="Sheet_Q4">
    <tabColor theme="6"/>
  </sheetPr>
  <dimension ref="B1:N37"/>
  <sheetViews>
    <sheetView workbookViewId="0">
      <selection activeCell="C9" sqref="C9"/>
    </sheetView>
  </sheetViews>
  <sheetFormatPr defaultColWidth="10" defaultRowHeight="26.1" customHeight="1"/>
  <cols>
    <col min="1" max="1" width="10" style="38"/>
    <col min="2" max="2" width="18.75" style="38" customWidth="1"/>
    <col min="3" max="4" width="16.5" style="38" customWidth="1"/>
    <col min="5" max="5" width="13.5" style="39" customWidth="1"/>
    <col min="6" max="6" width="13.875" style="39" customWidth="1"/>
    <col min="7" max="7" width="10" style="38"/>
    <col min="8" max="8" width="11.125" style="38" customWidth="1"/>
    <col min="9" max="9" width="9.375" style="38" customWidth="1"/>
    <col min="10" max="10" width="9.875" style="38" customWidth="1"/>
    <col min="11" max="16384" width="10" style="38"/>
  </cols>
  <sheetData>
    <row r="1" spans="2:14" s="1" customFormat="1" ht="26.1" customHeight="1">
      <c r="E1" s="2"/>
      <c r="F1" s="2"/>
    </row>
    <row r="2" spans="2:14" s="1" customFormat="1" ht="26.1" customHeight="1">
      <c r="B2" s="1" t="s">
        <v>0</v>
      </c>
      <c r="E2" s="2"/>
      <c r="F2" s="2"/>
    </row>
    <row r="3" spans="2:14" s="1" customFormat="1" ht="26.1" customHeight="1">
      <c r="E3" s="2"/>
      <c r="F3" s="2"/>
    </row>
    <row r="4" spans="2:14" s="5" customFormat="1" ht="26.1" customHeight="1">
      <c r="B4" s="3" t="s">
        <v>1</v>
      </c>
      <c r="C4" s="4" t="s">
        <v>2</v>
      </c>
      <c r="E4" s="4"/>
      <c r="F4" s="4"/>
    </row>
    <row r="5" spans="2:14" s="1" customFormat="1" ht="26.1" customHeight="1" thickBot="1">
      <c r="E5" s="2"/>
      <c r="F5" s="2"/>
    </row>
    <row r="6" spans="2:14" s="1" customFormat="1" ht="26.1" customHeight="1">
      <c r="B6" s="6" t="s">
        <v>3</v>
      </c>
      <c r="C6" s="7">
        <v>45187.430555555555</v>
      </c>
      <c r="D6" s="8"/>
      <c r="E6" s="2"/>
      <c r="F6" s="2"/>
    </row>
    <row r="7" spans="2:14" s="1" customFormat="1" ht="26.1" customHeight="1" thickBot="1">
      <c r="B7" s="9" t="s">
        <v>4</v>
      </c>
      <c r="C7" s="10">
        <v>14.8</v>
      </c>
      <c r="D7" s="8"/>
      <c r="E7" s="2"/>
      <c r="F7" s="2"/>
    </row>
    <row r="8" spans="2:14" s="1" customFormat="1" ht="26.1" customHeight="1">
      <c r="B8" s="6" t="s">
        <v>5</v>
      </c>
      <c r="C8" s="11">
        <v>200</v>
      </c>
      <c r="D8" s="8"/>
      <c r="E8" s="2"/>
      <c r="F8" s="2"/>
    </row>
    <row r="9" spans="2:14" s="1" customFormat="1" ht="26.1" customHeight="1" thickBot="1">
      <c r="B9" s="9" t="s">
        <v>6</v>
      </c>
      <c r="C9" s="12">
        <v>6.9</v>
      </c>
      <c r="D9" s="8"/>
      <c r="E9" s="2"/>
      <c r="F9" s="2"/>
    </row>
    <row r="10" spans="2:14" s="1" customFormat="1" ht="26.1" customHeight="1">
      <c r="B10" s="13"/>
      <c r="C10" s="14"/>
      <c r="D10" s="8"/>
      <c r="E10" s="2"/>
      <c r="F10" s="2"/>
    </row>
    <row r="11" spans="2:14" s="1" customFormat="1" ht="26.1" customHeight="1" thickBot="1">
      <c r="E11" s="2"/>
      <c r="F11" s="2"/>
      <c r="L11" s="15"/>
      <c r="M11" s="15"/>
      <c r="N11" s="15"/>
    </row>
    <row r="12" spans="2:14" s="2" customFormat="1" ht="26.1" customHeight="1">
      <c r="B12" s="40" t="s">
        <v>7</v>
      </c>
      <c r="C12" s="41"/>
      <c r="D12" s="41" t="s">
        <v>2</v>
      </c>
      <c r="E12" s="41"/>
      <c r="F12" s="42"/>
      <c r="H12" s="43" t="s">
        <v>2</v>
      </c>
      <c r="I12" s="44"/>
      <c r="J12" s="45"/>
      <c r="L12" s="15"/>
      <c r="M12" s="15"/>
      <c r="N12" s="15"/>
    </row>
    <row r="13" spans="2:14" s="2" customFormat="1" ht="26.1" customHeight="1" thickBot="1">
      <c r="B13" s="16" t="s">
        <v>3</v>
      </c>
      <c r="C13" s="17" t="s">
        <v>8</v>
      </c>
      <c r="D13" s="17" t="s">
        <v>9</v>
      </c>
      <c r="E13" s="17" t="s">
        <v>10</v>
      </c>
      <c r="F13" s="18" t="s">
        <v>11</v>
      </c>
      <c r="H13" s="19" t="s">
        <v>9</v>
      </c>
      <c r="I13" s="20" t="s">
        <v>10</v>
      </c>
      <c r="J13" s="21" t="s">
        <v>11</v>
      </c>
      <c r="L13" s="15"/>
      <c r="M13" s="15"/>
      <c r="N13" s="15"/>
    </row>
    <row r="14" spans="2:14" s="2" customFormat="1" ht="26.1" customHeight="1">
      <c r="B14" s="22">
        <f>$C$6+C14/1440</f>
        <v>45187.434027777774</v>
      </c>
      <c r="C14" s="23">
        <v>5</v>
      </c>
      <c r="D14" s="23">
        <f t="shared" ref="D14:D20" si="0">baseTemp+H14</f>
        <v>15.100000000000001</v>
      </c>
      <c r="E14" s="24">
        <f>$C$8+I14</f>
        <v>206</v>
      </c>
      <c r="F14" s="25">
        <f>$C$9+J14</f>
        <v>7.0100000000000007</v>
      </c>
      <c r="H14" s="26">
        <v>0.3</v>
      </c>
      <c r="I14" s="27">
        <v>6</v>
      </c>
      <c r="J14" s="28">
        <v>0.11</v>
      </c>
      <c r="L14" s="15"/>
      <c r="M14" s="15"/>
      <c r="N14" s="15"/>
    </row>
    <row r="15" spans="2:14" s="2" customFormat="1" ht="26.1" customHeight="1">
      <c r="B15" s="22">
        <f t="shared" ref="B15:B23" si="1">$C$6+C15/1440</f>
        <v>45187.451388888891</v>
      </c>
      <c r="C15" s="23">
        <v>30</v>
      </c>
      <c r="D15" s="23">
        <f t="shared" si="0"/>
        <v>14.5</v>
      </c>
      <c r="E15" s="24">
        <f t="shared" ref="E15:E20" si="2">$C$8+I15</f>
        <v>216</v>
      </c>
      <c r="F15" s="25">
        <f t="shared" ref="F15:F20" si="3">$C$9+J15</f>
        <v>6.99</v>
      </c>
      <c r="H15" s="29">
        <v>-0.3</v>
      </c>
      <c r="I15" s="30">
        <v>16</v>
      </c>
      <c r="J15" s="31">
        <v>0.09</v>
      </c>
      <c r="L15" s="15"/>
      <c r="M15" s="15"/>
      <c r="N15" s="15"/>
    </row>
    <row r="16" spans="2:14" s="2" customFormat="1" ht="26.1" customHeight="1">
      <c r="B16" s="22">
        <f t="shared" si="1"/>
        <v>45187.472222222219</v>
      </c>
      <c r="C16" s="23">
        <v>60</v>
      </c>
      <c r="D16" s="23">
        <f t="shared" si="0"/>
        <v>14.600000000000001</v>
      </c>
      <c r="E16" s="24">
        <f t="shared" si="2"/>
        <v>202</v>
      </c>
      <c r="F16" s="25">
        <f t="shared" si="3"/>
        <v>6.8100000000000005</v>
      </c>
      <c r="H16" s="29">
        <v>-0.2</v>
      </c>
      <c r="I16" s="30">
        <v>2</v>
      </c>
      <c r="J16" s="31">
        <v>-0.09</v>
      </c>
      <c r="L16" s="15"/>
      <c r="M16" s="15"/>
      <c r="N16" s="15"/>
    </row>
    <row r="17" spans="2:14" s="2" customFormat="1" ht="26.1" customHeight="1">
      <c r="B17" s="22">
        <f t="shared" si="1"/>
        <v>45187.513888888891</v>
      </c>
      <c r="C17" s="23">
        <v>120</v>
      </c>
      <c r="D17" s="23">
        <f t="shared" si="0"/>
        <v>15</v>
      </c>
      <c r="E17" s="24">
        <f t="shared" si="2"/>
        <v>189</v>
      </c>
      <c r="F17" s="25">
        <f t="shared" si="3"/>
        <v>6.98</v>
      </c>
      <c r="H17" s="29">
        <v>0.2</v>
      </c>
      <c r="I17" s="30">
        <v>-11</v>
      </c>
      <c r="J17" s="31">
        <v>0.08</v>
      </c>
      <c r="L17" s="15"/>
      <c r="M17" s="15"/>
      <c r="N17" s="15"/>
    </row>
    <row r="18" spans="2:14" s="2" customFormat="1" ht="26.1" customHeight="1">
      <c r="B18" s="22">
        <f t="shared" si="1"/>
        <v>45187.597222222219</v>
      </c>
      <c r="C18" s="23">
        <v>240</v>
      </c>
      <c r="D18" s="23">
        <f t="shared" si="0"/>
        <v>14.9</v>
      </c>
      <c r="E18" s="24">
        <f t="shared" si="2"/>
        <v>193</v>
      </c>
      <c r="F18" s="25">
        <f t="shared" si="3"/>
        <v>6.78</v>
      </c>
      <c r="H18" s="29">
        <v>0.1</v>
      </c>
      <c r="I18" s="30">
        <v>-7</v>
      </c>
      <c r="J18" s="31">
        <v>-0.12</v>
      </c>
      <c r="L18" s="15"/>
      <c r="M18" s="15"/>
      <c r="N18" s="15"/>
    </row>
    <row r="19" spans="2:14" s="2" customFormat="1" ht="26.1" customHeight="1">
      <c r="B19" s="22">
        <f t="shared" si="1"/>
        <v>45187.763888888891</v>
      </c>
      <c r="C19" s="23">
        <v>480</v>
      </c>
      <c r="D19" s="32">
        <f t="shared" si="0"/>
        <v>14.600000000000001</v>
      </c>
      <c r="E19" s="24">
        <f t="shared" si="2"/>
        <v>215</v>
      </c>
      <c r="F19" s="25">
        <f t="shared" si="3"/>
        <v>6.78</v>
      </c>
      <c r="H19" s="29">
        <v>-0.2</v>
      </c>
      <c r="I19" s="30">
        <v>15</v>
      </c>
      <c r="J19" s="31">
        <v>-0.12</v>
      </c>
      <c r="L19" s="15"/>
      <c r="M19" s="15"/>
      <c r="N19" s="15"/>
    </row>
    <row r="20" spans="2:14" s="1" customFormat="1" ht="26.1" customHeight="1">
      <c r="B20" s="22">
        <f t="shared" si="1"/>
        <v>45188.430555555555</v>
      </c>
      <c r="C20" s="23">
        <v>1440</v>
      </c>
      <c r="D20" s="23">
        <f t="shared" si="0"/>
        <v>14.600000000000001</v>
      </c>
      <c r="E20" s="24">
        <f t="shared" si="2"/>
        <v>192</v>
      </c>
      <c r="F20" s="25">
        <f t="shared" si="3"/>
        <v>6.82</v>
      </c>
      <c r="H20" s="29">
        <v>-0.2</v>
      </c>
      <c r="I20" s="30">
        <v>-8</v>
      </c>
      <c r="J20" s="31">
        <v>-0.08</v>
      </c>
      <c r="L20" s="15"/>
      <c r="M20" s="15"/>
      <c r="N20" s="15"/>
    </row>
    <row r="21" spans="2:14" s="1" customFormat="1" ht="26.1" customHeight="1">
      <c r="B21" s="22">
        <f t="shared" si="1"/>
        <v>45188.597222222219</v>
      </c>
      <c r="C21" s="23">
        <v>1680</v>
      </c>
      <c r="D21" s="23">
        <f>$D$20</f>
        <v>14.600000000000001</v>
      </c>
      <c r="E21" s="24">
        <f>$E$20</f>
        <v>192</v>
      </c>
      <c r="F21" s="25">
        <f>$F$20</f>
        <v>6.82</v>
      </c>
      <c r="H21" s="29">
        <v>-0.3</v>
      </c>
      <c r="I21" s="30">
        <v>-14</v>
      </c>
      <c r="J21" s="31">
        <v>0.11</v>
      </c>
      <c r="L21" s="15"/>
      <c r="M21" s="15"/>
      <c r="N21" s="15"/>
    </row>
    <row r="22" spans="2:14" s="1" customFormat="1" ht="26.1" customHeight="1">
      <c r="B22" s="22">
        <f t="shared" si="1"/>
        <v>45188.763888888891</v>
      </c>
      <c r="C22" s="23">
        <v>1920</v>
      </c>
      <c r="D22" s="23">
        <f t="shared" ref="D22:D23" si="4">$D$20</f>
        <v>14.600000000000001</v>
      </c>
      <c r="E22" s="24">
        <f t="shared" ref="E22:E23" si="5">$E$20</f>
        <v>192</v>
      </c>
      <c r="F22" s="25">
        <f t="shared" ref="F22:F23" si="6">$F$20</f>
        <v>6.82</v>
      </c>
      <c r="H22" s="29">
        <v>-0.2</v>
      </c>
      <c r="I22" s="30">
        <v>-17</v>
      </c>
      <c r="J22" s="31">
        <v>0.08</v>
      </c>
      <c r="L22" s="15"/>
      <c r="M22" s="15"/>
      <c r="N22" s="15"/>
    </row>
    <row r="23" spans="2:14" s="1" customFormat="1" ht="26.1" customHeight="1" thickBot="1">
      <c r="B23" s="22">
        <f t="shared" si="1"/>
        <v>45189.430555555555</v>
      </c>
      <c r="C23" s="23">
        <v>2880</v>
      </c>
      <c r="D23" s="23">
        <f t="shared" si="4"/>
        <v>14.600000000000001</v>
      </c>
      <c r="E23" s="24">
        <f t="shared" si="5"/>
        <v>192</v>
      </c>
      <c r="F23" s="25">
        <f t="shared" si="6"/>
        <v>6.82</v>
      </c>
      <c r="H23" s="33">
        <v>-0.2</v>
      </c>
      <c r="I23" s="34">
        <v>3</v>
      </c>
      <c r="J23" s="35">
        <v>-0.09</v>
      </c>
      <c r="L23" s="15"/>
      <c r="M23" s="15"/>
      <c r="N23" s="15"/>
    </row>
    <row r="24" spans="2:14" s="1" customFormat="1" ht="26.1" customHeight="1">
      <c r="B24" s="46" t="s">
        <v>12</v>
      </c>
      <c r="C24" s="47"/>
      <c r="D24" s="17">
        <f>MAX(D14:D23)</f>
        <v>15.100000000000001</v>
      </c>
      <c r="E24" s="17">
        <f t="shared" ref="E24:F24" si="7">MAX(E14:E23)</f>
        <v>216</v>
      </c>
      <c r="F24" s="18">
        <f t="shared" si="7"/>
        <v>7.0100000000000007</v>
      </c>
      <c r="H24" s="2"/>
      <c r="I24" s="2"/>
      <c r="J24" s="2"/>
    </row>
    <row r="25" spans="2:14" s="1" customFormat="1" ht="26.1" customHeight="1">
      <c r="B25" s="46" t="s">
        <v>13</v>
      </c>
      <c r="C25" s="47"/>
      <c r="D25" s="17">
        <f>MIN(D14:D23)</f>
        <v>14.5</v>
      </c>
      <c r="E25" s="17">
        <f t="shared" ref="E25:F25" si="8">MIN(E14:E23)</f>
        <v>189</v>
      </c>
      <c r="F25" s="18">
        <f t="shared" si="8"/>
        <v>6.78</v>
      </c>
      <c r="H25" s="2"/>
      <c r="I25" s="2"/>
      <c r="J25" s="2"/>
    </row>
    <row r="26" spans="2:14" s="1" customFormat="1" ht="26.1" customHeight="1" thickBot="1">
      <c r="B26" s="48" t="s">
        <v>14</v>
      </c>
      <c r="C26" s="49"/>
      <c r="D26" s="36">
        <f>D24-D25</f>
        <v>0.60000000000000142</v>
      </c>
      <c r="E26" s="36">
        <f t="shared" ref="E26:F26" si="9">E24-E25</f>
        <v>27</v>
      </c>
      <c r="F26" s="37">
        <f t="shared" si="9"/>
        <v>0.23000000000000043</v>
      </c>
      <c r="H26" s="2"/>
      <c r="I26" s="2"/>
      <c r="J26" s="2"/>
    </row>
    <row r="27" spans="2:14" s="1" customFormat="1" ht="26.1" customHeight="1">
      <c r="E27" s="2"/>
      <c r="F27" s="2"/>
    </row>
    <row r="28" spans="2:14" s="1" customFormat="1" ht="26.1" customHeight="1">
      <c r="E28" s="2"/>
      <c r="F28" s="2"/>
    </row>
    <row r="29" spans="2:14" s="1" customFormat="1" ht="26.1" customHeight="1">
      <c r="E29" s="2"/>
      <c r="F29" s="2"/>
    </row>
    <row r="30" spans="2:14" s="1" customFormat="1" ht="26.1" customHeight="1">
      <c r="E30" s="2"/>
      <c r="F30" s="2"/>
    </row>
    <row r="31" spans="2:14" s="1" customFormat="1" ht="26.1" customHeight="1">
      <c r="E31" s="2"/>
      <c r="F31" s="2"/>
    </row>
    <row r="32" spans="2:14" s="1" customFormat="1" ht="26.1" customHeight="1">
      <c r="E32" s="2"/>
      <c r="F32" s="2"/>
    </row>
    <row r="33" spans="5:6" s="1" customFormat="1" ht="26.1" customHeight="1">
      <c r="E33" s="2"/>
      <c r="F33" s="2"/>
    </row>
    <row r="34" spans="5:6" s="1" customFormat="1" ht="26.1" customHeight="1">
      <c r="E34" s="2"/>
      <c r="F34" s="2"/>
    </row>
    <row r="35" spans="5:6" s="1" customFormat="1" ht="26.1" customHeight="1">
      <c r="E35" s="2"/>
      <c r="F35" s="2"/>
    </row>
    <row r="36" spans="5:6" s="1" customFormat="1" ht="26.1" customHeight="1">
      <c r="E36" s="2"/>
      <c r="F36" s="2"/>
    </row>
    <row r="37" spans="5:6" s="1" customFormat="1" ht="26.1" customHeight="1">
      <c r="E37" s="2"/>
      <c r="F37" s="2"/>
    </row>
  </sheetData>
  <mergeCells count="6">
    <mergeCell ref="B26:C26"/>
    <mergeCell ref="B12:C12"/>
    <mergeCell ref="D12:F12"/>
    <mergeCell ref="H12:J12"/>
    <mergeCell ref="B24:C24"/>
    <mergeCell ref="B25:C25"/>
  </mergeCells>
  <phoneticPr fontId="3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2">
          <controlPr defaultSize="0" autoLine="0" r:id="rId5">
            <anchor moveWithCells="1">
              <from>
                <xdr:col>4</xdr:col>
                <xdr:colOff>66675</xdr:colOff>
                <xdr:row>4</xdr:row>
                <xdr:rowOff>314325</xdr:rowOff>
              </from>
              <to>
                <xdr:col>6</xdr:col>
                <xdr:colOff>76200</xdr:colOff>
                <xdr:row>6</xdr:row>
                <xdr:rowOff>28575</xdr:rowOff>
              </to>
            </anchor>
          </controlPr>
        </control>
      </mc:Choice>
      <mc:Fallback>
        <control shapeId="1025" r:id="rId4" name="CommandButton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E5DA-0106-41B7-A428-F614EE8A03C5}">
  <sheetPr codeName="Sheet_Q5">
    <tabColor theme="6"/>
  </sheetPr>
  <dimension ref="B1:N37"/>
  <sheetViews>
    <sheetView workbookViewId="0">
      <selection activeCell="C8" sqref="C8"/>
    </sheetView>
  </sheetViews>
  <sheetFormatPr defaultColWidth="10" defaultRowHeight="26.1" customHeight="1"/>
  <cols>
    <col min="1" max="1" width="10" style="38"/>
    <col min="2" max="2" width="18.75" style="38" customWidth="1"/>
    <col min="3" max="4" width="16.5" style="38" customWidth="1"/>
    <col min="5" max="5" width="13.5" style="39" customWidth="1"/>
    <col min="6" max="6" width="13.875" style="39" customWidth="1"/>
    <col min="7" max="7" width="10" style="38"/>
    <col min="8" max="8" width="11.125" style="38" customWidth="1"/>
    <col min="9" max="9" width="9.375" style="38" customWidth="1"/>
    <col min="10" max="10" width="9.875" style="38" customWidth="1"/>
    <col min="11" max="16384" width="10" style="38"/>
  </cols>
  <sheetData>
    <row r="1" spans="2:14" s="1" customFormat="1" ht="26.1" customHeight="1">
      <c r="E1" s="2"/>
      <c r="F1" s="2"/>
    </row>
    <row r="2" spans="2:14" s="1" customFormat="1" ht="26.1" customHeight="1">
      <c r="B2" s="1" t="s">
        <v>0</v>
      </c>
      <c r="E2" s="2"/>
      <c r="F2" s="2"/>
    </row>
    <row r="3" spans="2:14" s="1" customFormat="1" ht="26.1" customHeight="1">
      <c r="E3" s="2"/>
      <c r="F3" s="2"/>
    </row>
    <row r="4" spans="2:14" s="5" customFormat="1" ht="26.1" customHeight="1">
      <c r="B4" s="3" t="s">
        <v>1</v>
      </c>
      <c r="C4" s="4" t="s">
        <v>15</v>
      </c>
      <c r="E4" s="4"/>
      <c r="F4" s="4"/>
    </row>
    <row r="5" spans="2:14" s="1" customFormat="1" ht="26.1" customHeight="1" thickBot="1">
      <c r="E5" s="2"/>
      <c r="F5" s="2"/>
    </row>
    <row r="6" spans="2:14" s="1" customFormat="1" ht="26.1" customHeight="1">
      <c r="B6" s="6" t="s">
        <v>3</v>
      </c>
      <c r="C6" s="7">
        <v>45187.430555555555</v>
      </c>
      <c r="D6" s="8"/>
      <c r="E6" s="2"/>
      <c r="F6" s="2"/>
    </row>
    <row r="7" spans="2:14" s="1" customFormat="1" ht="26.1" customHeight="1" thickBot="1">
      <c r="B7" s="9" t="s">
        <v>4</v>
      </c>
      <c r="C7" s="10">
        <v>15</v>
      </c>
      <c r="D7" s="8"/>
      <c r="E7" s="2"/>
      <c r="F7" s="2"/>
    </row>
    <row r="8" spans="2:14" s="1" customFormat="1" ht="26.1" customHeight="1">
      <c r="B8" s="6" t="s">
        <v>5</v>
      </c>
      <c r="C8" s="11">
        <v>300</v>
      </c>
      <c r="D8" s="8"/>
      <c r="E8" s="2"/>
      <c r="F8" s="2"/>
    </row>
    <row r="9" spans="2:14" s="1" customFormat="1" ht="26.1" customHeight="1" thickBot="1">
      <c r="B9" s="9" t="s">
        <v>6</v>
      </c>
      <c r="C9" s="12">
        <v>7.2</v>
      </c>
      <c r="D9" s="8"/>
      <c r="E9" s="2"/>
      <c r="F9" s="2"/>
    </row>
    <row r="10" spans="2:14" s="1" customFormat="1" ht="26.1" customHeight="1">
      <c r="B10" s="13"/>
      <c r="C10" s="14"/>
      <c r="D10" s="8"/>
      <c r="E10" s="2"/>
      <c r="F10" s="2"/>
    </row>
    <row r="11" spans="2:14" s="1" customFormat="1" ht="26.1" customHeight="1" thickBot="1">
      <c r="E11" s="2"/>
      <c r="F11" s="2"/>
      <c r="L11" s="15"/>
      <c r="M11" s="15"/>
      <c r="N11" s="15"/>
    </row>
    <row r="12" spans="2:14" s="2" customFormat="1" ht="26.1" customHeight="1">
      <c r="B12" s="40" t="s">
        <v>7</v>
      </c>
      <c r="C12" s="41"/>
      <c r="D12" s="41" t="s">
        <v>15</v>
      </c>
      <c r="E12" s="41"/>
      <c r="F12" s="42"/>
      <c r="H12" s="43" t="s">
        <v>15</v>
      </c>
      <c r="I12" s="44"/>
      <c r="J12" s="45"/>
      <c r="L12" s="15"/>
      <c r="M12" s="15"/>
      <c r="N12" s="15"/>
    </row>
    <row r="13" spans="2:14" s="2" customFormat="1" ht="26.1" customHeight="1" thickBot="1">
      <c r="B13" s="16" t="s">
        <v>3</v>
      </c>
      <c r="C13" s="17" t="s">
        <v>8</v>
      </c>
      <c r="D13" s="17" t="s">
        <v>9</v>
      </c>
      <c r="E13" s="17" t="s">
        <v>10</v>
      </c>
      <c r="F13" s="18" t="s">
        <v>11</v>
      </c>
      <c r="H13" s="19" t="s">
        <v>9</v>
      </c>
      <c r="I13" s="20" t="s">
        <v>10</v>
      </c>
      <c r="J13" s="21" t="s">
        <v>11</v>
      </c>
      <c r="L13" s="15"/>
      <c r="M13" s="15"/>
      <c r="N13" s="15"/>
    </row>
    <row r="14" spans="2:14" s="2" customFormat="1" ht="26.1" customHeight="1">
      <c r="B14" s="22">
        <f>$C$6+C14/1440</f>
        <v>45187.434027777774</v>
      </c>
      <c r="C14" s="23">
        <v>5</v>
      </c>
      <c r="D14" s="23">
        <f t="shared" ref="D14:D20" si="0">baseTemp+H14</f>
        <v>15.3</v>
      </c>
      <c r="E14" s="24">
        <f>$C$8+I14</f>
        <v>306</v>
      </c>
      <c r="F14" s="25">
        <f>$C$9+J14</f>
        <v>7.3100000000000005</v>
      </c>
      <c r="H14" s="26">
        <v>0.3</v>
      </c>
      <c r="I14" s="27">
        <v>6</v>
      </c>
      <c r="J14" s="28">
        <v>0.11</v>
      </c>
      <c r="L14" s="15"/>
      <c r="M14" s="15"/>
      <c r="N14" s="15"/>
    </row>
    <row r="15" spans="2:14" s="2" customFormat="1" ht="26.1" customHeight="1">
      <c r="B15" s="22">
        <f t="shared" ref="B15:B23" si="1">$C$6+C15/1440</f>
        <v>45187.451388888891</v>
      </c>
      <c r="C15" s="23">
        <v>30</v>
      </c>
      <c r="D15" s="23">
        <f t="shared" si="0"/>
        <v>14.7</v>
      </c>
      <c r="E15" s="24">
        <f t="shared" ref="E15:E20" si="2">$C$8+I15</f>
        <v>316</v>
      </c>
      <c r="F15" s="25">
        <f t="shared" ref="F15:F20" si="3">$C$9+J15</f>
        <v>7.29</v>
      </c>
      <c r="H15" s="29">
        <v>-0.3</v>
      </c>
      <c r="I15" s="30">
        <v>16</v>
      </c>
      <c r="J15" s="31">
        <v>0.09</v>
      </c>
      <c r="L15" s="15"/>
      <c r="M15" s="15"/>
      <c r="N15" s="15"/>
    </row>
    <row r="16" spans="2:14" s="2" customFormat="1" ht="26.1" customHeight="1">
      <c r="B16" s="22">
        <f t="shared" si="1"/>
        <v>45187.472222222219</v>
      </c>
      <c r="C16" s="23">
        <v>60</v>
      </c>
      <c r="D16" s="23">
        <f t="shared" si="0"/>
        <v>14.8</v>
      </c>
      <c r="E16" s="24">
        <f t="shared" si="2"/>
        <v>302</v>
      </c>
      <c r="F16" s="25">
        <f t="shared" si="3"/>
        <v>7.11</v>
      </c>
      <c r="H16" s="29">
        <v>-0.2</v>
      </c>
      <c r="I16" s="30">
        <v>2</v>
      </c>
      <c r="J16" s="31">
        <v>-0.09</v>
      </c>
      <c r="L16" s="15"/>
      <c r="M16" s="15"/>
      <c r="N16" s="15"/>
    </row>
    <row r="17" spans="2:14" s="2" customFormat="1" ht="26.1" customHeight="1">
      <c r="B17" s="22">
        <f t="shared" si="1"/>
        <v>45187.513888888891</v>
      </c>
      <c r="C17" s="23">
        <v>120</v>
      </c>
      <c r="D17" s="23">
        <f t="shared" si="0"/>
        <v>15.2</v>
      </c>
      <c r="E17" s="24">
        <f t="shared" si="2"/>
        <v>289</v>
      </c>
      <c r="F17" s="25">
        <f t="shared" si="3"/>
        <v>7.28</v>
      </c>
      <c r="H17" s="29">
        <v>0.2</v>
      </c>
      <c r="I17" s="30">
        <v>-11</v>
      </c>
      <c r="J17" s="31">
        <v>0.08</v>
      </c>
      <c r="L17" s="15"/>
      <c r="M17" s="15"/>
      <c r="N17" s="15"/>
    </row>
    <row r="18" spans="2:14" s="2" customFormat="1" ht="26.1" customHeight="1">
      <c r="B18" s="22">
        <f t="shared" si="1"/>
        <v>45187.597222222219</v>
      </c>
      <c r="C18" s="23">
        <v>240</v>
      </c>
      <c r="D18" s="23">
        <f t="shared" si="0"/>
        <v>15.1</v>
      </c>
      <c r="E18" s="24">
        <f t="shared" si="2"/>
        <v>293</v>
      </c>
      <c r="F18" s="25">
        <f t="shared" si="3"/>
        <v>7.08</v>
      </c>
      <c r="H18" s="29">
        <v>0.1</v>
      </c>
      <c r="I18" s="30">
        <v>-7</v>
      </c>
      <c r="J18" s="31">
        <v>-0.12</v>
      </c>
      <c r="L18" s="15"/>
      <c r="M18" s="15"/>
      <c r="N18" s="15"/>
    </row>
    <row r="19" spans="2:14" s="2" customFormat="1" ht="26.1" customHeight="1">
      <c r="B19" s="22">
        <f t="shared" si="1"/>
        <v>45187.763888888891</v>
      </c>
      <c r="C19" s="23">
        <v>480</v>
      </c>
      <c r="D19" s="32">
        <f t="shared" si="0"/>
        <v>14.8</v>
      </c>
      <c r="E19" s="24">
        <f t="shared" si="2"/>
        <v>315</v>
      </c>
      <c r="F19" s="25">
        <f t="shared" si="3"/>
        <v>7.08</v>
      </c>
      <c r="H19" s="29">
        <v>-0.2</v>
      </c>
      <c r="I19" s="30">
        <v>15</v>
      </c>
      <c r="J19" s="31">
        <v>-0.12</v>
      </c>
      <c r="L19" s="15"/>
      <c r="M19" s="15"/>
      <c r="N19" s="15"/>
    </row>
    <row r="20" spans="2:14" s="1" customFormat="1" ht="26.1" customHeight="1">
      <c r="B20" s="22">
        <f t="shared" si="1"/>
        <v>45188.430555555555</v>
      </c>
      <c r="C20" s="23">
        <v>1440</v>
      </c>
      <c r="D20" s="23">
        <f t="shared" si="0"/>
        <v>14.8</v>
      </c>
      <c r="E20" s="24">
        <f t="shared" si="2"/>
        <v>292</v>
      </c>
      <c r="F20" s="25">
        <f t="shared" si="3"/>
        <v>7.12</v>
      </c>
      <c r="H20" s="29">
        <v>-0.2</v>
      </c>
      <c r="I20" s="30">
        <v>-8</v>
      </c>
      <c r="J20" s="31">
        <v>-0.08</v>
      </c>
      <c r="L20" s="15"/>
      <c r="M20" s="15"/>
      <c r="N20" s="15"/>
    </row>
    <row r="21" spans="2:14" s="1" customFormat="1" ht="26.1" customHeight="1">
      <c r="B21" s="22">
        <f t="shared" si="1"/>
        <v>45188.597222222219</v>
      </c>
      <c r="C21" s="23">
        <v>1680</v>
      </c>
      <c r="D21" s="23">
        <f>$D$20</f>
        <v>14.8</v>
      </c>
      <c r="E21" s="24">
        <f>$E$20</f>
        <v>292</v>
      </c>
      <c r="F21" s="25">
        <f>$F$20</f>
        <v>7.12</v>
      </c>
      <c r="H21" s="29">
        <v>-0.3</v>
      </c>
      <c r="I21" s="30">
        <v>-14</v>
      </c>
      <c r="J21" s="31">
        <v>0.11</v>
      </c>
      <c r="L21" s="15"/>
      <c r="M21" s="15"/>
      <c r="N21" s="15"/>
    </row>
    <row r="22" spans="2:14" s="1" customFormat="1" ht="26.1" customHeight="1">
      <c r="B22" s="22">
        <f t="shared" si="1"/>
        <v>45188.763888888891</v>
      </c>
      <c r="C22" s="23">
        <v>1920</v>
      </c>
      <c r="D22" s="23">
        <f t="shared" ref="D22:D23" si="4">$D$20</f>
        <v>14.8</v>
      </c>
      <c r="E22" s="24">
        <f t="shared" ref="E22:E23" si="5">$E$20</f>
        <v>292</v>
      </c>
      <c r="F22" s="25">
        <f t="shared" ref="F22:F23" si="6">$F$20</f>
        <v>7.12</v>
      </c>
      <c r="H22" s="29">
        <v>-0.2</v>
      </c>
      <c r="I22" s="30">
        <v>-17</v>
      </c>
      <c r="J22" s="31">
        <v>0.08</v>
      </c>
      <c r="L22" s="15"/>
      <c r="M22" s="15"/>
      <c r="N22" s="15"/>
    </row>
    <row r="23" spans="2:14" s="1" customFormat="1" ht="26.1" customHeight="1" thickBot="1">
      <c r="B23" s="22">
        <f t="shared" si="1"/>
        <v>45189.430555555555</v>
      </c>
      <c r="C23" s="23">
        <v>2880</v>
      </c>
      <c r="D23" s="23">
        <f t="shared" si="4"/>
        <v>14.8</v>
      </c>
      <c r="E23" s="24">
        <f t="shared" si="5"/>
        <v>292</v>
      </c>
      <c r="F23" s="25">
        <f t="shared" si="6"/>
        <v>7.12</v>
      </c>
      <c r="H23" s="33">
        <v>-0.2</v>
      </c>
      <c r="I23" s="34">
        <v>3</v>
      </c>
      <c r="J23" s="35">
        <v>-0.09</v>
      </c>
      <c r="L23" s="15"/>
      <c r="M23" s="15"/>
      <c r="N23" s="15"/>
    </row>
    <row r="24" spans="2:14" s="1" customFormat="1" ht="26.1" customHeight="1">
      <c r="B24" s="46" t="s">
        <v>12</v>
      </c>
      <c r="C24" s="47"/>
      <c r="D24" s="17">
        <f>MAX(D14:D23)</f>
        <v>15.3</v>
      </c>
      <c r="E24" s="17">
        <f t="shared" ref="E24:F24" si="7">MAX(E14:E23)</f>
        <v>316</v>
      </c>
      <c r="F24" s="18">
        <f t="shared" si="7"/>
        <v>7.3100000000000005</v>
      </c>
      <c r="H24" s="2"/>
      <c r="I24" s="2"/>
      <c r="J24" s="2"/>
    </row>
    <row r="25" spans="2:14" s="1" customFormat="1" ht="26.1" customHeight="1">
      <c r="B25" s="46" t="s">
        <v>13</v>
      </c>
      <c r="C25" s="47"/>
      <c r="D25" s="17">
        <f>MIN(D14:D23)</f>
        <v>14.7</v>
      </c>
      <c r="E25" s="17">
        <f t="shared" ref="E25:F25" si="8">MIN(E14:E23)</f>
        <v>289</v>
      </c>
      <c r="F25" s="18">
        <f t="shared" si="8"/>
        <v>7.08</v>
      </c>
      <c r="H25" s="2"/>
      <c r="I25" s="2"/>
      <c r="J25" s="2"/>
    </row>
    <row r="26" spans="2:14" s="1" customFormat="1" ht="26.1" customHeight="1" thickBot="1">
      <c r="B26" s="48" t="s">
        <v>14</v>
      </c>
      <c r="C26" s="49"/>
      <c r="D26" s="36">
        <f>D24-D25</f>
        <v>0.60000000000000142</v>
      </c>
      <c r="E26" s="36">
        <f t="shared" ref="E26:F26" si="9">E24-E25</f>
        <v>27</v>
      </c>
      <c r="F26" s="37">
        <f t="shared" si="9"/>
        <v>0.23000000000000043</v>
      </c>
      <c r="H26" s="2"/>
      <c r="I26" s="2"/>
      <c r="J26" s="2"/>
    </row>
    <row r="27" spans="2:14" s="1" customFormat="1" ht="26.1" customHeight="1">
      <c r="E27" s="2"/>
      <c r="F27" s="2"/>
    </row>
    <row r="28" spans="2:14" s="1" customFormat="1" ht="26.1" customHeight="1">
      <c r="E28" s="2"/>
      <c r="F28" s="2"/>
    </row>
    <row r="29" spans="2:14" s="1" customFormat="1" ht="26.1" customHeight="1">
      <c r="E29" s="2"/>
      <c r="F29" s="2"/>
    </row>
    <row r="30" spans="2:14" s="1" customFormat="1" ht="26.1" customHeight="1">
      <c r="E30" s="2"/>
      <c r="F30" s="2"/>
    </row>
    <row r="31" spans="2:14" s="1" customFormat="1" ht="26.1" customHeight="1">
      <c r="E31" s="2"/>
      <c r="F31" s="2"/>
    </row>
    <row r="32" spans="2:14" s="1" customFormat="1" ht="26.1" customHeight="1">
      <c r="E32" s="2"/>
      <c r="F32" s="2"/>
    </row>
    <row r="33" spans="5:6" s="1" customFormat="1" ht="26.1" customHeight="1">
      <c r="E33" s="2"/>
      <c r="F33" s="2"/>
    </row>
    <row r="34" spans="5:6" s="1" customFormat="1" ht="26.1" customHeight="1">
      <c r="E34" s="2"/>
      <c r="F34" s="2"/>
    </row>
    <row r="35" spans="5:6" s="1" customFormat="1" ht="26.1" customHeight="1">
      <c r="E35" s="2"/>
      <c r="F35" s="2"/>
    </row>
    <row r="36" spans="5:6" s="1" customFormat="1" ht="26.1" customHeight="1">
      <c r="E36" s="2"/>
      <c r="F36" s="2"/>
    </row>
    <row r="37" spans="5:6" s="1" customFormat="1" ht="26.1" customHeight="1">
      <c r="E37" s="2"/>
      <c r="F37" s="2"/>
    </row>
  </sheetData>
  <mergeCells count="6">
    <mergeCell ref="B26:C26"/>
    <mergeCell ref="B12:C12"/>
    <mergeCell ref="D12:F12"/>
    <mergeCell ref="H12:J12"/>
    <mergeCell ref="B24:C24"/>
    <mergeCell ref="B25:C25"/>
  </mergeCells>
  <phoneticPr fontId="3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mmandButton2">
          <controlPr defaultSize="0" autoLine="0" r:id="rId5">
            <anchor moveWithCells="1">
              <from>
                <xdr:col>4</xdr:col>
                <xdr:colOff>66675</xdr:colOff>
                <xdr:row>4</xdr:row>
                <xdr:rowOff>314325</xdr:rowOff>
              </from>
              <to>
                <xdr:col>6</xdr:col>
                <xdr:colOff>76200</xdr:colOff>
                <xdr:row>6</xdr:row>
                <xdr:rowOff>28575</xdr:rowOff>
              </to>
            </anchor>
          </controlPr>
        </control>
      </mc:Choice>
      <mc:Fallback>
        <control shapeId="2049" r:id="rId4" name="CommandButton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59B7-822B-4509-9BA4-A6139FAFC8F7}">
  <sheetPr codeName="Sheet_Q6">
    <tabColor theme="6"/>
  </sheetPr>
  <dimension ref="B1:N37"/>
  <sheetViews>
    <sheetView tabSelected="1" workbookViewId="0">
      <selection activeCell="R8" sqref="R8"/>
    </sheetView>
  </sheetViews>
  <sheetFormatPr defaultColWidth="10" defaultRowHeight="26.1" customHeight="1"/>
  <cols>
    <col min="1" max="1" width="10" style="38"/>
    <col min="2" max="2" width="18.75" style="38" customWidth="1"/>
    <col min="3" max="4" width="16.5" style="38" customWidth="1"/>
    <col min="5" max="5" width="13.5" style="39" customWidth="1"/>
    <col min="6" max="6" width="13.875" style="39" customWidth="1"/>
    <col min="7" max="7" width="10" style="38"/>
    <col min="8" max="8" width="11.125" style="38" customWidth="1"/>
    <col min="9" max="9" width="9.375" style="38" customWidth="1"/>
    <col min="10" max="10" width="9.875" style="38" customWidth="1"/>
    <col min="11" max="16384" width="10" style="38"/>
  </cols>
  <sheetData>
    <row r="1" spans="2:14" s="1" customFormat="1" ht="26.1" customHeight="1">
      <c r="E1" s="2"/>
      <c r="F1" s="2"/>
    </row>
    <row r="2" spans="2:14" s="1" customFormat="1" ht="26.1" customHeight="1">
      <c r="B2" s="1" t="s">
        <v>0</v>
      </c>
      <c r="E2" s="2"/>
      <c r="F2" s="2"/>
    </row>
    <row r="3" spans="2:14" s="1" customFormat="1" ht="26.1" customHeight="1">
      <c r="E3" s="2"/>
      <c r="F3" s="2"/>
    </row>
    <row r="4" spans="2:14" s="5" customFormat="1" ht="26.1" customHeight="1">
      <c r="B4" s="3" t="s">
        <v>1</v>
      </c>
      <c r="C4" s="4" t="s">
        <v>16</v>
      </c>
      <c r="E4" s="4"/>
      <c r="F4" s="4"/>
    </row>
    <row r="5" spans="2:14" s="1" customFormat="1" ht="26.1" customHeight="1" thickBot="1">
      <c r="E5" s="2"/>
      <c r="F5" s="2"/>
    </row>
    <row r="6" spans="2:14" s="1" customFormat="1" ht="26.1" customHeight="1">
      <c r="B6" s="6" t="s">
        <v>3</v>
      </c>
      <c r="C6" s="7">
        <v>45187.430555555555</v>
      </c>
      <c r="D6" s="8"/>
      <c r="E6" s="2"/>
      <c r="F6" s="2"/>
    </row>
    <row r="7" spans="2:14" s="1" customFormat="1" ht="26.1" customHeight="1" thickBot="1">
      <c r="B7" s="9" t="s">
        <v>4</v>
      </c>
      <c r="C7" s="10">
        <v>16</v>
      </c>
      <c r="D7" s="8"/>
      <c r="E7" s="2"/>
      <c r="F7" s="2"/>
    </row>
    <row r="8" spans="2:14" s="1" customFormat="1" ht="26.1" customHeight="1">
      <c r="B8" s="6" t="s">
        <v>5</v>
      </c>
      <c r="C8" s="11">
        <v>230</v>
      </c>
      <c r="D8" s="8"/>
      <c r="E8" s="2"/>
      <c r="F8" s="2"/>
    </row>
    <row r="9" spans="2:14" s="1" customFormat="1" ht="26.1" customHeight="1" thickBot="1">
      <c r="B9" s="9" t="s">
        <v>6</v>
      </c>
      <c r="C9" s="12">
        <v>7.3</v>
      </c>
      <c r="D9" s="8"/>
      <c r="E9" s="2"/>
      <c r="F9" s="2"/>
    </row>
    <row r="10" spans="2:14" s="1" customFormat="1" ht="26.1" customHeight="1">
      <c r="B10" s="13"/>
      <c r="C10" s="14"/>
      <c r="D10" s="8"/>
      <c r="E10" s="2"/>
      <c r="F10" s="2"/>
    </row>
    <row r="11" spans="2:14" s="1" customFormat="1" ht="26.1" customHeight="1" thickBot="1">
      <c r="E11" s="2"/>
      <c r="F11" s="2"/>
      <c r="L11" s="15"/>
      <c r="M11" s="15"/>
      <c r="N11" s="15"/>
    </row>
    <row r="12" spans="2:14" s="2" customFormat="1" ht="26.1" customHeight="1">
      <c r="B12" s="40" t="s">
        <v>7</v>
      </c>
      <c r="C12" s="41"/>
      <c r="D12" s="41" t="s">
        <v>16</v>
      </c>
      <c r="E12" s="41"/>
      <c r="F12" s="42"/>
      <c r="H12" s="43" t="s">
        <v>16</v>
      </c>
      <c r="I12" s="44"/>
      <c r="J12" s="45"/>
      <c r="L12" s="15"/>
      <c r="M12" s="15"/>
      <c r="N12" s="15"/>
    </row>
    <row r="13" spans="2:14" s="2" customFormat="1" ht="26.1" customHeight="1" thickBot="1">
      <c r="B13" s="16" t="s">
        <v>3</v>
      </c>
      <c r="C13" s="17" t="s">
        <v>8</v>
      </c>
      <c r="D13" s="17" t="s">
        <v>9</v>
      </c>
      <c r="E13" s="17" t="s">
        <v>10</v>
      </c>
      <c r="F13" s="18" t="s">
        <v>11</v>
      </c>
      <c r="H13" s="19" t="s">
        <v>9</v>
      </c>
      <c r="I13" s="20" t="s">
        <v>10</v>
      </c>
      <c r="J13" s="21" t="s">
        <v>11</v>
      </c>
      <c r="L13" s="15"/>
      <c r="M13" s="15"/>
      <c r="N13" s="15"/>
    </row>
    <row r="14" spans="2:14" s="2" customFormat="1" ht="26.1" customHeight="1">
      <c r="B14" s="22">
        <f>$C$6+C14/1440</f>
        <v>45187.434027777774</v>
      </c>
      <c r="C14" s="23">
        <v>5</v>
      </c>
      <c r="D14" s="23">
        <f t="shared" ref="D14:D20" si="0">baseTemp+H14</f>
        <v>16.3</v>
      </c>
      <c r="E14" s="24">
        <f>$C$8+I14</f>
        <v>236</v>
      </c>
      <c r="F14" s="25">
        <f>$C$9+J14</f>
        <v>7.41</v>
      </c>
      <c r="H14" s="26">
        <v>0.3</v>
      </c>
      <c r="I14" s="27">
        <v>6</v>
      </c>
      <c r="J14" s="28">
        <v>0.11</v>
      </c>
      <c r="L14" s="15"/>
      <c r="M14" s="15"/>
      <c r="N14" s="15"/>
    </row>
    <row r="15" spans="2:14" s="2" customFormat="1" ht="26.1" customHeight="1">
      <c r="B15" s="22">
        <f t="shared" ref="B15:B23" si="1">$C$6+C15/1440</f>
        <v>45187.451388888891</v>
      </c>
      <c r="C15" s="23">
        <v>30</v>
      </c>
      <c r="D15" s="23">
        <f t="shared" si="0"/>
        <v>15.7</v>
      </c>
      <c r="E15" s="24">
        <f t="shared" ref="E15:E20" si="2">$C$8+I15</f>
        <v>246</v>
      </c>
      <c r="F15" s="25">
        <f t="shared" ref="F15:F20" si="3">$C$9+J15</f>
        <v>7.39</v>
      </c>
      <c r="H15" s="29">
        <v>-0.3</v>
      </c>
      <c r="I15" s="30">
        <v>16</v>
      </c>
      <c r="J15" s="31">
        <v>0.09</v>
      </c>
      <c r="L15" s="15"/>
      <c r="M15" s="15"/>
      <c r="N15" s="15"/>
    </row>
    <row r="16" spans="2:14" s="2" customFormat="1" ht="26.1" customHeight="1">
      <c r="B16" s="22">
        <f t="shared" si="1"/>
        <v>45187.472222222219</v>
      </c>
      <c r="C16" s="23">
        <v>60</v>
      </c>
      <c r="D16" s="23">
        <f t="shared" si="0"/>
        <v>15.8</v>
      </c>
      <c r="E16" s="24">
        <f t="shared" si="2"/>
        <v>232</v>
      </c>
      <c r="F16" s="25">
        <f t="shared" si="3"/>
        <v>7.21</v>
      </c>
      <c r="H16" s="29">
        <v>-0.2</v>
      </c>
      <c r="I16" s="30">
        <v>2</v>
      </c>
      <c r="J16" s="31">
        <v>-0.09</v>
      </c>
      <c r="L16" s="15"/>
      <c r="M16" s="15"/>
      <c r="N16" s="15"/>
    </row>
    <row r="17" spans="2:14" s="2" customFormat="1" ht="26.1" customHeight="1">
      <c r="B17" s="22">
        <f t="shared" si="1"/>
        <v>45187.513888888891</v>
      </c>
      <c r="C17" s="23">
        <v>120</v>
      </c>
      <c r="D17" s="23">
        <f t="shared" si="0"/>
        <v>16.2</v>
      </c>
      <c r="E17" s="24">
        <f t="shared" si="2"/>
        <v>219</v>
      </c>
      <c r="F17" s="25">
        <f t="shared" si="3"/>
        <v>7.38</v>
      </c>
      <c r="H17" s="29">
        <v>0.2</v>
      </c>
      <c r="I17" s="30">
        <v>-11</v>
      </c>
      <c r="J17" s="31">
        <v>0.08</v>
      </c>
      <c r="L17" s="15"/>
      <c r="M17" s="15"/>
      <c r="N17" s="15"/>
    </row>
    <row r="18" spans="2:14" s="2" customFormat="1" ht="26.1" customHeight="1">
      <c r="B18" s="22">
        <f t="shared" si="1"/>
        <v>45187.597222222219</v>
      </c>
      <c r="C18" s="23">
        <v>240</v>
      </c>
      <c r="D18" s="23">
        <f t="shared" si="0"/>
        <v>16.100000000000001</v>
      </c>
      <c r="E18" s="24">
        <f t="shared" si="2"/>
        <v>223</v>
      </c>
      <c r="F18" s="25">
        <f t="shared" si="3"/>
        <v>7.18</v>
      </c>
      <c r="H18" s="29">
        <v>0.1</v>
      </c>
      <c r="I18" s="30">
        <v>-7</v>
      </c>
      <c r="J18" s="31">
        <v>-0.12</v>
      </c>
      <c r="L18" s="15"/>
      <c r="M18" s="15"/>
      <c r="N18" s="15"/>
    </row>
    <row r="19" spans="2:14" s="2" customFormat="1" ht="26.1" customHeight="1">
      <c r="B19" s="22">
        <f t="shared" si="1"/>
        <v>45187.763888888891</v>
      </c>
      <c r="C19" s="23">
        <v>480</v>
      </c>
      <c r="D19" s="32">
        <f t="shared" si="0"/>
        <v>15.8</v>
      </c>
      <c r="E19" s="24">
        <f t="shared" si="2"/>
        <v>245</v>
      </c>
      <c r="F19" s="25">
        <f t="shared" si="3"/>
        <v>7.18</v>
      </c>
      <c r="H19" s="29">
        <v>-0.2</v>
      </c>
      <c r="I19" s="30">
        <v>15</v>
      </c>
      <c r="J19" s="31">
        <v>-0.12</v>
      </c>
      <c r="L19" s="15"/>
      <c r="M19" s="15"/>
      <c r="N19" s="15"/>
    </row>
    <row r="20" spans="2:14" s="1" customFormat="1" ht="26.1" customHeight="1">
      <c r="B20" s="22">
        <f t="shared" si="1"/>
        <v>45188.430555555555</v>
      </c>
      <c r="C20" s="23">
        <v>1440</v>
      </c>
      <c r="D20" s="23">
        <f t="shared" si="0"/>
        <v>15.8</v>
      </c>
      <c r="E20" s="24">
        <f t="shared" si="2"/>
        <v>222</v>
      </c>
      <c r="F20" s="25">
        <f t="shared" si="3"/>
        <v>7.22</v>
      </c>
      <c r="H20" s="29">
        <v>-0.2</v>
      </c>
      <c r="I20" s="30">
        <v>-8</v>
      </c>
      <c r="J20" s="31">
        <v>-0.08</v>
      </c>
      <c r="L20" s="15"/>
      <c r="M20" s="15"/>
      <c r="N20" s="15"/>
    </row>
    <row r="21" spans="2:14" s="1" customFormat="1" ht="26.1" customHeight="1">
      <c r="B21" s="22">
        <f t="shared" si="1"/>
        <v>45188.597222222219</v>
      </c>
      <c r="C21" s="23">
        <v>1680</v>
      </c>
      <c r="D21" s="23">
        <f>$D$20</f>
        <v>15.8</v>
      </c>
      <c r="E21" s="24">
        <f>$E$20</f>
        <v>222</v>
      </c>
      <c r="F21" s="25">
        <f>$F$20</f>
        <v>7.22</v>
      </c>
      <c r="H21" s="29">
        <v>-0.3</v>
      </c>
      <c r="I21" s="30">
        <v>-14</v>
      </c>
      <c r="J21" s="31">
        <v>0.11</v>
      </c>
      <c r="L21" s="15"/>
      <c r="M21" s="15"/>
      <c r="N21" s="15"/>
    </row>
    <row r="22" spans="2:14" s="1" customFormat="1" ht="26.1" customHeight="1">
      <c r="B22" s="22">
        <f t="shared" si="1"/>
        <v>45188.763888888891</v>
      </c>
      <c r="C22" s="23">
        <v>1920</v>
      </c>
      <c r="D22" s="23">
        <f t="shared" ref="D22:D23" si="4">$D$20</f>
        <v>15.8</v>
      </c>
      <c r="E22" s="24">
        <f t="shared" ref="E22:E23" si="5">$E$20</f>
        <v>222</v>
      </c>
      <c r="F22" s="25">
        <f t="shared" ref="F22:F23" si="6">$F$20</f>
        <v>7.22</v>
      </c>
      <c r="H22" s="29">
        <v>-0.2</v>
      </c>
      <c r="I22" s="30">
        <v>-17</v>
      </c>
      <c r="J22" s="31">
        <v>0.08</v>
      </c>
      <c r="L22" s="15"/>
      <c r="M22" s="15"/>
      <c r="N22" s="15"/>
    </row>
    <row r="23" spans="2:14" s="1" customFormat="1" ht="26.1" customHeight="1" thickBot="1">
      <c r="B23" s="22">
        <f t="shared" si="1"/>
        <v>45189.430555555555</v>
      </c>
      <c r="C23" s="23">
        <v>2880</v>
      </c>
      <c r="D23" s="23">
        <f t="shared" si="4"/>
        <v>15.8</v>
      </c>
      <c r="E23" s="24">
        <f t="shared" si="5"/>
        <v>222</v>
      </c>
      <c r="F23" s="25">
        <f t="shared" si="6"/>
        <v>7.22</v>
      </c>
      <c r="H23" s="33">
        <v>-0.2</v>
      </c>
      <c r="I23" s="34">
        <v>3</v>
      </c>
      <c r="J23" s="35">
        <v>-0.09</v>
      </c>
      <c r="L23" s="15"/>
      <c r="M23" s="15"/>
      <c r="N23" s="15"/>
    </row>
    <row r="24" spans="2:14" s="1" customFormat="1" ht="26.1" customHeight="1">
      <c r="B24" s="46" t="s">
        <v>12</v>
      </c>
      <c r="C24" s="47"/>
      <c r="D24" s="17">
        <f>MAX(D14:D23)</f>
        <v>16.3</v>
      </c>
      <c r="E24" s="17">
        <f t="shared" ref="E24:F24" si="7">MAX(E14:E23)</f>
        <v>246</v>
      </c>
      <c r="F24" s="18">
        <f t="shared" si="7"/>
        <v>7.41</v>
      </c>
      <c r="H24" s="2"/>
      <c r="I24" s="2"/>
      <c r="J24" s="2"/>
    </row>
    <row r="25" spans="2:14" s="1" customFormat="1" ht="26.1" customHeight="1">
      <c r="B25" s="46" t="s">
        <v>13</v>
      </c>
      <c r="C25" s="47"/>
      <c r="D25" s="17">
        <f>MIN(D14:D23)</f>
        <v>15.7</v>
      </c>
      <c r="E25" s="17">
        <f t="shared" ref="E25:F25" si="8">MIN(E14:E23)</f>
        <v>219</v>
      </c>
      <c r="F25" s="18">
        <f t="shared" si="8"/>
        <v>7.18</v>
      </c>
      <c r="H25" s="2"/>
      <c r="I25" s="2"/>
      <c r="J25" s="2"/>
    </row>
    <row r="26" spans="2:14" s="1" customFormat="1" ht="26.1" customHeight="1" thickBot="1">
      <c r="B26" s="48" t="s">
        <v>14</v>
      </c>
      <c r="C26" s="49"/>
      <c r="D26" s="36">
        <f>D24-D25</f>
        <v>0.60000000000000142</v>
      </c>
      <c r="E26" s="36">
        <f t="shared" ref="E26:F26" si="9">E24-E25</f>
        <v>27</v>
      </c>
      <c r="F26" s="37">
        <f t="shared" si="9"/>
        <v>0.23000000000000043</v>
      </c>
      <c r="H26" s="2"/>
      <c r="I26" s="2"/>
      <c r="J26" s="2"/>
    </row>
    <row r="27" spans="2:14" s="1" customFormat="1" ht="26.1" customHeight="1">
      <c r="E27" s="2"/>
      <c r="F27" s="2"/>
    </row>
    <row r="28" spans="2:14" s="1" customFormat="1" ht="26.1" customHeight="1">
      <c r="E28" s="2"/>
      <c r="F28" s="2"/>
    </row>
    <row r="29" spans="2:14" s="1" customFormat="1" ht="26.1" customHeight="1">
      <c r="E29" s="2"/>
      <c r="F29" s="2"/>
    </row>
    <row r="30" spans="2:14" s="1" customFormat="1" ht="26.1" customHeight="1">
      <c r="E30" s="2"/>
      <c r="F30" s="2"/>
    </row>
    <row r="31" spans="2:14" s="1" customFormat="1" ht="26.1" customHeight="1">
      <c r="E31" s="2"/>
      <c r="F31" s="2"/>
    </row>
    <row r="32" spans="2:14" s="1" customFormat="1" ht="26.1" customHeight="1">
      <c r="E32" s="2"/>
      <c r="F32" s="2"/>
    </row>
    <row r="33" spans="5:6" s="1" customFormat="1" ht="26.1" customHeight="1">
      <c r="E33" s="2"/>
      <c r="F33" s="2"/>
    </row>
    <row r="34" spans="5:6" s="1" customFormat="1" ht="26.1" customHeight="1">
      <c r="E34" s="2"/>
      <c r="F34" s="2"/>
    </row>
    <row r="35" spans="5:6" s="1" customFormat="1" ht="26.1" customHeight="1">
      <c r="E35" s="2"/>
      <c r="F35" s="2"/>
    </row>
    <row r="36" spans="5:6" s="1" customFormat="1" ht="26.1" customHeight="1">
      <c r="E36" s="2"/>
      <c r="F36" s="2"/>
    </row>
    <row r="37" spans="5:6" s="1" customFormat="1" ht="26.1" customHeight="1">
      <c r="E37" s="2"/>
      <c r="F37" s="2"/>
    </row>
  </sheetData>
  <mergeCells count="6">
    <mergeCell ref="B26:C26"/>
    <mergeCell ref="B12:C12"/>
    <mergeCell ref="D12:F12"/>
    <mergeCell ref="H12:J12"/>
    <mergeCell ref="B24:C24"/>
    <mergeCell ref="B25:C25"/>
  </mergeCells>
  <phoneticPr fontId="3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mmandButton2">
          <controlPr defaultSize="0" autoLine="0" r:id="rId5">
            <anchor moveWithCells="1">
              <from>
                <xdr:col>4</xdr:col>
                <xdr:colOff>66675</xdr:colOff>
                <xdr:row>4</xdr:row>
                <xdr:rowOff>314325</xdr:rowOff>
              </from>
              <to>
                <xdr:col>6</xdr:col>
                <xdr:colOff>76200</xdr:colOff>
                <xdr:row>6</xdr:row>
                <xdr:rowOff>28575</xdr:rowOff>
              </to>
            </anchor>
          </controlPr>
        </control>
      </mc:Choice>
      <mc:Fallback>
        <control shapeId="3073" r:id="rId4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p1</vt:lpstr>
      <vt:lpstr>p2</vt:lpstr>
      <vt:lpstr>p3</vt:lpstr>
      <vt:lpstr>'p1'!baseTemp</vt:lpstr>
      <vt:lpstr>'p2'!baseTemp</vt:lpstr>
      <vt:lpstr>'p3'!baseTemp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2025-10-26T08:06:36Z</dcterms:created>
  <dcterms:modified xsi:type="dcterms:W3CDTF">2025-10-26T12:35:54Z</dcterms:modified>
</cp:coreProperties>
</file>