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05_Send\"/>
    </mc:Choice>
  </mc:AlternateContent>
  <xr:revisionPtr revIDLastSave="0" documentId="13_ncr:1_{B255AC19-595E-4954-B289-2BE124A5635B}" xr6:coauthVersionLast="47" xr6:coauthVersionMax="47" xr10:uidLastSave="{00000000-0000-0000-0000-000000000000}"/>
  <bookViews>
    <workbookView xWindow="38280" yWindow="-120" windowWidth="38640" windowHeight="21120" activeTab="3" xr2:uid="{E91079B9-95AE-4804-AC5C-BE855800B79B}"/>
  </bookViews>
  <sheets>
    <sheet name="p1" sheetId="2" r:id="rId1"/>
    <sheet name="p2" sheetId="3" r:id="rId2"/>
    <sheet name="p3" sheetId="4" r:id="rId3"/>
    <sheet name="p4" sheetId="5" r:id="rId4"/>
  </sheets>
  <externalReferences>
    <externalReference r:id="rId5"/>
    <externalReference r:id="rId6"/>
  </externalReferences>
  <definedNames>
    <definedName name="allow_ratio" localSheetId="3">[1]Recharge!$C$26</definedName>
    <definedName name="allow_ratio">[2]Recharge!$C$26</definedName>
    <definedName name="baseTemp" localSheetId="0">'p1'!$C$7</definedName>
    <definedName name="baseTemp" localSheetId="1">'p2'!$C$7</definedName>
    <definedName name="baseTemp" localSheetId="2">'p3'!$C$7</definedName>
    <definedName name="baseTemp" localSheetId="3">'p4'!$C$7</definedName>
    <definedName name="baseTemp2" localSheetId="0">'p1'!$D$7</definedName>
    <definedName name="baseTemp2" localSheetId="1">'p2'!$D$7</definedName>
    <definedName name="baseTemp2" localSheetId="2">'p3'!$D$7</definedName>
    <definedName name="baseTemp2" localSheetId="3">[1]Q2!$D$7</definedName>
    <definedName name="baseTemp2">[2]Q2!$D$7</definedName>
    <definedName name="bTemp2" localSheetId="3">[1]Q3!$D$7</definedName>
    <definedName name="bTemp2">[2]Q3!$D$7</definedName>
    <definedName name="bTemp3" localSheetId="3">[1]Q3!$E$7</definedName>
    <definedName name="bTemp3">[2]Q3!$E$7</definedName>
    <definedName name="max" localSheetId="3">[1]Recharge!$C$25</definedName>
    <definedName name="max">[2]Recharge!$C$25</definedName>
    <definedName name="rf_1" localSheetId="3">[1]Recharge!$C$28</definedName>
    <definedName name="rf_1">[2]Recharge!$C$28</definedName>
    <definedName name="rf_2" localSheetId="3">[1]Recharge!$D$28</definedName>
    <definedName name="rf_2">[2]Recharge!$D$28</definedName>
    <definedName name="rf_3" localSheetId="3">[1]Recharge!$E$28</definedName>
    <definedName name="rf_3">[2]Recharge!$E$28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22" i="5"/>
  <c r="B21" i="5"/>
  <c r="F20" i="5"/>
  <c r="F23" i="5" s="1"/>
  <c r="E20" i="5"/>
  <c r="E23" i="5" s="1"/>
  <c r="D20" i="5"/>
  <c r="D23" i="5" s="1"/>
  <c r="B20" i="5"/>
  <c r="F19" i="5"/>
  <c r="E19" i="5"/>
  <c r="D19" i="5"/>
  <c r="B19" i="5"/>
  <c r="F18" i="5"/>
  <c r="E18" i="5"/>
  <c r="D18" i="5"/>
  <c r="B18" i="5"/>
  <c r="F17" i="5"/>
  <c r="E17" i="5"/>
  <c r="D17" i="5"/>
  <c r="B17" i="5"/>
  <c r="F16" i="5"/>
  <c r="E16" i="5"/>
  <c r="D16" i="5"/>
  <c r="B16" i="5"/>
  <c r="F15" i="5"/>
  <c r="E15" i="5"/>
  <c r="D15" i="5"/>
  <c r="B15" i="5"/>
  <c r="F14" i="5"/>
  <c r="E14" i="5"/>
  <c r="D14" i="5"/>
  <c r="B14" i="5"/>
  <c r="F25" i="5" l="1"/>
  <c r="D25" i="5"/>
  <c r="E25" i="5"/>
  <c r="D21" i="5"/>
  <c r="E21" i="5"/>
  <c r="F21" i="5"/>
  <c r="D22" i="5"/>
  <c r="E22" i="5"/>
  <c r="F22" i="5"/>
  <c r="D24" i="5"/>
  <c r="E24" i="5"/>
  <c r="F24" i="5"/>
  <c r="F26" i="5" l="1"/>
  <c r="E26" i="5"/>
  <c r="D26" i="5"/>
  <c r="I23" i="4"/>
  <c r="H23" i="4"/>
  <c r="G23" i="4"/>
  <c r="F23" i="4"/>
  <c r="E23" i="4"/>
  <c r="D23" i="4"/>
  <c r="B23" i="4"/>
  <c r="I22" i="4"/>
  <c r="H22" i="4"/>
  <c r="G22" i="4"/>
  <c r="D22" i="4"/>
  <c r="B22" i="4"/>
  <c r="G21" i="4"/>
  <c r="D21" i="4"/>
  <c r="B21" i="4"/>
  <c r="I20" i="4"/>
  <c r="I21" i="4" s="1"/>
  <c r="I24" i="4" s="1"/>
  <c r="H20" i="4"/>
  <c r="H21" i="4" s="1"/>
  <c r="G20" i="4"/>
  <c r="F20" i="4"/>
  <c r="F22" i="4" s="1"/>
  <c r="E20" i="4"/>
  <c r="E22" i="4" s="1"/>
  <c r="D20" i="4"/>
  <c r="B20" i="4"/>
  <c r="I19" i="4"/>
  <c r="H19" i="4"/>
  <c r="G19" i="4"/>
  <c r="F19" i="4"/>
  <c r="E19" i="4"/>
  <c r="D19" i="4"/>
  <c r="B19" i="4"/>
  <c r="I18" i="4"/>
  <c r="H18" i="4"/>
  <c r="G18" i="4"/>
  <c r="F18" i="4"/>
  <c r="E18" i="4"/>
  <c r="D18" i="4"/>
  <c r="B18" i="4"/>
  <c r="I17" i="4"/>
  <c r="H17" i="4"/>
  <c r="G17" i="4"/>
  <c r="F17" i="4"/>
  <c r="E17" i="4"/>
  <c r="D17" i="4"/>
  <c r="B17" i="4"/>
  <c r="I16" i="4"/>
  <c r="H16" i="4"/>
  <c r="G16" i="4"/>
  <c r="F16" i="4"/>
  <c r="E16" i="4"/>
  <c r="D16" i="4"/>
  <c r="B16" i="4"/>
  <c r="I15" i="4"/>
  <c r="H15" i="4"/>
  <c r="G15" i="4"/>
  <c r="F15" i="4"/>
  <c r="E15" i="4"/>
  <c r="D15" i="4"/>
  <c r="B15" i="4"/>
  <c r="I14" i="4"/>
  <c r="H14" i="4"/>
  <c r="G14" i="4"/>
  <c r="F14" i="4"/>
  <c r="E14" i="4"/>
  <c r="D14" i="4"/>
  <c r="B14" i="4"/>
  <c r="I23" i="3"/>
  <c r="H23" i="3"/>
  <c r="G23" i="3"/>
  <c r="F23" i="3"/>
  <c r="E23" i="3"/>
  <c r="D23" i="3"/>
  <c r="B23" i="3"/>
  <c r="I22" i="3"/>
  <c r="H22" i="3"/>
  <c r="G22" i="3"/>
  <c r="D22" i="3"/>
  <c r="B22" i="3"/>
  <c r="G21" i="3"/>
  <c r="D21" i="3"/>
  <c r="B21" i="3"/>
  <c r="I20" i="3"/>
  <c r="I21" i="3" s="1"/>
  <c r="H20" i="3"/>
  <c r="H21" i="3" s="1"/>
  <c r="G20" i="3"/>
  <c r="F20" i="3"/>
  <c r="F22" i="3" s="1"/>
  <c r="E20" i="3"/>
  <c r="E22" i="3" s="1"/>
  <c r="D20" i="3"/>
  <c r="B20" i="3"/>
  <c r="I19" i="3"/>
  <c r="H19" i="3"/>
  <c r="G19" i="3"/>
  <c r="F19" i="3"/>
  <c r="E19" i="3"/>
  <c r="D19" i="3"/>
  <c r="B19" i="3"/>
  <c r="I18" i="3"/>
  <c r="H18" i="3"/>
  <c r="G18" i="3"/>
  <c r="F18" i="3"/>
  <c r="E18" i="3"/>
  <c r="D18" i="3"/>
  <c r="B18" i="3"/>
  <c r="I17" i="3"/>
  <c r="H17" i="3"/>
  <c r="G17" i="3"/>
  <c r="F17" i="3"/>
  <c r="E17" i="3"/>
  <c r="D17" i="3"/>
  <c r="B17" i="3"/>
  <c r="I16" i="3"/>
  <c r="H16" i="3"/>
  <c r="G16" i="3"/>
  <c r="F16" i="3"/>
  <c r="E16" i="3"/>
  <c r="D16" i="3"/>
  <c r="B16" i="3"/>
  <c r="I15" i="3"/>
  <c r="H15" i="3"/>
  <c r="G15" i="3"/>
  <c r="F15" i="3"/>
  <c r="E15" i="3"/>
  <c r="D15" i="3"/>
  <c r="B15" i="3"/>
  <c r="I14" i="3"/>
  <c r="H14" i="3"/>
  <c r="G14" i="3"/>
  <c r="F14" i="3"/>
  <c r="E14" i="3"/>
  <c r="D14" i="3"/>
  <c r="B14" i="3"/>
  <c r="I23" i="2"/>
  <c r="H23" i="2"/>
  <c r="G23" i="2"/>
  <c r="F23" i="2"/>
  <c r="E23" i="2"/>
  <c r="D23" i="2"/>
  <c r="B23" i="2"/>
  <c r="I22" i="2"/>
  <c r="H22" i="2"/>
  <c r="G22" i="2"/>
  <c r="D22" i="2"/>
  <c r="B22" i="2"/>
  <c r="G21" i="2"/>
  <c r="D21" i="2"/>
  <c r="B21" i="2"/>
  <c r="I20" i="2"/>
  <c r="I21" i="2" s="1"/>
  <c r="H20" i="2"/>
  <c r="H21" i="2" s="1"/>
  <c r="G20" i="2"/>
  <c r="F20" i="2"/>
  <c r="F22" i="2" s="1"/>
  <c r="E20" i="2"/>
  <c r="E22" i="2" s="1"/>
  <c r="D20" i="2"/>
  <c r="B20" i="2"/>
  <c r="I19" i="2"/>
  <c r="H19" i="2"/>
  <c r="G19" i="2"/>
  <c r="F19" i="2"/>
  <c r="E19" i="2"/>
  <c r="D19" i="2"/>
  <c r="B19" i="2"/>
  <c r="I18" i="2"/>
  <c r="H18" i="2"/>
  <c r="G18" i="2"/>
  <c r="F18" i="2"/>
  <c r="E18" i="2"/>
  <c r="D18" i="2"/>
  <c r="B18" i="2"/>
  <c r="I17" i="2"/>
  <c r="H17" i="2"/>
  <c r="G17" i="2"/>
  <c r="F17" i="2"/>
  <c r="E17" i="2"/>
  <c r="D17" i="2"/>
  <c r="B17" i="2"/>
  <c r="I16" i="2"/>
  <c r="H16" i="2"/>
  <c r="G16" i="2"/>
  <c r="F16" i="2"/>
  <c r="E16" i="2"/>
  <c r="D16" i="2"/>
  <c r="B16" i="2"/>
  <c r="I15" i="2"/>
  <c r="H15" i="2"/>
  <c r="G15" i="2"/>
  <c r="F15" i="2"/>
  <c r="E15" i="2"/>
  <c r="D15" i="2"/>
  <c r="B15" i="2"/>
  <c r="I14" i="2"/>
  <c r="H14" i="2"/>
  <c r="G14" i="2"/>
  <c r="F14" i="2"/>
  <c r="E14" i="2"/>
  <c r="D14" i="2"/>
  <c r="B14" i="2"/>
  <c r="G25" i="4" l="1"/>
  <c r="D25" i="4"/>
  <c r="H25" i="4"/>
  <c r="I25" i="4"/>
  <c r="I26" i="4" s="1"/>
  <c r="G24" i="3"/>
  <c r="H24" i="4"/>
  <c r="H26" i="4" s="1"/>
  <c r="E21" i="4"/>
  <c r="E25" i="4" s="1"/>
  <c r="F21" i="4"/>
  <c r="F24" i="4" s="1"/>
  <c r="D24" i="3"/>
  <c r="G24" i="4"/>
  <c r="D24" i="4"/>
  <c r="I25" i="3"/>
  <c r="H24" i="3"/>
  <c r="D25" i="3"/>
  <c r="F24" i="3"/>
  <c r="I24" i="3"/>
  <c r="I26" i="3" s="1"/>
  <c r="G25" i="3"/>
  <c r="H25" i="3"/>
  <c r="E21" i="3"/>
  <c r="E25" i="3" s="1"/>
  <c r="G25" i="2"/>
  <c r="F21" i="3"/>
  <c r="F25" i="3" s="1"/>
  <c r="D25" i="2"/>
  <c r="H24" i="2"/>
  <c r="I24" i="2"/>
  <c r="G24" i="2"/>
  <c r="H25" i="2"/>
  <c r="I25" i="2"/>
  <c r="D24" i="2"/>
  <c r="F24" i="2"/>
  <c r="E21" i="2"/>
  <c r="E25" i="2" s="1"/>
  <c r="F21" i="2"/>
  <c r="F25" i="2" s="1"/>
  <c r="D26" i="3" l="1"/>
  <c r="G26" i="2"/>
  <c r="G26" i="4"/>
  <c r="D26" i="4"/>
  <c r="G26" i="3"/>
  <c r="F25" i="4"/>
  <c r="F26" i="4" s="1"/>
  <c r="D26" i="2"/>
  <c r="E24" i="4"/>
  <c r="E26" i="4" s="1"/>
  <c r="E24" i="3"/>
  <c r="E26" i="3" s="1"/>
  <c r="F26" i="3"/>
  <c r="H26" i="3"/>
  <c r="F26" i="2"/>
  <c r="E24" i="2"/>
  <c r="E26" i="2" s="1"/>
  <c r="I26" i="2"/>
  <c r="H26" i="2"/>
</calcChain>
</file>

<file path=xl/sharedStrings.xml><?xml version="1.0" encoding="utf-8"?>
<sst xmlns="http://schemas.openxmlformats.org/spreadsheetml/2006/main" count="105" uniqueCount="22">
  <si>
    <t>양수정의 수질 변화기록</t>
    <phoneticPr fontId="4" type="noConversion"/>
  </si>
  <si>
    <t>Q2, 수질 1번</t>
  </si>
  <si>
    <t>측정일시</t>
    <phoneticPr fontId="4" type="noConversion"/>
  </si>
  <si>
    <t>기본 온도</t>
    <phoneticPr fontId="4" type="noConversion"/>
  </si>
  <si>
    <t>기본 EC</t>
    <phoneticPr fontId="4" type="noConversion"/>
  </si>
  <si>
    <t>기본 PH</t>
    <phoneticPr fontId="4" type="noConversion"/>
  </si>
  <si>
    <t>항목</t>
    <phoneticPr fontId="4" type="noConversion"/>
  </si>
  <si>
    <t>W-1</t>
    <phoneticPr fontId="4" type="noConversion"/>
  </si>
  <si>
    <t>W-2</t>
    <phoneticPr fontId="4" type="noConversion"/>
  </si>
  <si>
    <t>경과</t>
    <phoneticPr fontId="4" type="noConversion"/>
  </si>
  <si>
    <t>온도( ℃ )</t>
    <phoneticPr fontId="4" type="noConversion"/>
  </si>
  <si>
    <t>EC (μs/㎝)</t>
    <phoneticPr fontId="4" type="noConversion"/>
  </si>
  <si>
    <t>pH</t>
    <phoneticPr fontId="4" type="noConversion"/>
  </si>
  <si>
    <t>최대</t>
    <phoneticPr fontId="4" type="noConversion"/>
  </si>
  <si>
    <t>최소</t>
    <phoneticPr fontId="4" type="noConversion"/>
  </si>
  <si>
    <t>변화량</t>
    <phoneticPr fontId="4" type="noConversion"/>
  </si>
  <si>
    <t>W-3</t>
    <phoneticPr fontId="4" type="noConversion"/>
  </si>
  <si>
    <t>W-4</t>
    <phoneticPr fontId="4" type="noConversion"/>
  </si>
  <si>
    <t>W-5</t>
    <phoneticPr fontId="4" type="noConversion"/>
  </si>
  <si>
    <t>W-6</t>
    <phoneticPr fontId="4" type="noConversion"/>
  </si>
  <si>
    <t>Q1, 수질 1번</t>
  </si>
  <si>
    <t>W-7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</si>
</sst>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&quot;-&quot;m&quot;-&quot;d\ h:mm;@"/>
    <numFmt numFmtId="177" formatCode="#,##0.0_);[Red]\(#,##0.0\)"/>
    <numFmt numFmtId="178" formatCode="0.0"/>
    <numFmt numFmtId="179" formatCode="0.0_ "/>
    <numFmt numFmtId="180" formatCode="#,##0.00_ "/>
    <numFmt numFmtId="181" formatCode="yyyy&quot;-&quot;mm&quot;-&quot;dd\ h:mm;@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i/>
      <sz val="14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0.5"/>
      <name val="맑은 고딕"/>
      <family val="3"/>
      <charset val="129"/>
    </font>
    <font>
      <i/>
      <sz val="14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dashed">
        <color auto="1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auto="1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ashed">
        <color auto="1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77" fontId="2" fillId="2" borderId="5" xfId="1" applyNumberFormat="1" applyFont="1" applyFill="1" applyBorder="1" applyAlignment="1">
      <alignment horizontal="center" vertical="center"/>
    </xf>
    <xf numFmtId="178" fontId="2" fillId="2" borderId="6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77" fontId="2" fillId="2" borderId="9" xfId="1" applyNumberFormat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7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0" fontId="8" fillId="3" borderId="17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2" xfId="1" applyFont="1" applyFill="1" applyBorder="1" applyAlignment="1">
      <alignment horizontal="center" vertical="center"/>
    </xf>
    <xf numFmtId="0" fontId="8" fillId="3" borderId="23" xfId="1" applyFont="1" applyFill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176" fontId="8" fillId="0" borderId="25" xfId="1" applyNumberFormat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179" fontId="8" fillId="0" borderId="22" xfId="1" applyNumberFormat="1" applyFont="1" applyBorder="1" applyAlignment="1">
      <alignment horizontal="center" vertical="center"/>
    </xf>
    <xf numFmtId="177" fontId="8" fillId="0" borderId="23" xfId="1" applyNumberFormat="1" applyFont="1" applyBorder="1" applyAlignment="1">
      <alignment horizontal="center" vertical="center"/>
    </xf>
    <xf numFmtId="180" fontId="8" fillId="0" borderId="24" xfId="1" applyNumberFormat="1" applyFont="1" applyBorder="1" applyAlignment="1">
      <alignment horizontal="center" vertical="center"/>
    </xf>
    <xf numFmtId="176" fontId="8" fillId="0" borderId="17" xfId="1" applyNumberFormat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176" fontId="8" fillId="0" borderId="27" xfId="1" applyNumberFormat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2" fontId="8" fillId="3" borderId="24" xfId="1" applyNumberFormat="1" applyFont="1" applyFill="1" applyBorder="1" applyAlignment="1">
      <alignment horizontal="center" vertical="center"/>
    </xf>
    <xf numFmtId="0" fontId="8" fillId="3" borderId="31" xfId="1" applyFont="1" applyFill="1" applyBorder="1" applyAlignment="1">
      <alignment horizontal="center" vertical="center"/>
    </xf>
    <xf numFmtId="0" fontId="8" fillId="3" borderId="32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34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178" fontId="2" fillId="0" borderId="17" xfId="1" applyNumberFormat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2" fontId="2" fillId="0" borderId="18" xfId="1" applyNumberFormat="1" applyFont="1" applyBorder="1" applyAlignment="1">
      <alignment horizontal="center" vertical="center"/>
    </xf>
    <xf numFmtId="0" fontId="2" fillId="0" borderId="0" xfId="1" applyFont="1"/>
    <xf numFmtId="178" fontId="2" fillId="0" borderId="29" xfId="1" applyNumberFormat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2" fontId="2" fillId="0" borderId="30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176" fontId="2" fillId="2" borderId="36" xfId="1" applyNumberFormat="1" applyFont="1" applyFill="1" applyBorder="1" applyAlignment="1">
      <alignment horizontal="center" vertical="center"/>
    </xf>
    <xf numFmtId="177" fontId="2" fillId="2" borderId="10" xfId="1" applyNumberFormat="1" applyFont="1" applyFill="1" applyBorder="1" applyAlignment="1">
      <alignment horizontal="center" vertical="center"/>
    </xf>
    <xf numFmtId="177" fontId="2" fillId="2" borderId="36" xfId="1" applyNumberFormat="1" applyFont="1" applyFill="1" applyBorder="1" applyAlignment="1">
      <alignment horizontal="center" vertical="center"/>
    </xf>
    <xf numFmtId="40" fontId="2" fillId="2" borderId="10" xfId="1" applyNumberFormat="1" applyFont="1" applyFill="1" applyBorder="1" applyAlignment="1">
      <alignment horizontal="center" vertical="center"/>
    </xf>
    <xf numFmtId="0" fontId="1" fillId="0" borderId="0" xfId="1"/>
    <xf numFmtId="0" fontId="8" fillId="4" borderId="37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181" fontId="8" fillId="0" borderId="37" xfId="1" applyNumberFormat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38" fontId="8" fillId="0" borderId="38" xfId="1" applyNumberFormat="1" applyFont="1" applyBorder="1" applyAlignment="1">
      <alignment horizontal="center" vertical="center"/>
    </xf>
    <xf numFmtId="180" fontId="8" fillId="0" borderId="39" xfId="1" applyNumberFormat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178" fontId="8" fillId="0" borderId="38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/>
    </xf>
    <xf numFmtId="0" fontId="8" fillId="3" borderId="30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3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36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3F15C8D3-4CE0-4B5E-B95E-A94C5A59BC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</xdr:row>
          <xdr:rowOff>314325</xdr:rowOff>
        </xdr:from>
        <xdr:to>
          <xdr:col>6</xdr:col>
          <xdr:colOff>76200</xdr:colOff>
          <xdr:row>6</xdr:row>
          <xdr:rowOff>28575</xdr:rowOff>
        </xdr:to>
        <xdr:sp macro="" textlink="">
          <xdr:nvSpPr>
            <xdr:cNvPr id="4097" name="CommandButton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5_Send\B3_&#44592;&#48376;&#44288;&#51221;%20&#45936;&#51060;&#53440;%20&#51648;&#50676;&#44277;%20-%2030&#44277;%20,%202025-10-16,%201.xlsm" TargetMode="External"/><Relationship Id="rId1" Type="http://schemas.openxmlformats.org/officeDocument/2006/relationships/externalLinkPath" Target="B3_&#44592;&#48376;&#44288;&#51221;%20&#45936;&#51060;&#53440;%20&#51648;&#50676;&#44277;%20-%2030&#44277;%20,%202025-10-16,%20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_hardRain\09_ihanseol%20-%202024\10_&#51648;&#50676;&#44277;%20-%20&#49436;&#50872;&#49884;,%20&#51060;&#47004;&#46300;%20R&amp;D&#49468;&#53552;%20,%2030&#44060;&#44277;%20-%20&#54620;&#51068;&#51648;&#54616;&#49688;\02_&#44592;&#48376;&#44288;&#51221;%20&#45936;&#51060;&#53440;%20&#51648;&#50676;&#44277;%20-%2030&#44277;%20,%20&#51060;&#47004;&#46300;%20R&amp;D&#49468;&#53552;%20.xlsm" TargetMode="External"/><Relationship Id="rId1" Type="http://schemas.openxmlformats.org/officeDocument/2006/relationships/externalLinkPath" Target="/09_hardRain/09_ihanseol%20-%202024/10_&#51648;&#50676;&#44277;%20-%20&#49436;&#50872;&#49884;,%20&#51060;&#47004;&#46300;%20R&amp;D&#49468;&#53552;%20,%2030&#44060;&#44277;%20-%20&#54620;&#51068;&#51648;&#54616;&#49688;/02_&#44592;&#48376;&#44288;&#51221;%20&#45936;&#51060;&#53440;%20&#51648;&#50676;&#44277;%20-%2030&#44277;%20,%20&#51060;&#47004;&#46300;%20R&amp;D&#49468;&#53552;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EA"/>
      <sheetName val="All"/>
      <sheetName val="Y"/>
      <sheetName val="표준편차"/>
      <sheetName val="DmsToDegree"/>
      <sheetName val="Recharge"/>
      <sheetName val="drastic"/>
      <sheetName val="location"/>
      <sheetName val="AggStep"/>
      <sheetName val="AggChart"/>
      <sheetName val="YangSoo"/>
      <sheetName val="water"/>
      <sheetName val="Aggregate1"/>
      <sheetName val="Aggregate2"/>
      <sheetName val="aggWhpa"/>
      <sheetName val="AggSum"/>
      <sheetName val="GPTRACK"/>
      <sheetName val="Well"/>
      <sheetName val="1"/>
      <sheetName val="2"/>
      <sheetName val="3"/>
      <sheetName val="Q1"/>
      <sheetName val="Q2"/>
      <sheetName val="Q3"/>
      <sheetName val="p1"/>
      <sheetName val="p2"/>
      <sheetName val="p3"/>
      <sheetName val="Impact"/>
    </sheetNames>
    <sheetDataSet>
      <sheetData sheetId="0"/>
      <sheetData sheetId="1"/>
      <sheetData sheetId="2"/>
      <sheetData sheetId="3"/>
      <sheetData sheetId="4"/>
      <sheetData sheetId="5">
        <row r="25">
          <cell r="C25">
            <v>1224.5999999999999</v>
          </cell>
        </row>
        <row r="26">
          <cell r="C26">
            <v>0.69599999999999995</v>
          </cell>
        </row>
        <row r="28">
          <cell r="C28">
            <v>0.155</v>
          </cell>
          <cell r="D28">
            <v>0.152</v>
          </cell>
          <cell r="E28">
            <v>0.17100000000000001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7">
          <cell r="D7">
            <v>14</v>
          </cell>
        </row>
      </sheetData>
      <sheetData sheetId="23">
        <row r="7">
          <cell r="D7">
            <v>14.8</v>
          </cell>
          <cell r="E7">
            <v>14.9</v>
          </cell>
        </row>
      </sheetData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EA"/>
      <sheetName val="All"/>
      <sheetName val="Y"/>
      <sheetName val="Recharge"/>
      <sheetName val="drastic"/>
      <sheetName val="location"/>
      <sheetName val="AggStep"/>
      <sheetName val="AggChart"/>
      <sheetName val="YangSoo"/>
      <sheetName val="water"/>
      <sheetName val="Well"/>
      <sheetName val="Aggregate1"/>
      <sheetName val="Aggregate2"/>
      <sheetName val="aggWhpa"/>
      <sheetName val="AggSu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Q1"/>
      <sheetName val="Q2"/>
      <sheetName val="Q3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</sheetNames>
    <sheetDataSet>
      <sheetData sheetId="0"/>
      <sheetData sheetId="1"/>
      <sheetData sheetId="2"/>
      <sheetData sheetId="3">
        <row r="25">
          <cell r="C25">
            <v>1439.8</v>
          </cell>
        </row>
        <row r="26">
          <cell r="C26">
            <v>0.70599999999999996</v>
          </cell>
        </row>
        <row r="28">
          <cell r="C28">
            <v>0.128</v>
          </cell>
          <cell r="D28">
            <v>0.152</v>
          </cell>
          <cell r="E28">
            <v>0.17100000000000001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7">
          <cell r="D7">
            <v>14</v>
          </cell>
        </row>
      </sheetData>
      <sheetData sheetId="47">
        <row r="7">
          <cell r="D7">
            <v>14.8</v>
          </cell>
          <cell r="E7">
            <v>14.9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7F15-0F43-4394-858E-8E17F663E188}">
  <sheetPr codeName="Sheet_Q4">
    <tabColor theme="6"/>
  </sheetPr>
  <dimension ref="B1:J44"/>
  <sheetViews>
    <sheetView workbookViewId="0">
      <selection activeCell="M13" sqref="M13"/>
    </sheetView>
  </sheetViews>
  <sheetFormatPr defaultColWidth="10" defaultRowHeight="16.5"/>
  <cols>
    <col min="1" max="1" width="10" style="45"/>
    <col min="2" max="2" width="14.75" style="45" customWidth="1"/>
    <col min="3" max="3" width="13.125" style="45" bestFit="1" customWidth="1"/>
    <col min="4" max="4" width="9.875" style="45" customWidth="1"/>
    <col min="5" max="6" width="9.875" style="49" customWidth="1"/>
    <col min="7" max="13" width="9.875" style="45" customWidth="1"/>
    <col min="14" max="16384" width="10" style="45"/>
  </cols>
  <sheetData>
    <row r="1" spans="2:9" s="1" customFormat="1" ht="26.1" customHeight="1">
      <c r="E1" s="2"/>
      <c r="F1" s="2"/>
    </row>
    <row r="2" spans="2:9" s="1" customFormat="1" ht="26.1" customHeight="1">
      <c r="B2" s="1" t="s">
        <v>0</v>
      </c>
      <c r="E2" s="2"/>
      <c r="F2" s="2"/>
    </row>
    <row r="3" spans="2:9" s="1" customFormat="1" ht="26.1" customHeight="1">
      <c r="E3" s="2"/>
      <c r="F3" s="2"/>
    </row>
    <row r="4" spans="2:9" s="1" customFormat="1" ht="26.1" customHeight="1">
      <c r="B4" s="3" t="s">
        <v>1</v>
      </c>
      <c r="E4" s="2"/>
      <c r="F4" s="2"/>
    </row>
    <row r="5" spans="2:9" s="1" customFormat="1" ht="26.1" customHeight="1" thickBot="1">
      <c r="E5" s="2"/>
      <c r="F5" s="2"/>
    </row>
    <row r="6" spans="2:9" s="1" customFormat="1" ht="26.1" customHeight="1">
      <c r="B6" s="4" t="s">
        <v>2</v>
      </c>
      <c r="C6" s="5">
        <v>45370.569444444445</v>
      </c>
      <c r="D6" s="6"/>
      <c r="E6" s="2"/>
      <c r="F6" s="2"/>
    </row>
    <row r="7" spans="2:9" s="1" customFormat="1" ht="26.1" customHeight="1" thickBot="1">
      <c r="B7" s="7" t="s">
        <v>3</v>
      </c>
      <c r="C7" s="8">
        <v>15.3</v>
      </c>
      <c r="D7" s="9">
        <v>15.3</v>
      </c>
      <c r="E7" s="2"/>
      <c r="F7" s="2"/>
    </row>
    <row r="8" spans="2:9" s="1" customFormat="1" ht="26.1" customHeight="1">
      <c r="B8" s="10" t="s">
        <v>4</v>
      </c>
      <c r="C8" s="11">
        <v>182</v>
      </c>
      <c r="D8" s="12">
        <v>180</v>
      </c>
      <c r="E8" s="2"/>
      <c r="F8" s="2"/>
    </row>
    <row r="9" spans="2:9" s="1" customFormat="1" ht="26.1" customHeight="1" thickBot="1">
      <c r="B9" s="7" t="s">
        <v>5</v>
      </c>
      <c r="C9" s="13">
        <v>7.5</v>
      </c>
      <c r="D9" s="14">
        <v>7.4</v>
      </c>
      <c r="E9" s="2"/>
      <c r="F9" s="2"/>
    </row>
    <row r="10" spans="2:9" s="1" customFormat="1" ht="26.1" customHeight="1">
      <c r="B10" s="15"/>
      <c r="C10" s="16"/>
      <c r="D10" s="17"/>
      <c r="E10" s="2"/>
      <c r="F10" s="2"/>
    </row>
    <row r="11" spans="2:9" s="1" customFormat="1" ht="26.1" customHeight="1" thickBot="1">
      <c r="E11" s="2"/>
      <c r="F11" s="2"/>
    </row>
    <row r="12" spans="2:9" s="2" customFormat="1" ht="26.1" customHeight="1">
      <c r="B12" s="79" t="s">
        <v>6</v>
      </c>
      <c r="C12" s="81"/>
      <c r="D12" s="79" t="s">
        <v>7</v>
      </c>
      <c r="E12" s="80"/>
      <c r="F12" s="81"/>
      <c r="G12" s="82" t="s">
        <v>8</v>
      </c>
      <c r="H12" s="83"/>
      <c r="I12" s="84"/>
    </row>
    <row r="13" spans="2:9" s="2" customFormat="1" ht="26.1" customHeight="1">
      <c r="B13" s="18" t="s">
        <v>2</v>
      </c>
      <c r="C13" s="19" t="s">
        <v>9</v>
      </c>
      <c r="D13" s="20" t="s">
        <v>10</v>
      </c>
      <c r="E13" s="21" t="s">
        <v>11</v>
      </c>
      <c r="F13" s="22" t="s">
        <v>12</v>
      </c>
      <c r="G13" s="23" t="s">
        <v>10</v>
      </c>
      <c r="H13" s="24" t="s">
        <v>11</v>
      </c>
      <c r="I13" s="25" t="s">
        <v>12</v>
      </c>
    </row>
    <row r="14" spans="2:9" s="2" customFormat="1" ht="26.1" customHeight="1">
      <c r="B14" s="26">
        <f>$C$6+C14/1440</f>
        <v>45370.572916666664</v>
      </c>
      <c r="C14" s="27">
        <v>5</v>
      </c>
      <c r="D14" s="28">
        <f t="shared" ref="D14:D23" si="0">baseTemp+D31</f>
        <v>15</v>
      </c>
      <c r="E14" s="29">
        <f t="shared" ref="E14:E20" si="1">$C$8+E31</f>
        <v>181</v>
      </c>
      <c r="F14" s="30">
        <f t="shared" ref="F14:F20" si="2">$C$9+F31</f>
        <v>7.63</v>
      </c>
      <c r="G14" s="28">
        <f t="shared" ref="G14:G23" si="3">baseTemp2+H31</f>
        <v>15.200000000000001</v>
      </c>
      <c r="H14" s="29">
        <f>$D$8+I31</f>
        <v>178</v>
      </c>
      <c r="I14" s="30">
        <f>$D$9+J31</f>
        <v>7.32</v>
      </c>
    </row>
    <row r="15" spans="2:9" s="2" customFormat="1" ht="26.1" customHeight="1">
      <c r="B15" s="31">
        <f t="shared" ref="B15:B23" si="4">$C$6+C15/1440</f>
        <v>45370.590277777781</v>
      </c>
      <c r="C15" s="32">
        <v>30</v>
      </c>
      <c r="D15" s="28">
        <f t="shared" si="0"/>
        <v>15.4</v>
      </c>
      <c r="E15" s="29">
        <f t="shared" si="1"/>
        <v>185</v>
      </c>
      <c r="F15" s="30">
        <f t="shared" si="2"/>
        <v>7.43</v>
      </c>
      <c r="G15" s="28">
        <f t="shared" si="3"/>
        <v>15.200000000000001</v>
      </c>
      <c r="H15" s="29">
        <f t="shared" ref="H15:H20" si="5">$D$8+I32</f>
        <v>179</v>
      </c>
      <c r="I15" s="30">
        <f t="shared" ref="I15:I20" si="6">$D$9+J32</f>
        <v>7.28</v>
      </c>
    </row>
    <row r="16" spans="2:9" s="2" customFormat="1" ht="26.1" customHeight="1">
      <c r="B16" s="31">
        <f t="shared" si="4"/>
        <v>45370.611111111109</v>
      </c>
      <c r="C16" s="32">
        <v>60</v>
      </c>
      <c r="D16" s="28">
        <f t="shared" si="0"/>
        <v>15.600000000000001</v>
      </c>
      <c r="E16" s="29">
        <f t="shared" si="1"/>
        <v>183</v>
      </c>
      <c r="F16" s="30">
        <f t="shared" si="2"/>
        <v>7.39</v>
      </c>
      <c r="G16" s="28">
        <f t="shared" si="3"/>
        <v>15.100000000000001</v>
      </c>
      <c r="H16" s="29">
        <f t="shared" si="5"/>
        <v>181</v>
      </c>
      <c r="I16" s="30">
        <f t="shared" si="6"/>
        <v>7.29</v>
      </c>
    </row>
    <row r="17" spans="2:10" s="2" customFormat="1" ht="26.1" customHeight="1">
      <c r="B17" s="31">
        <f t="shared" si="4"/>
        <v>45370.652777777781</v>
      </c>
      <c r="C17" s="32">
        <v>120</v>
      </c>
      <c r="D17" s="28">
        <f t="shared" si="0"/>
        <v>15.600000000000001</v>
      </c>
      <c r="E17" s="29">
        <f t="shared" si="1"/>
        <v>183</v>
      </c>
      <c r="F17" s="30">
        <f t="shared" si="2"/>
        <v>7.42</v>
      </c>
      <c r="G17" s="28">
        <f t="shared" si="3"/>
        <v>15.200000000000001</v>
      </c>
      <c r="H17" s="29">
        <f t="shared" si="5"/>
        <v>183</v>
      </c>
      <c r="I17" s="30">
        <f t="shared" si="6"/>
        <v>7.3000000000000007</v>
      </c>
    </row>
    <row r="18" spans="2:10" s="2" customFormat="1" ht="26.1" customHeight="1">
      <c r="B18" s="31">
        <f t="shared" si="4"/>
        <v>45370.736111111109</v>
      </c>
      <c r="C18" s="32">
        <v>240</v>
      </c>
      <c r="D18" s="28">
        <f t="shared" si="0"/>
        <v>15.5</v>
      </c>
      <c r="E18" s="29">
        <f t="shared" si="1"/>
        <v>185</v>
      </c>
      <c r="F18" s="30">
        <f t="shared" si="2"/>
        <v>7.58</v>
      </c>
      <c r="G18" s="28">
        <f t="shared" si="3"/>
        <v>15.100000000000001</v>
      </c>
      <c r="H18" s="29">
        <f t="shared" si="5"/>
        <v>177</v>
      </c>
      <c r="I18" s="30">
        <f t="shared" si="6"/>
        <v>7.32</v>
      </c>
    </row>
    <row r="19" spans="2:10" s="2" customFormat="1" ht="26.1" customHeight="1">
      <c r="B19" s="31">
        <f t="shared" si="4"/>
        <v>45370.902777777781</v>
      </c>
      <c r="C19" s="32">
        <v>480</v>
      </c>
      <c r="D19" s="28">
        <f t="shared" si="0"/>
        <v>15.100000000000001</v>
      </c>
      <c r="E19" s="29">
        <f t="shared" si="1"/>
        <v>184</v>
      </c>
      <c r="F19" s="30">
        <f t="shared" si="2"/>
        <v>7.62</v>
      </c>
      <c r="G19" s="28">
        <f t="shared" si="3"/>
        <v>15.200000000000001</v>
      </c>
      <c r="H19" s="29">
        <f t="shared" si="5"/>
        <v>177</v>
      </c>
      <c r="I19" s="30">
        <f t="shared" si="6"/>
        <v>7.33</v>
      </c>
    </row>
    <row r="20" spans="2:10" s="1" customFormat="1" ht="26.1" customHeight="1">
      <c r="B20" s="31">
        <f t="shared" si="4"/>
        <v>45371.569444444445</v>
      </c>
      <c r="C20" s="32">
        <v>1440</v>
      </c>
      <c r="D20" s="28">
        <f t="shared" si="0"/>
        <v>15.200000000000001</v>
      </c>
      <c r="E20" s="29">
        <f t="shared" si="1"/>
        <v>185</v>
      </c>
      <c r="F20" s="30">
        <f t="shared" si="2"/>
        <v>7.58</v>
      </c>
      <c r="G20" s="28">
        <f t="shared" si="3"/>
        <v>15.5</v>
      </c>
      <c r="H20" s="29">
        <f t="shared" si="5"/>
        <v>178</v>
      </c>
      <c r="I20" s="30">
        <f t="shared" si="6"/>
        <v>7.29</v>
      </c>
    </row>
    <row r="21" spans="2:10" s="1" customFormat="1" ht="26.1" customHeight="1">
      <c r="B21" s="31">
        <f t="shared" si="4"/>
        <v>45371.736111111109</v>
      </c>
      <c r="C21" s="32">
        <v>1680</v>
      </c>
      <c r="D21" s="28">
        <f t="shared" si="0"/>
        <v>15.4</v>
      </c>
      <c r="E21" s="29">
        <f>$E$20</f>
        <v>185</v>
      </c>
      <c r="F21" s="30">
        <f>$F$20</f>
        <v>7.58</v>
      </c>
      <c r="G21" s="28">
        <f t="shared" si="3"/>
        <v>15.4</v>
      </c>
      <c r="H21" s="29">
        <f>$H$20</f>
        <v>178</v>
      </c>
      <c r="I21" s="30">
        <f>$I$20</f>
        <v>7.29</v>
      </c>
    </row>
    <row r="22" spans="2:10" s="1" customFormat="1" ht="26.1" customHeight="1">
      <c r="B22" s="31">
        <f t="shared" si="4"/>
        <v>45371.902777777781</v>
      </c>
      <c r="C22" s="32">
        <v>1920</v>
      </c>
      <c r="D22" s="28">
        <f t="shared" si="0"/>
        <v>15.4</v>
      </c>
      <c r="E22" s="29">
        <f t="shared" ref="E22:E23" si="7">$E$20</f>
        <v>185</v>
      </c>
      <c r="F22" s="30">
        <f t="shared" ref="F22:F23" si="8">$F$20</f>
        <v>7.58</v>
      </c>
      <c r="G22" s="28">
        <f t="shared" si="3"/>
        <v>15.600000000000001</v>
      </c>
      <c r="H22" s="29">
        <f t="shared" ref="H22:H23" si="9">$H$20</f>
        <v>178</v>
      </c>
      <c r="I22" s="30">
        <f t="shared" ref="I22:I23" si="10">$I$20</f>
        <v>7.29</v>
      </c>
    </row>
    <row r="23" spans="2:10" s="1" customFormat="1" ht="26.1" customHeight="1">
      <c r="B23" s="33">
        <f t="shared" si="4"/>
        <v>45372.569444444445</v>
      </c>
      <c r="C23" s="34">
        <v>2880</v>
      </c>
      <c r="D23" s="28">
        <f t="shared" si="0"/>
        <v>15.200000000000001</v>
      </c>
      <c r="E23" s="29">
        <f t="shared" si="7"/>
        <v>185</v>
      </c>
      <c r="F23" s="30">
        <f t="shared" si="8"/>
        <v>7.58</v>
      </c>
      <c r="G23" s="28">
        <f t="shared" si="3"/>
        <v>15.600000000000001</v>
      </c>
      <c r="H23" s="29">
        <f t="shared" si="9"/>
        <v>178</v>
      </c>
      <c r="I23" s="30">
        <f t="shared" si="10"/>
        <v>7.29</v>
      </c>
    </row>
    <row r="24" spans="2:10" s="1" customFormat="1" ht="26.1" customHeight="1">
      <c r="B24" s="85" t="s">
        <v>13</v>
      </c>
      <c r="C24" s="86"/>
      <c r="D24" s="23">
        <f>MAX(D14:D23)</f>
        <v>15.600000000000001</v>
      </c>
      <c r="E24" s="24">
        <f t="shared" ref="E24:F24" si="11">MAX(E14:E23)</f>
        <v>185</v>
      </c>
      <c r="F24" s="25">
        <f t="shared" si="11"/>
        <v>7.63</v>
      </c>
      <c r="G24" s="23">
        <f>MAX(G14:G23)</f>
        <v>15.600000000000001</v>
      </c>
      <c r="H24" s="24">
        <f t="shared" ref="H24:I24" si="12">MAX(H14:H23)</f>
        <v>183</v>
      </c>
      <c r="I24" s="25">
        <f t="shared" si="12"/>
        <v>7.33</v>
      </c>
      <c r="J24" s="2"/>
    </row>
    <row r="25" spans="2:10" s="1" customFormat="1" ht="26.1" customHeight="1">
      <c r="B25" s="85" t="s">
        <v>14</v>
      </c>
      <c r="C25" s="86"/>
      <c r="D25" s="23">
        <f>MIN(D14:D23)</f>
        <v>15</v>
      </c>
      <c r="E25" s="24">
        <f t="shared" ref="E25:F25" si="13">MIN(E14:E23)</f>
        <v>181</v>
      </c>
      <c r="F25" s="35">
        <f t="shared" si="13"/>
        <v>7.39</v>
      </c>
      <c r="G25" s="23">
        <f>MIN(G14:G23)</f>
        <v>15.100000000000001</v>
      </c>
      <c r="H25" s="24">
        <f t="shared" ref="H25:I25" si="14">MIN(H14:H23)</f>
        <v>177</v>
      </c>
      <c r="I25" s="25">
        <f t="shared" si="14"/>
        <v>7.28</v>
      </c>
      <c r="J25" s="2"/>
    </row>
    <row r="26" spans="2:10" s="1" customFormat="1" ht="26.1" customHeight="1" thickBot="1">
      <c r="B26" s="87" t="s">
        <v>15</v>
      </c>
      <c r="C26" s="88"/>
      <c r="D26" s="36">
        <f>D24-D25</f>
        <v>0.60000000000000142</v>
      </c>
      <c r="E26" s="37">
        <f t="shared" ref="E26:F26" si="15">E24-E25</f>
        <v>4</v>
      </c>
      <c r="F26" s="38">
        <f t="shared" si="15"/>
        <v>0.24000000000000021</v>
      </c>
      <c r="G26" s="36">
        <f>G24-G25</f>
        <v>0.5</v>
      </c>
      <c r="H26" s="37">
        <f t="shared" ref="H26:I26" si="16">H24-H25</f>
        <v>6</v>
      </c>
      <c r="I26" s="38">
        <f t="shared" si="16"/>
        <v>4.9999999999999822E-2</v>
      </c>
      <c r="J26" s="2"/>
    </row>
    <row r="27" spans="2:10" s="1" customFormat="1" ht="18" customHeight="1">
      <c r="E27" s="2"/>
      <c r="F27" s="2"/>
    </row>
    <row r="28" spans="2:10" s="1" customFormat="1" ht="18" customHeight="1" thickBot="1">
      <c r="E28" s="2"/>
      <c r="F28" s="2"/>
    </row>
    <row r="29" spans="2:10" s="1" customFormat="1" ht="18" customHeight="1">
      <c r="D29" s="79" t="s">
        <v>7</v>
      </c>
      <c r="E29" s="80"/>
      <c r="F29" s="81"/>
      <c r="H29" s="79" t="s">
        <v>8</v>
      </c>
      <c r="I29" s="80"/>
      <c r="J29" s="81"/>
    </row>
    <row r="30" spans="2:10" s="1" customFormat="1" ht="18" customHeight="1">
      <c r="D30" s="39" t="s">
        <v>10</v>
      </c>
      <c r="E30" s="40" t="s">
        <v>11</v>
      </c>
      <c r="F30" s="41" t="s">
        <v>12</v>
      </c>
      <c r="H30" s="39" t="s">
        <v>10</v>
      </c>
      <c r="I30" s="40" t="s">
        <v>11</v>
      </c>
      <c r="J30" s="41" t="s">
        <v>12</v>
      </c>
    </row>
    <row r="31" spans="2:10" s="1" customFormat="1" ht="18" customHeight="1">
      <c r="D31" s="42">
        <v>-0.3</v>
      </c>
      <c r="E31" s="43">
        <v>-1</v>
      </c>
      <c r="F31" s="44">
        <v>0.13</v>
      </c>
      <c r="H31" s="42">
        <v>-0.1</v>
      </c>
      <c r="I31" s="43">
        <v>-2</v>
      </c>
      <c r="J31" s="44">
        <v>-0.08</v>
      </c>
    </row>
    <row r="32" spans="2:10" s="1" customFormat="1" ht="18" customHeight="1">
      <c r="D32" s="42">
        <v>0.1</v>
      </c>
      <c r="E32" s="43">
        <v>3</v>
      </c>
      <c r="F32" s="44">
        <v>-7.0000000000000007E-2</v>
      </c>
      <c r="H32" s="42">
        <v>-0.1</v>
      </c>
      <c r="I32" s="43">
        <v>-1</v>
      </c>
      <c r="J32" s="44">
        <v>-0.12</v>
      </c>
    </row>
    <row r="33" spans="4:10" s="1" customFormat="1" ht="18" customHeight="1">
      <c r="D33" s="42">
        <v>0.3</v>
      </c>
      <c r="E33" s="43">
        <v>1</v>
      </c>
      <c r="F33" s="44">
        <v>-0.11</v>
      </c>
      <c r="H33" s="42">
        <v>-0.2</v>
      </c>
      <c r="I33" s="43">
        <v>1</v>
      </c>
      <c r="J33" s="44">
        <v>-0.11</v>
      </c>
    </row>
    <row r="34" spans="4:10" s="1" customFormat="1" ht="18" customHeight="1">
      <c r="D34" s="42">
        <v>0.3</v>
      </c>
      <c r="E34" s="43">
        <v>1</v>
      </c>
      <c r="F34" s="44">
        <v>-0.08</v>
      </c>
      <c r="H34" s="42">
        <v>-0.1</v>
      </c>
      <c r="I34" s="43">
        <v>3</v>
      </c>
      <c r="J34" s="44">
        <v>-0.1</v>
      </c>
    </row>
    <row r="35" spans="4:10" s="1" customFormat="1" ht="18" customHeight="1">
      <c r="D35" s="42">
        <v>0.2</v>
      </c>
      <c r="E35" s="43">
        <v>3</v>
      </c>
      <c r="F35" s="44">
        <v>0.08</v>
      </c>
      <c r="H35" s="42">
        <v>-0.2</v>
      </c>
      <c r="I35" s="43">
        <v>-3</v>
      </c>
      <c r="J35" s="44">
        <v>-0.08</v>
      </c>
    </row>
    <row r="36" spans="4:10" s="1" customFormat="1" ht="18" customHeight="1">
      <c r="D36" s="42">
        <v>-0.2</v>
      </c>
      <c r="E36" s="43">
        <v>2</v>
      </c>
      <c r="F36" s="44">
        <v>0.12</v>
      </c>
      <c r="H36" s="42">
        <v>-0.1</v>
      </c>
      <c r="I36" s="43">
        <v>-3</v>
      </c>
      <c r="J36" s="44">
        <v>-7.0000000000000007E-2</v>
      </c>
    </row>
    <row r="37" spans="4:10" s="1" customFormat="1" ht="18" customHeight="1">
      <c r="D37" s="42">
        <v>-0.1</v>
      </c>
      <c r="E37" s="43">
        <v>3</v>
      </c>
      <c r="F37" s="44">
        <v>0.08</v>
      </c>
      <c r="H37" s="42">
        <v>0.2</v>
      </c>
      <c r="I37" s="43">
        <v>-2</v>
      </c>
      <c r="J37" s="44">
        <v>-0.11</v>
      </c>
    </row>
    <row r="38" spans="4:10" ht="18" customHeight="1">
      <c r="D38" s="42">
        <v>0.1</v>
      </c>
      <c r="E38" s="43">
        <v>-2</v>
      </c>
      <c r="F38" s="44">
        <v>-0.12</v>
      </c>
      <c r="H38" s="42">
        <v>0.1</v>
      </c>
      <c r="I38" s="43">
        <v>3</v>
      </c>
      <c r="J38" s="44">
        <v>-0.13</v>
      </c>
    </row>
    <row r="39" spans="4:10" ht="18" customHeight="1">
      <c r="D39" s="42">
        <v>0.1</v>
      </c>
      <c r="E39" s="43">
        <v>-3</v>
      </c>
      <c r="F39" s="44">
        <v>-0.12</v>
      </c>
      <c r="H39" s="42">
        <v>0.3</v>
      </c>
      <c r="I39" s="43">
        <v>3</v>
      </c>
      <c r="J39" s="44">
        <v>0.11</v>
      </c>
    </row>
    <row r="40" spans="4:10" ht="18" customHeight="1" thickBot="1">
      <c r="D40" s="46">
        <v>-0.1</v>
      </c>
      <c r="E40" s="47">
        <v>3</v>
      </c>
      <c r="F40" s="48">
        <v>7.0000000000000007E-2</v>
      </c>
      <c r="H40" s="46">
        <v>0.3</v>
      </c>
      <c r="I40" s="47">
        <v>3</v>
      </c>
      <c r="J40" s="48">
        <v>-0.1</v>
      </c>
    </row>
    <row r="41" spans="4:10" ht="18" customHeight="1"/>
    <row r="42" spans="4:10" ht="18" customHeight="1"/>
    <row r="43" spans="4:10" ht="18" customHeight="1"/>
    <row r="44" spans="4:10" ht="18" customHeight="1"/>
  </sheetData>
  <mergeCells count="8">
    <mergeCell ref="D29:F29"/>
    <mergeCell ref="H29:J29"/>
    <mergeCell ref="B12:C12"/>
    <mergeCell ref="D12:F12"/>
    <mergeCell ref="G12:I12"/>
    <mergeCell ref="B24:C24"/>
    <mergeCell ref="B25:C25"/>
    <mergeCell ref="B26:C2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EB9-4E30-423C-8D75-ED74E246073D}">
  <sheetPr codeName="Sheet_Q5">
    <tabColor theme="6"/>
  </sheetPr>
  <dimension ref="B1:J44"/>
  <sheetViews>
    <sheetView workbookViewId="0">
      <selection activeCell="I13" sqref="I13"/>
    </sheetView>
  </sheetViews>
  <sheetFormatPr defaultColWidth="10" defaultRowHeight="16.5"/>
  <cols>
    <col min="1" max="1" width="10" style="45"/>
    <col min="2" max="2" width="14.75" style="45" customWidth="1"/>
    <col min="3" max="3" width="13.125" style="45" bestFit="1" customWidth="1"/>
    <col min="4" max="4" width="9.875" style="45" customWidth="1"/>
    <col min="5" max="6" width="9.875" style="49" customWidth="1"/>
    <col min="7" max="13" width="9.875" style="45" customWidth="1"/>
    <col min="14" max="16384" width="10" style="45"/>
  </cols>
  <sheetData>
    <row r="1" spans="2:9" s="1" customFormat="1" ht="26.1" customHeight="1">
      <c r="E1" s="2"/>
      <c r="F1" s="2"/>
    </row>
    <row r="2" spans="2:9" s="1" customFormat="1" ht="26.1" customHeight="1">
      <c r="B2" s="1" t="s">
        <v>0</v>
      </c>
      <c r="E2" s="2"/>
      <c r="F2" s="2"/>
    </row>
    <row r="3" spans="2:9" s="1" customFormat="1" ht="26.1" customHeight="1">
      <c r="E3" s="2"/>
      <c r="F3" s="2"/>
    </row>
    <row r="4" spans="2:9" s="1" customFormat="1" ht="26.1" customHeight="1">
      <c r="B4" s="3" t="s">
        <v>1</v>
      </c>
      <c r="E4" s="2"/>
      <c r="F4" s="2"/>
    </row>
    <row r="5" spans="2:9" s="1" customFormat="1" ht="26.1" customHeight="1" thickBot="1">
      <c r="E5" s="2"/>
      <c r="F5" s="2"/>
    </row>
    <row r="6" spans="2:9" s="1" customFormat="1" ht="26.1" customHeight="1">
      <c r="B6" s="4" t="s">
        <v>2</v>
      </c>
      <c r="C6" s="5">
        <v>45370.569444444445</v>
      </c>
      <c r="D6" s="6"/>
      <c r="E6" s="2"/>
      <c r="F6" s="2"/>
    </row>
    <row r="7" spans="2:9" s="1" customFormat="1" ht="26.1" customHeight="1" thickBot="1">
      <c r="B7" s="7" t="s">
        <v>3</v>
      </c>
      <c r="C7" s="8">
        <v>15.2</v>
      </c>
      <c r="D7" s="9">
        <v>15.1</v>
      </c>
      <c r="E7" s="2"/>
      <c r="F7" s="2"/>
    </row>
    <row r="8" spans="2:9" s="1" customFormat="1" ht="26.1" customHeight="1">
      <c r="B8" s="10" t="s">
        <v>4</v>
      </c>
      <c r="C8" s="11">
        <v>178</v>
      </c>
      <c r="D8" s="12">
        <v>183</v>
      </c>
      <c r="E8" s="2"/>
      <c r="F8" s="2"/>
    </row>
    <row r="9" spans="2:9" s="1" customFormat="1" ht="26.1" customHeight="1" thickBot="1">
      <c r="B9" s="7" t="s">
        <v>5</v>
      </c>
      <c r="C9" s="13">
        <v>7.4</v>
      </c>
      <c r="D9" s="14">
        <v>7.4</v>
      </c>
      <c r="E9" s="2"/>
      <c r="F9" s="2"/>
    </row>
    <row r="10" spans="2:9" s="1" customFormat="1" ht="26.1" customHeight="1">
      <c r="B10" s="15"/>
      <c r="C10" s="16"/>
      <c r="D10" s="17"/>
      <c r="E10" s="2"/>
      <c r="F10" s="2"/>
    </row>
    <row r="11" spans="2:9" s="1" customFormat="1" ht="26.1" customHeight="1" thickBot="1">
      <c r="E11" s="2"/>
      <c r="F11" s="2"/>
    </row>
    <row r="12" spans="2:9" s="2" customFormat="1" ht="26.1" customHeight="1">
      <c r="B12" s="79" t="s">
        <v>6</v>
      </c>
      <c r="C12" s="81"/>
      <c r="D12" s="79" t="s">
        <v>16</v>
      </c>
      <c r="E12" s="80"/>
      <c r="F12" s="81"/>
      <c r="G12" s="82" t="s">
        <v>17</v>
      </c>
      <c r="H12" s="83"/>
      <c r="I12" s="84"/>
    </row>
    <row r="13" spans="2:9" s="2" customFormat="1" ht="26.1" customHeight="1">
      <c r="B13" s="18" t="s">
        <v>2</v>
      </c>
      <c r="C13" s="19" t="s">
        <v>9</v>
      </c>
      <c r="D13" s="20" t="s">
        <v>10</v>
      </c>
      <c r="E13" s="21" t="s">
        <v>11</v>
      </c>
      <c r="F13" s="22" t="s">
        <v>12</v>
      </c>
      <c r="G13" s="23" t="s">
        <v>10</v>
      </c>
      <c r="H13" s="24" t="s">
        <v>11</v>
      </c>
      <c r="I13" s="25" t="s">
        <v>12</v>
      </c>
    </row>
    <row r="14" spans="2:9" s="2" customFormat="1" ht="26.1" customHeight="1">
      <c r="B14" s="26">
        <f>$C$6+C14/1440</f>
        <v>45370.572916666664</v>
      </c>
      <c r="C14" s="27">
        <v>5</v>
      </c>
      <c r="D14" s="28">
        <f t="shared" ref="D14:D23" si="0">baseTemp+D31</f>
        <v>15.299999999999999</v>
      </c>
      <c r="E14" s="29">
        <f t="shared" ref="E14:E20" si="1">$C$8+E31</f>
        <v>181</v>
      </c>
      <c r="F14" s="30">
        <f t="shared" ref="F14:F20" si="2">$C$9+F31</f>
        <v>7.49</v>
      </c>
      <c r="G14" s="28">
        <f t="shared" ref="G14:G23" si="3">baseTemp2+H31</f>
        <v>15.299999999999999</v>
      </c>
      <c r="H14" s="29">
        <f>$D$8+I31</f>
        <v>186</v>
      </c>
      <c r="I14" s="30">
        <f>$D$9+J31</f>
        <v>7.3100000000000005</v>
      </c>
    </row>
    <row r="15" spans="2:9" s="2" customFormat="1" ht="26.1" customHeight="1">
      <c r="B15" s="31">
        <f t="shared" ref="B15:B23" si="4">$C$6+C15/1440</f>
        <v>45370.590277777781</v>
      </c>
      <c r="C15" s="32">
        <v>30</v>
      </c>
      <c r="D15" s="28">
        <f t="shared" si="0"/>
        <v>15</v>
      </c>
      <c r="E15" s="29">
        <f t="shared" si="1"/>
        <v>175</v>
      </c>
      <c r="F15" s="30">
        <f t="shared" si="2"/>
        <v>7.29</v>
      </c>
      <c r="G15" s="28">
        <f t="shared" si="3"/>
        <v>15.4</v>
      </c>
      <c r="H15" s="29">
        <f t="shared" ref="H15:H20" si="5">$D$8+I32</f>
        <v>181</v>
      </c>
      <c r="I15" s="30">
        <f t="shared" ref="I15:I20" si="6">$D$9+J32</f>
        <v>7.3000000000000007</v>
      </c>
    </row>
    <row r="16" spans="2:9" s="2" customFormat="1" ht="26.1" customHeight="1">
      <c r="B16" s="31">
        <f t="shared" si="4"/>
        <v>45370.611111111109</v>
      </c>
      <c r="C16" s="32">
        <v>60</v>
      </c>
      <c r="D16" s="28">
        <f t="shared" si="0"/>
        <v>15.299999999999999</v>
      </c>
      <c r="E16" s="29">
        <f t="shared" si="1"/>
        <v>179</v>
      </c>
      <c r="F16" s="30">
        <f t="shared" si="2"/>
        <v>7.5200000000000005</v>
      </c>
      <c r="G16" s="28">
        <f t="shared" si="3"/>
        <v>14.799999999999999</v>
      </c>
      <c r="H16" s="29">
        <f t="shared" si="5"/>
        <v>185</v>
      </c>
      <c r="I16" s="30">
        <f t="shared" si="6"/>
        <v>7.29</v>
      </c>
    </row>
    <row r="17" spans="2:10" s="2" customFormat="1" ht="26.1" customHeight="1">
      <c r="B17" s="31">
        <f t="shared" si="4"/>
        <v>45370.652777777781</v>
      </c>
      <c r="C17" s="32">
        <v>120</v>
      </c>
      <c r="D17" s="28">
        <f t="shared" si="0"/>
        <v>15.299999999999999</v>
      </c>
      <c r="E17" s="29">
        <f t="shared" si="1"/>
        <v>176</v>
      </c>
      <c r="F17" s="30">
        <f t="shared" si="2"/>
        <v>7.5100000000000007</v>
      </c>
      <c r="G17" s="28">
        <f t="shared" si="3"/>
        <v>15.4</v>
      </c>
      <c r="H17" s="29">
        <f t="shared" si="5"/>
        <v>181</v>
      </c>
      <c r="I17" s="30">
        <f t="shared" si="6"/>
        <v>7.3100000000000005</v>
      </c>
    </row>
    <row r="18" spans="2:10" s="2" customFormat="1" ht="26.1" customHeight="1">
      <c r="B18" s="31">
        <f t="shared" si="4"/>
        <v>45370.736111111109</v>
      </c>
      <c r="C18" s="32">
        <v>240</v>
      </c>
      <c r="D18" s="28">
        <f t="shared" si="0"/>
        <v>15.299999999999999</v>
      </c>
      <c r="E18" s="29">
        <f t="shared" si="1"/>
        <v>179</v>
      </c>
      <c r="F18" s="30">
        <f t="shared" si="2"/>
        <v>7.2700000000000005</v>
      </c>
      <c r="G18" s="28">
        <f t="shared" si="3"/>
        <v>15.4</v>
      </c>
      <c r="H18" s="29">
        <f t="shared" si="5"/>
        <v>184</v>
      </c>
      <c r="I18" s="30">
        <f t="shared" si="6"/>
        <v>7.49</v>
      </c>
    </row>
    <row r="19" spans="2:10" s="2" customFormat="1" ht="26.1" customHeight="1">
      <c r="B19" s="31">
        <f t="shared" si="4"/>
        <v>45370.902777777781</v>
      </c>
      <c r="C19" s="32">
        <v>480</v>
      </c>
      <c r="D19" s="28">
        <f t="shared" si="0"/>
        <v>15.399999999999999</v>
      </c>
      <c r="E19" s="29">
        <f t="shared" si="1"/>
        <v>177</v>
      </c>
      <c r="F19" s="30">
        <f t="shared" si="2"/>
        <v>7.28</v>
      </c>
      <c r="G19" s="28">
        <f t="shared" si="3"/>
        <v>15</v>
      </c>
      <c r="H19" s="29">
        <f t="shared" si="5"/>
        <v>185</v>
      </c>
      <c r="I19" s="30">
        <f t="shared" si="6"/>
        <v>7.4700000000000006</v>
      </c>
    </row>
    <row r="20" spans="2:10" s="1" customFormat="1" ht="26.1" customHeight="1">
      <c r="B20" s="31">
        <f t="shared" si="4"/>
        <v>45371.569444444445</v>
      </c>
      <c r="C20" s="32">
        <v>1440</v>
      </c>
      <c r="D20" s="28">
        <f t="shared" si="0"/>
        <v>15.5</v>
      </c>
      <c r="E20" s="29">
        <f t="shared" si="1"/>
        <v>175</v>
      </c>
      <c r="F20" s="30">
        <f t="shared" si="2"/>
        <v>7.5</v>
      </c>
      <c r="G20" s="28">
        <f t="shared" si="3"/>
        <v>14.9</v>
      </c>
      <c r="H20" s="29">
        <f t="shared" si="5"/>
        <v>182</v>
      </c>
      <c r="I20" s="30">
        <f t="shared" si="6"/>
        <v>7.32</v>
      </c>
    </row>
    <row r="21" spans="2:10" s="1" customFormat="1" ht="26.1" customHeight="1">
      <c r="B21" s="31">
        <f t="shared" si="4"/>
        <v>45371.736111111109</v>
      </c>
      <c r="C21" s="32">
        <v>1680</v>
      </c>
      <c r="D21" s="28">
        <f t="shared" si="0"/>
        <v>15.1</v>
      </c>
      <c r="E21" s="29">
        <f>$E$20</f>
        <v>175</v>
      </c>
      <c r="F21" s="30">
        <f>$F$20</f>
        <v>7.5</v>
      </c>
      <c r="G21" s="28">
        <f t="shared" si="3"/>
        <v>15</v>
      </c>
      <c r="H21" s="29">
        <f>$H$20</f>
        <v>182</v>
      </c>
      <c r="I21" s="30">
        <f>$I$20</f>
        <v>7.32</v>
      </c>
    </row>
    <row r="22" spans="2:10" s="1" customFormat="1" ht="26.1" customHeight="1">
      <c r="B22" s="31">
        <f t="shared" si="4"/>
        <v>45371.902777777781</v>
      </c>
      <c r="C22" s="32">
        <v>1920</v>
      </c>
      <c r="D22" s="28">
        <f t="shared" si="0"/>
        <v>15.5</v>
      </c>
      <c r="E22" s="29">
        <f t="shared" ref="E22:E23" si="7">$E$20</f>
        <v>175</v>
      </c>
      <c r="F22" s="30">
        <f t="shared" ref="F22:F23" si="8">$F$20</f>
        <v>7.5</v>
      </c>
      <c r="G22" s="28">
        <f t="shared" si="3"/>
        <v>15.299999999999999</v>
      </c>
      <c r="H22" s="29">
        <f t="shared" ref="H22:H23" si="9">$H$20</f>
        <v>182</v>
      </c>
      <c r="I22" s="30">
        <f t="shared" ref="I22:I23" si="10">$I$20</f>
        <v>7.32</v>
      </c>
    </row>
    <row r="23" spans="2:10" s="1" customFormat="1" ht="26.1" customHeight="1">
      <c r="B23" s="33">
        <f t="shared" si="4"/>
        <v>45372.569444444445</v>
      </c>
      <c r="C23" s="34">
        <v>2880</v>
      </c>
      <c r="D23" s="28">
        <f t="shared" si="0"/>
        <v>15.1</v>
      </c>
      <c r="E23" s="29">
        <f t="shared" si="7"/>
        <v>175</v>
      </c>
      <c r="F23" s="30">
        <f t="shared" si="8"/>
        <v>7.5</v>
      </c>
      <c r="G23" s="28">
        <f t="shared" si="3"/>
        <v>15.299999999999999</v>
      </c>
      <c r="H23" s="29">
        <f t="shared" si="9"/>
        <v>182</v>
      </c>
      <c r="I23" s="30">
        <f t="shared" si="10"/>
        <v>7.32</v>
      </c>
    </row>
    <row r="24" spans="2:10" s="1" customFormat="1" ht="26.1" customHeight="1">
      <c r="B24" s="85" t="s">
        <v>13</v>
      </c>
      <c r="C24" s="86"/>
      <c r="D24" s="23">
        <f>MAX(D14:D23)</f>
        <v>15.5</v>
      </c>
      <c r="E24" s="24">
        <f t="shared" ref="E24:F24" si="11">MAX(E14:E23)</f>
        <v>181</v>
      </c>
      <c r="F24" s="25">
        <f t="shared" si="11"/>
        <v>7.5200000000000005</v>
      </c>
      <c r="G24" s="23">
        <f>MAX(G14:G23)</f>
        <v>15.4</v>
      </c>
      <c r="H24" s="24">
        <f t="shared" ref="H24:I24" si="12">MAX(H14:H23)</f>
        <v>186</v>
      </c>
      <c r="I24" s="25">
        <f t="shared" si="12"/>
        <v>7.49</v>
      </c>
      <c r="J24" s="2"/>
    </row>
    <row r="25" spans="2:10" s="1" customFormat="1" ht="26.1" customHeight="1">
      <c r="B25" s="85" t="s">
        <v>14</v>
      </c>
      <c r="C25" s="86"/>
      <c r="D25" s="23">
        <f>MIN(D14:D23)</f>
        <v>15</v>
      </c>
      <c r="E25" s="24">
        <f t="shared" ref="E25:F25" si="13">MIN(E14:E23)</f>
        <v>175</v>
      </c>
      <c r="F25" s="35">
        <f t="shared" si="13"/>
        <v>7.2700000000000005</v>
      </c>
      <c r="G25" s="23">
        <f>MIN(G14:G23)</f>
        <v>14.799999999999999</v>
      </c>
      <c r="H25" s="24">
        <f t="shared" ref="H25:I25" si="14">MIN(H14:H23)</f>
        <v>181</v>
      </c>
      <c r="I25" s="25">
        <f t="shared" si="14"/>
        <v>7.29</v>
      </c>
      <c r="J25" s="2"/>
    </row>
    <row r="26" spans="2:10" s="1" customFormat="1" ht="26.1" customHeight="1" thickBot="1">
      <c r="B26" s="87" t="s">
        <v>15</v>
      </c>
      <c r="C26" s="88"/>
      <c r="D26" s="36">
        <f>D24-D25</f>
        <v>0.5</v>
      </c>
      <c r="E26" s="37">
        <f t="shared" ref="E26:F26" si="15">E24-E25</f>
        <v>6</v>
      </c>
      <c r="F26" s="38">
        <f t="shared" si="15"/>
        <v>0.25</v>
      </c>
      <c r="G26" s="36">
        <f>G24-G25</f>
        <v>0.60000000000000142</v>
      </c>
      <c r="H26" s="37">
        <f t="shared" ref="H26:I26" si="16">H24-H25</f>
        <v>5</v>
      </c>
      <c r="I26" s="38">
        <f t="shared" si="16"/>
        <v>0.20000000000000018</v>
      </c>
      <c r="J26" s="2"/>
    </row>
    <row r="27" spans="2:10" s="1" customFormat="1" ht="18" customHeight="1">
      <c r="E27" s="2"/>
      <c r="F27" s="2"/>
    </row>
    <row r="28" spans="2:10" s="1" customFormat="1" ht="18" customHeight="1" thickBot="1">
      <c r="E28" s="2"/>
      <c r="F28" s="2"/>
    </row>
    <row r="29" spans="2:10" s="1" customFormat="1" ht="18" customHeight="1">
      <c r="D29" s="79" t="s">
        <v>16</v>
      </c>
      <c r="E29" s="80"/>
      <c r="F29" s="81"/>
      <c r="H29" s="79" t="s">
        <v>17</v>
      </c>
      <c r="I29" s="80"/>
      <c r="J29" s="81"/>
    </row>
    <row r="30" spans="2:10" s="1" customFormat="1" ht="18" customHeight="1">
      <c r="D30" s="39" t="s">
        <v>10</v>
      </c>
      <c r="E30" s="40" t="s">
        <v>11</v>
      </c>
      <c r="F30" s="41" t="s">
        <v>12</v>
      </c>
      <c r="H30" s="39" t="s">
        <v>10</v>
      </c>
      <c r="I30" s="40" t="s">
        <v>11</v>
      </c>
      <c r="J30" s="41" t="s">
        <v>12</v>
      </c>
    </row>
    <row r="31" spans="2:10" s="1" customFormat="1" ht="18" customHeight="1">
      <c r="D31" s="42">
        <v>0.1</v>
      </c>
      <c r="E31" s="43">
        <v>3</v>
      </c>
      <c r="F31" s="44">
        <v>0.09</v>
      </c>
      <c r="H31" s="42">
        <v>0.2</v>
      </c>
      <c r="I31" s="43">
        <v>3</v>
      </c>
      <c r="J31" s="44">
        <v>-0.09</v>
      </c>
    </row>
    <row r="32" spans="2:10" s="1" customFormat="1" ht="18" customHeight="1">
      <c r="D32" s="42">
        <v>-0.2</v>
      </c>
      <c r="E32" s="43">
        <v>-3</v>
      </c>
      <c r="F32" s="44">
        <v>-0.11</v>
      </c>
      <c r="H32" s="42">
        <v>0.3</v>
      </c>
      <c r="I32" s="43">
        <v>-2</v>
      </c>
      <c r="J32" s="44">
        <v>-0.1</v>
      </c>
    </row>
    <row r="33" spans="4:10" s="1" customFormat="1" ht="18" customHeight="1">
      <c r="D33" s="42">
        <v>0.1</v>
      </c>
      <c r="E33" s="43">
        <v>1</v>
      </c>
      <c r="F33" s="44">
        <v>0.12</v>
      </c>
      <c r="H33" s="42">
        <v>-0.3</v>
      </c>
      <c r="I33" s="43">
        <v>2</v>
      </c>
      <c r="J33" s="44">
        <v>-0.11</v>
      </c>
    </row>
    <row r="34" spans="4:10" s="1" customFormat="1" ht="18" customHeight="1">
      <c r="D34" s="42">
        <v>0.1</v>
      </c>
      <c r="E34" s="43">
        <v>-2</v>
      </c>
      <c r="F34" s="44">
        <v>0.11</v>
      </c>
      <c r="H34" s="42">
        <v>0.3</v>
      </c>
      <c r="I34" s="43">
        <v>-2</v>
      </c>
      <c r="J34" s="44">
        <v>-0.09</v>
      </c>
    </row>
    <row r="35" spans="4:10" s="1" customFormat="1" ht="18" customHeight="1">
      <c r="D35" s="42">
        <v>0.1</v>
      </c>
      <c r="E35" s="43">
        <v>1</v>
      </c>
      <c r="F35" s="44">
        <v>-0.13</v>
      </c>
      <c r="H35" s="42">
        <v>0.3</v>
      </c>
      <c r="I35" s="43">
        <v>1</v>
      </c>
      <c r="J35" s="44">
        <v>0.09</v>
      </c>
    </row>
    <row r="36" spans="4:10" s="1" customFormat="1" ht="18" customHeight="1">
      <c r="D36" s="42">
        <v>0.2</v>
      </c>
      <c r="E36" s="43">
        <v>-1</v>
      </c>
      <c r="F36" s="44">
        <v>-0.12</v>
      </c>
      <c r="H36" s="42">
        <v>-0.1</v>
      </c>
      <c r="I36" s="43">
        <v>2</v>
      </c>
      <c r="J36" s="44">
        <v>7.0000000000000007E-2</v>
      </c>
    </row>
    <row r="37" spans="4:10" s="1" customFormat="1" ht="18" customHeight="1">
      <c r="D37" s="42">
        <v>0.3</v>
      </c>
      <c r="E37" s="43">
        <v>-3</v>
      </c>
      <c r="F37" s="44">
        <v>0.1</v>
      </c>
      <c r="H37" s="42">
        <v>-0.2</v>
      </c>
      <c r="I37" s="43">
        <v>-1</v>
      </c>
      <c r="J37" s="44">
        <v>-0.08</v>
      </c>
    </row>
    <row r="38" spans="4:10" ht="18" customHeight="1">
      <c r="D38" s="42">
        <v>-0.1</v>
      </c>
      <c r="E38" s="43">
        <v>-3</v>
      </c>
      <c r="F38" s="44">
        <v>0.13</v>
      </c>
      <c r="H38" s="42">
        <v>-0.1</v>
      </c>
      <c r="I38" s="43">
        <v>-1</v>
      </c>
      <c r="J38" s="44">
        <v>-0.09</v>
      </c>
    </row>
    <row r="39" spans="4:10" ht="18" customHeight="1">
      <c r="D39" s="42">
        <v>0.3</v>
      </c>
      <c r="E39" s="43">
        <v>3</v>
      </c>
      <c r="F39" s="44">
        <v>7.0000000000000007E-2</v>
      </c>
      <c r="H39" s="42">
        <v>0.2</v>
      </c>
      <c r="I39" s="43">
        <v>2</v>
      </c>
      <c r="J39" s="44">
        <v>-0.12</v>
      </c>
    </row>
    <row r="40" spans="4:10" ht="18" customHeight="1" thickBot="1">
      <c r="D40" s="46">
        <v>-0.1</v>
      </c>
      <c r="E40" s="47">
        <v>-1</v>
      </c>
      <c r="F40" s="48">
        <v>0.09</v>
      </c>
      <c r="H40" s="46">
        <v>0.2</v>
      </c>
      <c r="I40" s="47">
        <v>-3</v>
      </c>
      <c r="J40" s="48">
        <v>-0.13</v>
      </c>
    </row>
    <row r="41" spans="4:10" ht="18" customHeight="1"/>
    <row r="42" spans="4:10" ht="18" customHeight="1"/>
    <row r="43" spans="4:10" ht="18" customHeight="1"/>
    <row r="44" spans="4:10" ht="18" customHeight="1"/>
  </sheetData>
  <mergeCells count="8">
    <mergeCell ref="D29:F29"/>
    <mergeCell ref="H29:J29"/>
    <mergeCell ref="B12:C12"/>
    <mergeCell ref="D12:F12"/>
    <mergeCell ref="G12:I12"/>
    <mergeCell ref="B24:C24"/>
    <mergeCell ref="B25:C25"/>
    <mergeCell ref="B26:C2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665B-541F-4230-8D44-FBE66D083708}">
  <sheetPr codeName="Sheet_Q6">
    <tabColor theme="6"/>
  </sheetPr>
  <dimension ref="B1:J44"/>
  <sheetViews>
    <sheetView workbookViewId="0">
      <selection activeCell="J8" sqref="J8"/>
    </sheetView>
  </sheetViews>
  <sheetFormatPr defaultColWidth="10" defaultRowHeight="16.5"/>
  <cols>
    <col min="1" max="1" width="10" style="45"/>
    <col min="2" max="2" width="14.75" style="45" customWidth="1"/>
    <col min="3" max="3" width="13.125" style="45" bestFit="1" customWidth="1"/>
    <col min="4" max="4" width="9.875" style="45" customWidth="1"/>
    <col min="5" max="6" width="9.875" style="49" customWidth="1"/>
    <col min="7" max="13" width="9.875" style="45" customWidth="1"/>
    <col min="14" max="16384" width="10" style="45"/>
  </cols>
  <sheetData>
    <row r="1" spans="2:9" s="1" customFormat="1" ht="26.1" customHeight="1">
      <c r="E1" s="2"/>
      <c r="F1" s="2"/>
    </row>
    <row r="2" spans="2:9" s="1" customFormat="1" ht="26.1" customHeight="1">
      <c r="B2" s="1" t="s">
        <v>0</v>
      </c>
      <c r="E2" s="2"/>
      <c r="F2" s="2"/>
    </row>
    <row r="3" spans="2:9" s="1" customFormat="1" ht="26.1" customHeight="1">
      <c r="E3" s="2"/>
      <c r="F3" s="2"/>
    </row>
    <row r="4" spans="2:9" s="1" customFormat="1" ht="26.1" customHeight="1">
      <c r="B4" s="3" t="s">
        <v>1</v>
      </c>
      <c r="E4" s="2"/>
      <c r="F4" s="2"/>
    </row>
    <row r="5" spans="2:9" s="1" customFormat="1" ht="26.1" customHeight="1" thickBot="1">
      <c r="E5" s="2"/>
      <c r="F5" s="2"/>
    </row>
    <row r="6" spans="2:9" s="1" customFormat="1" ht="26.1" customHeight="1">
      <c r="B6" s="4" t="s">
        <v>2</v>
      </c>
      <c r="C6" s="5">
        <v>45370.569444444445</v>
      </c>
      <c r="D6" s="6"/>
      <c r="E6" s="2"/>
      <c r="F6" s="2"/>
    </row>
    <row r="7" spans="2:9" s="1" customFormat="1" ht="26.1" customHeight="1" thickBot="1">
      <c r="B7" s="7" t="s">
        <v>3</v>
      </c>
      <c r="C7" s="8">
        <v>15.2</v>
      </c>
      <c r="D7" s="9">
        <v>15</v>
      </c>
      <c r="E7" s="2"/>
      <c r="F7" s="2"/>
    </row>
    <row r="8" spans="2:9" s="1" customFormat="1" ht="26.1" customHeight="1">
      <c r="B8" s="10" t="s">
        <v>4</v>
      </c>
      <c r="C8" s="11">
        <v>182</v>
      </c>
      <c r="D8" s="12">
        <v>181</v>
      </c>
      <c r="E8" s="2"/>
      <c r="F8" s="2"/>
    </row>
    <row r="9" spans="2:9" s="1" customFormat="1" ht="26.1" customHeight="1" thickBot="1">
      <c r="B9" s="7" t="s">
        <v>5</v>
      </c>
      <c r="C9" s="13">
        <v>7.4</v>
      </c>
      <c r="D9" s="14">
        <v>7.3</v>
      </c>
      <c r="E9" s="2"/>
      <c r="F9" s="2"/>
    </row>
    <row r="10" spans="2:9" s="1" customFormat="1" ht="26.1" customHeight="1">
      <c r="B10" s="15"/>
      <c r="C10" s="16"/>
      <c r="D10" s="17"/>
      <c r="E10" s="2"/>
      <c r="F10" s="2"/>
    </row>
    <row r="11" spans="2:9" s="1" customFormat="1" ht="26.1" customHeight="1" thickBot="1">
      <c r="E11" s="2"/>
      <c r="F11" s="2"/>
    </row>
    <row r="12" spans="2:9" s="2" customFormat="1" ht="26.1" customHeight="1">
      <c r="B12" s="79" t="s">
        <v>6</v>
      </c>
      <c r="C12" s="81"/>
      <c r="D12" s="79" t="s">
        <v>18</v>
      </c>
      <c r="E12" s="80"/>
      <c r="F12" s="81"/>
      <c r="G12" s="82" t="s">
        <v>19</v>
      </c>
      <c r="H12" s="83"/>
      <c r="I12" s="84"/>
    </row>
    <row r="13" spans="2:9" s="2" customFormat="1" ht="26.1" customHeight="1">
      <c r="B13" s="18" t="s">
        <v>2</v>
      </c>
      <c r="C13" s="19" t="s">
        <v>9</v>
      </c>
      <c r="D13" s="20" t="s">
        <v>10</v>
      </c>
      <c r="E13" s="21" t="s">
        <v>11</v>
      </c>
      <c r="F13" s="22" t="s">
        <v>12</v>
      </c>
      <c r="G13" s="23" t="s">
        <v>10</v>
      </c>
      <c r="H13" s="24" t="s">
        <v>11</v>
      </c>
      <c r="I13" s="25" t="s">
        <v>12</v>
      </c>
    </row>
    <row r="14" spans="2:9" s="2" customFormat="1" ht="26.1" customHeight="1">
      <c r="B14" s="26">
        <f>$C$6+C14/1440</f>
        <v>45370.572916666664</v>
      </c>
      <c r="C14" s="27">
        <v>5</v>
      </c>
      <c r="D14" s="28">
        <f t="shared" ref="D14:D23" si="0">baseTemp+D31</f>
        <v>14.899999999999999</v>
      </c>
      <c r="E14" s="29">
        <f t="shared" ref="E14:E20" si="1">$C$8+E31</f>
        <v>185</v>
      </c>
      <c r="F14" s="30">
        <f t="shared" ref="F14:F20" si="2">$C$9+F31</f>
        <v>7.49</v>
      </c>
      <c r="G14" s="28">
        <f t="shared" ref="G14:G23" si="3">baseTemp2+H31</f>
        <v>15.2</v>
      </c>
      <c r="H14" s="29">
        <f>$D$8+I31</f>
        <v>184</v>
      </c>
      <c r="I14" s="30">
        <f>$D$9+J31</f>
        <v>7.37</v>
      </c>
    </row>
    <row r="15" spans="2:9" s="2" customFormat="1" ht="26.1" customHeight="1">
      <c r="B15" s="31">
        <f t="shared" ref="B15:B23" si="4">$C$6+C15/1440</f>
        <v>45370.590277777781</v>
      </c>
      <c r="C15" s="32">
        <v>30</v>
      </c>
      <c r="D15" s="28">
        <f t="shared" si="0"/>
        <v>15.5</v>
      </c>
      <c r="E15" s="29">
        <f t="shared" si="1"/>
        <v>180</v>
      </c>
      <c r="F15" s="30">
        <f t="shared" si="2"/>
        <v>7.49</v>
      </c>
      <c r="G15" s="28">
        <f t="shared" si="3"/>
        <v>14.8</v>
      </c>
      <c r="H15" s="29">
        <f t="shared" ref="H15:H20" si="5">$D$8+I32</f>
        <v>183</v>
      </c>
      <c r="I15" s="30">
        <f t="shared" ref="I15:I20" si="6">$D$9+J32</f>
        <v>7.1899999999999995</v>
      </c>
    </row>
    <row r="16" spans="2:9" s="2" customFormat="1" ht="26.1" customHeight="1">
      <c r="B16" s="31">
        <f t="shared" si="4"/>
        <v>45370.611111111109</v>
      </c>
      <c r="C16" s="32">
        <v>60</v>
      </c>
      <c r="D16" s="28">
        <f t="shared" si="0"/>
        <v>15.5</v>
      </c>
      <c r="E16" s="29">
        <f t="shared" si="1"/>
        <v>185</v>
      </c>
      <c r="F16" s="30">
        <f t="shared" si="2"/>
        <v>7.53</v>
      </c>
      <c r="G16" s="28">
        <f t="shared" si="3"/>
        <v>15.1</v>
      </c>
      <c r="H16" s="29">
        <f t="shared" si="5"/>
        <v>179</v>
      </c>
      <c r="I16" s="30">
        <f t="shared" si="6"/>
        <v>7.38</v>
      </c>
    </row>
    <row r="17" spans="2:10" s="2" customFormat="1" ht="26.1" customHeight="1">
      <c r="B17" s="31">
        <f t="shared" si="4"/>
        <v>45370.652777777781</v>
      </c>
      <c r="C17" s="32">
        <v>120</v>
      </c>
      <c r="D17" s="28">
        <f t="shared" si="0"/>
        <v>15.399999999999999</v>
      </c>
      <c r="E17" s="29">
        <f t="shared" si="1"/>
        <v>180</v>
      </c>
      <c r="F17" s="30">
        <f t="shared" si="2"/>
        <v>7.49</v>
      </c>
      <c r="G17" s="28">
        <f t="shared" si="3"/>
        <v>15.1</v>
      </c>
      <c r="H17" s="29">
        <f t="shared" si="5"/>
        <v>180</v>
      </c>
      <c r="I17" s="30">
        <f t="shared" si="6"/>
        <v>7.21</v>
      </c>
    </row>
    <row r="18" spans="2:10" s="2" customFormat="1" ht="26.1" customHeight="1">
      <c r="B18" s="31">
        <f t="shared" si="4"/>
        <v>45370.736111111109</v>
      </c>
      <c r="C18" s="32">
        <v>240</v>
      </c>
      <c r="D18" s="28">
        <f t="shared" si="0"/>
        <v>14.899999999999999</v>
      </c>
      <c r="E18" s="29">
        <f t="shared" si="1"/>
        <v>179</v>
      </c>
      <c r="F18" s="30">
        <f t="shared" si="2"/>
        <v>7.53</v>
      </c>
      <c r="G18" s="28">
        <f t="shared" si="3"/>
        <v>14.9</v>
      </c>
      <c r="H18" s="29">
        <f t="shared" si="5"/>
        <v>182</v>
      </c>
      <c r="I18" s="30">
        <f t="shared" si="6"/>
        <v>7.42</v>
      </c>
    </row>
    <row r="19" spans="2:10" s="2" customFormat="1" ht="26.1" customHeight="1">
      <c r="B19" s="31">
        <f t="shared" si="4"/>
        <v>45370.902777777781</v>
      </c>
      <c r="C19" s="32">
        <v>480</v>
      </c>
      <c r="D19" s="28">
        <f t="shared" si="0"/>
        <v>14.899999999999999</v>
      </c>
      <c r="E19" s="29">
        <f t="shared" si="1"/>
        <v>179</v>
      </c>
      <c r="F19" s="30">
        <f t="shared" si="2"/>
        <v>7.2700000000000005</v>
      </c>
      <c r="G19" s="28">
        <f t="shared" si="3"/>
        <v>15.1</v>
      </c>
      <c r="H19" s="29">
        <f t="shared" si="5"/>
        <v>179</v>
      </c>
      <c r="I19" s="30">
        <f t="shared" si="6"/>
        <v>7.2</v>
      </c>
    </row>
    <row r="20" spans="2:10" s="1" customFormat="1" ht="26.1" customHeight="1">
      <c r="B20" s="31">
        <f t="shared" si="4"/>
        <v>45371.569444444445</v>
      </c>
      <c r="C20" s="32">
        <v>1440</v>
      </c>
      <c r="D20" s="28">
        <f t="shared" si="0"/>
        <v>15.5</v>
      </c>
      <c r="E20" s="29">
        <f t="shared" si="1"/>
        <v>180</v>
      </c>
      <c r="F20" s="30">
        <f t="shared" si="2"/>
        <v>7.5100000000000007</v>
      </c>
      <c r="G20" s="28">
        <f t="shared" si="3"/>
        <v>15.2</v>
      </c>
      <c r="H20" s="29">
        <f t="shared" si="5"/>
        <v>180</v>
      </c>
      <c r="I20" s="30">
        <f t="shared" si="6"/>
        <v>7.41</v>
      </c>
    </row>
    <row r="21" spans="2:10" s="1" customFormat="1" ht="26.1" customHeight="1">
      <c r="B21" s="31">
        <f t="shared" si="4"/>
        <v>45371.736111111109</v>
      </c>
      <c r="C21" s="32">
        <v>1680</v>
      </c>
      <c r="D21" s="28">
        <f t="shared" si="0"/>
        <v>15.5</v>
      </c>
      <c r="E21" s="29">
        <f>$E$20</f>
        <v>180</v>
      </c>
      <c r="F21" s="30">
        <f>$F$20</f>
        <v>7.5100000000000007</v>
      </c>
      <c r="G21" s="28">
        <f t="shared" si="3"/>
        <v>14.9</v>
      </c>
      <c r="H21" s="29">
        <f>$H$20</f>
        <v>180</v>
      </c>
      <c r="I21" s="30">
        <f>$I$20</f>
        <v>7.41</v>
      </c>
    </row>
    <row r="22" spans="2:10" s="1" customFormat="1" ht="26.1" customHeight="1">
      <c r="B22" s="31">
        <f t="shared" si="4"/>
        <v>45371.902777777781</v>
      </c>
      <c r="C22" s="32">
        <v>1920</v>
      </c>
      <c r="D22" s="28">
        <f t="shared" si="0"/>
        <v>15.5</v>
      </c>
      <c r="E22" s="29">
        <f t="shared" ref="E22:E23" si="7">$E$20</f>
        <v>180</v>
      </c>
      <c r="F22" s="30">
        <f t="shared" ref="F22:F23" si="8">$F$20</f>
        <v>7.5100000000000007</v>
      </c>
      <c r="G22" s="28">
        <f t="shared" si="3"/>
        <v>15.3</v>
      </c>
      <c r="H22" s="29">
        <f t="shared" ref="H22:H23" si="9">$H$20</f>
        <v>180</v>
      </c>
      <c r="I22" s="30">
        <f t="shared" ref="I22:I23" si="10">$I$20</f>
        <v>7.41</v>
      </c>
    </row>
    <row r="23" spans="2:10" s="1" customFormat="1" ht="26.1" customHeight="1">
      <c r="B23" s="33">
        <f t="shared" si="4"/>
        <v>45372.569444444445</v>
      </c>
      <c r="C23" s="34">
        <v>2880</v>
      </c>
      <c r="D23" s="28">
        <f t="shared" si="0"/>
        <v>14.899999999999999</v>
      </c>
      <c r="E23" s="29">
        <f t="shared" si="7"/>
        <v>180</v>
      </c>
      <c r="F23" s="30">
        <f t="shared" si="8"/>
        <v>7.5100000000000007</v>
      </c>
      <c r="G23" s="28">
        <f t="shared" si="3"/>
        <v>14.7</v>
      </c>
      <c r="H23" s="29">
        <f t="shared" si="9"/>
        <v>180</v>
      </c>
      <c r="I23" s="30">
        <f t="shared" si="10"/>
        <v>7.41</v>
      </c>
    </row>
    <row r="24" spans="2:10" s="1" customFormat="1" ht="26.1" customHeight="1">
      <c r="B24" s="85" t="s">
        <v>13</v>
      </c>
      <c r="C24" s="86"/>
      <c r="D24" s="23">
        <f>MAX(D14:D23)</f>
        <v>15.5</v>
      </c>
      <c r="E24" s="24">
        <f t="shared" ref="E24:F24" si="11">MAX(E14:E23)</f>
        <v>185</v>
      </c>
      <c r="F24" s="25">
        <f t="shared" si="11"/>
        <v>7.53</v>
      </c>
      <c r="G24" s="23">
        <f>MAX(G14:G23)</f>
        <v>15.3</v>
      </c>
      <c r="H24" s="24">
        <f t="shared" ref="H24:I24" si="12">MAX(H14:H23)</f>
        <v>184</v>
      </c>
      <c r="I24" s="25">
        <f t="shared" si="12"/>
        <v>7.42</v>
      </c>
      <c r="J24" s="2"/>
    </row>
    <row r="25" spans="2:10" s="1" customFormat="1" ht="26.1" customHeight="1">
      <c r="B25" s="85" t="s">
        <v>14</v>
      </c>
      <c r="C25" s="86"/>
      <c r="D25" s="23">
        <f>MIN(D14:D23)</f>
        <v>14.899999999999999</v>
      </c>
      <c r="E25" s="24">
        <f t="shared" ref="E25:F25" si="13">MIN(E14:E23)</f>
        <v>179</v>
      </c>
      <c r="F25" s="35">
        <f t="shared" si="13"/>
        <v>7.2700000000000005</v>
      </c>
      <c r="G25" s="23">
        <f>MIN(G14:G23)</f>
        <v>14.7</v>
      </c>
      <c r="H25" s="24">
        <f t="shared" ref="H25:I25" si="14">MIN(H14:H23)</f>
        <v>179</v>
      </c>
      <c r="I25" s="25">
        <f t="shared" si="14"/>
        <v>7.1899999999999995</v>
      </c>
      <c r="J25" s="2"/>
    </row>
    <row r="26" spans="2:10" s="1" customFormat="1" ht="26.1" customHeight="1" thickBot="1">
      <c r="B26" s="87" t="s">
        <v>15</v>
      </c>
      <c r="C26" s="88"/>
      <c r="D26" s="36">
        <f>D24-D25</f>
        <v>0.60000000000000142</v>
      </c>
      <c r="E26" s="37">
        <f t="shared" ref="E26:F26" si="15">E24-E25</f>
        <v>6</v>
      </c>
      <c r="F26" s="38">
        <f t="shared" si="15"/>
        <v>0.25999999999999979</v>
      </c>
      <c r="G26" s="36">
        <f>G24-G25</f>
        <v>0.60000000000000142</v>
      </c>
      <c r="H26" s="37">
        <f t="shared" ref="H26:I26" si="16">H24-H25</f>
        <v>5</v>
      </c>
      <c r="I26" s="38">
        <f t="shared" si="16"/>
        <v>0.23000000000000043</v>
      </c>
      <c r="J26" s="2"/>
    </row>
    <row r="27" spans="2:10" s="1" customFormat="1" ht="18" customHeight="1">
      <c r="E27" s="2"/>
      <c r="F27" s="2"/>
    </row>
    <row r="28" spans="2:10" s="1" customFormat="1" ht="18" customHeight="1" thickBot="1">
      <c r="E28" s="2"/>
      <c r="F28" s="2"/>
    </row>
    <row r="29" spans="2:10" s="1" customFormat="1" ht="18" customHeight="1">
      <c r="D29" s="79" t="s">
        <v>18</v>
      </c>
      <c r="E29" s="80"/>
      <c r="F29" s="81"/>
      <c r="H29" s="79" t="s">
        <v>19</v>
      </c>
      <c r="I29" s="80"/>
      <c r="J29" s="81"/>
    </row>
    <row r="30" spans="2:10" s="1" customFormat="1" ht="18" customHeight="1">
      <c r="D30" s="39" t="s">
        <v>10</v>
      </c>
      <c r="E30" s="40" t="s">
        <v>11</v>
      </c>
      <c r="F30" s="41" t="s">
        <v>12</v>
      </c>
      <c r="H30" s="39" t="s">
        <v>10</v>
      </c>
      <c r="I30" s="40" t="s">
        <v>11</v>
      </c>
      <c r="J30" s="41" t="s">
        <v>12</v>
      </c>
    </row>
    <row r="31" spans="2:10" s="1" customFormat="1" ht="18" customHeight="1">
      <c r="D31" s="42">
        <v>-0.3</v>
      </c>
      <c r="E31" s="43">
        <v>3</v>
      </c>
      <c r="F31" s="44">
        <v>0.09</v>
      </c>
      <c r="H31" s="42">
        <v>0.2</v>
      </c>
      <c r="I31" s="43">
        <v>3</v>
      </c>
      <c r="J31" s="44">
        <v>7.0000000000000007E-2</v>
      </c>
    </row>
    <row r="32" spans="2:10" s="1" customFormat="1" ht="18" customHeight="1">
      <c r="D32" s="42">
        <v>0.3</v>
      </c>
      <c r="E32" s="43">
        <v>-2</v>
      </c>
      <c r="F32" s="44">
        <v>0.09</v>
      </c>
      <c r="H32" s="42">
        <v>-0.2</v>
      </c>
      <c r="I32" s="43">
        <v>2</v>
      </c>
      <c r="J32" s="44">
        <v>-0.11</v>
      </c>
    </row>
    <row r="33" spans="4:10" s="1" customFormat="1" ht="18" customHeight="1">
      <c r="D33" s="42">
        <v>0.3</v>
      </c>
      <c r="E33" s="43">
        <v>3</v>
      </c>
      <c r="F33" s="44">
        <v>0.13</v>
      </c>
      <c r="H33" s="42">
        <v>0.1</v>
      </c>
      <c r="I33" s="43">
        <v>-2</v>
      </c>
      <c r="J33" s="44">
        <v>0.08</v>
      </c>
    </row>
    <row r="34" spans="4:10" s="1" customFormat="1" ht="18" customHeight="1">
      <c r="D34" s="42">
        <v>0.2</v>
      </c>
      <c r="E34" s="43">
        <v>-2</v>
      </c>
      <c r="F34" s="44">
        <v>0.09</v>
      </c>
      <c r="H34" s="42">
        <v>0.1</v>
      </c>
      <c r="I34" s="43">
        <v>-1</v>
      </c>
      <c r="J34" s="44">
        <v>-0.09</v>
      </c>
    </row>
    <row r="35" spans="4:10" s="1" customFormat="1" ht="18" customHeight="1">
      <c r="D35" s="42">
        <v>-0.3</v>
      </c>
      <c r="E35" s="43">
        <v>-3</v>
      </c>
      <c r="F35" s="44">
        <v>0.13</v>
      </c>
      <c r="H35" s="42">
        <v>-0.1</v>
      </c>
      <c r="I35" s="43">
        <v>1</v>
      </c>
      <c r="J35" s="44">
        <v>0.12</v>
      </c>
    </row>
    <row r="36" spans="4:10" s="1" customFormat="1" ht="18" customHeight="1">
      <c r="D36" s="42">
        <v>-0.3</v>
      </c>
      <c r="E36" s="43">
        <v>-3</v>
      </c>
      <c r="F36" s="44">
        <v>-0.13</v>
      </c>
      <c r="H36" s="42">
        <v>0.1</v>
      </c>
      <c r="I36" s="43">
        <v>-2</v>
      </c>
      <c r="J36" s="44">
        <v>-0.1</v>
      </c>
    </row>
    <row r="37" spans="4:10" s="1" customFormat="1" ht="18" customHeight="1">
      <c r="D37" s="42">
        <v>0.3</v>
      </c>
      <c r="E37" s="43">
        <v>-2</v>
      </c>
      <c r="F37" s="44">
        <v>0.11</v>
      </c>
      <c r="H37" s="42">
        <v>0.2</v>
      </c>
      <c r="I37" s="43">
        <v>-1</v>
      </c>
      <c r="J37" s="44">
        <v>0.11</v>
      </c>
    </row>
    <row r="38" spans="4:10" ht="18" customHeight="1">
      <c r="D38" s="42">
        <v>0.3</v>
      </c>
      <c r="E38" s="43">
        <v>-2</v>
      </c>
      <c r="F38" s="44">
        <v>0.13</v>
      </c>
      <c r="H38" s="42">
        <v>-0.1</v>
      </c>
      <c r="I38" s="43">
        <v>3</v>
      </c>
      <c r="J38" s="44">
        <v>7.0000000000000007E-2</v>
      </c>
    </row>
    <row r="39" spans="4:10" ht="18" customHeight="1">
      <c r="D39" s="42">
        <v>0.3</v>
      </c>
      <c r="E39" s="43">
        <v>-2</v>
      </c>
      <c r="F39" s="44">
        <v>-0.09</v>
      </c>
      <c r="H39" s="42">
        <v>0.3</v>
      </c>
      <c r="I39" s="43">
        <v>3</v>
      </c>
      <c r="J39" s="44">
        <v>-0.1</v>
      </c>
    </row>
    <row r="40" spans="4:10" ht="18" customHeight="1" thickBot="1">
      <c r="D40" s="46">
        <v>-0.3</v>
      </c>
      <c r="E40" s="47">
        <v>3</v>
      </c>
      <c r="F40" s="48">
        <v>7.0000000000000007E-2</v>
      </c>
      <c r="H40" s="46">
        <v>-0.3</v>
      </c>
      <c r="I40" s="47">
        <v>-2</v>
      </c>
      <c r="J40" s="48">
        <v>0.1</v>
      </c>
    </row>
    <row r="41" spans="4:10" ht="18" customHeight="1"/>
    <row r="42" spans="4:10" ht="18" customHeight="1"/>
    <row r="43" spans="4:10" ht="18" customHeight="1"/>
    <row r="44" spans="4:10" ht="18" customHeight="1"/>
  </sheetData>
  <mergeCells count="8">
    <mergeCell ref="D29:F29"/>
    <mergeCell ref="H29:J29"/>
    <mergeCell ref="B12:C12"/>
    <mergeCell ref="D12:F12"/>
    <mergeCell ref="G12:I12"/>
    <mergeCell ref="B24:C24"/>
    <mergeCell ref="B25:C25"/>
    <mergeCell ref="B26:C26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BFF6-3E65-499F-9917-33B15624D805}">
  <sheetPr codeName="Sheet_Q7">
    <tabColor theme="6"/>
  </sheetPr>
  <dimension ref="B1:N37"/>
  <sheetViews>
    <sheetView tabSelected="1" workbookViewId="0">
      <selection activeCell="D13" sqref="D13"/>
    </sheetView>
  </sheetViews>
  <sheetFormatPr defaultColWidth="10" defaultRowHeight="26.1" customHeight="1"/>
  <cols>
    <col min="1" max="1" width="10" style="45"/>
    <col min="2" max="2" width="18.75" style="45" customWidth="1"/>
    <col min="3" max="4" width="16.5" style="45" customWidth="1"/>
    <col min="5" max="5" width="13.5" style="49" customWidth="1"/>
    <col min="6" max="6" width="13.875" style="49" customWidth="1"/>
    <col min="7" max="7" width="10" style="45"/>
    <col min="8" max="8" width="11.125" style="45" customWidth="1"/>
    <col min="9" max="9" width="9.375" style="45" customWidth="1"/>
    <col min="10" max="10" width="9.875" style="45" customWidth="1"/>
    <col min="11" max="16384" width="10" style="45"/>
  </cols>
  <sheetData>
    <row r="1" spans="2:14" s="1" customFormat="1" ht="26.1" customHeight="1">
      <c r="E1" s="2"/>
      <c r="F1" s="2"/>
    </row>
    <row r="2" spans="2:14" s="1" customFormat="1" ht="26.1" customHeight="1">
      <c r="B2" s="1" t="s">
        <v>0</v>
      </c>
      <c r="E2" s="2"/>
      <c r="F2" s="2"/>
    </row>
    <row r="3" spans="2:14" s="1" customFormat="1" ht="26.1" customHeight="1">
      <c r="E3" s="2"/>
      <c r="F3" s="2"/>
    </row>
    <row r="4" spans="2:14" s="51" customFormat="1" ht="26.1" customHeight="1">
      <c r="B4" s="3" t="s">
        <v>20</v>
      </c>
      <c r="C4" s="50" t="s">
        <v>16</v>
      </c>
      <c r="E4" s="50"/>
      <c r="F4" s="50"/>
    </row>
    <row r="5" spans="2:14" s="1" customFormat="1" ht="26.1" customHeight="1" thickBot="1">
      <c r="E5" s="2"/>
      <c r="F5" s="2"/>
    </row>
    <row r="6" spans="2:14" s="1" customFormat="1" ht="26.1" customHeight="1">
      <c r="B6" s="10" t="s">
        <v>2</v>
      </c>
      <c r="C6" s="52">
        <v>45187.430555555555</v>
      </c>
      <c r="D6" s="17"/>
      <c r="E6" s="2"/>
      <c r="F6" s="2"/>
    </row>
    <row r="7" spans="2:14" s="1" customFormat="1" ht="26.1" customHeight="1" thickBot="1">
      <c r="B7" s="7" t="s">
        <v>3</v>
      </c>
      <c r="C7" s="53">
        <v>16</v>
      </c>
      <c r="D7" s="17"/>
      <c r="E7" s="2"/>
      <c r="F7" s="2"/>
    </row>
    <row r="8" spans="2:14" s="1" customFormat="1" ht="26.1" customHeight="1">
      <c r="B8" s="10" t="s">
        <v>4</v>
      </c>
      <c r="C8" s="54">
        <v>230</v>
      </c>
      <c r="D8" s="17"/>
      <c r="E8" s="2"/>
      <c r="F8" s="2"/>
    </row>
    <row r="9" spans="2:14" s="1" customFormat="1" ht="26.1" customHeight="1" thickBot="1">
      <c r="B9" s="7" t="s">
        <v>5</v>
      </c>
      <c r="C9" s="55">
        <v>7.3</v>
      </c>
      <c r="D9" s="17"/>
      <c r="E9" s="2"/>
      <c r="F9" s="2"/>
    </row>
    <row r="10" spans="2:14" s="1" customFormat="1" ht="26.1" customHeight="1">
      <c r="B10" s="15"/>
      <c r="C10" s="16"/>
      <c r="D10" s="17"/>
      <c r="E10" s="2"/>
      <c r="F10" s="2"/>
    </row>
    <row r="11" spans="2:14" s="1" customFormat="1" ht="26.1" customHeight="1" thickBot="1">
      <c r="E11" s="2"/>
      <c r="F11" s="2"/>
      <c r="L11" s="56"/>
      <c r="M11" s="56"/>
      <c r="N11" s="56"/>
    </row>
    <row r="12" spans="2:14" s="2" customFormat="1" ht="26.1" customHeight="1">
      <c r="B12" s="91" t="s">
        <v>6</v>
      </c>
      <c r="C12" s="92"/>
      <c r="D12" s="92" t="s">
        <v>21</v>
      </c>
      <c r="E12" s="92"/>
      <c r="F12" s="93"/>
      <c r="H12" s="94" t="s">
        <v>16</v>
      </c>
      <c r="I12" s="95"/>
      <c r="J12" s="96"/>
      <c r="L12" s="56"/>
      <c r="M12" s="56"/>
      <c r="N12" s="56"/>
    </row>
    <row r="13" spans="2:14" s="2" customFormat="1" ht="26.1" customHeight="1" thickBot="1">
      <c r="B13" s="57" t="s">
        <v>2</v>
      </c>
      <c r="C13" s="58" t="s">
        <v>9</v>
      </c>
      <c r="D13" s="58" t="s">
        <v>10</v>
      </c>
      <c r="E13" s="58" t="s">
        <v>11</v>
      </c>
      <c r="F13" s="59" t="s">
        <v>12</v>
      </c>
      <c r="H13" s="60" t="s">
        <v>10</v>
      </c>
      <c r="I13" s="61" t="s">
        <v>11</v>
      </c>
      <c r="J13" s="62" t="s">
        <v>12</v>
      </c>
      <c r="L13" s="56"/>
      <c r="M13" s="56"/>
      <c r="N13" s="56"/>
    </row>
    <row r="14" spans="2:14" s="2" customFormat="1" ht="26.1" customHeight="1">
      <c r="B14" s="63">
        <f>$C$6+C14/1440</f>
        <v>45187.434027777774</v>
      </c>
      <c r="C14" s="64">
        <v>5</v>
      </c>
      <c r="D14" s="64">
        <f t="shared" ref="D14:D20" si="0">baseTemp+H14</f>
        <v>16.3</v>
      </c>
      <c r="E14" s="65">
        <f>$C$8+I14</f>
        <v>236</v>
      </c>
      <c r="F14" s="66">
        <f>$C$9+J14</f>
        <v>7.41</v>
      </c>
      <c r="H14" s="67">
        <v>0.3</v>
      </c>
      <c r="I14" s="68">
        <v>6</v>
      </c>
      <c r="J14" s="69">
        <v>0.11</v>
      </c>
      <c r="L14" s="56"/>
      <c r="M14" s="56"/>
      <c r="N14" s="56"/>
    </row>
    <row r="15" spans="2:14" s="2" customFormat="1" ht="26.1" customHeight="1">
      <c r="B15" s="63">
        <f t="shared" ref="B15:B23" si="1">$C$6+C15/1440</f>
        <v>45187.451388888891</v>
      </c>
      <c r="C15" s="64">
        <v>30</v>
      </c>
      <c r="D15" s="64">
        <f t="shared" si="0"/>
        <v>15.7</v>
      </c>
      <c r="E15" s="65">
        <f t="shared" ref="E15:E20" si="2">$C$8+I15</f>
        <v>246</v>
      </c>
      <c r="F15" s="66">
        <f t="shared" ref="F15:F20" si="3">$C$9+J15</f>
        <v>7.39</v>
      </c>
      <c r="H15" s="70">
        <v>-0.3</v>
      </c>
      <c r="I15" s="71">
        <v>16</v>
      </c>
      <c r="J15" s="72">
        <v>0.09</v>
      </c>
      <c r="L15" s="56"/>
      <c r="M15" s="56"/>
      <c r="N15" s="56"/>
    </row>
    <row r="16" spans="2:14" s="2" customFormat="1" ht="26.1" customHeight="1">
      <c r="B16" s="63">
        <f t="shared" si="1"/>
        <v>45187.472222222219</v>
      </c>
      <c r="C16" s="64">
        <v>60</v>
      </c>
      <c r="D16" s="64">
        <f t="shared" si="0"/>
        <v>15.8</v>
      </c>
      <c r="E16" s="65">
        <f t="shared" si="2"/>
        <v>232</v>
      </c>
      <c r="F16" s="66">
        <f t="shared" si="3"/>
        <v>7.21</v>
      </c>
      <c r="H16" s="70">
        <v>-0.2</v>
      </c>
      <c r="I16" s="71">
        <v>2</v>
      </c>
      <c r="J16" s="72">
        <v>-0.09</v>
      </c>
      <c r="L16" s="56"/>
      <c r="M16" s="56"/>
      <c r="N16" s="56"/>
    </row>
    <row r="17" spans="2:14" s="2" customFormat="1" ht="26.1" customHeight="1">
      <c r="B17" s="63">
        <f t="shared" si="1"/>
        <v>45187.513888888891</v>
      </c>
      <c r="C17" s="64">
        <v>120</v>
      </c>
      <c r="D17" s="64">
        <f t="shared" si="0"/>
        <v>16.2</v>
      </c>
      <c r="E17" s="65">
        <f t="shared" si="2"/>
        <v>219</v>
      </c>
      <c r="F17" s="66">
        <f t="shared" si="3"/>
        <v>7.38</v>
      </c>
      <c r="H17" s="70">
        <v>0.2</v>
      </c>
      <c r="I17" s="71">
        <v>-11</v>
      </c>
      <c r="J17" s="72">
        <v>0.08</v>
      </c>
      <c r="L17" s="56"/>
      <c r="M17" s="56"/>
      <c r="N17" s="56"/>
    </row>
    <row r="18" spans="2:14" s="2" customFormat="1" ht="26.1" customHeight="1">
      <c r="B18" s="63">
        <f t="shared" si="1"/>
        <v>45187.597222222219</v>
      </c>
      <c r="C18" s="64">
        <v>240</v>
      </c>
      <c r="D18" s="64">
        <f t="shared" si="0"/>
        <v>16.100000000000001</v>
      </c>
      <c r="E18" s="65">
        <f t="shared" si="2"/>
        <v>223</v>
      </c>
      <c r="F18" s="66">
        <f t="shared" si="3"/>
        <v>7.18</v>
      </c>
      <c r="H18" s="70">
        <v>0.1</v>
      </c>
      <c r="I18" s="71">
        <v>-7</v>
      </c>
      <c r="J18" s="72">
        <v>-0.12</v>
      </c>
      <c r="L18" s="56"/>
      <c r="M18" s="56"/>
      <c r="N18" s="56"/>
    </row>
    <row r="19" spans="2:14" s="2" customFormat="1" ht="26.1" customHeight="1">
      <c r="B19" s="63">
        <f t="shared" si="1"/>
        <v>45187.763888888891</v>
      </c>
      <c r="C19" s="64">
        <v>480</v>
      </c>
      <c r="D19" s="73">
        <f t="shared" si="0"/>
        <v>15.8</v>
      </c>
      <c r="E19" s="65">
        <f t="shared" si="2"/>
        <v>245</v>
      </c>
      <c r="F19" s="66">
        <f t="shared" si="3"/>
        <v>7.18</v>
      </c>
      <c r="H19" s="70">
        <v>-0.2</v>
      </c>
      <c r="I19" s="71">
        <v>15</v>
      </c>
      <c r="J19" s="72">
        <v>-0.12</v>
      </c>
      <c r="L19" s="56"/>
      <c r="M19" s="56"/>
      <c r="N19" s="56"/>
    </row>
    <row r="20" spans="2:14" s="1" customFormat="1" ht="26.1" customHeight="1">
      <c r="B20" s="63">
        <f t="shared" si="1"/>
        <v>45188.430555555555</v>
      </c>
      <c r="C20" s="64">
        <v>1440</v>
      </c>
      <c r="D20" s="64">
        <f t="shared" si="0"/>
        <v>15.8</v>
      </c>
      <c r="E20" s="65">
        <f t="shared" si="2"/>
        <v>222</v>
      </c>
      <c r="F20" s="66">
        <f t="shared" si="3"/>
        <v>7.22</v>
      </c>
      <c r="H20" s="70">
        <v>-0.2</v>
      </c>
      <c r="I20" s="71">
        <v>-8</v>
      </c>
      <c r="J20" s="72">
        <v>-0.08</v>
      </c>
      <c r="L20" s="56"/>
      <c r="M20" s="56"/>
      <c r="N20" s="56"/>
    </row>
    <row r="21" spans="2:14" s="1" customFormat="1" ht="26.1" customHeight="1">
      <c r="B21" s="63">
        <f t="shared" si="1"/>
        <v>45188.597222222219</v>
      </c>
      <c r="C21" s="64">
        <v>1680</v>
      </c>
      <c r="D21" s="64">
        <f>$D$20</f>
        <v>15.8</v>
      </c>
      <c r="E21" s="65">
        <f>$E$20</f>
        <v>222</v>
      </c>
      <c r="F21" s="66">
        <f>$F$20</f>
        <v>7.22</v>
      </c>
      <c r="H21" s="70">
        <v>-0.3</v>
      </c>
      <c r="I21" s="71">
        <v>-14</v>
      </c>
      <c r="J21" s="72">
        <v>0.11</v>
      </c>
      <c r="L21" s="56"/>
      <c r="M21" s="56"/>
      <c r="N21" s="56"/>
    </row>
    <row r="22" spans="2:14" s="1" customFormat="1" ht="26.1" customHeight="1">
      <c r="B22" s="63">
        <f t="shared" si="1"/>
        <v>45188.763888888891</v>
      </c>
      <c r="C22" s="64">
        <v>1920</v>
      </c>
      <c r="D22" s="64">
        <f t="shared" ref="D22:D23" si="4">$D$20</f>
        <v>15.8</v>
      </c>
      <c r="E22" s="65">
        <f t="shared" ref="E22:E23" si="5">$E$20</f>
        <v>222</v>
      </c>
      <c r="F22" s="66">
        <f t="shared" ref="F22:F23" si="6">$F$20</f>
        <v>7.22</v>
      </c>
      <c r="H22" s="70">
        <v>-0.2</v>
      </c>
      <c r="I22" s="71">
        <v>-17</v>
      </c>
      <c r="J22" s="72">
        <v>0.08</v>
      </c>
      <c r="L22" s="56"/>
      <c r="M22" s="56"/>
      <c r="N22" s="56"/>
    </row>
    <row r="23" spans="2:14" s="1" customFormat="1" ht="26.1" customHeight="1" thickBot="1">
      <c r="B23" s="63">
        <f t="shared" si="1"/>
        <v>45189.430555555555</v>
      </c>
      <c r="C23" s="64">
        <v>2880</v>
      </c>
      <c r="D23" s="64">
        <f t="shared" si="4"/>
        <v>15.8</v>
      </c>
      <c r="E23" s="65">
        <f t="shared" si="5"/>
        <v>222</v>
      </c>
      <c r="F23" s="66">
        <f t="shared" si="6"/>
        <v>7.22</v>
      </c>
      <c r="H23" s="74">
        <v>-0.2</v>
      </c>
      <c r="I23" s="75">
        <v>3</v>
      </c>
      <c r="J23" s="76">
        <v>-0.09</v>
      </c>
      <c r="L23" s="56"/>
      <c r="M23" s="56"/>
      <c r="N23" s="56"/>
    </row>
    <row r="24" spans="2:14" s="1" customFormat="1" ht="26.1" customHeight="1">
      <c r="B24" s="97" t="s">
        <v>13</v>
      </c>
      <c r="C24" s="98"/>
      <c r="D24" s="58">
        <f>MAX(D14:D23)</f>
        <v>16.3</v>
      </c>
      <c r="E24" s="58">
        <f t="shared" ref="E24:F24" si="7">MAX(E14:E23)</f>
        <v>246</v>
      </c>
      <c r="F24" s="59">
        <f t="shared" si="7"/>
        <v>7.41</v>
      </c>
      <c r="H24" s="2"/>
      <c r="I24" s="2"/>
      <c r="J24" s="2"/>
    </row>
    <row r="25" spans="2:14" s="1" customFormat="1" ht="26.1" customHeight="1">
      <c r="B25" s="97" t="s">
        <v>14</v>
      </c>
      <c r="C25" s="98"/>
      <c r="D25" s="58">
        <f>MIN(D14:D23)</f>
        <v>15.7</v>
      </c>
      <c r="E25" s="58">
        <f t="shared" ref="E25:F25" si="8">MIN(E14:E23)</f>
        <v>219</v>
      </c>
      <c r="F25" s="59">
        <f t="shared" si="8"/>
        <v>7.18</v>
      </c>
      <c r="H25" s="2"/>
      <c r="I25" s="2"/>
      <c r="J25" s="2"/>
    </row>
    <row r="26" spans="2:14" s="1" customFormat="1" ht="26.1" customHeight="1" thickBot="1">
      <c r="B26" s="89" t="s">
        <v>15</v>
      </c>
      <c r="C26" s="90"/>
      <c r="D26" s="77">
        <f>D24-D25</f>
        <v>0.60000000000000142</v>
      </c>
      <c r="E26" s="77">
        <f t="shared" ref="E26:F26" si="9">E24-E25</f>
        <v>27</v>
      </c>
      <c r="F26" s="78">
        <f t="shared" si="9"/>
        <v>0.23000000000000043</v>
      </c>
      <c r="H26" s="2"/>
      <c r="I26" s="2"/>
      <c r="J26" s="2"/>
    </row>
    <row r="27" spans="2:14" s="1" customFormat="1" ht="26.1" customHeight="1">
      <c r="E27" s="2"/>
      <c r="F27" s="2"/>
    </row>
    <row r="28" spans="2:14" s="1" customFormat="1" ht="26.1" customHeight="1">
      <c r="E28" s="2"/>
      <c r="F28" s="2"/>
    </row>
    <row r="29" spans="2:14" s="1" customFormat="1" ht="26.1" customHeight="1">
      <c r="E29" s="2"/>
      <c r="F29" s="2"/>
    </row>
    <row r="30" spans="2:14" s="1" customFormat="1" ht="26.1" customHeight="1">
      <c r="E30" s="2"/>
      <c r="F30" s="2"/>
    </row>
    <row r="31" spans="2:14" s="1" customFormat="1" ht="26.1" customHeight="1">
      <c r="E31" s="2"/>
      <c r="F31" s="2"/>
    </row>
    <row r="32" spans="2:14" s="1" customFormat="1" ht="26.1" customHeight="1">
      <c r="E32" s="2"/>
      <c r="F32" s="2"/>
    </row>
    <row r="33" spans="5:6" s="1" customFormat="1" ht="26.1" customHeight="1">
      <c r="E33" s="2"/>
      <c r="F33" s="2"/>
    </row>
    <row r="34" spans="5:6" s="1" customFormat="1" ht="26.1" customHeight="1">
      <c r="E34" s="2"/>
      <c r="F34" s="2"/>
    </row>
    <row r="35" spans="5:6" s="1" customFormat="1" ht="26.1" customHeight="1">
      <c r="E35" s="2"/>
      <c r="F35" s="2"/>
    </row>
    <row r="36" spans="5:6" s="1" customFormat="1" ht="26.1" customHeight="1">
      <c r="E36" s="2"/>
      <c r="F36" s="2"/>
    </row>
    <row r="37" spans="5:6" s="1" customFormat="1" ht="26.1" customHeight="1">
      <c r="E37" s="2"/>
      <c r="F37" s="2"/>
    </row>
  </sheetData>
  <mergeCells count="6">
    <mergeCell ref="B26:C26"/>
    <mergeCell ref="B12:C12"/>
    <mergeCell ref="D12:F12"/>
    <mergeCell ref="H12:J12"/>
    <mergeCell ref="B24:C24"/>
    <mergeCell ref="B25:C25"/>
  </mergeCells>
  <phoneticPr fontId="3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mmandButton2">
          <controlPr defaultSize="0" autoLine="0" r:id="rId5">
            <anchor moveWithCells="1">
              <from>
                <xdr:col>4</xdr:col>
                <xdr:colOff>66675</xdr:colOff>
                <xdr:row>4</xdr:row>
                <xdr:rowOff>314325</xdr:rowOff>
              </from>
              <to>
                <xdr:col>6</xdr:col>
                <xdr:colOff>76200</xdr:colOff>
                <xdr:row>6</xdr:row>
                <xdr:rowOff>28575</xdr:rowOff>
              </to>
            </anchor>
          </controlPr>
        </control>
      </mc:Choice>
      <mc:Fallback>
        <control shapeId="4097" r:id="rId4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p1</vt:lpstr>
      <vt:lpstr>p2</vt:lpstr>
      <vt:lpstr>p3</vt:lpstr>
      <vt:lpstr>p4</vt:lpstr>
      <vt:lpstr>'p1'!baseTemp</vt:lpstr>
      <vt:lpstr>'p2'!baseTemp</vt:lpstr>
      <vt:lpstr>'p3'!baseTemp</vt:lpstr>
      <vt:lpstr>'p4'!baseTemp</vt:lpstr>
      <vt:lpstr>'p1'!baseTemp2</vt:lpstr>
      <vt:lpstr>'p2'!baseTemp2</vt:lpstr>
      <vt:lpstr>'p3'!baseTemp2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2025-10-26T15:30:41Z</dcterms:created>
  <dcterms:modified xsi:type="dcterms:W3CDTF">2025-10-26T17:26:17Z</dcterms:modified>
</cp:coreProperties>
</file>