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19035" windowHeight="11760" tabRatio="500"/>
  </bookViews>
  <sheets>
    <sheet name="Sheet1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6" i="1" l="1"/>
  <c r="S23" i="1"/>
  <c r="O22" i="1"/>
  <c r="S22" i="1" s="1"/>
  <c r="O21" i="1"/>
  <c r="S21" i="1" s="1"/>
  <c r="O20" i="1"/>
  <c r="S20" i="1" s="1"/>
  <c r="O19" i="1"/>
  <c r="S19" i="1" s="1"/>
  <c r="O17" i="1"/>
  <c r="O18" i="1" s="1"/>
  <c r="S18" i="1" s="1"/>
  <c r="S16" i="1"/>
  <c r="O14" i="1"/>
  <c r="O15" i="1" s="1"/>
  <c r="S15" i="1" s="1"/>
  <c r="O11" i="1"/>
  <c r="O12" i="1" s="1"/>
  <c r="O9" i="1"/>
  <c r="O10" i="1" s="1"/>
  <c r="S10" i="1" s="1"/>
  <c r="O8" i="1"/>
  <c r="S8" i="1" s="1"/>
  <c r="O7" i="1"/>
  <c r="S7" i="1" s="1"/>
  <c r="R6" i="1"/>
  <c r="O5" i="1"/>
  <c r="S5" i="1" s="1"/>
  <c r="O3" i="1"/>
  <c r="O4" i="1" s="1"/>
  <c r="S4" i="1" s="1"/>
  <c r="O2" i="1"/>
  <c r="S2" i="1" s="1"/>
  <c r="S3" i="1" l="1"/>
  <c r="S9" i="1"/>
  <c r="S11" i="1"/>
  <c r="S14" i="1"/>
  <c r="S17" i="1"/>
  <c r="S6" i="1"/>
  <c r="S12" i="1"/>
  <c r="O13" i="1"/>
  <c r="S13" i="1" s="1"/>
</calcChain>
</file>

<file path=xl/sharedStrings.xml><?xml version="1.0" encoding="utf-8"?>
<sst xmlns="http://schemas.openxmlformats.org/spreadsheetml/2006/main" count="63" uniqueCount="45">
  <si>
    <t>Team</t>
    <phoneticPr fontId="1" type="noConversion"/>
  </si>
  <si>
    <t>Student</t>
    <phoneticPr fontId="1" type="noConversion"/>
  </si>
  <si>
    <t>Total</t>
  </si>
  <si>
    <t>Palm Beach Mall</t>
  </si>
  <si>
    <t>Delray Beach Affordable Housing</t>
  </si>
  <si>
    <t>Golden Glades Traffic and Financing</t>
  </si>
  <si>
    <t>SFECC North Miami Beach</t>
  </si>
  <si>
    <t>Fort Lauderdale Green Roofs</t>
  </si>
  <si>
    <t>FCC North Miami Beach</t>
  </si>
  <si>
    <t>Hallandale Beach Elderly Housing</t>
  </si>
  <si>
    <t>Problem Statement</t>
  </si>
  <si>
    <t>Chapter 2</t>
  </si>
  <si>
    <t>Chapter 3</t>
  </si>
  <si>
    <t>Chapter 4</t>
  </si>
  <si>
    <t>Chapter 5</t>
  </si>
  <si>
    <t>Chapter 6</t>
  </si>
  <si>
    <t>Presentation</t>
  </si>
  <si>
    <t>Extra Credit</t>
  </si>
  <si>
    <t>Draft Paper</t>
  </si>
  <si>
    <t>Blackboard 1</t>
  </si>
  <si>
    <t>Blackboard 2</t>
  </si>
  <si>
    <t>Blackboard 3</t>
  </si>
  <si>
    <t>Project Presentation</t>
  </si>
  <si>
    <t>PM Presentation</t>
  </si>
  <si>
    <t>Final Paper</t>
  </si>
  <si>
    <t>Posters</t>
  </si>
  <si>
    <t>Grade</t>
    <phoneticPr fontId="1" type="noConversion"/>
  </si>
  <si>
    <t>C+</t>
    <phoneticPr fontId="1" type="noConversion"/>
  </si>
  <si>
    <t>C-</t>
    <phoneticPr fontId="1" type="noConversion"/>
  </si>
  <si>
    <t>B+</t>
    <phoneticPr fontId="1" type="noConversion"/>
  </si>
  <si>
    <t>B</t>
    <phoneticPr fontId="1" type="noConversion"/>
  </si>
  <si>
    <t>Modified Grade</t>
    <phoneticPr fontId="1" type="noConversion"/>
  </si>
  <si>
    <t>C</t>
    <phoneticPr fontId="1" type="noConversion"/>
  </si>
  <si>
    <t>B-</t>
    <phoneticPr fontId="1" type="noConversion"/>
  </si>
  <si>
    <t>B-</t>
    <phoneticPr fontId="1" type="noConversion"/>
  </si>
  <si>
    <t>A-</t>
    <phoneticPr fontId="1" type="noConversion"/>
  </si>
  <si>
    <t>B</t>
    <phoneticPr fontId="1" type="noConversion"/>
  </si>
  <si>
    <t>A-</t>
    <phoneticPr fontId="1" type="noConversion"/>
  </si>
  <si>
    <t>A</t>
    <phoneticPr fontId="1" type="noConversion"/>
  </si>
  <si>
    <t>C+</t>
    <phoneticPr fontId="1" type="noConversion"/>
  </si>
  <si>
    <t>C-</t>
    <phoneticPr fontId="1" type="noConversion"/>
  </si>
  <si>
    <t>C</t>
    <phoneticPr fontId="1" type="noConversion"/>
  </si>
  <si>
    <t>B-</t>
    <phoneticPr fontId="1" type="noConversion"/>
  </si>
  <si>
    <t>B-</t>
    <phoneticPr fontId="1" type="noConversion"/>
  </si>
  <si>
    <t>A-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</si>
</sst>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sz val="10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0" xfId="0" applyBorder="1"/>
    <xf numFmtId="0" fontId="0" fillId="0" borderId="0" xfId="0" applyFill="1" applyBorder="1"/>
    <xf numFmtId="0" fontId="0" fillId="0" borderId="20" xfId="0" applyBorder="1"/>
    <xf numFmtId="0" fontId="3" fillId="0" borderId="21" xfId="0" applyFont="1" applyFill="1" applyBorder="1"/>
    <xf numFmtId="0" fontId="3" fillId="0" borderId="20" xfId="0" applyFont="1" applyBorder="1"/>
    <xf numFmtId="0" fontId="3" fillId="0" borderId="22" xfId="0" applyFont="1" applyFill="1" applyBorder="1"/>
    <xf numFmtId="0" fontId="3" fillId="0" borderId="23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25" xfId="0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5" xfId="0" applyFont="1" applyBorder="1"/>
    <xf numFmtId="0" fontId="3" fillId="0" borderId="1" xfId="0" applyFont="1" applyBorder="1"/>
    <xf numFmtId="0" fontId="2" fillId="0" borderId="13" xfId="0" applyFont="1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24"/>
  <sheetViews>
    <sheetView tabSelected="1" view="pageLayout" topLeftCell="A15" workbookViewId="0">
      <selection activeCell="B24" sqref="B24"/>
    </sheetView>
  </sheetViews>
  <sheetFormatPr defaultColWidth="11" defaultRowHeight="12.75" x14ac:dyDescent="0.2"/>
  <cols>
    <col min="2" max="2" width="16.25" customWidth="1"/>
    <col min="3" max="3" width="9.375" customWidth="1"/>
    <col min="4" max="4" width="8" customWidth="1"/>
    <col min="5" max="5" width="7.125" customWidth="1"/>
    <col min="6" max="6" width="7.375" customWidth="1"/>
    <col min="7" max="7" width="7.625" customWidth="1"/>
    <col min="8" max="8" width="7.875" customWidth="1"/>
    <col min="9" max="9" width="9.375" customWidth="1"/>
    <col min="10" max="11" width="7.75" customWidth="1"/>
    <col min="12" max="13" width="9.625" customWidth="1"/>
    <col min="14" max="14" width="10" customWidth="1"/>
    <col min="15" max="15" width="12.125" customWidth="1"/>
    <col min="16" max="16" width="7.25" customWidth="1"/>
    <col min="17" max="17" width="8.125" customWidth="1"/>
    <col min="18" max="18" width="11.125" customWidth="1"/>
    <col min="19" max="19" width="7.375" customWidth="1"/>
    <col min="20" max="20" width="8.625" customWidth="1"/>
  </cols>
  <sheetData>
    <row r="1" spans="1:23" ht="76.5" customHeight="1" thickBot="1" x14ac:dyDescent="0.25">
      <c r="A1" s="3" t="s">
        <v>0</v>
      </c>
      <c r="B1" s="4" t="s">
        <v>1</v>
      </c>
      <c r="C1" s="10" t="s">
        <v>10</v>
      </c>
      <c r="D1" s="10" t="s">
        <v>11</v>
      </c>
      <c r="E1" s="10" t="s">
        <v>12</v>
      </c>
      <c r="F1" s="10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  <c r="P1" s="11" t="s">
        <v>24</v>
      </c>
      <c r="Q1" s="11" t="s">
        <v>25</v>
      </c>
      <c r="R1" s="27" t="s">
        <v>23</v>
      </c>
      <c r="S1" s="26" t="s">
        <v>2</v>
      </c>
      <c r="T1" s="1" t="s">
        <v>26</v>
      </c>
      <c r="U1" s="1" t="s">
        <v>31</v>
      </c>
      <c r="V1" s="1"/>
      <c r="W1" s="1"/>
    </row>
    <row r="2" spans="1:23" ht="20.25" customHeight="1" x14ac:dyDescent="0.2">
      <c r="A2" s="31" t="s">
        <v>3</v>
      </c>
      <c r="B2" s="23">
        <v>1</v>
      </c>
      <c r="C2" s="5">
        <v>0</v>
      </c>
      <c r="D2" s="5">
        <v>0.5</v>
      </c>
      <c r="E2" s="5">
        <v>0.5</v>
      </c>
      <c r="F2" s="5">
        <v>0.5</v>
      </c>
      <c r="G2" s="7">
        <v>0</v>
      </c>
      <c r="H2" s="7">
        <v>0</v>
      </c>
      <c r="I2" s="7">
        <v>1.25</v>
      </c>
      <c r="J2" s="7"/>
      <c r="K2" s="7">
        <v>10</v>
      </c>
      <c r="L2" s="7">
        <v>3.4</v>
      </c>
      <c r="M2" s="7">
        <v>5</v>
      </c>
      <c r="N2" s="7"/>
      <c r="O2" s="7">
        <f>(85+87)/2*15/100</f>
        <v>12.9</v>
      </c>
      <c r="P2" s="7">
        <v>17.5</v>
      </c>
      <c r="Q2" s="7">
        <v>16</v>
      </c>
      <c r="R2" s="7">
        <v>12.08</v>
      </c>
      <c r="S2" s="12">
        <f t="shared" ref="S2:S23" si="0">SUM(C2:R2)</f>
        <v>79.63</v>
      </c>
      <c r="T2" t="s">
        <v>27</v>
      </c>
      <c r="U2" t="s">
        <v>42</v>
      </c>
    </row>
    <row r="3" spans="1:23" ht="20.25" customHeight="1" x14ac:dyDescent="0.2">
      <c r="A3" s="32"/>
      <c r="B3" s="24">
        <v>2</v>
      </c>
      <c r="C3" s="2">
        <v>0</v>
      </c>
      <c r="D3" s="2">
        <v>0.5</v>
      </c>
      <c r="E3" s="2">
        <v>0.5</v>
      </c>
      <c r="F3" s="2">
        <v>0.5</v>
      </c>
      <c r="G3" s="8">
        <v>0</v>
      </c>
      <c r="H3" s="8">
        <v>0</v>
      </c>
      <c r="I3" s="8">
        <v>0.5</v>
      </c>
      <c r="J3" s="8"/>
      <c r="K3" s="8">
        <v>10</v>
      </c>
      <c r="L3" s="8">
        <v>0</v>
      </c>
      <c r="M3" s="8">
        <v>0</v>
      </c>
      <c r="N3" s="8"/>
      <c r="O3" s="8">
        <f>87*15/100</f>
        <v>13.05</v>
      </c>
      <c r="P3" s="8">
        <v>17.5</v>
      </c>
      <c r="Q3" s="8">
        <v>16</v>
      </c>
      <c r="R3" s="8">
        <v>12.23</v>
      </c>
      <c r="S3" s="13">
        <f t="shared" si="0"/>
        <v>70.78</v>
      </c>
      <c r="T3" t="s">
        <v>28</v>
      </c>
      <c r="U3" t="s">
        <v>42</v>
      </c>
    </row>
    <row r="4" spans="1:23" ht="21.75" customHeight="1" thickBot="1" x14ac:dyDescent="0.25">
      <c r="A4" s="33"/>
      <c r="B4" s="24">
        <v>3</v>
      </c>
      <c r="C4" s="2">
        <v>0</v>
      </c>
      <c r="D4" s="2">
        <v>0.5</v>
      </c>
      <c r="E4" s="2">
        <v>0.5</v>
      </c>
      <c r="F4" s="2">
        <v>0.5</v>
      </c>
      <c r="G4" s="8">
        <v>0</v>
      </c>
      <c r="H4" s="8">
        <v>0</v>
      </c>
      <c r="I4" s="8">
        <v>1.25</v>
      </c>
      <c r="J4" s="8"/>
      <c r="K4" s="8">
        <v>10</v>
      </c>
      <c r="L4" s="8">
        <v>0</v>
      </c>
      <c r="M4" s="8">
        <v>0</v>
      </c>
      <c r="N4" s="8"/>
      <c r="O4" s="8">
        <f>O3</f>
        <v>13.05</v>
      </c>
      <c r="P4" s="8">
        <v>18</v>
      </c>
      <c r="Q4" s="8">
        <v>16</v>
      </c>
      <c r="R4" s="8">
        <v>12.38</v>
      </c>
      <c r="S4" s="13">
        <f t="shared" si="0"/>
        <v>72.179999999999993</v>
      </c>
      <c r="T4" t="s">
        <v>28</v>
      </c>
      <c r="U4" t="s">
        <v>43</v>
      </c>
    </row>
    <row r="5" spans="1:23" ht="18" customHeight="1" x14ac:dyDescent="0.2">
      <c r="A5" s="34" t="s">
        <v>4</v>
      </c>
      <c r="B5" s="23">
        <v>4</v>
      </c>
      <c r="C5" s="5">
        <v>0.25</v>
      </c>
      <c r="D5" s="5">
        <v>0.5</v>
      </c>
      <c r="E5" s="5">
        <v>0.5</v>
      </c>
      <c r="F5" s="5">
        <v>0.5</v>
      </c>
      <c r="G5" s="7">
        <v>0</v>
      </c>
      <c r="H5" s="7">
        <v>0.5</v>
      </c>
      <c r="I5" s="7">
        <v>1.5</v>
      </c>
      <c r="J5" s="7"/>
      <c r="K5" s="7">
        <v>11.5</v>
      </c>
      <c r="L5" s="7">
        <v>4</v>
      </c>
      <c r="M5" s="7">
        <v>5</v>
      </c>
      <c r="N5" s="7"/>
      <c r="O5" s="7">
        <f>(93+90)/2*15/100</f>
        <v>13.725</v>
      </c>
      <c r="P5" s="7">
        <v>20</v>
      </c>
      <c r="Q5" s="7">
        <v>17</v>
      </c>
      <c r="R5" s="7">
        <v>14.33</v>
      </c>
      <c r="S5" s="12">
        <f t="shared" si="0"/>
        <v>89.304999999999993</v>
      </c>
      <c r="T5" t="s">
        <v>29</v>
      </c>
    </row>
    <row r="6" spans="1:23" ht="18" customHeight="1" x14ac:dyDescent="0.2">
      <c r="A6" s="35"/>
      <c r="B6" s="24">
        <v>5</v>
      </c>
      <c r="C6" s="2">
        <v>0.25</v>
      </c>
      <c r="D6" s="2">
        <v>0.5</v>
      </c>
      <c r="E6" s="2">
        <v>0.5</v>
      </c>
      <c r="F6" s="2">
        <v>0.5</v>
      </c>
      <c r="G6" s="8">
        <v>0</v>
      </c>
      <c r="H6" s="8">
        <v>0.5</v>
      </c>
      <c r="I6" s="8">
        <v>1.5</v>
      </c>
      <c r="J6" s="8"/>
      <c r="K6" s="8">
        <v>11.5</v>
      </c>
      <c r="L6" s="8">
        <v>3.75</v>
      </c>
      <c r="M6" s="8">
        <v>4.5</v>
      </c>
      <c r="N6" s="8"/>
      <c r="O6" s="8"/>
      <c r="P6" s="8">
        <f>74/2</f>
        <v>37</v>
      </c>
      <c r="Q6" s="8"/>
      <c r="R6" s="8">
        <f>74*20/100</f>
        <v>14.8</v>
      </c>
      <c r="S6" s="13">
        <f t="shared" si="0"/>
        <v>75.3</v>
      </c>
      <c r="T6" t="s">
        <v>41</v>
      </c>
    </row>
    <row r="7" spans="1:23" ht="18" customHeight="1" thickBot="1" x14ac:dyDescent="0.25">
      <c r="A7" s="36"/>
      <c r="B7" s="28">
        <v>6</v>
      </c>
      <c r="C7" s="6">
        <v>0.25</v>
      </c>
      <c r="D7" s="6">
        <v>0.5</v>
      </c>
      <c r="E7" s="6">
        <v>0.5</v>
      </c>
      <c r="F7" s="6">
        <v>0.5</v>
      </c>
      <c r="G7" s="9">
        <v>0</v>
      </c>
      <c r="H7" s="9">
        <v>0.5</v>
      </c>
      <c r="I7" s="9">
        <v>1.5</v>
      </c>
      <c r="J7" s="9"/>
      <c r="K7" s="9">
        <v>11.5</v>
      </c>
      <c r="L7" s="9">
        <v>4</v>
      </c>
      <c r="M7" s="9">
        <v>0</v>
      </c>
      <c r="N7" s="9"/>
      <c r="O7" s="9">
        <f>(91+93)/2*15/100</f>
        <v>13.8</v>
      </c>
      <c r="P7" s="9">
        <v>20</v>
      </c>
      <c r="Q7" s="9">
        <v>17</v>
      </c>
      <c r="R7" s="9">
        <v>14.8</v>
      </c>
      <c r="S7" s="14">
        <f t="shared" si="0"/>
        <v>84.85</v>
      </c>
      <c r="T7" t="s">
        <v>30</v>
      </c>
      <c r="U7" t="s">
        <v>29</v>
      </c>
    </row>
    <row r="8" spans="1:23" ht="18" customHeight="1" x14ac:dyDescent="0.2">
      <c r="A8" s="31" t="s">
        <v>5</v>
      </c>
      <c r="B8" s="29">
        <v>7</v>
      </c>
      <c r="C8" s="5">
        <v>0.25</v>
      </c>
      <c r="D8" s="5">
        <v>0.5</v>
      </c>
      <c r="E8" s="5">
        <v>0.5</v>
      </c>
      <c r="F8" s="5">
        <v>0</v>
      </c>
      <c r="G8" s="7">
        <v>0</v>
      </c>
      <c r="H8" s="7">
        <v>0.5</v>
      </c>
      <c r="I8" s="7">
        <v>1.75</v>
      </c>
      <c r="J8" s="7"/>
      <c r="K8" s="7">
        <v>11</v>
      </c>
      <c r="L8" s="7">
        <v>0</v>
      </c>
      <c r="M8" s="7">
        <v>0</v>
      </c>
      <c r="N8" s="7"/>
      <c r="O8" s="7">
        <f>(74+82)/2*15/100</f>
        <v>11.7</v>
      </c>
      <c r="P8" s="7">
        <v>17</v>
      </c>
      <c r="Q8" s="7">
        <v>18</v>
      </c>
      <c r="R8" s="7">
        <v>12.3</v>
      </c>
      <c r="S8" s="12">
        <f t="shared" si="0"/>
        <v>73.5</v>
      </c>
      <c r="T8" t="s">
        <v>32</v>
      </c>
      <c r="U8" t="s">
        <v>39</v>
      </c>
    </row>
    <row r="9" spans="1:23" ht="21" customHeight="1" x14ac:dyDescent="0.2">
      <c r="A9" s="37"/>
      <c r="B9" s="24">
        <v>8</v>
      </c>
      <c r="C9" s="2">
        <v>0.25</v>
      </c>
      <c r="D9" s="2">
        <v>0.5</v>
      </c>
      <c r="E9" s="2">
        <v>0.5</v>
      </c>
      <c r="F9" s="2">
        <v>0</v>
      </c>
      <c r="G9" s="8">
        <v>0</v>
      </c>
      <c r="H9" s="8">
        <v>0.5</v>
      </c>
      <c r="I9" s="8">
        <v>1.75</v>
      </c>
      <c r="J9" s="8"/>
      <c r="K9" s="8">
        <v>11</v>
      </c>
      <c r="L9" s="8">
        <v>4</v>
      </c>
      <c r="M9" s="8">
        <v>4.75</v>
      </c>
      <c r="N9" s="8"/>
      <c r="O9" s="8">
        <f>(74+81)/2*15/100</f>
        <v>11.625</v>
      </c>
      <c r="P9" s="8">
        <v>17</v>
      </c>
      <c r="Q9" s="8">
        <v>18</v>
      </c>
      <c r="R9" s="8">
        <v>12.23</v>
      </c>
      <c r="S9" s="13">
        <f t="shared" si="0"/>
        <v>82.105000000000004</v>
      </c>
      <c r="T9" t="s">
        <v>33</v>
      </c>
      <c r="U9" t="s">
        <v>30</v>
      </c>
    </row>
    <row r="10" spans="1:23" ht="23.25" customHeight="1" thickBot="1" x14ac:dyDescent="0.25">
      <c r="A10" s="38"/>
      <c r="B10" s="25">
        <v>9</v>
      </c>
      <c r="C10" s="6">
        <v>0.25</v>
      </c>
      <c r="D10" s="6">
        <v>0.5</v>
      </c>
      <c r="E10" s="6">
        <v>0.5</v>
      </c>
      <c r="F10" s="6">
        <v>0</v>
      </c>
      <c r="G10" s="9">
        <v>0</v>
      </c>
      <c r="H10" s="9">
        <v>0.5</v>
      </c>
      <c r="I10" s="9">
        <v>1.75</v>
      </c>
      <c r="J10" s="9"/>
      <c r="K10" s="9">
        <v>11</v>
      </c>
      <c r="L10" s="9">
        <v>4</v>
      </c>
      <c r="M10" s="9">
        <v>4.8499999999999996</v>
      </c>
      <c r="N10" s="9"/>
      <c r="O10" s="9">
        <f>O9</f>
        <v>11.625</v>
      </c>
      <c r="P10" s="9">
        <v>17</v>
      </c>
      <c r="Q10" s="9">
        <v>18</v>
      </c>
      <c r="R10" s="9">
        <v>12.3</v>
      </c>
      <c r="S10" s="14">
        <f t="shared" si="0"/>
        <v>82.274999999999991</v>
      </c>
      <c r="T10" t="s">
        <v>34</v>
      </c>
      <c r="U10" t="s">
        <v>30</v>
      </c>
    </row>
    <row r="11" spans="1:23" ht="18" customHeight="1" x14ac:dyDescent="0.2">
      <c r="A11" s="31" t="s">
        <v>6</v>
      </c>
      <c r="B11" s="29">
        <v>10</v>
      </c>
      <c r="C11" s="5">
        <v>0.25</v>
      </c>
      <c r="D11" s="5">
        <v>0.5</v>
      </c>
      <c r="E11" s="5">
        <v>0</v>
      </c>
      <c r="F11" s="5">
        <v>0.5</v>
      </c>
      <c r="G11" s="7">
        <v>0.5</v>
      </c>
      <c r="H11" s="7">
        <v>0</v>
      </c>
      <c r="I11" s="7">
        <v>1.5</v>
      </c>
      <c r="J11" s="7"/>
      <c r="K11" s="7">
        <v>4</v>
      </c>
      <c r="L11" s="7">
        <v>4</v>
      </c>
      <c r="M11" s="7">
        <v>5</v>
      </c>
      <c r="N11" s="7">
        <v>1</v>
      </c>
      <c r="O11" s="7">
        <f>(77+84)/2*15/100</f>
        <v>12.074999999999999</v>
      </c>
      <c r="P11" s="7">
        <v>18</v>
      </c>
      <c r="Q11" s="7">
        <v>20</v>
      </c>
      <c r="R11" s="7">
        <v>13.05</v>
      </c>
      <c r="S11" s="12">
        <f t="shared" si="0"/>
        <v>80.375</v>
      </c>
      <c r="T11" t="s">
        <v>34</v>
      </c>
      <c r="U11" t="s">
        <v>30</v>
      </c>
    </row>
    <row r="12" spans="1:23" ht="18" customHeight="1" x14ac:dyDescent="0.2">
      <c r="A12" s="37"/>
      <c r="B12" s="24">
        <v>11</v>
      </c>
      <c r="C12" s="2">
        <v>0.25</v>
      </c>
      <c r="D12" s="2">
        <v>0.5</v>
      </c>
      <c r="E12" s="2">
        <v>0</v>
      </c>
      <c r="F12" s="2">
        <v>0.5</v>
      </c>
      <c r="G12" s="8">
        <v>0.5</v>
      </c>
      <c r="H12" s="8">
        <v>0</v>
      </c>
      <c r="I12" s="8">
        <v>1.5</v>
      </c>
      <c r="J12" s="8"/>
      <c r="K12" s="8">
        <v>4</v>
      </c>
      <c r="L12" s="8">
        <v>4</v>
      </c>
      <c r="M12" s="8">
        <v>4.5</v>
      </c>
      <c r="N12" s="8"/>
      <c r="O12" s="8">
        <f>O11</f>
        <v>12.074999999999999</v>
      </c>
      <c r="P12" s="8">
        <v>17</v>
      </c>
      <c r="Q12" s="8">
        <v>20</v>
      </c>
      <c r="R12" s="8">
        <v>13.15</v>
      </c>
      <c r="S12" s="13">
        <f t="shared" si="0"/>
        <v>77.975000000000009</v>
      </c>
      <c r="T12" t="s">
        <v>27</v>
      </c>
    </row>
    <row r="13" spans="1:23" ht="18" customHeight="1" thickBot="1" x14ac:dyDescent="0.25">
      <c r="A13" s="38"/>
      <c r="B13" s="25">
        <v>12</v>
      </c>
      <c r="C13" s="6">
        <v>0.25</v>
      </c>
      <c r="D13" s="6">
        <v>0.5</v>
      </c>
      <c r="E13" s="6">
        <v>0</v>
      </c>
      <c r="F13" s="6">
        <v>0.5</v>
      </c>
      <c r="G13" s="9">
        <v>0.5</v>
      </c>
      <c r="H13" s="9">
        <v>0</v>
      </c>
      <c r="I13" s="9">
        <v>1.25</v>
      </c>
      <c r="J13" s="9"/>
      <c r="K13" s="9">
        <v>4</v>
      </c>
      <c r="L13" s="9">
        <v>3.25</v>
      </c>
      <c r="M13" s="9">
        <v>0</v>
      </c>
      <c r="N13" s="9"/>
      <c r="O13" s="9">
        <f>O12</f>
        <v>12.074999999999999</v>
      </c>
      <c r="P13" s="9">
        <v>17</v>
      </c>
      <c r="Q13" s="9">
        <v>20</v>
      </c>
      <c r="R13" s="9">
        <v>12.98</v>
      </c>
      <c r="S13" s="14">
        <f t="shared" si="0"/>
        <v>72.305000000000007</v>
      </c>
      <c r="T13" t="s">
        <v>40</v>
      </c>
      <c r="U13" t="s">
        <v>32</v>
      </c>
    </row>
    <row r="14" spans="1:23" ht="18" customHeight="1" x14ac:dyDescent="0.2">
      <c r="A14" s="31" t="s">
        <v>8</v>
      </c>
      <c r="B14" s="23">
        <v>13</v>
      </c>
      <c r="C14" s="5">
        <v>0.25</v>
      </c>
      <c r="D14" s="5">
        <v>0.5</v>
      </c>
      <c r="E14" s="5">
        <v>0.5</v>
      </c>
      <c r="F14" s="5">
        <v>0</v>
      </c>
      <c r="G14" s="7">
        <v>0</v>
      </c>
      <c r="H14" s="7">
        <v>0</v>
      </c>
      <c r="I14" s="7">
        <v>1.75</v>
      </c>
      <c r="J14" s="7"/>
      <c r="K14" s="7">
        <v>12.25</v>
      </c>
      <c r="L14" s="7">
        <v>4</v>
      </c>
      <c r="M14" s="7">
        <v>4</v>
      </c>
      <c r="N14" s="7"/>
      <c r="O14" s="7">
        <f>(93+95)/2*15/100</f>
        <v>14.1</v>
      </c>
      <c r="P14" s="7">
        <v>20</v>
      </c>
      <c r="Q14" s="7">
        <v>18</v>
      </c>
      <c r="R14" s="7">
        <v>14.18</v>
      </c>
      <c r="S14" s="12">
        <f t="shared" si="0"/>
        <v>89.53</v>
      </c>
      <c r="T14" t="s">
        <v>35</v>
      </c>
    </row>
    <row r="15" spans="1:23" ht="18" customHeight="1" x14ac:dyDescent="0.2">
      <c r="A15" s="32"/>
      <c r="B15" s="30">
        <v>14</v>
      </c>
      <c r="C15" s="2">
        <v>0.25</v>
      </c>
      <c r="D15" s="2">
        <v>0.5</v>
      </c>
      <c r="E15" s="2">
        <v>0.5</v>
      </c>
      <c r="F15" s="2">
        <v>0</v>
      </c>
      <c r="G15" s="8">
        <v>0</v>
      </c>
      <c r="H15" s="8">
        <v>0</v>
      </c>
      <c r="I15" s="8">
        <v>1.75</v>
      </c>
      <c r="J15" s="8"/>
      <c r="K15" s="8">
        <v>12.25</v>
      </c>
      <c r="L15" s="8">
        <v>3.4</v>
      </c>
      <c r="M15" s="8">
        <v>0</v>
      </c>
      <c r="N15" s="8"/>
      <c r="O15" s="8">
        <f>O14</f>
        <v>14.1</v>
      </c>
      <c r="P15" s="8">
        <v>20</v>
      </c>
      <c r="Q15" s="8">
        <v>18</v>
      </c>
      <c r="R15" s="8">
        <v>14.18</v>
      </c>
      <c r="S15" s="13">
        <f t="shared" si="0"/>
        <v>84.93</v>
      </c>
      <c r="T15" t="s">
        <v>36</v>
      </c>
      <c r="U15" t="s">
        <v>35</v>
      </c>
    </row>
    <row r="16" spans="1:23" ht="18" customHeight="1" thickBot="1" x14ac:dyDescent="0.25">
      <c r="A16" s="33"/>
      <c r="B16" s="25">
        <v>15</v>
      </c>
      <c r="C16" s="6">
        <v>0.25</v>
      </c>
      <c r="D16" s="6">
        <v>0.5</v>
      </c>
      <c r="E16" s="6">
        <v>0.5</v>
      </c>
      <c r="F16" s="6">
        <v>0</v>
      </c>
      <c r="G16" s="9">
        <v>0</v>
      </c>
      <c r="H16" s="9">
        <v>0</v>
      </c>
      <c r="I16" s="9">
        <v>1.75</v>
      </c>
      <c r="J16" s="9"/>
      <c r="K16" s="9">
        <v>12.25</v>
      </c>
      <c r="L16" s="9">
        <v>4</v>
      </c>
      <c r="M16" s="9">
        <v>0</v>
      </c>
      <c r="N16" s="9"/>
      <c r="O16" s="9">
        <v>14.25</v>
      </c>
      <c r="P16" s="9">
        <v>20</v>
      </c>
      <c r="Q16" s="9">
        <v>18</v>
      </c>
      <c r="R16" s="9">
        <v>14.18</v>
      </c>
      <c r="S16" s="14">
        <f t="shared" si="0"/>
        <v>85.68</v>
      </c>
      <c r="T16" t="s">
        <v>30</v>
      </c>
      <c r="U16" t="s">
        <v>44</v>
      </c>
    </row>
    <row r="17" spans="1:21" ht="18" customHeight="1" x14ac:dyDescent="0.2">
      <c r="A17" s="34" t="s">
        <v>9</v>
      </c>
      <c r="B17" s="23">
        <v>16</v>
      </c>
      <c r="C17" s="5">
        <v>0.5</v>
      </c>
      <c r="D17" s="5">
        <v>0.5</v>
      </c>
      <c r="E17" s="5">
        <v>0.5</v>
      </c>
      <c r="F17" s="5">
        <v>0.5</v>
      </c>
      <c r="G17" s="7">
        <v>0.5</v>
      </c>
      <c r="H17" s="7">
        <v>0.5</v>
      </c>
      <c r="I17" s="7">
        <v>1.5</v>
      </c>
      <c r="J17" s="7">
        <v>1</v>
      </c>
      <c r="K17" s="7">
        <v>13.75</v>
      </c>
      <c r="L17" s="7">
        <v>3.5</v>
      </c>
      <c r="M17" s="7">
        <v>4.9000000000000004</v>
      </c>
      <c r="N17" s="7"/>
      <c r="O17" s="7">
        <f>(96+100)/2*15/100</f>
        <v>14.7</v>
      </c>
      <c r="P17" s="7">
        <v>20</v>
      </c>
      <c r="Q17" s="7">
        <v>19</v>
      </c>
      <c r="R17" s="7">
        <v>14.4</v>
      </c>
      <c r="S17" s="12">
        <f>SUM(C17:R17)</f>
        <v>95.75</v>
      </c>
      <c r="T17" t="s">
        <v>38</v>
      </c>
    </row>
    <row r="18" spans="1:21" ht="18" customHeight="1" x14ac:dyDescent="0.2">
      <c r="A18" s="35"/>
      <c r="B18" s="30">
        <v>17</v>
      </c>
      <c r="C18" s="2">
        <v>0.5</v>
      </c>
      <c r="D18" s="2">
        <v>0.5</v>
      </c>
      <c r="E18" s="2">
        <v>0.5</v>
      </c>
      <c r="F18" s="2">
        <v>0.5</v>
      </c>
      <c r="G18" s="8">
        <v>0.5</v>
      </c>
      <c r="H18" s="8">
        <v>0.5</v>
      </c>
      <c r="I18" s="8">
        <v>2</v>
      </c>
      <c r="J18" s="8">
        <v>1</v>
      </c>
      <c r="K18" s="8">
        <v>13.75</v>
      </c>
      <c r="L18" s="8">
        <v>3.5</v>
      </c>
      <c r="M18" s="8">
        <v>5</v>
      </c>
      <c r="N18" s="8"/>
      <c r="O18" s="8">
        <f>O17</f>
        <v>14.7</v>
      </c>
      <c r="P18" s="8">
        <v>20</v>
      </c>
      <c r="Q18" s="8">
        <v>19</v>
      </c>
      <c r="R18" s="8">
        <v>14.4</v>
      </c>
      <c r="S18" s="13">
        <f t="shared" si="0"/>
        <v>96.350000000000009</v>
      </c>
      <c r="T18" t="s">
        <v>38</v>
      </c>
    </row>
    <row r="19" spans="1:21" ht="18" customHeight="1" thickBot="1" x14ac:dyDescent="0.25">
      <c r="A19" s="36"/>
      <c r="B19" s="25">
        <v>18</v>
      </c>
      <c r="C19" s="6">
        <v>0.5</v>
      </c>
      <c r="D19" s="6">
        <v>0.5</v>
      </c>
      <c r="E19" s="6">
        <v>0.5</v>
      </c>
      <c r="F19" s="6">
        <v>0.5</v>
      </c>
      <c r="G19" s="9">
        <v>0.5</v>
      </c>
      <c r="H19" s="9">
        <v>0.5</v>
      </c>
      <c r="I19" s="9">
        <v>1.5</v>
      </c>
      <c r="J19" s="9">
        <v>1</v>
      </c>
      <c r="K19" s="9">
        <v>13.75</v>
      </c>
      <c r="L19" s="9">
        <v>4</v>
      </c>
      <c r="M19" s="9">
        <v>5</v>
      </c>
      <c r="N19" s="9"/>
      <c r="O19" s="9">
        <f>(94+99)/2*15/100</f>
        <v>14.475</v>
      </c>
      <c r="P19" s="9">
        <v>20</v>
      </c>
      <c r="Q19" s="9">
        <v>19</v>
      </c>
      <c r="R19" s="9">
        <v>14.4</v>
      </c>
      <c r="S19" s="14">
        <f t="shared" si="0"/>
        <v>96.125</v>
      </c>
      <c r="T19" t="s">
        <v>38</v>
      </c>
    </row>
    <row r="20" spans="1:21" ht="18" customHeight="1" x14ac:dyDescent="0.2">
      <c r="A20" s="34" t="s">
        <v>7</v>
      </c>
      <c r="B20" s="29">
        <v>19</v>
      </c>
      <c r="C20" s="5">
        <v>0.25</v>
      </c>
      <c r="D20" s="5">
        <v>0.5</v>
      </c>
      <c r="E20" s="5">
        <v>0.5</v>
      </c>
      <c r="F20" s="5">
        <v>0.5</v>
      </c>
      <c r="G20" s="7">
        <v>0.5</v>
      </c>
      <c r="H20" s="7">
        <v>0.5</v>
      </c>
      <c r="I20" s="7">
        <v>2</v>
      </c>
      <c r="J20" s="7">
        <v>1</v>
      </c>
      <c r="K20" s="7">
        <v>12</v>
      </c>
      <c r="L20" s="7">
        <v>0</v>
      </c>
      <c r="M20" s="7">
        <v>0</v>
      </c>
      <c r="N20" s="7"/>
      <c r="O20" s="7">
        <f>(87+85)/2*15/100</f>
        <v>12.9</v>
      </c>
      <c r="P20" s="7">
        <v>18</v>
      </c>
      <c r="Q20" s="7">
        <v>20</v>
      </c>
      <c r="R20" s="7">
        <v>14.03</v>
      </c>
      <c r="S20" s="12">
        <f t="shared" si="0"/>
        <v>82.68</v>
      </c>
      <c r="T20" t="s">
        <v>34</v>
      </c>
      <c r="U20" t="s">
        <v>30</v>
      </c>
    </row>
    <row r="21" spans="1:21" ht="18" customHeight="1" x14ac:dyDescent="0.2">
      <c r="A21" s="35"/>
      <c r="B21" s="24">
        <v>20</v>
      </c>
      <c r="C21" s="2">
        <v>0.25</v>
      </c>
      <c r="D21" s="2">
        <v>0.5</v>
      </c>
      <c r="E21" s="2">
        <v>0.5</v>
      </c>
      <c r="F21" s="2">
        <v>0.5</v>
      </c>
      <c r="G21" s="8">
        <v>0.5</v>
      </c>
      <c r="H21" s="8">
        <v>0.5</v>
      </c>
      <c r="I21" s="8">
        <v>1.5</v>
      </c>
      <c r="J21" s="8">
        <v>1</v>
      </c>
      <c r="K21" s="8">
        <v>12</v>
      </c>
      <c r="L21" s="8">
        <v>0</v>
      </c>
      <c r="M21" s="8">
        <v>0</v>
      </c>
      <c r="N21" s="8"/>
      <c r="O21" s="8">
        <f>87*15/100</f>
        <v>13.05</v>
      </c>
      <c r="P21" s="8">
        <v>18</v>
      </c>
      <c r="Q21" s="8">
        <v>20</v>
      </c>
      <c r="R21" s="8">
        <v>13.95</v>
      </c>
      <c r="S21" s="13">
        <f t="shared" si="0"/>
        <v>82.25</v>
      </c>
      <c r="T21" t="s">
        <v>34</v>
      </c>
      <c r="U21" t="s">
        <v>30</v>
      </c>
    </row>
    <row r="22" spans="1:21" ht="18" customHeight="1" thickBot="1" x14ac:dyDescent="0.25">
      <c r="A22" s="36"/>
      <c r="B22" s="25">
        <v>21</v>
      </c>
      <c r="C22" s="6">
        <v>0.25</v>
      </c>
      <c r="D22" s="6">
        <v>0.5</v>
      </c>
      <c r="E22" s="6">
        <v>0.5</v>
      </c>
      <c r="F22" s="6">
        <v>0.5</v>
      </c>
      <c r="G22" s="9">
        <v>0.5</v>
      </c>
      <c r="H22" s="9">
        <v>0.5</v>
      </c>
      <c r="I22" s="9">
        <v>2</v>
      </c>
      <c r="J22" s="9">
        <v>1</v>
      </c>
      <c r="K22" s="9">
        <v>12</v>
      </c>
      <c r="L22" s="9">
        <v>4</v>
      </c>
      <c r="M22" s="9">
        <v>5</v>
      </c>
      <c r="N22" s="9">
        <v>1</v>
      </c>
      <c r="O22" s="9">
        <f>(86+84)/2*15/100</f>
        <v>12.75</v>
      </c>
      <c r="P22" s="9">
        <v>18</v>
      </c>
      <c r="Q22" s="9">
        <v>20</v>
      </c>
      <c r="R22" s="9">
        <v>13.73</v>
      </c>
      <c r="S22" s="14">
        <f t="shared" si="0"/>
        <v>92.23</v>
      </c>
      <c r="T22" t="s">
        <v>37</v>
      </c>
    </row>
    <row r="23" spans="1:21" ht="13.5" thickBot="1" x14ac:dyDescent="0.25">
      <c r="A23" s="15" t="s">
        <v>2</v>
      </c>
      <c r="B23" s="18"/>
      <c r="C23" s="19">
        <v>0.5</v>
      </c>
      <c r="D23" s="19">
        <v>0.5</v>
      </c>
      <c r="E23" s="20">
        <v>0.5</v>
      </c>
      <c r="F23" s="20">
        <v>0.5</v>
      </c>
      <c r="G23" s="20">
        <v>0.5</v>
      </c>
      <c r="H23" s="20">
        <v>0.5</v>
      </c>
      <c r="I23" s="21">
        <v>2</v>
      </c>
      <c r="J23" s="21">
        <v>1</v>
      </c>
      <c r="K23" s="21">
        <v>15</v>
      </c>
      <c r="L23" s="21">
        <v>4</v>
      </c>
      <c r="M23" s="21">
        <v>5</v>
      </c>
      <c r="N23" s="21">
        <v>1</v>
      </c>
      <c r="O23" s="21">
        <v>15</v>
      </c>
      <c r="P23" s="21">
        <v>20</v>
      </c>
      <c r="Q23" s="21">
        <v>20</v>
      </c>
      <c r="R23" s="21">
        <v>15</v>
      </c>
      <c r="S23" s="22">
        <f t="shared" si="0"/>
        <v>101</v>
      </c>
    </row>
    <row r="24" spans="1:21" x14ac:dyDescent="0.2">
      <c r="R24" s="16"/>
      <c r="S24" s="17"/>
    </row>
  </sheetData>
  <mergeCells count="7">
    <mergeCell ref="A2:A4"/>
    <mergeCell ref="A20:A22"/>
    <mergeCell ref="A14:A16"/>
    <mergeCell ref="A17:A19"/>
    <mergeCell ref="A5:A7"/>
    <mergeCell ref="A8:A10"/>
    <mergeCell ref="A11:A13"/>
  </mergeCells>
  <phoneticPr fontId="1" type="noConversion"/>
  <pageMargins left="0.71" right="0.16" top="1" bottom="1" header="0.51" footer="0.5"/>
  <pageSetup paperSize="3" orientation="landscape" horizontalDpi="4294967292" verticalDpi="4294967292" r:id="rId1"/>
  <headerFooter>
    <oddHeader xml:space="preserve">&amp;C&amp;"Verdana,Bold"URP 4979
 Final Grades
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Colmenares</dc:creator>
  <cp:lastModifiedBy>Ceylan</cp:lastModifiedBy>
  <cp:lastPrinted>2011-04-20T16:38:47Z</cp:lastPrinted>
  <dcterms:created xsi:type="dcterms:W3CDTF">2010-09-21T23:48:09Z</dcterms:created>
  <dcterms:modified xsi:type="dcterms:W3CDTF">2012-11-14T14:59:38Z</dcterms:modified>
</cp:coreProperties>
</file>