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8195" windowHeight="12210"/>
  </bookViews>
  <sheets>
    <sheet name="2012-2013 Summary Data" sheetId="2" r:id="rId1"/>
    <sheet name="2012-2013" sheetId="1" r:id="rId2"/>
  </sheets>
  <definedNames>
    <definedName name="_xlnm.Print_Area" localSheetId="1">'2012-2013'!$A$1:$C$149</definedName>
  </definedNames>
  <calcPr calcId="145621"/>
</workbook>
</file>

<file path=xl/calcChain.xml><?xml version="1.0" encoding="utf-8"?>
<calcChain xmlns="http://schemas.openxmlformats.org/spreadsheetml/2006/main">
  <c r="B48" i="1" l="1"/>
  <c r="J14" i="2" l="1"/>
  <c r="I14" i="2"/>
  <c r="J13" i="2"/>
  <c r="I13" i="2"/>
  <c r="G13" i="2"/>
  <c r="G16" i="2" s="1"/>
  <c r="H13" i="2"/>
  <c r="H16" i="2" s="1"/>
  <c r="E15" i="2"/>
  <c r="E14" i="2"/>
  <c r="E13" i="2"/>
  <c r="F15" i="2"/>
  <c r="F14" i="2"/>
  <c r="F13" i="2"/>
  <c r="B16" i="2"/>
  <c r="I16" i="2" l="1"/>
  <c r="F16" i="2"/>
  <c r="E16" i="2"/>
  <c r="J16" i="2"/>
  <c r="C32" i="2"/>
  <c r="C27" i="2"/>
  <c r="C26" i="2"/>
  <c r="D32" i="2" l="1"/>
  <c r="D27" i="2"/>
  <c r="D26" i="2"/>
  <c r="C70" i="1" l="1"/>
  <c r="B70" i="1"/>
  <c r="C120" i="1"/>
  <c r="C15" i="2" s="1"/>
  <c r="D15" i="2" s="1"/>
  <c r="B120" i="1"/>
  <c r="B127" i="1"/>
  <c r="B112" i="1"/>
  <c r="B102" i="1"/>
  <c r="C96" i="1"/>
  <c r="B96" i="1"/>
  <c r="C80" i="1"/>
  <c r="B80" i="1"/>
  <c r="B62" i="1"/>
  <c r="C20" i="1"/>
  <c r="B20" i="1"/>
  <c r="C14" i="2" l="1"/>
  <c r="D14" i="2" s="1"/>
  <c r="C39" i="1"/>
  <c r="C13" i="2" s="1"/>
  <c r="C16" i="2" s="1"/>
  <c r="D16" i="2" s="1"/>
  <c r="D13" i="2" l="1"/>
  <c r="B39" i="1"/>
</calcChain>
</file>

<file path=xl/sharedStrings.xml><?xml version="1.0" encoding="utf-8"?>
<sst xmlns="http://schemas.openxmlformats.org/spreadsheetml/2006/main" count="204" uniqueCount="136">
  <si>
    <t>Dare</t>
  </si>
  <si>
    <t xml:space="preserve">ELF </t>
  </si>
  <si>
    <t>Carnival of Majors Fair</t>
  </si>
  <si>
    <t xml:space="preserve">CDC Open House </t>
  </si>
  <si>
    <t xml:space="preserve">Parent Session @ Orientation </t>
  </si>
  <si>
    <t xml:space="preserve">Events </t>
  </si>
  <si>
    <t>Total # of students &amp; alumni in attendance</t>
  </si>
  <si>
    <t xml:space="preserve">Event </t>
  </si>
  <si>
    <t xml:space="preserve">Career Day Marketing </t>
  </si>
  <si>
    <t xml:space="preserve">Social Work Job Fair </t>
  </si>
  <si>
    <t>Pre-Health Professions Fair</t>
  </si>
  <si>
    <t>CDC on Location</t>
  </si>
  <si>
    <t>Location</t>
  </si>
  <si>
    <r>
      <t xml:space="preserve">*Workshops </t>
    </r>
    <r>
      <rPr>
        <i/>
        <sz val="9"/>
        <color theme="1"/>
        <rFont val="Calibri"/>
        <family val="2"/>
        <scheme val="minor"/>
      </rPr>
      <t>Requested</t>
    </r>
    <r>
      <rPr>
        <sz val="9"/>
        <color theme="1"/>
        <rFont val="Calibri"/>
        <family val="2"/>
        <scheme val="minor"/>
      </rPr>
      <t xml:space="preserve"> &amp; Physically held @ the CDC </t>
    </r>
  </si>
  <si>
    <r>
      <t xml:space="preserve">*Workshops </t>
    </r>
    <r>
      <rPr>
        <i/>
        <sz val="9"/>
        <color theme="1"/>
        <rFont val="Calibri"/>
        <family val="2"/>
        <scheme val="minor"/>
      </rPr>
      <t>Requested</t>
    </r>
    <r>
      <rPr>
        <sz val="9"/>
        <color theme="1"/>
        <rFont val="Calibri"/>
        <family val="2"/>
        <scheme val="minor"/>
      </rPr>
      <t xml:space="preserve"> &amp; Physically held away from the CDC </t>
    </r>
  </si>
  <si>
    <t>Planned CDC workshops from Bookmark &amp; Online Calendar</t>
  </si>
  <si>
    <t xml:space="preserve">Etiquette Dining </t>
  </si>
  <si>
    <t xml:space="preserve">CDC Faculty Open House </t>
  </si>
  <si>
    <t>Total # of students, faculty, 
alumni and parents in attendance</t>
  </si>
  <si>
    <t>Breezeway</t>
  </si>
  <si>
    <t xml:space="preserve">Freedom Speech Lawn </t>
  </si>
  <si>
    <t xml:space="preserve">Science Building </t>
  </si>
  <si>
    <t xml:space="preserve">Eng. West </t>
  </si>
  <si>
    <t xml:space="preserve">Eng. East </t>
  </si>
  <si>
    <t xml:space="preserve">Arts and Letters </t>
  </si>
  <si>
    <t xml:space="preserve">College of Business </t>
  </si>
  <si>
    <t xml:space="preserve">Appointments </t>
  </si>
  <si>
    <t xml:space="preserve">Jupiter Same Day Advising </t>
  </si>
  <si>
    <t xml:space="preserve">Jupiter Workshops Requested </t>
  </si>
  <si>
    <t xml:space="preserve">Passport Conference </t>
  </si>
  <si>
    <t xml:space="preserve">College of Education </t>
  </si>
  <si>
    <t xml:space="preserve"> Social Sciences Rotunda</t>
  </si>
  <si>
    <t xml:space="preserve">Workshops </t>
  </si>
  <si>
    <t xml:space="preserve">DAVIE </t>
  </si>
  <si>
    <t>Total # of students (includes HS students), 
alumni and parents in attendance</t>
  </si>
  <si>
    <t>Social Media</t>
  </si>
  <si>
    <t>College to Cooperation</t>
  </si>
  <si>
    <t>Career and Internship Fair</t>
  </si>
  <si>
    <t>Career 101</t>
  </si>
  <si>
    <t>Employer Panel</t>
  </si>
  <si>
    <t>Resumemania/Slice of Advice</t>
  </si>
  <si>
    <t>Mock Interview</t>
  </si>
  <si>
    <t>Business Etiquette Luncheon</t>
  </si>
  <si>
    <t>Evaluating the Job offer</t>
  </si>
  <si>
    <t>Where Are You Headed</t>
  </si>
  <si>
    <t>Professional Grad School Fair</t>
  </si>
  <si>
    <t>Art of Schmoozing</t>
  </si>
  <si>
    <t>Get a Taste of Career Success</t>
  </si>
  <si>
    <t xml:space="preserve">LA, Liberal Arts </t>
  </si>
  <si>
    <t>SD, Davie Student Union</t>
  </si>
  <si>
    <t>DW, Davie West</t>
  </si>
  <si>
    <t>ES, Education and Science</t>
  </si>
  <si>
    <t xml:space="preserve">Jupiter </t>
  </si>
  <si>
    <t xml:space="preserve">Orientations </t>
  </si>
  <si>
    <t>Orientation/Campus Days/Open Houses Undecided Sessions</t>
  </si>
  <si>
    <t>Boca Same-Day (data pulled from Kiosk by Marcy not S-DAD; S-Dad had 146 less)</t>
  </si>
  <si>
    <t>Career Day 101 Fall</t>
  </si>
  <si>
    <t>Career Day 101 Spring</t>
  </si>
  <si>
    <t>Resume Mania Fall</t>
  </si>
  <si>
    <t>Resume Mania Spring</t>
  </si>
  <si>
    <t>Career Day Fall</t>
  </si>
  <si>
    <t>Career Day Spring</t>
  </si>
  <si>
    <t>CDC Hosted Events</t>
  </si>
  <si>
    <t>Davie Individual Appointments Undergrad</t>
  </si>
  <si>
    <t>Davie Individual Appointments Graduate</t>
  </si>
  <si>
    <t>Jupiter Appointments Undergraduate</t>
  </si>
  <si>
    <t>Jupiter Appointments Graduate</t>
  </si>
  <si>
    <t>Graduate Student Panel</t>
  </si>
  <si>
    <t>July 1, 2012 - June 30, 2013</t>
  </si>
  <si>
    <t>Career Development Center Utilization Data</t>
  </si>
  <si>
    <t>BOCA RATON CAMPUS</t>
  </si>
  <si>
    <t>Total # of students, faculty, alumni, and parents in attendance</t>
  </si>
  <si>
    <t>GRAND TOTAL :</t>
  </si>
  <si>
    <t xml:space="preserve"># Presentations </t>
  </si>
  <si>
    <t># of Events</t>
  </si>
  <si>
    <r>
      <t xml:space="preserve">SLS1503 &amp; SLS1501 </t>
    </r>
    <r>
      <rPr>
        <i/>
        <sz val="9"/>
        <color theme="1"/>
        <rFont val="Calibri"/>
        <family val="2"/>
        <scheme val="minor"/>
      </rPr>
      <t>(Total Sections: 54)</t>
    </r>
  </si>
  <si>
    <t>GRAND TOTAL:</t>
  </si>
  <si>
    <t xml:space="preserve">Boca Sign-in Kiosk (does not include OCI; individual appointments; or same-day data) </t>
  </si>
  <si>
    <t># of Appointments</t>
  </si>
  <si>
    <t># of Info Tables</t>
  </si>
  <si>
    <t xml:space="preserve"># of Presentations </t>
  </si>
  <si>
    <t>Appointments</t>
  </si>
  <si>
    <t># of Students</t>
  </si>
  <si>
    <t># of Events/Schedules</t>
  </si>
  <si>
    <t>Employer Information Tables</t>
  </si>
  <si>
    <t>Graduate School Information Tables</t>
  </si>
  <si>
    <t xml:space="preserve">Employer/Graduate School Activity </t>
  </si>
  <si>
    <t xml:space="preserve">LLC &amp; FLC Career Alumni Panel </t>
  </si>
  <si>
    <r>
      <t>Boca Individual Appointments Graduates (from online calendar</t>
    </r>
    <r>
      <rPr>
        <sz val="9"/>
        <color theme="1"/>
        <rFont val="Calibri"/>
        <family val="2"/>
        <scheme val="minor"/>
      </rPr>
      <t xml:space="preserve">) </t>
    </r>
  </si>
  <si>
    <t xml:space="preserve">Boca Individual Appointments Undergraduates (from online calendar) </t>
  </si>
  <si>
    <t>*The Jupiter Career Development Center was not formallly operationalized until January 2013.</t>
  </si>
  <si>
    <t>Career Development Center Virtual Resources</t>
  </si>
  <si>
    <t>Time Periods (July 1st - June 30th)</t>
  </si>
  <si>
    <t>Facebook Fans</t>
  </si>
  <si>
    <t>% Increase</t>
  </si>
  <si>
    <t>Number of Boca Raton Facebook Fans</t>
  </si>
  <si>
    <t>N/A</t>
  </si>
  <si>
    <t xml:space="preserve">***Note: The Jupiter Campus Career Development Center facebook page merged with the  Boca Raton's Facebook fall 2012. </t>
  </si>
  <si>
    <t>Website Visits</t>
  </si>
  <si>
    <t>2011-2012</t>
  </si>
  <si>
    <t xml:space="preserve">LinkedIn Total Members </t>
  </si>
  <si>
    <t>Number of Boca Raton Members</t>
  </si>
  <si>
    <t xml:space="preserve">Pinterest Total Members </t>
  </si>
  <si>
    <t>Boca's Pinterest account was created:  It has not launched yet</t>
  </si>
  <si>
    <t>Number of Davie Facebook Fans</t>
  </si>
  <si>
    <t>Page views (all campus pages)</t>
  </si>
  <si>
    <t>Number of Davie Members</t>
  </si>
  <si>
    <t>Davie's LinkedIn account was created: April 2012</t>
  </si>
  <si>
    <t>Boca Raton's LinkedIn account was created:  It has not launched yet</t>
  </si>
  <si>
    <t>2012-2013</t>
  </si>
  <si>
    <t>As of June 30, 2013</t>
  </si>
  <si>
    <t xml:space="preserve">*Note: The Jupiter Campus Career Development Center facebook page merged with the  Boca Raton's Facebook fall 2012. </t>
  </si>
  <si>
    <t>July 1st - June 30th</t>
  </si>
  <si>
    <t>Additional Technology Notes:</t>
  </si>
  <si>
    <t>Summary Data - Reporting Roll Ups</t>
  </si>
  <si>
    <t>Campus</t>
  </si>
  <si>
    <t>Boca Raton</t>
  </si>
  <si>
    <t>Davie</t>
  </si>
  <si>
    <t>Jupiter</t>
  </si>
  <si>
    <t>*Points of Contact is defined as access to a campus center or participating in a program or service</t>
  </si>
  <si>
    <t>Points of Contact*         2012-2013</t>
  </si>
  <si>
    <t>Points of Contact*        2011-2012</t>
  </si>
  <si>
    <t>Points of Contact* % Increase</t>
  </si>
  <si>
    <t># of Students at Requested Workshops</t>
  </si>
  <si>
    <t># of Requested Workshops</t>
  </si>
  <si>
    <t>SLS1503/SLS1501 Presentations</t>
  </si>
  <si>
    <t># of Students at SLS Presentations</t>
  </si>
  <si>
    <t># of Orientation/ Campus Days/ Undecided Sessions Presentations</t>
  </si>
  <si>
    <t># of Students at Orientation/ Campus Days/ Undecided Presentations</t>
  </si>
  <si>
    <t>*An interview schedule is defined as occurring in its own interview room</t>
  </si>
  <si>
    <t>On-Campus Interviewing*</t>
  </si>
  <si>
    <t>Employer Meet &amp; Greets &amp; Information Sessions</t>
  </si>
  <si>
    <t>Marketing Tables</t>
  </si>
  <si>
    <t>Orientation/Campus Days/Undecided Sessions</t>
  </si>
  <si>
    <t>Access Individual Appointments (data pulled from Kiosk by Marcy)</t>
  </si>
  <si>
    <t>Access Same-Day (data pulled from Kiosk by Marcy)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</si>
</sst>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6" fillId="0" borderId="0"/>
    <xf numFmtId="0" fontId="5" fillId="0" borderId="0"/>
    <xf numFmtId="43" fontId="5" fillId="0" borderId="0" applyFont="0" applyFill="0" applyBorder="0" applyAlignment="0" applyProtection="0"/>
    <xf numFmtId="0" fontId="15" fillId="0" borderId="0"/>
  </cellStyleXfs>
  <cellXfs count="94">
    <xf numFmtId="0" fontId="0" fillId="0" borderId="0" xfId="0"/>
    <xf numFmtId="0" fontId="1" fillId="0" borderId="1" xfId="2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0" fillId="0" borderId="0" xfId="0" applyFont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3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2" fillId="4" borderId="0" xfId="0" applyFont="1" applyFill="1" applyAlignment="1">
      <alignment horizontal="center"/>
    </xf>
    <xf numFmtId="0" fontId="7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0" fontId="2" fillId="4" borderId="7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center"/>
    </xf>
    <xf numFmtId="3" fontId="2" fillId="4" borderId="9" xfId="0" applyNumberFormat="1" applyFont="1" applyFill="1" applyBorder="1" applyAlignment="1">
      <alignment horizontal="center"/>
    </xf>
    <xf numFmtId="37" fontId="2" fillId="4" borderId="9" xfId="3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3" fontId="1" fillId="0" borderId="6" xfId="0" applyNumberFormat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7" fillId="4" borderId="1" xfId="0" applyFont="1" applyFill="1" applyBorder="1"/>
    <xf numFmtId="0" fontId="0" fillId="4" borderId="1" xfId="0" applyFill="1" applyBorder="1"/>
    <xf numFmtId="0" fontId="2" fillId="4" borderId="9" xfId="0" applyFont="1" applyFill="1" applyBorder="1"/>
    <xf numFmtId="0" fontId="4" fillId="0" borderId="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right"/>
    </xf>
    <xf numFmtId="0" fontId="2" fillId="4" borderId="14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0" xfId="0" applyFont="1" applyFill="1" applyBorder="1"/>
    <xf numFmtId="17" fontId="1" fillId="0" borderId="0" xfId="0" applyNumberFormat="1" applyFont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Fill="1" applyBorder="1" applyAlignment="1"/>
    <xf numFmtId="0" fontId="2" fillId="0" borderId="0" xfId="0" applyFont="1" applyAlignment="1">
      <alignment wrapText="1"/>
    </xf>
    <xf numFmtId="0" fontId="12" fillId="0" borderId="1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0" borderId="0" xfId="0" applyAlignment="1"/>
    <xf numFmtId="3" fontId="1" fillId="0" borderId="0" xfId="0" applyNumberFormat="1" applyFont="1" applyAlignment="1">
      <alignment horizontal="center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2" fillId="0" borderId="6" xfId="0" applyFont="1" applyBorder="1" applyAlignment="1">
      <alignment wrapText="1"/>
    </xf>
    <xf numFmtId="1" fontId="1" fillId="0" borderId="6" xfId="0" applyNumberFormat="1" applyFont="1" applyBorder="1" applyAlignment="1">
      <alignment horizontal="center"/>
    </xf>
    <xf numFmtId="0" fontId="2" fillId="5" borderId="7" xfId="0" applyFont="1" applyFill="1" applyBorder="1" applyAlignment="1">
      <alignment horizontal="right"/>
    </xf>
    <xf numFmtId="3" fontId="2" fillId="5" borderId="8" xfId="0" applyNumberFormat="1" applyFont="1" applyFill="1" applyBorder="1" applyAlignment="1">
      <alignment horizontal="center"/>
    </xf>
    <xf numFmtId="1" fontId="2" fillId="5" borderId="8" xfId="0" applyNumberFormat="1" applyFont="1" applyFill="1" applyBorder="1" applyAlignment="1">
      <alignment horizontal="center"/>
    </xf>
    <xf numFmtId="3" fontId="2" fillId="5" borderId="9" xfId="0" applyNumberFormat="1" applyFon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3" fontId="2" fillId="4" borderId="15" xfId="0" applyNumberFormat="1" applyFont="1" applyFill="1" applyBorder="1" applyAlignment="1">
      <alignment horizontal="center"/>
    </xf>
    <xf numFmtId="3" fontId="1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5">
    <cellStyle name="Comma" xfId="3" builtinId="3"/>
    <cellStyle name="Normal" xfId="0" builtinId="0"/>
    <cellStyle name="Normal 2" xfId="2"/>
    <cellStyle name="Normal 3" xfId="1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2</xdr:col>
      <xdr:colOff>228599</xdr:colOff>
      <xdr:row>6</xdr:row>
      <xdr:rowOff>0</xdr:rowOff>
    </xdr:to>
    <xdr:pic>
      <xdr:nvPicPr>
        <xdr:cNvPr id="2" name="Picture 1" descr="Untitled_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4524374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3286124</xdr:colOff>
      <xdr:row>6</xdr:row>
      <xdr:rowOff>133350</xdr:rowOff>
    </xdr:to>
    <xdr:pic>
      <xdr:nvPicPr>
        <xdr:cNvPr id="2" name="Picture 1" descr="Untitled_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86124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tabSelected="1" zoomScaleNormal="100" workbookViewId="0">
      <selection activeCell="B33" sqref="B33"/>
    </sheetView>
  </sheetViews>
  <sheetFormatPr defaultRowHeight="15" x14ac:dyDescent="0.25"/>
  <cols>
    <col min="1" max="1" width="52.7109375" style="55" customWidth="1"/>
    <col min="2" max="2" width="11.7109375" customWidth="1"/>
    <col min="3" max="3" width="11.28515625" customWidth="1"/>
    <col min="7" max="7" width="11.140625" customWidth="1"/>
    <col min="8" max="8" width="11" customWidth="1"/>
    <col min="9" max="10" width="13.28515625" customWidth="1"/>
  </cols>
  <sheetData>
    <row r="2" spans="1:10" x14ac:dyDescent="0.25">
      <c r="G2" s="15" t="s">
        <v>69</v>
      </c>
    </row>
    <row r="3" spans="1:10" x14ac:dyDescent="0.25">
      <c r="G3" s="15" t="s">
        <v>68</v>
      </c>
    </row>
    <row r="4" spans="1:10" x14ac:dyDescent="0.25">
      <c r="G4" s="15" t="s">
        <v>114</v>
      </c>
    </row>
    <row r="8" spans="1:10" ht="15.75" thickBot="1" x14ac:dyDescent="0.3"/>
    <row r="9" spans="1:10" ht="21.75" thickBot="1" x14ac:dyDescent="0.4">
      <c r="A9" s="91" t="s">
        <v>69</v>
      </c>
      <c r="B9" s="92"/>
      <c r="C9" s="92"/>
      <c r="D9" s="92"/>
      <c r="E9" s="92"/>
      <c r="F9" s="92"/>
      <c r="G9" s="92"/>
      <c r="H9" s="92"/>
      <c r="I9" s="92"/>
      <c r="J9" s="93"/>
    </row>
    <row r="12" spans="1:10" ht="60.75" x14ac:dyDescent="0.25">
      <c r="A12" s="78" t="s">
        <v>115</v>
      </c>
      <c r="B12" s="79" t="s">
        <v>121</v>
      </c>
      <c r="C12" s="79" t="s">
        <v>120</v>
      </c>
      <c r="D12" s="79" t="s">
        <v>122</v>
      </c>
      <c r="E12" s="79" t="s">
        <v>124</v>
      </c>
      <c r="F12" s="79" t="s">
        <v>123</v>
      </c>
      <c r="G12" s="79" t="s">
        <v>125</v>
      </c>
      <c r="H12" s="79" t="s">
        <v>126</v>
      </c>
      <c r="I12" s="79" t="s">
        <v>127</v>
      </c>
      <c r="J12" s="79" t="s">
        <v>128</v>
      </c>
    </row>
    <row r="13" spans="1:10" x14ac:dyDescent="0.25">
      <c r="A13" s="58" t="s">
        <v>116</v>
      </c>
      <c r="B13" s="8">
        <v>13658</v>
      </c>
      <c r="C13" s="8">
        <f>'2012-2013'!C20+'2012-2013'!C39+'2012-2013'!B48+'2012-2013'!C70</f>
        <v>19711</v>
      </c>
      <c r="D13" s="52">
        <f>(C13-B13)/B13*100</f>
        <v>44.318348220822962</v>
      </c>
      <c r="E13" s="64">
        <f>'2012-2013'!B16+'2012-2013'!B17</f>
        <v>57</v>
      </c>
      <c r="F13" s="8">
        <f>'2012-2013'!C16+'2012-2013'!C17</f>
        <v>2544</v>
      </c>
      <c r="G13" s="64">
        <f>'2012-2013'!B13</f>
        <v>27</v>
      </c>
      <c r="H13" s="8">
        <f>'2012-2013'!C13</f>
        <v>1330</v>
      </c>
      <c r="I13" s="64">
        <f>'2012-2013'!B14</f>
        <v>25</v>
      </c>
      <c r="J13" s="64">
        <f>'2012-2013'!C14</f>
        <v>507</v>
      </c>
    </row>
    <row r="14" spans="1:10" x14ac:dyDescent="0.25">
      <c r="A14" s="58" t="s">
        <v>117</v>
      </c>
      <c r="B14" s="8">
        <v>1225</v>
      </c>
      <c r="C14" s="8">
        <f>'2012-2013'!C80+'2012-2013'!C96+'2012-2013'!B102</f>
        <v>1383</v>
      </c>
      <c r="D14" s="52">
        <f>(C14-B14)/B14*100</f>
        <v>12.897959183673468</v>
      </c>
      <c r="E14" s="64">
        <f>'2012-2013'!B79</f>
        <v>6</v>
      </c>
      <c r="F14" s="8">
        <f>'2012-2013'!C79</f>
        <v>131</v>
      </c>
      <c r="G14" s="64" t="s">
        <v>96</v>
      </c>
      <c r="H14" s="64" t="s">
        <v>96</v>
      </c>
      <c r="I14" s="64">
        <f>'2012-2013'!B77</f>
        <v>19</v>
      </c>
      <c r="J14" s="64">
        <f>'2012-2013'!C77</f>
        <v>440</v>
      </c>
    </row>
    <row r="15" spans="1:10" ht="15.75" thickBot="1" x14ac:dyDescent="0.3">
      <c r="A15" s="80" t="s">
        <v>118</v>
      </c>
      <c r="B15" s="28">
        <v>390</v>
      </c>
      <c r="C15" s="29">
        <f>'2012-2013'!C120+'2012-2013'!B127</f>
        <v>256</v>
      </c>
      <c r="D15" s="81">
        <f>(C15-B15)/B15*100</f>
        <v>-34.358974358974358</v>
      </c>
      <c r="E15" s="28">
        <f>'2012-2013'!B118</f>
        <v>4</v>
      </c>
      <c r="F15" s="28">
        <f>'2012-2013'!C118</f>
        <v>146</v>
      </c>
      <c r="G15" s="28" t="s">
        <v>96</v>
      </c>
      <c r="H15" s="28" t="s">
        <v>96</v>
      </c>
      <c r="I15" s="28" t="s">
        <v>96</v>
      </c>
      <c r="J15" s="28" t="s">
        <v>96</v>
      </c>
    </row>
    <row r="16" spans="1:10" ht="15.75" thickBot="1" x14ac:dyDescent="0.3">
      <c r="A16" s="82" t="s">
        <v>76</v>
      </c>
      <c r="B16" s="83">
        <f>SUM(B13:B15)</f>
        <v>15273</v>
      </c>
      <c r="C16" s="83">
        <f>SUM(C13:C15)</f>
        <v>21350</v>
      </c>
      <c r="D16" s="84">
        <f>(C16-B16)/B16*100</f>
        <v>39.789170431480393</v>
      </c>
      <c r="E16" s="83">
        <f t="shared" ref="E16:J16" si="0">SUM(E13:E15)</f>
        <v>67</v>
      </c>
      <c r="F16" s="83">
        <f t="shared" si="0"/>
        <v>2821</v>
      </c>
      <c r="G16" s="83">
        <f t="shared" si="0"/>
        <v>27</v>
      </c>
      <c r="H16" s="83">
        <f t="shared" si="0"/>
        <v>1330</v>
      </c>
      <c r="I16" s="83">
        <f t="shared" si="0"/>
        <v>44</v>
      </c>
      <c r="J16" s="85">
        <f t="shared" si="0"/>
        <v>947</v>
      </c>
    </row>
    <row r="17" spans="1:10" x14ac:dyDescent="0.25">
      <c r="A17" s="76" t="s">
        <v>119</v>
      </c>
    </row>
    <row r="18" spans="1:10" x14ac:dyDescent="0.25">
      <c r="A18" s="76"/>
    </row>
    <row r="20" spans="1:10" ht="15.75" thickBot="1" x14ac:dyDescent="0.3"/>
    <row r="21" spans="1:10" s="9" customFormat="1" ht="21.75" thickBot="1" x14ac:dyDescent="0.4">
      <c r="A21" s="91" t="s">
        <v>91</v>
      </c>
      <c r="B21" s="92"/>
      <c r="C21" s="92"/>
      <c r="D21" s="92"/>
      <c r="E21" s="92"/>
      <c r="F21" s="92"/>
      <c r="G21" s="92"/>
      <c r="H21" s="92"/>
      <c r="I21" s="92"/>
      <c r="J21" s="93"/>
    </row>
    <row r="22" spans="1:10" s="9" customFormat="1" ht="12" x14ac:dyDescent="0.2">
      <c r="A22" s="56"/>
    </row>
    <row r="23" spans="1:10" s="9" customFormat="1" ht="12" x14ac:dyDescent="0.2">
      <c r="A23" s="56"/>
    </row>
    <row r="24" spans="1:10" s="9" customFormat="1" ht="12" x14ac:dyDescent="0.2">
      <c r="A24" s="57"/>
      <c r="B24" s="90" t="s">
        <v>92</v>
      </c>
      <c r="C24" s="90"/>
      <c r="D24" s="90"/>
    </row>
    <row r="25" spans="1:10" s="9" customFormat="1" ht="12" x14ac:dyDescent="0.2">
      <c r="A25" s="78" t="s">
        <v>93</v>
      </c>
      <c r="B25" s="70" t="s">
        <v>99</v>
      </c>
      <c r="C25" s="70" t="s">
        <v>109</v>
      </c>
      <c r="D25" s="70" t="s">
        <v>94</v>
      </c>
    </row>
    <row r="26" spans="1:10" s="9" customFormat="1" ht="12" x14ac:dyDescent="0.2">
      <c r="A26" s="58" t="s">
        <v>95</v>
      </c>
      <c r="B26" s="64">
        <v>625</v>
      </c>
      <c r="C26" s="64">
        <f>'2012-2013'!B133</f>
        <v>802</v>
      </c>
      <c r="D26" s="52">
        <f>(C26-B26)/B26*100</f>
        <v>28.32</v>
      </c>
    </row>
    <row r="27" spans="1:10" s="9" customFormat="1" ht="12" x14ac:dyDescent="0.2">
      <c r="A27" s="58" t="s">
        <v>104</v>
      </c>
      <c r="B27" s="64">
        <v>159</v>
      </c>
      <c r="C27" s="64">
        <f>'2012-2013'!B134</f>
        <v>150</v>
      </c>
      <c r="D27" s="52">
        <f>(C27-B27)/B27*100</f>
        <v>-5.6603773584905666</v>
      </c>
    </row>
    <row r="28" spans="1:10" s="9" customFormat="1" ht="12" x14ac:dyDescent="0.2">
      <c r="A28" s="71" t="s">
        <v>97</v>
      </c>
      <c r="B28" s="53"/>
      <c r="C28" s="53"/>
    </row>
    <row r="29" spans="1:10" s="9" customFormat="1" ht="12" x14ac:dyDescent="0.2">
      <c r="A29" s="56"/>
    </row>
    <row r="30" spans="1:10" s="9" customFormat="1" ht="12" x14ac:dyDescent="0.2">
      <c r="A30" s="59"/>
      <c r="B30" s="90" t="s">
        <v>92</v>
      </c>
      <c r="C30" s="90"/>
      <c r="D30" s="90"/>
    </row>
    <row r="31" spans="1:10" s="9" customFormat="1" ht="12" x14ac:dyDescent="0.2">
      <c r="A31" s="78" t="s">
        <v>98</v>
      </c>
      <c r="B31" s="70" t="s">
        <v>99</v>
      </c>
      <c r="C31" s="70" t="s">
        <v>109</v>
      </c>
      <c r="D31" s="70" t="s">
        <v>94</v>
      </c>
    </row>
    <row r="32" spans="1:10" s="9" customFormat="1" ht="12" x14ac:dyDescent="0.2">
      <c r="A32" s="58" t="s">
        <v>105</v>
      </c>
      <c r="B32" s="8">
        <v>210356</v>
      </c>
      <c r="C32" s="8">
        <f>'2012-2013'!B138</f>
        <v>241180</v>
      </c>
      <c r="D32" s="52">
        <f>(C32-B32)/B32*100</f>
        <v>14.653254482876646</v>
      </c>
    </row>
    <row r="33" spans="1:3" s="9" customFormat="1" ht="12" x14ac:dyDescent="0.2">
      <c r="A33" s="59"/>
      <c r="B33" s="53"/>
      <c r="C33" s="53"/>
    </row>
    <row r="34" spans="1:3" s="9" customFormat="1" ht="12" x14ac:dyDescent="0.2">
      <c r="A34" s="73" t="s">
        <v>113</v>
      </c>
      <c r="B34" s="53"/>
      <c r="C34" s="53"/>
    </row>
    <row r="35" spans="1:3" s="9" customFormat="1" ht="12" x14ac:dyDescent="0.2">
      <c r="A35" s="72" t="s">
        <v>108</v>
      </c>
      <c r="B35" s="53"/>
      <c r="C35" s="53"/>
    </row>
    <row r="36" spans="1:3" s="9" customFormat="1" ht="12" x14ac:dyDescent="0.2">
      <c r="A36" s="72" t="s">
        <v>107</v>
      </c>
      <c r="B36" s="54"/>
      <c r="C36" s="53"/>
    </row>
    <row r="37" spans="1:3" s="9" customFormat="1" ht="12" x14ac:dyDescent="0.2">
      <c r="A37" s="60" t="s">
        <v>103</v>
      </c>
      <c r="B37" s="53"/>
      <c r="C37" s="53"/>
    </row>
  </sheetData>
  <mergeCells count="4">
    <mergeCell ref="B24:D24"/>
    <mergeCell ref="B30:D30"/>
    <mergeCell ref="A9:J9"/>
    <mergeCell ref="A21:J21"/>
  </mergeCells>
  <pageMargins left="0.25" right="0.25" top="0.75" bottom="0.75" header="0.3" footer="0.3"/>
  <pageSetup scale="88" orientation="landscape" r:id="rId1"/>
  <ignoredErrors>
    <ignoredError sqref="D1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zoomScaleNormal="100" workbookViewId="0">
      <selection activeCell="C42" sqref="C42"/>
    </sheetView>
  </sheetViews>
  <sheetFormatPr defaultRowHeight="12" x14ac:dyDescent="0.2"/>
  <cols>
    <col min="1" max="1" width="81" style="2" customWidth="1"/>
    <col min="2" max="2" width="23.42578125" style="2" customWidth="1"/>
    <col min="3" max="3" width="26.28515625" style="2" customWidth="1"/>
    <col min="4" max="4" width="13.28515625" style="2" customWidth="1"/>
    <col min="5" max="5" width="15.5703125" style="2" customWidth="1"/>
    <col min="6" max="6" width="13.28515625" style="2" customWidth="1"/>
    <col min="7" max="7" width="16.5703125" style="2" customWidth="1"/>
    <col min="8" max="8" width="13.140625" style="2" customWidth="1"/>
    <col min="9" max="9" width="16.85546875" style="2" customWidth="1"/>
    <col min="10" max="10" width="13.140625" style="2" customWidth="1"/>
    <col min="11" max="16384" width="9.140625" style="2"/>
  </cols>
  <sheetData>
    <row r="1" spans="1:7" s="9" customFormat="1" x14ac:dyDescent="0.2"/>
    <row r="2" spans="1:7" s="9" customFormat="1" ht="15" x14ac:dyDescent="0.25">
      <c r="B2" s="15" t="s">
        <v>69</v>
      </c>
    </row>
    <row r="3" spans="1:7" s="9" customFormat="1" ht="15" x14ac:dyDescent="0.25">
      <c r="B3" s="15" t="s">
        <v>68</v>
      </c>
    </row>
    <row r="4" spans="1:7" s="9" customFormat="1" x14ac:dyDescent="0.2"/>
    <row r="5" spans="1:7" s="9" customFormat="1" x14ac:dyDescent="0.2"/>
    <row r="6" spans="1:7" s="9" customFormat="1" x14ac:dyDescent="0.2"/>
    <row r="7" spans="1:7" s="9" customFormat="1" x14ac:dyDescent="0.2"/>
    <row r="8" spans="1:7" s="9" customFormat="1" x14ac:dyDescent="0.2"/>
    <row r="9" spans="1:7" s="9" customFormat="1" ht="12.75" thickBot="1" x14ac:dyDescent="0.25"/>
    <row r="10" spans="1:7" ht="21.75" thickBot="1" x14ac:dyDescent="0.4">
      <c r="A10" s="91" t="s">
        <v>70</v>
      </c>
      <c r="B10" s="92"/>
      <c r="C10" s="93"/>
      <c r="D10" s="14"/>
      <c r="E10" s="14"/>
      <c r="F10" s="14"/>
      <c r="G10" s="14"/>
    </row>
    <row r="11" spans="1:7" x14ac:dyDescent="0.2">
      <c r="A11" s="4"/>
      <c r="B11" s="4"/>
      <c r="C11" s="4"/>
    </row>
    <row r="12" spans="1:7" ht="24.75" x14ac:dyDescent="0.25">
      <c r="A12" s="17" t="s">
        <v>32</v>
      </c>
      <c r="B12" s="18" t="s">
        <v>80</v>
      </c>
      <c r="C12" s="19" t="s">
        <v>71</v>
      </c>
    </row>
    <row r="13" spans="1:7" x14ac:dyDescent="0.2">
      <c r="A13" s="10" t="s">
        <v>75</v>
      </c>
      <c r="B13" s="10">
        <v>27</v>
      </c>
      <c r="C13" s="8">
        <v>1330</v>
      </c>
    </row>
    <row r="14" spans="1:7" x14ac:dyDescent="0.2">
      <c r="A14" s="10" t="s">
        <v>54</v>
      </c>
      <c r="B14" s="10">
        <v>25</v>
      </c>
      <c r="C14" s="10">
        <v>507</v>
      </c>
      <c r="D14" s="12"/>
      <c r="E14" s="12"/>
      <c r="F14" s="12"/>
    </row>
    <row r="15" spans="1:7" x14ac:dyDescent="0.2">
      <c r="A15" s="10" t="s">
        <v>15</v>
      </c>
      <c r="B15" s="10">
        <v>58</v>
      </c>
      <c r="C15" s="10">
        <v>2969</v>
      </c>
      <c r="E15" s="7"/>
      <c r="F15" s="7"/>
      <c r="G15" s="7"/>
    </row>
    <row r="16" spans="1:7" x14ac:dyDescent="0.2">
      <c r="A16" s="10" t="s">
        <v>13</v>
      </c>
      <c r="B16" s="10">
        <v>6</v>
      </c>
      <c r="C16" s="8">
        <v>85</v>
      </c>
    </row>
    <row r="17" spans="1:3" x14ac:dyDescent="0.2">
      <c r="A17" s="10" t="s">
        <v>14</v>
      </c>
      <c r="B17" s="11">
        <v>51</v>
      </c>
      <c r="C17" s="6">
        <v>2459</v>
      </c>
    </row>
    <row r="18" spans="1:3" x14ac:dyDescent="0.2">
      <c r="A18" s="10" t="s">
        <v>29</v>
      </c>
      <c r="B18" s="10">
        <v>1</v>
      </c>
      <c r="C18" s="10">
        <v>23</v>
      </c>
    </row>
    <row r="19" spans="1:3" ht="12.75" thickBot="1" x14ac:dyDescent="0.25">
      <c r="A19" s="28" t="s">
        <v>4</v>
      </c>
      <c r="B19" s="28">
        <v>18</v>
      </c>
      <c r="C19" s="29">
        <v>1299</v>
      </c>
    </row>
    <row r="20" spans="1:3" ht="12.75" thickBot="1" x14ac:dyDescent="0.25">
      <c r="A20" s="30" t="s">
        <v>72</v>
      </c>
      <c r="B20" s="31">
        <f>SUM(B13:B19)</f>
        <v>186</v>
      </c>
      <c r="C20" s="32">
        <f>SUM(C13:C19)</f>
        <v>8672</v>
      </c>
    </row>
    <row r="21" spans="1:3" x14ac:dyDescent="0.2">
      <c r="A21" s="13"/>
    </row>
    <row r="22" spans="1:3" x14ac:dyDescent="0.2">
      <c r="A22" s="13"/>
    </row>
    <row r="23" spans="1:3" ht="24.75" x14ac:dyDescent="0.25">
      <c r="A23" s="17" t="s">
        <v>62</v>
      </c>
      <c r="B23" s="18" t="s">
        <v>74</v>
      </c>
      <c r="C23" s="19" t="s">
        <v>6</v>
      </c>
    </row>
    <row r="24" spans="1:3" x14ac:dyDescent="0.2">
      <c r="A24" s="10" t="s">
        <v>56</v>
      </c>
      <c r="B24" s="10">
        <v>1</v>
      </c>
      <c r="C24" s="10">
        <v>47</v>
      </c>
    </row>
    <row r="25" spans="1:3" x14ac:dyDescent="0.2">
      <c r="A25" s="10" t="s">
        <v>57</v>
      </c>
      <c r="B25" s="10">
        <v>1</v>
      </c>
      <c r="C25" s="10">
        <v>120</v>
      </c>
    </row>
    <row r="26" spans="1:3" x14ac:dyDescent="0.2">
      <c r="A26" s="10" t="s">
        <v>60</v>
      </c>
      <c r="B26" s="10">
        <v>1</v>
      </c>
      <c r="C26" s="8">
        <v>607</v>
      </c>
    </row>
    <row r="27" spans="1:3" s="9" customFormat="1" x14ac:dyDescent="0.2">
      <c r="A27" s="10" t="s">
        <v>61</v>
      </c>
      <c r="B27" s="10">
        <v>1</v>
      </c>
      <c r="C27" s="8">
        <v>1136</v>
      </c>
    </row>
    <row r="28" spans="1:3" x14ac:dyDescent="0.2">
      <c r="A28" s="10" t="s">
        <v>2</v>
      </c>
      <c r="B28" s="10">
        <v>1</v>
      </c>
      <c r="C28" s="10">
        <v>250</v>
      </c>
    </row>
    <row r="29" spans="1:3" x14ac:dyDescent="0.2">
      <c r="A29" s="10" t="s">
        <v>17</v>
      </c>
      <c r="B29" s="10">
        <v>1</v>
      </c>
      <c r="C29" s="10">
        <v>17</v>
      </c>
    </row>
    <row r="30" spans="1:3" s="9" customFormat="1" x14ac:dyDescent="0.2">
      <c r="A30" s="10" t="s">
        <v>3</v>
      </c>
      <c r="B30" s="10">
        <v>1</v>
      </c>
      <c r="C30" s="10">
        <v>250</v>
      </c>
    </row>
    <row r="31" spans="1:3" x14ac:dyDescent="0.2">
      <c r="A31" s="10" t="s">
        <v>0</v>
      </c>
      <c r="B31" s="10">
        <v>1</v>
      </c>
      <c r="C31" s="10">
        <v>105</v>
      </c>
    </row>
    <row r="32" spans="1:3" x14ac:dyDescent="0.2">
      <c r="A32" s="10" t="s">
        <v>1</v>
      </c>
      <c r="B32" s="10">
        <v>1</v>
      </c>
      <c r="C32" s="10">
        <v>65</v>
      </c>
    </row>
    <row r="33" spans="1:4" s="9" customFormat="1" x14ac:dyDescent="0.2">
      <c r="A33" s="10" t="s">
        <v>16</v>
      </c>
      <c r="B33" s="10">
        <v>1</v>
      </c>
      <c r="C33" s="10">
        <v>72</v>
      </c>
    </row>
    <row r="34" spans="1:4" x14ac:dyDescent="0.2">
      <c r="A34" s="10" t="s">
        <v>67</v>
      </c>
      <c r="B34" s="10" t="s">
        <v>96</v>
      </c>
      <c r="C34" s="10" t="s">
        <v>96</v>
      </c>
    </row>
    <row r="35" spans="1:4" s="9" customFormat="1" x14ac:dyDescent="0.2">
      <c r="A35" s="10" t="s">
        <v>87</v>
      </c>
      <c r="B35" s="10" t="s">
        <v>96</v>
      </c>
      <c r="C35" s="10" t="s">
        <v>96</v>
      </c>
    </row>
    <row r="36" spans="1:4" x14ac:dyDescent="0.2">
      <c r="A36" s="46" t="s">
        <v>45</v>
      </c>
      <c r="B36" s="46">
        <v>1</v>
      </c>
      <c r="C36" s="46">
        <v>100</v>
      </c>
    </row>
    <row r="37" spans="1:4" s="9" customFormat="1" x14ac:dyDescent="0.2">
      <c r="A37" s="10" t="s">
        <v>58</v>
      </c>
      <c r="B37" s="10">
        <v>1</v>
      </c>
      <c r="C37" s="10">
        <v>127</v>
      </c>
    </row>
    <row r="38" spans="1:4" s="9" customFormat="1" ht="12.75" thickBot="1" x14ac:dyDescent="0.25">
      <c r="A38" s="28" t="s">
        <v>59</v>
      </c>
      <c r="B38" s="28">
        <v>1</v>
      </c>
      <c r="C38" s="28">
        <v>128</v>
      </c>
    </row>
    <row r="39" spans="1:4" ht="12.75" thickBot="1" x14ac:dyDescent="0.25">
      <c r="A39" s="30" t="s">
        <v>76</v>
      </c>
      <c r="B39" s="31">
        <f>SUM(B24:B38)</f>
        <v>13</v>
      </c>
      <c r="C39" s="33">
        <f>SUM(C24:C38)</f>
        <v>3024</v>
      </c>
    </row>
    <row r="40" spans="1:4" ht="10.5" customHeight="1" x14ac:dyDescent="0.2">
      <c r="A40" s="4"/>
      <c r="B40" s="4"/>
      <c r="C40" s="4"/>
    </row>
    <row r="41" spans="1:4" ht="15.75" x14ac:dyDescent="0.25">
      <c r="A41" s="23" t="s">
        <v>26</v>
      </c>
      <c r="B41" s="18" t="s">
        <v>78</v>
      </c>
      <c r="D41" s="61"/>
    </row>
    <row r="42" spans="1:4" x14ac:dyDescent="0.2">
      <c r="A42" s="46" t="s">
        <v>77</v>
      </c>
      <c r="B42" s="47">
        <v>3966</v>
      </c>
      <c r="D42" s="88"/>
    </row>
    <row r="43" spans="1:4" x14ac:dyDescent="0.2">
      <c r="A43" s="46" t="s">
        <v>55</v>
      </c>
      <c r="B43" s="47">
        <v>2331</v>
      </c>
      <c r="C43" s="77"/>
      <c r="D43" s="88"/>
    </row>
    <row r="44" spans="1:4" x14ac:dyDescent="0.2">
      <c r="A44" s="46" t="s">
        <v>89</v>
      </c>
      <c r="B44" s="46">
        <v>617</v>
      </c>
      <c r="D44" s="62"/>
    </row>
    <row r="45" spans="1:4" s="9" customFormat="1" x14ac:dyDescent="0.2">
      <c r="A45" s="28" t="s">
        <v>88</v>
      </c>
      <c r="B45" s="75">
        <v>118</v>
      </c>
      <c r="D45" s="62"/>
    </row>
    <row r="46" spans="1:4" s="63" customFormat="1" x14ac:dyDescent="0.2">
      <c r="A46" s="64" t="s">
        <v>134</v>
      </c>
      <c r="B46" s="46">
        <v>64</v>
      </c>
      <c r="D46" s="62"/>
    </row>
    <row r="47" spans="1:4" s="63" customFormat="1" x14ac:dyDescent="0.2">
      <c r="A47" s="64" t="s">
        <v>135</v>
      </c>
      <c r="B47" s="46">
        <v>80</v>
      </c>
      <c r="D47" s="62"/>
    </row>
    <row r="48" spans="1:4" ht="12.75" thickBot="1" x14ac:dyDescent="0.25">
      <c r="A48" s="44" t="s">
        <v>76</v>
      </c>
      <c r="B48" s="87">
        <f>SUM(B42:B47)</f>
        <v>7176</v>
      </c>
      <c r="D48" s="89"/>
    </row>
    <row r="50" spans="1:3" ht="15.75" x14ac:dyDescent="0.25">
      <c r="A50" s="25" t="s">
        <v>132</v>
      </c>
      <c r="B50" s="26"/>
      <c r="C50" s="27"/>
    </row>
    <row r="51" spans="1:3" x14ac:dyDescent="0.2">
      <c r="A51" s="16" t="s">
        <v>7</v>
      </c>
      <c r="B51" s="16" t="s">
        <v>79</v>
      </c>
      <c r="C51" s="16" t="s">
        <v>12</v>
      </c>
    </row>
    <row r="52" spans="1:3" x14ac:dyDescent="0.2">
      <c r="A52" s="3" t="s">
        <v>8</v>
      </c>
      <c r="B52" s="3">
        <v>2</v>
      </c>
      <c r="C52" s="3" t="s">
        <v>19</v>
      </c>
    </row>
    <row r="53" spans="1:3" x14ac:dyDescent="0.2">
      <c r="A53" s="3" t="s">
        <v>9</v>
      </c>
      <c r="B53" s="5">
        <v>1</v>
      </c>
      <c r="C53" s="3" t="s">
        <v>20</v>
      </c>
    </row>
    <row r="54" spans="1:3" x14ac:dyDescent="0.2">
      <c r="A54" s="3" t="s">
        <v>10</v>
      </c>
      <c r="B54" s="5">
        <v>1</v>
      </c>
      <c r="C54" s="3" t="s">
        <v>21</v>
      </c>
    </row>
    <row r="55" spans="1:3" x14ac:dyDescent="0.2">
      <c r="A55" s="3" t="s">
        <v>11</v>
      </c>
      <c r="B55" s="5">
        <v>1</v>
      </c>
      <c r="C55" s="3" t="s">
        <v>22</v>
      </c>
    </row>
    <row r="56" spans="1:3" x14ac:dyDescent="0.2">
      <c r="A56" s="3" t="s">
        <v>11</v>
      </c>
      <c r="B56" s="5">
        <v>1</v>
      </c>
      <c r="C56" s="3" t="s">
        <v>23</v>
      </c>
    </row>
    <row r="57" spans="1:3" x14ac:dyDescent="0.2">
      <c r="A57" s="3" t="s">
        <v>11</v>
      </c>
      <c r="B57" s="5">
        <v>1</v>
      </c>
      <c r="C57" s="3" t="s">
        <v>24</v>
      </c>
    </row>
    <row r="58" spans="1:3" x14ac:dyDescent="0.2">
      <c r="A58" s="3" t="s">
        <v>11</v>
      </c>
      <c r="B58" s="5">
        <v>1</v>
      </c>
      <c r="C58" s="1" t="s">
        <v>31</v>
      </c>
    </row>
    <row r="59" spans="1:3" x14ac:dyDescent="0.2">
      <c r="A59" s="3" t="s">
        <v>11</v>
      </c>
      <c r="B59" s="5">
        <v>1</v>
      </c>
      <c r="C59" s="3" t="s">
        <v>25</v>
      </c>
    </row>
    <row r="60" spans="1:3" x14ac:dyDescent="0.2">
      <c r="A60" s="3" t="s">
        <v>11</v>
      </c>
      <c r="B60" s="5">
        <v>1</v>
      </c>
      <c r="C60" s="3" t="s">
        <v>30</v>
      </c>
    </row>
    <row r="61" spans="1:3" ht="12.75" thickBot="1" x14ac:dyDescent="0.25">
      <c r="A61" s="28" t="s">
        <v>11</v>
      </c>
      <c r="B61" s="34">
        <v>1</v>
      </c>
      <c r="C61" s="28" t="s">
        <v>21</v>
      </c>
    </row>
    <row r="62" spans="1:3" ht="12.75" thickBot="1" x14ac:dyDescent="0.25">
      <c r="A62" s="30" t="s">
        <v>76</v>
      </c>
      <c r="B62" s="31">
        <f>SUM(B52:B61)</f>
        <v>11</v>
      </c>
      <c r="C62" s="37"/>
    </row>
    <row r="64" spans="1:3" ht="15.75" x14ac:dyDescent="0.25">
      <c r="A64" s="25" t="s">
        <v>86</v>
      </c>
      <c r="B64" s="42"/>
      <c r="C64" s="43"/>
    </row>
    <row r="65" spans="1:5" s="9" customFormat="1" x14ac:dyDescent="0.2">
      <c r="A65" s="22"/>
      <c r="B65" s="18" t="s">
        <v>83</v>
      </c>
      <c r="C65" s="18" t="s">
        <v>82</v>
      </c>
    </row>
    <row r="66" spans="1:5" s="9" customFormat="1" x14ac:dyDescent="0.2">
      <c r="A66" s="74" t="s">
        <v>130</v>
      </c>
      <c r="B66" s="11">
        <v>50</v>
      </c>
      <c r="C66" s="11">
        <v>476</v>
      </c>
    </row>
    <row r="67" spans="1:5" s="9" customFormat="1" x14ac:dyDescent="0.2">
      <c r="A67" s="74" t="s">
        <v>131</v>
      </c>
      <c r="B67" s="11">
        <v>16</v>
      </c>
      <c r="C67" s="74">
        <v>363</v>
      </c>
    </row>
    <row r="68" spans="1:5" s="9" customFormat="1" x14ac:dyDescent="0.2">
      <c r="A68" s="74" t="s">
        <v>84</v>
      </c>
      <c r="B68" s="11">
        <v>17</v>
      </c>
      <c r="C68" s="11" t="s">
        <v>96</v>
      </c>
    </row>
    <row r="69" spans="1:5" s="9" customFormat="1" x14ac:dyDescent="0.2">
      <c r="A69" s="74" t="s">
        <v>85</v>
      </c>
      <c r="B69" s="11">
        <v>2</v>
      </c>
      <c r="C69" s="11" t="s">
        <v>96</v>
      </c>
    </row>
    <row r="70" spans="1:5" s="9" customFormat="1" ht="12.75" thickBot="1" x14ac:dyDescent="0.25">
      <c r="A70" s="44" t="s">
        <v>76</v>
      </c>
      <c r="B70" s="45">
        <f>SUM(B66:B69)</f>
        <v>85</v>
      </c>
      <c r="C70" s="45">
        <f>SUM(C66:C69)</f>
        <v>839</v>
      </c>
    </row>
    <row r="71" spans="1:5" s="9" customFormat="1" x14ac:dyDescent="0.2">
      <c r="A71" s="86" t="s">
        <v>129</v>
      </c>
      <c r="B71" s="14"/>
      <c r="C71" s="14"/>
    </row>
    <row r="72" spans="1:5" s="9" customFormat="1" x14ac:dyDescent="0.2">
      <c r="A72" s="14"/>
      <c r="B72" s="14"/>
      <c r="C72" s="14"/>
    </row>
    <row r="73" spans="1:5" s="9" customFormat="1" ht="12.75" thickBot="1" x14ac:dyDescent="0.25">
      <c r="A73" s="14"/>
      <c r="B73" s="14"/>
      <c r="C73" s="14"/>
    </row>
    <row r="74" spans="1:5" ht="21.75" thickBot="1" x14ac:dyDescent="0.4">
      <c r="A74" s="91" t="s">
        <v>33</v>
      </c>
      <c r="B74" s="92"/>
      <c r="C74" s="93"/>
      <c r="D74" s="14"/>
      <c r="E74" s="14"/>
    </row>
    <row r="76" spans="1:5" ht="36.75" x14ac:dyDescent="0.25">
      <c r="A76" s="17" t="s">
        <v>32</v>
      </c>
      <c r="B76" s="18" t="s">
        <v>80</v>
      </c>
      <c r="C76" s="19" t="s">
        <v>34</v>
      </c>
    </row>
    <row r="77" spans="1:5" x14ac:dyDescent="0.2">
      <c r="A77" s="3" t="s">
        <v>133</v>
      </c>
      <c r="B77" s="3">
        <v>19</v>
      </c>
      <c r="C77" s="46">
        <v>440</v>
      </c>
    </row>
    <row r="78" spans="1:5" x14ac:dyDescent="0.2">
      <c r="A78" s="3" t="s">
        <v>15</v>
      </c>
      <c r="B78" s="3">
        <v>5</v>
      </c>
      <c r="C78" s="3">
        <v>14</v>
      </c>
    </row>
    <row r="79" spans="1:5" ht="12.75" thickBot="1" x14ac:dyDescent="0.25">
      <c r="A79" s="28" t="s">
        <v>14</v>
      </c>
      <c r="B79" s="34">
        <v>6</v>
      </c>
      <c r="C79" s="36">
        <v>131</v>
      </c>
    </row>
    <row r="80" spans="1:5" ht="12.75" thickBot="1" x14ac:dyDescent="0.25">
      <c r="A80" s="30" t="s">
        <v>76</v>
      </c>
      <c r="B80" s="31">
        <f>SUM(B77:B79)</f>
        <v>30</v>
      </c>
      <c r="C80" s="35">
        <f>SUM(C77:C79)</f>
        <v>585</v>
      </c>
    </row>
    <row r="82" spans="1:3" ht="24.75" x14ac:dyDescent="0.25">
      <c r="A82" s="17" t="s">
        <v>5</v>
      </c>
      <c r="B82" s="18" t="s">
        <v>74</v>
      </c>
      <c r="C82" s="19" t="s">
        <v>6</v>
      </c>
    </row>
    <row r="83" spans="1:3" x14ac:dyDescent="0.2">
      <c r="A83" s="10" t="s">
        <v>35</v>
      </c>
      <c r="B83" s="10">
        <v>2</v>
      </c>
      <c r="C83" s="10">
        <v>22</v>
      </c>
    </row>
    <row r="84" spans="1:3" x14ac:dyDescent="0.2">
      <c r="A84" s="10" t="s">
        <v>36</v>
      </c>
      <c r="B84" s="10">
        <v>1</v>
      </c>
      <c r="C84" s="10">
        <v>12</v>
      </c>
    </row>
    <row r="85" spans="1:3" x14ac:dyDescent="0.2">
      <c r="A85" s="10" t="s">
        <v>37</v>
      </c>
      <c r="B85" s="10">
        <v>1</v>
      </c>
      <c r="C85" s="10">
        <v>91</v>
      </c>
    </row>
    <row r="86" spans="1:3" x14ac:dyDescent="0.2">
      <c r="A86" s="10" t="s">
        <v>38</v>
      </c>
      <c r="B86" s="10">
        <v>3</v>
      </c>
      <c r="C86" s="10">
        <v>29</v>
      </c>
    </row>
    <row r="87" spans="1:3" x14ac:dyDescent="0.2">
      <c r="A87" s="10" t="s">
        <v>39</v>
      </c>
      <c r="B87" s="10">
        <v>1</v>
      </c>
      <c r="C87" s="10">
        <v>17</v>
      </c>
    </row>
    <row r="88" spans="1:3" x14ac:dyDescent="0.2">
      <c r="A88" s="10" t="s">
        <v>40</v>
      </c>
      <c r="B88" s="10">
        <v>3</v>
      </c>
      <c r="C88" s="10">
        <v>58</v>
      </c>
    </row>
    <row r="89" spans="1:3" x14ac:dyDescent="0.2">
      <c r="A89" s="10" t="s">
        <v>41</v>
      </c>
      <c r="B89" s="10">
        <v>3</v>
      </c>
      <c r="C89" s="8">
        <v>78</v>
      </c>
    </row>
    <row r="90" spans="1:3" x14ac:dyDescent="0.2">
      <c r="A90" s="10" t="s">
        <v>42</v>
      </c>
      <c r="B90" s="10">
        <v>1</v>
      </c>
      <c r="C90" s="10">
        <v>31</v>
      </c>
    </row>
    <row r="91" spans="1:3" x14ac:dyDescent="0.2">
      <c r="A91" s="10" t="s">
        <v>43</v>
      </c>
      <c r="B91" s="10">
        <v>1</v>
      </c>
      <c r="C91" s="10">
        <v>2</v>
      </c>
    </row>
    <row r="92" spans="1:3" x14ac:dyDescent="0.2">
      <c r="A92" s="10" t="s">
        <v>44</v>
      </c>
      <c r="B92" s="10">
        <v>1</v>
      </c>
      <c r="C92" s="10">
        <v>5</v>
      </c>
    </row>
    <row r="93" spans="1:3" x14ac:dyDescent="0.2">
      <c r="A93" s="10" t="s">
        <v>45</v>
      </c>
      <c r="B93" s="10">
        <v>1</v>
      </c>
      <c r="C93" s="10">
        <v>73</v>
      </c>
    </row>
    <row r="94" spans="1:3" x14ac:dyDescent="0.2">
      <c r="A94" s="10" t="s">
        <v>46</v>
      </c>
      <c r="B94" s="10">
        <v>1</v>
      </c>
      <c r="C94" s="10">
        <v>35</v>
      </c>
    </row>
    <row r="95" spans="1:3" ht="12.75" thickBot="1" x14ac:dyDescent="0.25">
      <c r="A95" s="28" t="s">
        <v>47</v>
      </c>
      <c r="B95" s="28">
        <v>1</v>
      </c>
      <c r="C95" s="28">
        <v>21</v>
      </c>
    </row>
    <row r="96" spans="1:3" ht="12.75" thickBot="1" x14ac:dyDescent="0.25">
      <c r="A96" s="30" t="s">
        <v>76</v>
      </c>
      <c r="B96" s="31">
        <f>SUM(B83:B95)</f>
        <v>20</v>
      </c>
      <c r="C96" s="37">
        <f>SUM(C83:C95)</f>
        <v>474</v>
      </c>
    </row>
    <row r="99" spans="1:3" ht="15.75" x14ac:dyDescent="0.25">
      <c r="A99" s="17" t="s">
        <v>81</v>
      </c>
      <c r="B99" s="18" t="s">
        <v>78</v>
      </c>
    </row>
    <row r="100" spans="1:3" x14ac:dyDescent="0.2">
      <c r="A100" s="10" t="s">
        <v>63</v>
      </c>
      <c r="B100" s="10">
        <v>309</v>
      </c>
    </row>
    <row r="101" spans="1:3" s="9" customFormat="1" ht="12.75" thickBot="1" x14ac:dyDescent="0.25">
      <c r="A101" s="28" t="s">
        <v>64</v>
      </c>
      <c r="B101" s="28">
        <v>15</v>
      </c>
    </row>
    <row r="102" spans="1:3" ht="12.75" thickBot="1" x14ac:dyDescent="0.25">
      <c r="A102" s="30" t="s">
        <v>76</v>
      </c>
      <c r="B102" s="32">
        <f>SUM(B100:B101)</f>
        <v>324</v>
      </c>
    </row>
    <row r="106" spans="1:3" ht="15.75" x14ac:dyDescent="0.25">
      <c r="A106" s="38" t="s">
        <v>132</v>
      </c>
      <c r="B106" s="39"/>
      <c r="C106" s="39"/>
    </row>
    <row r="107" spans="1:3" x14ac:dyDescent="0.2">
      <c r="A107" s="24" t="s">
        <v>7</v>
      </c>
      <c r="B107" s="16" t="s">
        <v>79</v>
      </c>
      <c r="C107" s="16" t="s">
        <v>12</v>
      </c>
    </row>
    <row r="108" spans="1:3" x14ac:dyDescent="0.2">
      <c r="A108" s="10" t="s">
        <v>11</v>
      </c>
      <c r="B108" s="11">
        <v>5</v>
      </c>
      <c r="C108" s="10" t="s">
        <v>48</v>
      </c>
    </row>
    <row r="109" spans="1:3" x14ac:dyDescent="0.2">
      <c r="A109" s="10" t="s">
        <v>11</v>
      </c>
      <c r="B109" s="11">
        <v>3</v>
      </c>
      <c r="C109" s="10" t="s">
        <v>49</v>
      </c>
    </row>
    <row r="110" spans="1:3" x14ac:dyDescent="0.2">
      <c r="A110" s="10" t="s">
        <v>11</v>
      </c>
      <c r="B110" s="11">
        <v>2</v>
      </c>
      <c r="C110" s="10" t="s">
        <v>50</v>
      </c>
    </row>
    <row r="111" spans="1:3" ht="12.75" thickBot="1" x14ac:dyDescent="0.25">
      <c r="A111" s="28" t="s">
        <v>11</v>
      </c>
      <c r="B111" s="34">
        <v>1</v>
      </c>
      <c r="C111" s="28" t="s">
        <v>51</v>
      </c>
    </row>
    <row r="112" spans="1:3" ht="12.75" thickBot="1" x14ac:dyDescent="0.25">
      <c r="A112" s="30" t="s">
        <v>76</v>
      </c>
      <c r="B112" s="31">
        <f>SUM(B108:B111)</f>
        <v>11</v>
      </c>
      <c r="C112" s="40"/>
    </row>
    <row r="113" spans="1:5" ht="12.75" thickBot="1" x14ac:dyDescent="0.25"/>
    <row r="114" spans="1:5" ht="21.75" thickBot="1" x14ac:dyDescent="0.4">
      <c r="A114" s="91" t="s">
        <v>52</v>
      </c>
      <c r="B114" s="92"/>
      <c r="C114" s="93"/>
      <c r="D114" s="14"/>
      <c r="E114" s="14"/>
    </row>
    <row r="115" spans="1:5" s="9" customFormat="1" ht="21" x14ac:dyDescent="0.35">
      <c r="A115" s="41"/>
      <c r="B115" s="41"/>
      <c r="C115" s="41"/>
      <c r="D115" s="14"/>
      <c r="E115" s="14"/>
    </row>
    <row r="116" spans="1:5" s="51" customFormat="1" ht="12.75" x14ac:dyDescent="0.2">
      <c r="A116" s="48" t="s">
        <v>90</v>
      </c>
      <c r="B116" s="49"/>
      <c r="C116" s="49"/>
      <c r="D116" s="50"/>
      <c r="E116" s="50"/>
    </row>
    <row r="117" spans="1:5" ht="24.75" x14ac:dyDescent="0.25">
      <c r="A117" s="17" t="s">
        <v>32</v>
      </c>
      <c r="B117" s="18" t="s">
        <v>73</v>
      </c>
      <c r="C117" s="19" t="s">
        <v>18</v>
      </c>
    </row>
    <row r="118" spans="1:5" x14ac:dyDescent="0.2">
      <c r="A118" s="11" t="s">
        <v>28</v>
      </c>
      <c r="B118" s="10">
        <v>4</v>
      </c>
      <c r="C118" s="10">
        <v>146</v>
      </c>
    </row>
    <row r="119" spans="1:5" ht="12.75" thickBot="1" x14ac:dyDescent="0.25">
      <c r="A119" s="28" t="s">
        <v>53</v>
      </c>
      <c r="B119" s="28">
        <v>2</v>
      </c>
      <c r="C119" s="28">
        <v>47</v>
      </c>
    </row>
    <row r="120" spans="1:5" ht="12.75" thickBot="1" x14ac:dyDescent="0.25">
      <c r="A120" s="30" t="s">
        <v>76</v>
      </c>
      <c r="B120" s="31">
        <f>SUM(B118:B119)</f>
        <v>6</v>
      </c>
      <c r="C120" s="37">
        <f>SUM(C118:C119)</f>
        <v>193</v>
      </c>
    </row>
    <row r="123" spans="1:5" ht="15.75" x14ac:dyDescent="0.25">
      <c r="A123" s="23" t="s">
        <v>26</v>
      </c>
      <c r="B123" s="22"/>
    </row>
    <row r="124" spans="1:5" x14ac:dyDescent="0.2">
      <c r="A124" s="10" t="s">
        <v>65</v>
      </c>
      <c r="B124" s="10">
        <v>44</v>
      </c>
    </row>
    <row r="125" spans="1:5" s="9" customFormat="1" x14ac:dyDescent="0.2">
      <c r="A125" s="10" t="s">
        <v>66</v>
      </c>
      <c r="B125" s="10">
        <v>7</v>
      </c>
    </row>
    <row r="126" spans="1:5" x14ac:dyDescent="0.2">
      <c r="A126" s="10" t="s">
        <v>27</v>
      </c>
      <c r="B126" s="10">
        <v>12</v>
      </c>
    </row>
    <row r="127" spans="1:5" x14ac:dyDescent="0.2">
      <c r="A127" s="21" t="s">
        <v>76</v>
      </c>
      <c r="B127" s="20">
        <f>SUM(B124:B126)</f>
        <v>63</v>
      </c>
    </row>
    <row r="129" spans="1:10" ht="12.75" thickBot="1" x14ac:dyDescent="0.25"/>
    <row r="130" spans="1:10" ht="21.75" thickBot="1" x14ac:dyDescent="0.4">
      <c r="A130" s="91" t="s">
        <v>91</v>
      </c>
      <c r="B130" s="92"/>
      <c r="C130" s="93"/>
    </row>
    <row r="132" spans="1:10" x14ac:dyDescent="0.2">
      <c r="A132" s="69" t="s">
        <v>93</v>
      </c>
      <c r="B132" s="70" t="s">
        <v>110</v>
      </c>
      <c r="C132" s="9"/>
      <c r="D132" s="9"/>
      <c r="E132" s="9"/>
      <c r="F132" s="9"/>
      <c r="G132" s="9"/>
      <c r="H132" s="9"/>
      <c r="I132" s="9"/>
      <c r="J132" s="9"/>
    </row>
    <row r="133" spans="1:10" x14ac:dyDescent="0.2">
      <c r="A133" s="65" t="s">
        <v>95</v>
      </c>
      <c r="B133" s="46">
        <v>802</v>
      </c>
    </row>
    <row r="134" spans="1:10" x14ac:dyDescent="0.2">
      <c r="A134" s="65" t="s">
        <v>104</v>
      </c>
      <c r="B134" s="64">
        <v>150</v>
      </c>
    </row>
    <row r="135" spans="1:10" x14ac:dyDescent="0.2">
      <c r="A135" s="66" t="s">
        <v>111</v>
      </c>
      <c r="B135" s="66"/>
    </row>
    <row r="136" spans="1:10" x14ac:dyDescent="0.2">
      <c r="A136" s="63"/>
      <c r="B136" s="63"/>
    </row>
    <row r="137" spans="1:10" x14ac:dyDescent="0.2">
      <c r="A137" s="69" t="s">
        <v>98</v>
      </c>
      <c r="B137" s="70" t="s">
        <v>112</v>
      </c>
    </row>
    <row r="138" spans="1:10" x14ac:dyDescent="0.2">
      <c r="A138" s="65" t="s">
        <v>105</v>
      </c>
      <c r="B138" s="47">
        <v>241180</v>
      </c>
    </row>
    <row r="139" spans="1:10" x14ac:dyDescent="0.2">
      <c r="A139" s="66"/>
      <c r="B139" s="66"/>
    </row>
    <row r="140" spans="1:10" x14ac:dyDescent="0.2">
      <c r="A140" s="69" t="s">
        <v>100</v>
      </c>
      <c r="B140" s="70" t="s">
        <v>112</v>
      </c>
    </row>
    <row r="141" spans="1:10" x14ac:dyDescent="0.2">
      <c r="A141" s="65" t="s">
        <v>101</v>
      </c>
      <c r="B141" s="46">
        <v>26</v>
      </c>
    </row>
    <row r="142" spans="1:10" x14ac:dyDescent="0.2">
      <c r="A142" s="65" t="s">
        <v>106</v>
      </c>
      <c r="B142" s="46">
        <v>16</v>
      </c>
    </row>
    <row r="143" spans="1:10" x14ac:dyDescent="0.2">
      <c r="A143" s="67" t="s">
        <v>108</v>
      </c>
      <c r="B143" s="66"/>
    </row>
    <row r="144" spans="1:10" x14ac:dyDescent="0.2">
      <c r="A144" s="67" t="s">
        <v>107</v>
      </c>
      <c r="B144" s="68"/>
    </row>
    <row r="145" spans="1:2" x14ac:dyDescent="0.2">
      <c r="A145" s="67"/>
      <c r="B145" s="66"/>
    </row>
    <row r="146" spans="1:2" x14ac:dyDescent="0.2">
      <c r="A146" s="69" t="s">
        <v>102</v>
      </c>
      <c r="B146" s="70" t="s">
        <v>112</v>
      </c>
    </row>
    <row r="147" spans="1:2" x14ac:dyDescent="0.2">
      <c r="A147" s="65" t="s">
        <v>101</v>
      </c>
      <c r="B147" s="64" t="s">
        <v>96</v>
      </c>
    </row>
    <row r="148" spans="1:2" x14ac:dyDescent="0.2">
      <c r="A148" s="65" t="s">
        <v>106</v>
      </c>
      <c r="B148" s="64" t="s">
        <v>96</v>
      </c>
    </row>
    <row r="149" spans="1:2" x14ac:dyDescent="0.2">
      <c r="A149" s="67" t="s">
        <v>103</v>
      </c>
      <c r="B149" s="66"/>
    </row>
  </sheetData>
  <sortState ref="A24:C37">
    <sortCondition ref="A24"/>
  </sortState>
  <mergeCells count="4">
    <mergeCell ref="A10:C10"/>
    <mergeCell ref="A74:C74"/>
    <mergeCell ref="A114:C114"/>
    <mergeCell ref="A130:C130"/>
  </mergeCells>
  <pageMargins left="0.25" right="0.25" top="0.5" bottom="0.5" header="0.3" footer="0.3"/>
  <pageSetup orientation="landscape" r:id="rId1"/>
  <rowBreaks count="2" manualBreakCount="2">
    <brk id="40" max="2" man="1"/>
    <brk id="72" max="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2012-2013 Summary Data</vt:lpstr>
      <vt:lpstr>2012-2013</vt:lpstr>
      <vt:lpstr>'2012-2013'!Print_Area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Montalvo</dc:creator>
  <cp:lastModifiedBy>Jennifer Blythe</cp:lastModifiedBy>
  <cp:lastPrinted>2012-07-12T13:23:01Z</cp:lastPrinted>
  <dcterms:created xsi:type="dcterms:W3CDTF">2012-07-06T15:12:01Z</dcterms:created>
  <dcterms:modified xsi:type="dcterms:W3CDTF">2013-06-21T20:27:15Z</dcterms:modified>
</cp:coreProperties>
</file>