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105" windowWidth="18735" windowHeight="12900" tabRatio="291"/>
  </bookViews>
  <sheets>
    <sheet name="Portrait" sheetId="1" r:id="rId1"/>
    <sheet name="WF1" sheetId="2" r:id="rId2"/>
  </sheets>
  <definedNames>
    <definedName name="_xlnm.Print_Area" localSheetId="0">Portrait!$A$1:$T$86</definedName>
    <definedName name="_xlnm.Print_Titles" localSheetId="0">Portrait!$1:$15</definedName>
  </definedNames>
  <calcPr calcId="145621"/>
</workbook>
</file>

<file path=xl/calcChain.xml><?xml version="1.0" encoding="utf-8"?>
<calcChain xmlns="http://schemas.openxmlformats.org/spreadsheetml/2006/main">
  <c r="A14" i="1" l="1"/>
  <c r="A13" i="1"/>
  <c r="P9" i="1"/>
  <c r="O9" i="1"/>
  <c r="O10" i="1" s="1"/>
  <c r="O11" i="1" s="1"/>
  <c r="C9" i="1"/>
  <c r="S9" i="1"/>
  <c r="S10" i="1" s="1"/>
  <c r="S11" i="1" s="1"/>
  <c r="S8" i="1"/>
  <c r="R9" i="1"/>
  <c r="T9" i="1" s="1"/>
  <c r="T10" i="1" s="1"/>
  <c r="T11" i="1" s="1"/>
  <c r="R8" i="1"/>
  <c r="P8" i="1"/>
  <c r="O8" i="1"/>
  <c r="Q8" i="1" s="1"/>
  <c r="M9" i="1"/>
  <c r="M8" i="1"/>
  <c r="L9" i="1"/>
  <c r="L8" i="1"/>
  <c r="J9" i="1"/>
  <c r="K9" i="1" s="1"/>
  <c r="J8" i="1"/>
  <c r="I9" i="1"/>
  <c r="I8" i="1"/>
  <c r="G9" i="1"/>
  <c r="G8" i="1"/>
  <c r="G10" i="1" s="1"/>
  <c r="G11" i="1" s="1"/>
  <c r="F9" i="1"/>
  <c r="F8" i="1"/>
  <c r="D9" i="1"/>
  <c r="D10" i="1" s="1"/>
  <c r="D11" i="1" s="1"/>
  <c r="D8" i="1"/>
  <c r="C8" i="1"/>
  <c r="L84" i="1"/>
  <c r="J84" i="1"/>
  <c r="J85" i="1" s="1"/>
  <c r="I84" i="1"/>
  <c r="N84" i="1" s="1"/>
  <c r="O84" i="1" s="1"/>
  <c r="G84" i="1"/>
  <c r="E84" i="1"/>
  <c r="D84" i="1"/>
  <c r="F84" i="1" s="1"/>
  <c r="L83" i="1"/>
  <c r="J83" i="1"/>
  <c r="I83" i="1"/>
  <c r="K83" i="1" s="1"/>
  <c r="G83" i="1"/>
  <c r="E83" i="1"/>
  <c r="D83" i="1"/>
  <c r="N83" i="1" s="1"/>
  <c r="L81" i="1"/>
  <c r="J81" i="1"/>
  <c r="I81" i="1"/>
  <c r="G81" i="1"/>
  <c r="E81" i="1"/>
  <c r="H81" i="1" s="1"/>
  <c r="D81" i="1"/>
  <c r="L80" i="1"/>
  <c r="J80" i="1"/>
  <c r="I80" i="1"/>
  <c r="I82" i="1" s="1"/>
  <c r="G80" i="1"/>
  <c r="G82" i="1" s="1"/>
  <c r="H82" i="1" s="1"/>
  <c r="E80" i="1"/>
  <c r="D80" i="1"/>
  <c r="L78" i="1"/>
  <c r="J78" i="1"/>
  <c r="P78" i="1" s="1"/>
  <c r="Q78" i="1" s="1"/>
  <c r="I78" i="1"/>
  <c r="I79" i="1" s="1"/>
  <c r="G78" i="1"/>
  <c r="E78" i="1"/>
  <c r="D78" i="1"/>
  <c r="L77" i="1"/>
  <c r="J77" i="1"/>
  <c r="I77" i="1"/>
  <c r="K77" i="1" s="1"/>
  <c r="G77" i="1"/>
  <c r="E77" i="1"/>
  <c r="D77" i="1"/>
  <c r="L75" i="1"/>
  <c r="J75" i="1"/>
  <c r="I75" i="1"/>
  <c r="G75" i="1"/>
  <c r="E75" i="1"/>
  <c r="D75" i="1"/>
  <c r="D76" i="1" s="1"/>
  <c r="L74" i="1"/>
  <c r="J74" i="1"/>
  <c r="I74" i="1"/>
  <c r="G74" i="1"/>
  <c r="H74" i="1" s="1"/>
  <c r="E74" i="1"/>
  <c r="D74" i="1"/>
  <c r="L72" i="1"/>
  <c r="J72" i="1"/>
  <c r="M72" i="1" s="1"/>
  <c r="I72" i="1"/>
  <c r="N72" i="1" s="1"/>
  <c r="O72" i="1" s="1"/>
  <c r="G72" i="1"/>
  <c r="E72" i="1"/>
  <c r="D72" i="1"/>
  <c r="L71" i="1"/>
  <c r="J71" i="1"/>
  <c r="I71" i="1"/>
  <c r="G71" i="1"/>
  <c r="E71" i="1"/>
  <c r="D71" i="1"/>
  <c r="L69" i="1"/>
  <c r="J69" i="1"/>
  <c r="I69" i="1"/>
  <c r="G69" i="1"/>
  <c r="E69" i="1"/>
  <c r="D69" i="1"/>
  <c r="D70" i="1" s="1"/>
  <c r="L68" i="1"/>
  <c r="J68" i="1"/>
  <c r="I68" i="1"/>
  <c r="N68" i="1" s="1"/>
  <c r="G68" i="1"/>
  <c r="E68" i="1"/>
  <c r="D68" i="1"/>
  <c r="L66" i="1"/>
  <c r="J66" i="1"/>
  <c r="P66" i="1" s="1"/>
  <c r="Q66" i="1" s="1"/>
  <c r="I66" i="1"/>
  <c r="G66" i="1"/>
  <c r="H66" i="1" s="1"/>
  <c r="E66" i="1"/>
  <c r="D66" i="1"/>
  <c r="L65" i="1"/>
  <c r="J65" i="1"/>
  <c r="I65" i="1"/>
  <c r="G65" i="1"/>
  <c r="R65" i="1" s="1"/>
  <c r="E65" i="1"/>
  <c r="D65" i="1"/>
  <c r="L63" i="1"/>
  <c r="J63" i="1"/>
  <c r="P63" i="1" s="1"/>
  <c r="Q63" i="1" s="1"/>
  <c r="I63" i="1"/>
  <c r="G63" i="1"/>
  <c r="E63" i="1"/>
  <c r="D63" i="1"/>
  <c r="F63" i="1" s="1"/>
  <c r="L62" i="1"/>
  <c r="J62" i="1"/>
  <c r="J64" i="1" s="1"/>
  <c r="I62" i="1"/>
  <c r="G62" i="1"/>
  <c r="G64" i="1" s="1"/>
  <c r="H64" i="1" s="1"/>
  <c r="E62" i="1"/>
  <c r="D62" i="1"/>
  <c r="I60" i="1"/>
  <c r="D60" i="1"/>
  <c r="L50" i="1"/>
  <c r="L51" i="1" s="1"/>
  <c r="J50" i="1"/>
  <c r="I50" i="1"/>
  <c r="N50" i="1" s="1"/>
  <c r="O50" i="1" s="1"/>
  <c r="G50" i="1"/>
  <c r="S50" i="1" s="1"/>
  <c r="E50" i="1"/>
  <c r="D50" i="1"/>
  <c r="L49" i="1"/>
  <c r="J49" i="1"/>
  <c r="P49" i="1" s="1"/>
  <c r="I49" i="1"/>
  <c r="N49" i="1" s="1"/>
  <c r="G49" i="1"/>
  <c r="E49" i="1"/>
  <c r="D49" i="1"/>
  <c r="L47" i="1"/>
  <c r="J47" i="1"/>
  <c r="I47" i="1"/>
  <c r="G47" i="1"/>
  <c r="E47" i="1"/>
  <c r="D47" i="1"/>
  <c r="N47" i="1" s="1"/>
  <c r="O47" i="1" s="1"/>
  <c r="L46" i="1"/>
  <c r="L48" i="1" s="1"/>
  <c r="J46" i="1"/>
  <c r="K46" i="1" s="1"/>
  <c r="I46" i="1"/>
  <c r="G46" i="1"/>
  <c r="E46" i="1"/>
  <c r="H46" i="1" s="1"/>
  <c r="D46" i="1"/>
  <c r="I44" i="1"/>
  <c r="D44" i="1"/>
  <c r="L37" i="1"/>
  <c r="J37" i="1"/>
  <c r="P37" i="1" s="1"/>
  <c r="Q37" i="1" s="1"/>
  <c r="I37" i="1"/>
  <c r="G37" i="1"/>
  <c r="S37" i="1" s="1"/>
  <c r="E37" i="1"/>
  <c r="H37" i="1" s="1"/>
  <c r="D37" i="1"/>
  <c r="N37" i="1" s="1"/>
  <c r="O37" i="1" s="1"/>
  <c r="L36" i="1"/>
  <c r="J36" i="1"/>
  <c r="I36" i="1"/>
  <c r="I38" i="1" s="1"/>
  <c r="G36" i="1"/>
  <c r="E36" i="1"/>
  <c r="D36" i="1"/>
  <c r="L34" i="1"/>
  <c r="J34" i="1"/>
  <c r="I34" i="1"/>
  <c r="G34" i="1"/>
  <c r="E34" i="1"/>
  <c r="D34" i="1"/>
  <c r="L33" i="1"/>
  <c r="J33" i="1"/>
  <c r="I33" i="1"/>
  <c r="G33" i="1"/>
  <c r="E33" i="1"/>
  <c r="D33" i="1"/>
  <c r="D35" i="1" s="1"/>
  <c r="D39" i="1" s="1"/>
  <c r="I31" i="1"/>
  <c r="D31" i="1"/>
  <c r="L24" i="1"/>
  <c r="J24" i="1"/>
  <c r="I24" i="1"/>
  <c r="G24" i="1"/>
  <c r="S24" i="1" s="1"/>
  <c r="E24" i="1"/>
  <c r="D24" i="1"/>
  <c r="D25" i="1" s="1"/>
  <c r="L23" i="1"/>
  <c r="L25" i="1" s="1"/>
  <c r="J23" i="1"/>
  <c r="I23" i="1"/>
  <c r="G23" i="1"/>
  <c r="E23" i="1"/>
  <c r="D23" i="1"/>
  <c r="L21" i="1"/>
  <c r="R21" i="1" s="1"/>
  <c r="S21" i="1" s="1"/>
  <c r="J21" i="1"/>
  <c r="I21" i="1"/>
  <c r="N21" i="1" s="1"/>
  <c r="O21" i="1" s="1"/>
  <c r="G21" i="1"/>
  <c r="H21" i="1" s="1"/>
  <c r="E21" i="1"/>
  <c r="D21" i="1"/>
  <c r="L20" i="1"/>
  <c r="J20" i="1"/>
  <c r="P20" i="1" s="1"/>
  <c r="Q20" i="1" s="1"/>
  <c r="I20" i="1"/>
  <c r="G20" i="1"/>
  <c r="E20" i="1"/>
  <c r="D20" i="1"/>
  <c r="D22" i="1" s="1"/>
  <c r="I18" i="1"/>
  <c r="D18" i="1"/>
  <c r="P10" i="1"/>
  <c r="P11" i="1"/>
  <c r="J10" i="1"/>
  <c r="J11" i="1" s="1"/>
  <c r="I10" i="1"/>
  <c r="I11" i="1"/>
  <c r="B3" i="1"/>
  <c r="I76" i="1"/>
  <c r="H75" i="1"/>
  <c r="L22" i="1"/>
  <c r="E8" i="1"/>
  <c r="H62" i="1"/>
  <c r="I85" i="1"/>
  <c r="K69" i="1"/>
  <c r="T8" i="1"/>
  <c r="R10" i="1"/>
  <c r="R11" i="1"/>
  <c r="I70" i="1"/>
  <c r="E64" i="1"/>
  <c r="J48" i="1"/>
  <c r="D51" i="1"/>
  <c r="F51" i="1" s="1"/>
  <c r="K65" i="1"/>
  <c r="H69" i="1"/>
  <c r="L73" i="1"/>
  <c r="M73" i="1" s="1"/>
  <c r="E76" i="1"/>
  <c r="F76" i="1" s="1"/>
  <c r="D64" i="1"/>
  <c r="H63" i="1"/>
  <c r="N81" i="1"/>
  <c r="O81" i="1" s="1"/>
  <c r="M83" i="1"/>
  <c r="I48" i="1"/>
  <c r="M69" i="1"/>
  <c r="E35" i="1"/>
  <c r="E39" i="1" s="1"/>
  <c r="F39" i="1" s="1"/>
  <c r="E51" i="1"/>
  <c r="K80" i="1"/>
  <c r="M81" i="1"/>
  <c r="M34" i="1"/>
  <c r="F21" i="1"/>
  <c r="K33" i="1"/>
  <c r="D38" i="1"/>
  <c r="I51" i="1"/>
  <c r="M77" i="1"/>
  <c r="J25" i="1"/>
  <c r="M33" i="1"/>
  <c r="E38" i="1"/>
  <c r="E82" i="1"/>
  <c r="M65" i="1"/>
  <c r="I25" i="1"/>
  <c r="M63" i="1"/>
  <c r="E70" i="1"/>
  <c r="F70" i="1" s="1"/>
  <c r="D82" i="1"/>
  <c r="F82" i="1" s="1"/>
  <c r="N63" i="1"/>
  <c r="N64" i="1" s="1"/>
  <c r="O63" i="1"/>
  <c r="K71" i="1"/>
  <c r="I64" i="1"/>
  <c r="M78" i="1"/>
  <c r="G48" i="1"/>
  <c r="K8" i="1"/>
  <c r="S13" i="1" s="1"/>
  <c r="R47" i="1"/>
  <c r="S47" i="1" s="1"/>
  <c r="F50" i="1"/>
  <c r="N75" i="1"/>
  <c r="M20" i="1"/>
  <c r="E22" i="1"/>
  <c r="F22" i="1" s="1"/>
  <c r="K23" i="1"/>
  <c r="N23" i="1"/>
  <c r="O23" i="1" s="1"/>
  <c r="P23" i="1"/>
  <c r="R23" i="1"/>
  <c r="S23" i="1" s="1"/>
  <c r="J35" i="1"/>
  <c r="L35" i="1"/>
  <c r="F36" i="1"/>
  <c r="K37" i="1"/>
  <c r="K47" i="1"/>
  <c r="M47" i="1"/>
  <c r="K49" i="1"/>
  <c r="F23" i="1"/>
  <c r="H23" i="1"/>
  <c r="R46" i="1"/>
  <c r="F49" i="1"/>
  <c r="H50" i="1"/>
  <c r="F62" i="1"/>
  <c r="N62" i="1"/>
  <c r="O62" i="1" s="1"/>
  <c r="R63" i="1"/>
  <c r="S63" i="1" s="1"/>
  <c r="L67" i="1"/>
  <c r="F68" i="1"/>
  <c r="F69" i="1"/>
  <c r="P69" i="1"/>
  <c r="Q69" i="1" s="1"/>
  <c r="R69" i="1"/>
  <c r="S69" i="1" s="1"/>
  <c r="F72" i="1"/>
  <c r="P72" i="1"/>
  <c r="Q72" i="1"/>
  <c r="J73" i="1"/>
  <c r="K75" i="1"/>
  <c r="P75" i="1"/>
  <c r="Q75" i="1" s="1"/>
  <c r="M71" i="1"/>
  <c r="F74" i="1"/>
  <c r="N74" i="1"/>
  <c r="O74" i="1" s="1"/>
  <c r="M75" i="1"/>
  <c r="R75" i="1"/>
  <c r="S75" i="1" s="1"/>
  <c r="R78" i="1"/>
  <c r="S78" i="1" s="1"/>
  <c r="J79" i="1"/>
  <c r="K79" i="1" s="1"/>
  <c r="L79" i="1"/>
  <c r="F80" i="1"/>
  <c r="N80" i="1"/>
  <c r="F81" i="1"/>
  <c r="R81" i="1"/>
  <c r="S81" i="1" s="1"/>
  <c r="R83" i="1"/>
  <c r="P84" i="1"/>
  <c r="Q84" i="1" s="1"/>
  <c r="L85" i="1"/>
  <c r="K25" i="1"/>
  <c r="K48" i="1"/>
  <c r="F35" i="1"/>
  <c r="O80" i="1"/>
  <c r="N82" i="1"/>
  <c r="O82" i="1"/>
  <c r="M35" i="1"/>
  <c r="S83" i="1"/>
  <c r="O68" i="1"/>
  <c r="R48" i="1"/>
  <c r="S46" i="1"/>
  <c r="R25" i="1"/>
  <c r="O64" i="1"/>
  <c r="K64" i="1" l="1"/>
  <c r="R85" i="1"/>
  <c r="G52" i="1"/>
  <c r="K73" i="1"/>
  <c r="M48" i="1"/>
  <c r="L52" i="1"/>
  <c r="H72" i="1"/>
  <c r="R72" i="1"/>
  <c r="S72" i="1" s="1"/>
  <c r="H78" i="1"/>
  <c r="G79" i="1"/>
  <c r="H79" i="1" s="1"/>
  <c r="N85" i="1"/>
  <c r="O85" i="1" s="1"/>
  <c r="O83" i="1"/>
  <c r="H84" i="1"/>
  <c r="R84" i="1"/>
  <c r="S84" i="1" s="1"/>
  <c r="N9" i="1"/>
  <c r="L10" i="1"/>
  <c r="L11" i="1" s="1"/>
  <c r="R66" i="1"/>
  <c r="S66" i="1" s="1"/>
  <c r="N20" i="1"/>
  <c r="I22" i="1"/>
  <c r="I26" i="1" s="1"/>
  <c r="F24" i="1"/>
  <c r="E25" i="1"/>
  <c r="P24" i="1"/>
  <c r="Q24" i="1" s="1"/>
  <c r="H24" i="1"/>
  <c r="P33" i="1"/>
  <c r="F33" i="1"/>
  <c r="L38" i="1"/>
  <c r="M38" i="1" s="1"/>
  <c r="R36" i="1"/>
  <c r="F47" i="1"/>
  <c r="E48" i="1"/>
  <c r="P47" i="1"/>
  <c r="Q47" i="1" s="1"/>
  <c r="M62" i="1"/>
  <c r="R62" i="1"/>
  <c r="F71" i="1"/>
  <c r="P71" i="1"/>
  <c r="E73" i="1"/>
  <c r="L64" i="1"/>
  <c r="K72" i="1"/>
  <c r="H47" i="1"/>
  <c r="Q49" i="1"/>
  <c r="S65" i="1"/>
  <c r="R67" i="1"/>
  <c r="S67" i="1" s="1"/>
  <c r="G85" i="1"/>
  <c r="H85" i="1" s="1"/>
  <c r="K85" i="1"/>
  <c r="M85" i="1"/>
  <c r="M10" i="1"/>
  <c r="M11" i="1" s="1"/>
  <c r="H20" i="1"/>
  <c r="G22" i="1"/>
  <c r="R20" i="1"/>
  <c r="H34" i="1"/>
  <c r="R34" i="1"/>
  <c r="S34" i="1" s="1"/>
  <c r="J38" i="1"/>
  <c r="P36" i="1"/>
  <c r="G51" i="1"/>
  <c r="H51" i="1" s="1"/>
  <c r="H49" i="1"/>
  <c r="R49" i="1"/>
  <c r="P50" i="1"/>
  <c r="Q50" i="1" s="1"/>
  <c r="J51" i="1"/>
  <c r="D67" i="1"/>
  <c r="D86" i="1" s="1"/>
  <c r="N65" i="1"/>
  <c r="P68" i="1"/>
  <c r="K68" i="1"/>
  <c r="J70" i="1"/>
  <c r="K70" i="1" s="1"/>
  <c r="K74" i="1"/>
  <c r="J76" i="1"/>
  <c r="K76" i="1" s="1"/>
  <c r="P80" i="1"/>
  <c r="J82" i="1"/>
  <c r="K82" i="1" s="1"/>
  <c r="H48" i="1"/>
  <c r="M21" i="1"/>
  <c r="I35" i="1"/>
  <c r="I39" i="1" s="1"/>
  <c r="N34" i="1"/>
  <c r="O34" i="1" s="1"/>
  <c r="O49" i="1"/>
  <c r="N51" i="1"/>
  <c r="O51" i="1" s="1"/>
  <c r="K36" i="1"/>
  <c r="O75" i="1"/>
  <c r="N76" i="1"/>
  <c r="O76" i="1" s="1"/>
  <c r="G35" i="1"/>
  <c r="H71" i="1"/>
  <c r="K35" i="1"/>
  <c r="I73" i="1"/>
  <c r="I52" i="1"/>
  <c r="D85" i="1"/>
  <c r="D26" i="1"/>
  <c r="K21" i="1"/>
  <c r="J22" i="1"/>
  <c r="P21" i="1"/>
  <c r="P62" i="1"/>
  <c r="K62" i="1"/>
  <c r="D73" i="1"/>
  <c r="N71" i="1"/>
  <c r="D79" i="1"/>
  <c r="N77" i="1"/>
  <c r="O77" i="1" s="1"/>
  <c r="H9" i="1"/>
  <c r="F10" i="1"/>
  <c r="F11" i="1" s="1"/>
  <c r="P65" i="1"/>
  <c r="E67" i="1"/>
  <c r="F65" i="1"/>
  <c r="N66" i="1"/>
  <c r="O66" i="1" s="1"/>
  <c r="I67" i="1"/>
  <c r="I86" i="1" s="1"/>
  <c r="K66" i="1"/>
  <c r="M68" i="1"/>
  <c r="R68" i="1"/>
  <c r="L70" i="1"/>
  <c r="M70" i="1" s="1"/>
  <c r="M74" i="1"/>
  <c r="L76" i="1"/>
  <c r="R74" i="1"/>
  <c r="F77" i="1"/>
  <c r="E79" i="1"/>
  <c r="P77" i="1"/>
  <c r="M80" i="1"/>
  <c r="L82" i="1"/>
  <c r="M82" i="1" s="1"/>
  <c r="R80" i="1"/>
  <c r="E85" i="1"/>
  <c r="F85" i="1" s="1"/>
  <c r="P83" i="1"/>
  <c r="F83" i="1"/>
  <c r="H83" i="1"/>
  <c r="E9" i="1"/>
  <c r="C10" i="1"/>
  <c r="C11" i="1" s="1"/>
  <c r="L39" i="1"/>
  <c r="H33" i="1"/>
  <c r="K50" i="1"/>
  <c r="S48" i="1"/>
  <c r="Q23" i="1"/>
  <c r="P25" i="1"/>
  <c r="P74" i="1"/>
  <c r="H36" i="1"/>
  <c r="G38" i="1"/>
  <c r="H38" i="1" s="1"/>
  <c r="H68" i="1"/>
  <c r="G70" i="1"/>
  <c r="H70" i="1" s="1"/>
  <c r="N78" i="1"/>
  <c r="N79" i="1" s="1"/>
  <c r="K81" i="1"/>
  <c r="P81" i="1"/>
  <c r="Q81" i="1" s="1"/>
  <c r="K10" i="1"/>
  <c r="K11" i="1" s="1"/>
  <c r="M79" i="1"/>
  <c r="J67" i="1"/>
  <c r="J86" i="1" s="1"/>
  <c r="K86" i="1" s="1"/>
  <c r="K20" i="1"/>
  <c r="Q9" i="1"/>
  <c r="Q10" i="1" s="1"/>
  <c r="Q11" i="1" s="1"/>
  <c r="F37" i="1"/>
  <c r="M66" i="1"/>
  <c r="K84" i="1"/>
  <c r="M84" i="1"/>
  <c r="N69" i="1"/>
  <c r="F20" i="1"/>
  <c r="L26" i="1"/>
  <c r="M25" i="1"/>
  <c r="F34" i="1"/>
  <c r="F66" i="1"/>
  <c r="H8" i="1"/>
  <c r="N8" i="1"/>
  <c r="K34" i="1"/>
  <c r="D48" i="1"/>
  <c r="D52" i="1" s="1"/>
  <c r="G73" i="1"/>
  <c r="H73" i="1" s="1"/>
  <c r="H77" i="1"/>
  <c r="F64" i="1"/>
  <c r="F75" i="1"/>
  <c r="P46" i="1"/>
  <c r="M46" i="1"/>
  <c r="H80" i="1"/>
  <c r="N33" i="1"/>
  <c r="F78" i="1"/>
  <c r="N46" i="1"/>
  <c r="R33" i="1"/>
  <c r="N36" i="1"/>
  <c r="F38" i="1"/>
  <c r="G67" i="1"/>
  <c r="H65" i="1"/>
  <c r="K78" i="1"/>
  <c r="R71" i="1"/>
  <c r="P34" i="1"/>
  <c r="Q34" i="1" s="1"/>
  <c r="N24" i="1"/>
  <c r="R77" i="1"/>
  <c r="F46" i="1"/>
  <c r="K63" i="1"/>
  <c r="G25" i="1"/>
  <c r="G76" i="1"/>
  <c r="H76" i="1" s="1"/>
  <c r="K24" i="1"/>
  <c r="O78" i="1"/>
  <c r="S71" i="1" l="1"/>
  <c r="R73" i="1"/>
  <c r="S73" i="1" s="1"/>
  <c r="F67" i="1"/>
  <c r="E86" i="1"/>
  <c r="F86" i="1" s="1"/>
  <c r="S36" i="1"/>
  <c r="R38" i="1"/>
  <c r="S38" i="1" s="1"/>
  <c r="O24" i="1"/>
  <c r="N25" i="1"/>
  <c r="O25" i="1" s="1"/>
  <c r="R35" i="1"/>
  <c r="S33" i="1"/>
  <c r="P85" i="1"/>
  <c r="Q85" i="1" s="1"/>
  <c r="Q83" i="1"/>
  <c r="S74" i="1"/>
  <c r="R76" i="1"/>
  <c r="S76" i="1" s="1"/>
  <c r="O65" i="1"/>
  <c r="N67" i="1"/>
  <c r="O67" i="1" s="1"/>
  <c r="K38" i="1"/>
  <c r="J39" i="1"/>
  <c r="F48" i="1"/>
  <c r="E52" i="1"/>
  <c r="F52" i="1" s="1"/>
  <c r="F25" i="1"/>
  <c r="E26" i="1"/>
  <c r="F26" i="1" s="1"/>
  <c r="M52" i="1"/>
  <c r="N48" i="1"/>
  <c r="O46" i="1"/>
  <c r="M76" i="1"/>
  <c r="N73" i="1"/>
  <c r="O73" i="1" s="1"/>
  <c r="O71" i="1"/>
  <c r="M64" i="1"/>
  <c r="L86" i="1"/>
  <c r="M86" i="1" s="1"/>
  <c r="K51" i="1"/>
  <c r="J52" i="1"/>
  <c r="K52" i="1" s="1"/>
  <c r="P67" i="1"/>
  <c r="Q67" i="1" s="1"/>
  <c r="Q65" i="1"/>
  <c r="R22" i="1"/>
  <c r="S20" i="1"/>
  <c r="H52" i="1"/>
  <c r="S25" i="1"/>
  <c r="H25" i="1"/>
  <c r="O69" i="1"/>
  <c r="N70" i="1"/>
  <c r="O70" i="1" s="1"/>
  <c r="M51" i="1"/>
  <c r="S49" i="1"/>
  <c r="R51" i="1"/>
  <c r="G26" i="1"/>
  <c r="H26" i="1" s="1"/>
  <c r="H22" i="1"/>
  <c r="S85" i="1"/>
  <c r="H67" i="1"/>
  <c r="G86" i="1"/>
  <c r="Q74" i="1"/>
  <c r="P76" i="1"/>
  <c r="Q76" i="1" s="1"/>
  <c r="Q77" i="1"/>
  <c r="P79" i="1"/>
  <c r="Q79" i="1" s="1"/>
  <c r="S62" i="1"/>
  <c r="R64" i="1"/>
  <c r="P35" i="1"/>
  <c r="Q33" i="1"/>
  <c r="P48" i="1"/>
  <c r="Q46" i="1"/>
  <c r="T13" i="1"/>
  <c r="Q25" i="1"/>
  <c r="F79" i="1"/>
  <c r="T14" i="1"/>
  <c r="T15" i="1" s="1"/>
  <c r="T16" i="1" s="1"/>
  <c r="H10" i="1"/>
  <c r="H11" i="1" s="1"/>
  <c r="J26" i="1"/>
  <c r="K26" i="1" s="1"/>
  <c r="K22" i="1"/>
  <c r="H35" i="1"/>
  <c r="G39" i="1"/>
  <c r="H39" i="1" s="1"/>
  <c r="N10" i="1"/>
  <c r="N11" i="1" s="1"/>
  <c r="R82" i="1"/>
  <c r="S82" i="1" s="1"/>
  <c r="S80" i="1"/>
  <c r="Q80" i="1"/>
  <c r="P82" i="1"/>
  <c r="Q82" i="1" s="1"/>
  <c r="F73" i="1"/>
  <c r="N35" i="1"/>
  <c r="O33" i="1"/>
  <c r="K67" i="1"/>
  <c r="M67" i="1"/>
  <c r="Q71" i="1"/>
  <c r="P73" i="1"/>
  <c r="Q73" i="1" s="1"/>
  <c r="N22" i="1"/>
  <c r="O20" i="1"/>
  <c r="S68" i="1"/>
  <c r="R70" i="1"/>
  <c r="S70" i="1" s="1"/>
  <c r="Q62" i="1"/>
  <c r="P64" i="1"/>
  <c r="E10" i="1"/>
  <c r="E11" i="1" s="1"/>
  <c r="S14" i="1"/>
  <c r="S15" i="1" s="1"/>
  <c r="S16" i="1" s="1"/>
  <c r="Q21" i="1"/>
  <c r="P22" i="1"/>
  <c r="P51" i="1"/>
  <c r="Q51" i="1" s="1"/>
  <c r="R79" i="1"/>
  <c r="S79" i="1" s="1"/>
  <c r="S77" i="1"/>
  <c r="O36" i="1"/>
  <c r="N38" i="1"/>
  <c r="O38" i="1" s="1"/>
  <c r="M22" i="1"/>
  <c r="Q68" i="1"/>
  <c r="P70" i="1"/>
  <c r="Q70" i="1" s="1"/>
  <c r="Q36" i="1"/>
  <c r="P38" i="1"/>
  <c r="Q38" i="1" s="1"/>
  <c r="O79" i="1"/>
  <c r="N86" i="1"/>
  <c r="O86" i="1" s="1"/>
  <c r="S64" i="1" l="1"/>
  <c r="R86" i="1"/>
  <c r="S86" i="1" s="1"/>
  <c r="P86" i="1"/>
  <c r="Q86" i="1" s="1"/>
  <c r="Q64" i="1"/>
  <c r="P52" i="1"/>
  <c r="Q52" i="1" s="1"/>
  <c r="Q48" i="1"/>
  <c r="M39" i="1"/>
  <c r="K39" i="1"/>
  <c r="M26" i="1"/>
  <c r="S51" i="1"/>
  <c r="R52" i="1"/>
  <c r="S52" i="1" s="1"/>
  <c r="N39" i="1"/>
  <c r="O39" i="1" s="1"/>
  <c r="O35" i="1"/>
  <c r="O22" i="1"/>
  <c r="N26" i="1"/>
  <c r="O26" i="1" s="1"/>
  <c r="H86" i="1"/>
  <c r="R39" i="1"/>
  <c r="S39" i="1" s="1"/>
  <c r="S35" i="1"/>
  <c r="R26" i="1"/>
  <c r="S26" i="1" s="1"/>
  <c r="S22" i="1"/>
  <c r="Q22" i="1"/>
  <c r="P26" i="1"/>
  <c r="Q26" i="1" s="1"/>
  <c r="P39" i="1"/>
  <c r="Q39" i="1" s="1"/>
  <c r="Q35" i="1"/>
  <c r="N52" i="1"/>
  <c r="O52" i="1" s="1"/>
  <c r="O48" i="1"/>
</calcChain>
</file>

<file path=xl/sharedStrings.xml><?xml version="1.0" encoding="utf-8"?>
<sst xmlns="http://schemas.openxmlformats.org/spreadsheetml/2006/main" count="566" uniqueCount="109">
  <si>
    <t>Summer Term</t>
  </si>
  <si>
    <t>Fall Term</t>
  </si>
  <si>
    <t>Spring Term</t>
  </si>
  <si>
    <t>New Transfers</t>
  </si>
  <si>
    <t>Florida</t>
  </si>
  <si>
    <t>Non-Res</t>
  </si>
  <si>
    <t>TOTAL</t>
  </si>
  <si>
    <t>Difference</t>
  </si>
  <si>
    <t>Admit Type</t>
  </si>
  <si>
    <t>Residency Code</t>
  </si>
  <si>
    <t>Appls</t>
  </si>
  <si>
    <t>Admits</t>
  </si>
  <si>
    <t>Admit Rate</t>
  </si>
  <si>
    <t>Deposits</t>
  </si>
  <si>
    <t>Yield</t>
  </si>
  <si>
    <t>%</t>
  </si>
  <si>
    <t>FL Res</t>
  </si>
  <si>
    <t>Total</t>
  </si>
  <si>
    <t>New
Transfers</t>
  </si>
  <si>
    <t>Arts &amp; Letters</t>
  </si>
  <si>
    <t>Transfers</t>
  </si>
  <si>
    <t>Business</t>
  </si>
  <si>
    <t>Design &amp; Social Inquiry</t>
  </si>
  <si>
    <t>Education</t>
  </si>
  <si>
    <t>Engin &amp; Computer Science</t>
  </si>
  <si>
    <t>Nursing</t>
  </si>
  <si>
    <t>Science</t>
  </si>
  <si>
    <t>undecided</t>
  </si>
  <si>
    <t># Increase</t>
  </si>
  <si>
    <t>% Increase</t>
  </si>
  <si>
    <t>Year-to-Date Comparisons</t>
  </si>
  <si>
    <t>FAU Undergraduate Application Counts</t>
  </si>
  <si>
    <t>FTIC</t>
  </si>
  <si>
    <t>Trans</t>
  </si>
  <si>
    <t>Previous Term Enrolls *</t>
  </si>
  <si>
    <t>Enrollment Targets **</t>
  </si>
  <si>
    <t>Academic Unit Counts</t>
  </si>
  <si>
    <t>Full Year Totals</t>
  </si>
  <si>
    <t>Prev Enrolls</t>
  </si>
  <si>
    <t># Incr</t>
  </si>
  <si>
    <t>% Incr</t>
  </si>
  <si>
    <t>Targets</t>
  </si>
  <si>
    <t>SOURCE</t>
  </si>
  <si>
    <t>CATEGORY 1</t>
  </si>
  <si>
    <t>CATEGORY 2</t>
  </si>
  <si>
    <t>CATEGORY 3</t>
  </si>
  <si>
    <t>CATEGORY 4</t>
  </si>
  <si>
    <t>CATEGORY 5</t>
  </si>
  <si>
    <t>COUNT 1</t>
  </si>
  <si>
    <t>DATE 1</t>
  </si>
  <si>
    <t>COUNT 2</t>
  </si>
  <si>
    <t>DATE 2</t>
  </si>
  <si>
    <t>COUNT 3</t>
  </si>
  <si>
    <t>DATE 3</t>
  </si>
  <si>
    <t>ENROLLS</t>
  </si>
  <si>
    <t>Freshmen</t>
  </si>
  <si>
    <t>Florida</t>
  </si>
  <si>
    <t>across seasons</t>
  </si>
  <si>
    <t>Non-Resident</t>
  </si>
  <si>
    <t>New Transfers</t>
  </si>
  <si>
    <t>ADMAPPS</t>
  </si>
  <si>
    <t>1-Summer</t>
  </si>
  <si>
    <t>201205</t>
  </si>
  <si>
    <t>201305</t>
  </si>
  <si>
    <t>2-Fall</t>
  </si>
  <si>
    <t>201208</t>
  </si>
  <si>
    <t>201308</t>
  </si>
  <si>
    <t>3-Spring</t>
  </si>
  <si>
    <t>201201</t>
  </si>
  <si>
    <t>201301</t>
  </si>
  <si>
    <t>AL</t>
  </si>
  <si>
    <t>Past/Curr</t>
  </si>
  <si>
    <t>Future</t>
  </si>
  <si>
    <t>BA</t>
  </si>
  <si>
    <t>ED</t>
  </si>
  <si>
    <t>EG</t>
  </si>
  <si>
    <t>NU</t>
  </si>
  <si>
    <t>SC</t>
  </si>
  <si>
    <t>UN</t>
  </si>
  <si>
    <t>UP</t>
  </si>
  <si>
    <t>Summer C</t>
  </si>
  <si>
    <t>Summer 2012 (01/03/12)</t>
  </si>
  <si>
    <t>Thursday, January  3 2013    at 07:50</t>
  </si>
  <si>
    <t>Summer F</t>
  </si>
  <si>
    <t>Summer 2013 (01/03/13)</t>
  </si>
  <si>
    <t>Fall   C</t>
  </si>
  <si>
    <t>Fall 2012 (01/03/12)</t>
  </si>
  <si>
    <t>Fall   F</t>
  </si>
  <si>
    <t>Fall 2013 (01/03/13)</t>
  </si>
  <si>
    <t>Spring C</t>
  </si>
  <si>
    <t>Spring 2012 (01/03/12)</t>
  </si>
  <si>
    <t>Spring F</t>
  </si>
  <si>
    <t>Spring 2013 (01/03/13)</t>
  </si>
  <si>
    <t>TERMCUR</t>
  </si>
  <si>
    <t>*Summer 2012,Fall 2012,Spring 2012</t>
  </si>
  <si>
    <t>TERMFUT</t>
  </si>
  <si>
    <t>**Summer 2013,Fall 2013,Spring 2013</t>
  </si>
  <si>
    <t>Target5FF</t>
  </si>
  <si>
    <t>Target5FN</t>
  </si>
  <si>
    <t>Target5NF</t>
  </si>
  <si>
    <t>Target5NN</t>
  </si>
  <si>
    <t>Target8FF</t>
  </si>
  <si>
    <t>Target8FN</t>
  </si>
  <si>
    <t>Target8NF</t>
  </si>
  <si>
    <t>Target8NN</t>
  </si>
  <si>
    <t>Target1FF</t>
  </si>
  <si>
    <t>Target1FN</t>
  </si>
  <si>
    <t>Target1NF</t>
  </si>
  <si>
    <t>Target1NN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</si>
</sst>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%"/>
    <numFmt numFmtId="166" formatCode="yyyy\/mm\/dd"/>
  </numFmts>
  <fonts count="43" x14ac:knownFonts="1">
    <font>
      <sz val="8"/>
      <name val="Microsoft Sans Serif"/>
    </font>
    <font>
      <sz val="8"/>
      <name val="Microsoft Sans Serif"/>
      <family val="2"/>
    </font>
    <font>
      <sz val="8"/>
      <name val="Microsoft Sans Serif"/>
      <family val="2"/>
    </font>
    <font>
      <sz val="1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i/>
      <sz val="16"/>
      <name val="Arial"/>
      <family val="2"/>
    </font>
    <font>
      <b/>
      <i/>
      <u/>
      <sz val="10"/>
      <name val="Arial"/>
      <family val="2"/>
    </font>
    <font>
      <b/>
      <u/>
      <sz val="10"/>
      <name val="Arial"/>
      <family val="2"/>
    </font>
    <font>
      <b/>
      <sz val="1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808080"/>
      <name val="Arial"/>
      <family val="2"/>
    </font>
    <font>
      <sz val="11"/>
      <color rgb="FF808080"/>
      <name val="Arial"/>
      <family val="2"/>
    </font>
    <font>
      <b/>
      <sz val="10"/>
      <color rgb="FF808080"/>
      <name val="Arial"/>
      <family val="2"/>
    </font>
    <font>
      <sz val="10"/>
      <color rgb="FF808080"/>
      <name val="Arial"/>
      <family val="2"/>
    </font>
    <font>
      <sz val="10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none"/>
    </fill>
  </fills>
  <borders count="4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2" fillId="10" borderId="0" applyNumberFormat="0" applyBorder="0" applyAlignment="0" applyProtection="0"/>
    <xf numFmtId="0" fontId="32" fillId="14" borderId="0" applyNumberFormat="0" applyBorder="0" applyAlignment="0" applyProtection="0"/>
    <xf numFmtId="0" fontId="32" fillId="18" borderId="0" applyNumberFormat="0" applyBorder="0" applyAlignment="0" applyProtection="0"/>
    <xf numFmtId="0" fontId="32" fillId="22" borderId="0" applyNumberFormat="0" applyBorder="0" applyAlignment="0" applyProtection="0"/>
    <xf numFmtId="0" fontId="32" fillId="26" borderId="0" applyNumberFormat="0" applyBorder="0" applyAlignment="0" applyProtection="0"/>
    <xf numFmtId="0" fontId="32" fillId="30" borderId="0" applyNumberFormat="0" applyBorder="0" applyAlignment="0" applyProtection="0"/>
    <xf numFmtId="0" fontId="32" fillId="11" borderId="0" applyNumberFormat="0" applyBorder="0" applyAlignment="0" applyProtection="0"/>
    <xf numFmtId="0" fontId="32" fillId="15" borderId="0" applyNumberFormat="0" applyBorder="0" applyAlignment="0" applyProtection="0"/>
    <xf numFmtId="0" fontId="32" fillId="19" borderId="0" applyNumberFormat="0" applyBorder="0" applyAlignment="0" applyProtection="0"/>
    <xf numFmtId="0" fontId="32" fillId="23" borderId="0" applyNumberFormat="0" applyBorder="0" applyAlignment="0" applyProtection="0"/>
    <xf numFmtId="0" fontId="32" fillId="27" borderId="0" applyNumberFormat="0" applyBorder="0" applyAlignment="0" applyProtection="0"/>
    <xf numFmtId="0" fontId="32" fillId="31" borderId="0" applyNumberFormat="0" applyBorder="0" applyAlignment="0" applyProtection="0"/>
    <xf numFmtId="0" fontId="35" fillId="12" borderId="0" applyNumberFormat="0" applyBorder="0" applyAlignment="0" applyProtection="0"/>
    <xf numFmtId="0" fontId="35" fillId="16" borderId="0" applyNumberFormat="0" applyBorder="0" applyAlignment="0" applyProtection="0"/>
    <xf numFmtId="0" fontId="35" fillId="20" borderId="0" applyNumberFormat="0" applyBorder="0" applyAlignment="0" applyProtection="0"/>
    <xf numFmtId="0" fontId="35" fillId="24" borderId="0" applyNumberFormat="0" applyBorder="0" applyAlignment="0" applyProtection="0"/>
    <xf numFmtId="0" fontId="35" fillId="28" borderId="0" applyNumberFormat="0" applyBorder="0" applyAlignment="0" applyProtection="0"/>
    <xf numFmtId="0" fontId="35" fillId="32" borderId="0" applyNumberFormat="0" applyBorder="0" applyAlignment="0" applyProtection="0"/>
    <xf numFmtId="0" fontId="35" fillId="9" borderId="0" applyNumberFormat="0" applyBorder="0" applyAlignment="0" applyProtection="0"/>
    <xf numFmtId="0" fontId="35" fillId="13" borderId="0" applyNumberFormat="0" applyBorder="0" applyAlignment="0" applyProtection="0"/>
    <xf numFmtId="0" fontId="35" fillId="17" borderId="0" applyNumberFormat="0" applyBorder="0" applyAlignment="0" applyProtection="0"/>
    <xf numFmtId="0" fontId="35" fillId="21" borderId="0" applyNumberFormat="0" applyBorder="0" applyAlignment="0" applyProtection="0"/>
    <xf numFmtId="0" fontId="35" fillId="25" borderId="0" applyNumberFormat="0" applyBorder="0" applyAlignment="0" applyProtection="0"/>
    <xf numFmtId="0" fontId="35" fillId="29" borderId="0" applyNumberFormat="0" applyBorder="0" applyAlignment="0" applyProtection="0"/>
    <xf numFmtId="0" fontId="24" fillId="3" borderId="0" applyNumberFormat="0" applyBorder="0" applyAlignment="0" applyProtection="0"/>
    <xf numFmtId="0" fontId="28" fillId="6" borderId="30" applyNumberFormat="0" applyAlignment="0" applyProtection="0"/>
    <xf numFmtId="0" fontId="30" fillId="7" borderId="33" applyNumberFormat="0" applyAlignment="0" applyProtection="0"/>
    <xf numFmtId="0" fontId="33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0" fillId="0" borderId="27" applyNumberFormat="0" applyFill="0" applyAlignment="0" applyProtection="0"/>
    <xf numFmtId="0" fontId="21" fillId="0" borderId="28" applyNumberFormat="0" applyFill="0" applyAlignment="0" applyProtection="0"/>
    <xf numFmtId="0" fontId="22" fillId="0" borderId="29" applyNumberFormat="0" applyFill="0" applyAlignment="0" applyProtection="0"/>
    <xf numFmtId="0" fontId="22" fillId="0" borderId="0" applyNumberFormat="0" applyFill="0" applyBorder="0" applyAlignment="0" applyProtection="0"/>
    <xf numFmtId="0" fontId="26" fillId="5" borderId="30" applyNumberFormat="0" applyAlignment="0" applyProtection="0"/>
    <xf numFmtId="0" fontId="29" fillId="0" borderId="32" applyNumberFormat="0" applyFill="0" applyAlignment="0" applyProtection="0"/>
    <xf numFmtId="0" fontId="25" fillId="4" borderId="0" applyNumberFormat="0" applyBorder="0" applyAlignment="0" applyProtection="0"/>
    <xf numFmtId="0" fontId="2" fillId="0" borderId="0"/>
    <xf numFmtId="0" fontId="32" fillId="8" borderId="34" applyNumberFormat="0" applyFont="0" applyAlignment="0" applyProtection="0"/>
    <xf numFmtId="0" fontId="27" fillId="6" borderId="31" applyNumberFormat="0" applyAlignment="0" applyProtection="0"/>
    <xf numFmtId="0" fontId="19" fillId="0" borderId="0" applyNumberFormat="0" applyFill="0" applyBorder="0" applyAlignment="0" applyProtection="0"/>
    <xf numFmtId="0" fontId="34" fillId="0" borderId="35" applyNumberFormat="0" applyFill="0" applyAlignment="0" applyProtection="0"/>
    <xf numFmtId="0" fontId="31" fillId="0" borderId="0" applyNumberFormat="0" applyFill="0" applyBorder="0" applyAlignment="0" applyProtection="0"/>
  </cellStyleXfs>
  <cellXfs count="250">
    <xf numFmtId="0" fontId="1" fillId="0" borderId="0" xfId="0" applyFont="1"/>
    <xf numFmtId="0" fontId="3" fillId="0" borderId="0" xfId="0" applyFont="1"/>
    <xf numFmtId="0" fontId="3" fillId="0" borderId="0" xfId="0" applyFont="1" applyAlignment="1" applyProtection="1">
      <alignment wrapText="1"/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6" fillId="0" borderId="0" xfId="0" applyFont="1"/>
    <xf numFmtId="0" fontId="7" fillId="0" borderId="0" xfId="0" applyFont="1" applyAlignment="1" applyProtection="1">
      <alignment horizontal="center" wrapText="1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/>
    <xf numFmtId="0" fontId="8" fillId="0" borderId="0" xfId="0" applyFont="1" applyAlignment="1" applyProtection="1">
      <alignment horizontal="center" wrapText="1"/>
      <protection locked="0"/>
    </xf>
    <xf numFmtId="3" fontId="9" fillId="0" borderId="0" xfId="0" applyNumberFormat="1" applyFont="1" applyAlignment="1" applyProtection="1">
      <alignment vertical="center"/>
      <protection locked="0"/>
    </xf>
    <xf numFmtId="3" fontId="10" fillId="33" borderId="1" xfId="0" applyNumberFormat="1" applyFont="1" applyFill="1" applyBorder="1" applyAlignment="1" applyProtection="1">
      <alignment horizontal="right" vertical="center"/>
      <protection locked="0"/>
    </xf>
    <xf numFmtId="9" fontId="10" fillId="33" borderId="1" xfId="0" applyNumberFormat="1" applyFont="1" applyFill="1" applyBorder="1" applyAlignment="1" applyProtection="1">
      <alignment horizontal="right" vertical="center"/>
      <protection locked="0"/>
    </xf>
    <xf numFmtId="9" fontId="10" fillId="34" borderId="1" xfId="0" applyNumberFormat="1" applyFont="1" applyFill="1" applyBorder="1" applyAlignment="1" applyProtection="1">
      <alignment horizontal="right" vertical="center"/>
      <protection locked="0"/>
    </xf>
    <xf numFmtId="3" fontId="10" fillId="34" borderId="1" xfId="0" applyNumberFormat="1" applyFont="1" applyFill="1" applyBorder="1" applyAlignment="1" applyProtection="1">
      <alignment horizontal="right" vertical="center"/>
      <protection locked="0"/>
    </xf>
    <xf numFmtId="9" fontId="10" fillId="35" borderId="1" xfId="0" applyNumberFormat="1" applyFont="1" applyFill="1" applyBorder="1" applyAlignment="1" applyProtection="1">
      <alignment horizontal="right" vertical="center"/>
      <protection locked="0"/>
    </xf>
    <xf numFmtId="3" fontId="10" fillId="35" borderId="1" xfId="0" applyNumberFormat="1" applyFont="1" applyFill="1" applyBorder="1" applyAlignment="1" applyProtection="1">
      <alignment horizontal="right" vertical="center"/>
      <protection locked="0"/>
    </xf>
    <xf numFmtId="3" fontId="6" fillId="0" borderId="1" xfId="0" applyNumberFormat="1" applyFont="1" applyBorder="1" applyAlignment="1" applyProtection="1">
      <alignment horizontal="right" vertical="center"/>
      <protection locked="0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 applyProtection="1">
      <alignment horizontal="center"/>
      <protection locked="0"/>
    </xf>
    <xf numFmtId="0" fontId="14" fillId="0" borderId="0" xfId="0" applyFont="1" applyAlignment="1">
      <alignment vertical="center"/>
    </xf>
    <xf numFmtId="0" fontId="36" fillId="0" borderId="2" xfId="0" applyFont="1" applyBorder="1" applyAlignment="1" applyProtection="1">
      <alignment wrapText="1"/>
      <protection locked="0"/>
    </xf>
    <xf numFmtId="0" fontId="36" fillId="0" borderId="3" xfId="0" applyFont="1" applyBorder="1" applyAlignment="1" applyProtection="1">
      <protection locked="0"/>
    </xf>
    <xf numFmtId="0" fontId="37" fillId="33" borderId="4" xfId="0" applyFont="1" applyFill="1" applyBorder="1" applyAlignment="1" applyProtection="1">
      <alignment horizontal="center" wrapText="1"/>
      <protection locked="0"/>
    </xf>
    <xf numFmtId="0" fontId="37" fillId="33" borderId="2" xfId="0" applyFont="1" applyFill="1" applyBorder="1" applyAlignment="1" applyProtection="1">
      <alignment wrapText="1"/>
      <protection locked="0"/>
    </xf>
    <xf numFmtId="0" fontId="37" fillId="33" borderId="5" xfId="0" applyFont="1" applyFill="1" applyBorder="1" applyAlignment="1" applyProtection="1">
      <alignment horizontal="right" wrapText="1"/>
      <protection locked="0"/>
    </xf>
    <xf numFmtId="0" fontId="37" fillId="33" borderId="1" xfId="0" applyFont="1" applyFill="1" applyBorder="1" applyAlignment="1" applyProtection="1">
      <alignment horizontal="right" wrapText="1"/>
      <protection locked="0"/>
    </xf>
    <xf numFmtId="0" fontId="38" fillId="33" borderId="1" xfId="0" applyFont="1" applyFill="1" applyBorder="1" applyAlignment="1" applyProtection="1">
      <alignment horizontal="right" wrapText="1"/>
      <protection locked="0"/>
    </xf>
    <xf numFmtId="0" fontId="38" fillId="33" borderId="3" xfId="0" applyFont="1" applyFill="1" applyBorder="1" applyAlignment="1" applyProtection="1">
      <alignment horizontal="right" wrapText="1"/>
      <protection locked="0"/>
    </xf>
    <xf numFmtId="0" fontId="10" fillId="0" borderId="2" xfId="0" applyFont="1" applyBorder="1" applyAlignment="1" applyProtection="1">
      <alignment vertical="center"/>
      <protection locked="0"/>
    </xf>
    <xf numFmtId="3" fontId="6" fillId="0" borderId="5" xfId="0" applyNumberFormat="1" applyFont="1" applyBorder="1" applyAlignment="1" applyProtection="1">
      <alignment vertical="center"/>
      <protection locked="0"/>
    </xf>
    <xf numFmtId="3" fontId="6" fillId="0" borderId="1" xfId="0" applyNumberFormat="1" applyFont="1" applyBorder="1" applyAlignment="1" applyProtection="1">
      <alignment vertical="center"/>
      <protection locked="0"/>
    </xf>
    <xf numFmtId="9" fontId="39" fillId="0" borderId="1" xfId="0" applyNumberFormat="1" applyFont="1" applyBorder="1" applyAlignment="1" applyProtection="1">
      <alignment vertical="center"/>
      <protection locked="0"/>
    </xf>
    <xf numFmtId="9" fontId="39" fillId="0" borderId="3" xfId="0" applyNumberFormat="1" applyFont="1" applyBorder="1" applyAlignment="1" applyProtection="1">
      <alignment vertical="center"/>
      <protection locked="0"/>
    </xf>
    <xf numFmtId="9" fontId="39" fillId="0" borderId="1" xfId="0" applyNumberFormat="1" applyFont="1" applyBorder="1" applyAlignment="1" applyProtection="1">
      <alignment horizontal="right" vertical="center"/>
      <protection locked="0"/>
    </xf>
    <xf numFmtId="3" fontId="6" fillId="0" borderId="2" xfId="0" applyNumberFormat="1" applyFont="1" applyBorder="1" applyAlignment="1" applyProtection="1">
      <alignment horizontal="right" vertical="center"/>
      <protection locked="0"/>
    </xf>
    <xf numFmtId="9" fontId="39" fillId="0" borderId="6" xfId="0" applyNumberFormat="1" applyFont="1" applyBorder="1" applyAlignment="1" applyProtection="1">
      <alignment horizontal="right" vertical="center"/>
      <protection locked="0"/>
    </xf>
    <xf numFmtId="0" fontId="10" fillId="33" borderId="2" xfId="0" applyFont="1" applyFill="1" applyBorder="1" applyAlignment="1" applyProtection="1">
      <alignment horizontal="center" vertical="center"/>
      <protection locked="0"/>
    </xf>
    <xf numFmtId="3" fontId="6" fillId="33" borderId="5" xfId="0" applyNumberFormat="1" applyFont="1" applyFill="1" applyBorder="1" applyAlignment="1" applyProtection="1">
      <alignment vertical="center"/>
      <protection locked="0"/>
    </xf>
    <xf numFmtId="9" fontId="39" fillId="33" borderId="1" xfId="0" applyNumberFormat="1" applyFont="1" applyFill="1" applyBorder="1" applyAlignment="1" applyProtection="1">
      <alignment vertical="center"/>
      <protection locked="0"/>
    </xf>
    <xf numFmtId="3" fontId="6" fillId="33" borderId="1" xfId="0" applyNumberFormat="1" applyFont="1" applyFill="1" applyBorder="1" applyAlignment="1" applyProtection="1">
      <alignment vertical="center"/>
      <protection locked="0"/>
    </xf>
    <xf numFmtId="9" fontId="39" fillId="33" borderId="3" xfId="0" applyNumberFormat="1" applyFont="1" applyFill="1" applyBorder="1" applyAlignment="1" applyProtection="1">
      <alignment vertical="center"/>
      <protection locked="0"/>
    </xf>
    <xf numFmtId="3" fontId="6" fillId="33" borderId="1" xfId="0" applyNumberFormat="1" applyFont="1" applyFill="1" applyBorder="1" applyAlignment="1" applyProtection="1">
      <alignment horizontal="right" vertical="center"/>
      <protection locked="0"/>
    </xf>
    <xf numFmtId="9" fontId="39" fillId="33" borderId="1" xfId="0" applyNumberFormat="1" applyFont="1" applyFill="1" applyBorder="1" applyAlignment="1" applyProtection="1">
      <alignment horizontal="right" vertical="center"/>
      <protection locked="0"/>
    </xf>
    <xf numFmtId="3" fontId="6" fillId="33" borderId="2" xfId="0" applyNumberFormat="1" applyFont="1" applyFill="1" applyBorder="1" applyAlignment="1" applyProtection="1">
      <alignment horizontal="right" vertical="center"/>
      <protection locked="0"/>
    </xf>
    <xf numFmtId="9" fontId="39" fillId="33" borderId="6" xfId="0" applyNumberFormat="1" applyFont="1" applyFill="1" applyBorder="1" applyAlignment="1" applyProtection="1">
      <alignment horizontal="right" vertical="center"/>
      <protection locked="0"/>
    </xf>
    <xf numFmtId="0" fontId="6" fillId="0" borderId="1" xfId="0" applyFont="1" applyBorder="1" applyAlignment="1" applyProtection="1">
      <alignment vertical="center"/>
      <protection locked="0"/>
    </xf>
    <xf numFmtId="0" fontId="39" fillId="0" borderId="3" xfId="0" applyFont="1" applyBorder="1" applyAlignment="1" applyProtection="1">
      <alignment vertical="center"/>
      <protection locked="0"/>
    </xf>
    <xf numFmtId="3" fontId="10" fillId="33" borderId="7" xfId="0" applyNumberFormat="1" applyFont="1" applyFill="1" applyBorder="1" applyAlignment="1" applyProtection="1">
      <alignment vertical="center"/>
      <protection locked="0"/>
    </xf>
    <xf numFmtId="9" fontId="38" fillId="33" borderId="8" xfId="0" applyNumberFormat="1" applyFont="1" applyFill="1" applyBorder="1" applyAlignment="1" applyProtection="1">
      <alignment vertical="center"/>
      <protection locked="0"/>
    </xf>
    <xf numFmtId="3" fontId="10" fillId="33" borderId="8" xfId="0" applyNumberFormat="1" applyFont="1" applyFill="1" applyBorder="1" applyAlignment="1" applyProtection="1">
      <alignment vertical="center"/>
      <protection locked="0"/>
    </xf>
    <xf numFmtId="9" fontId="38" fillId="33" borderId="9" xfId="0" applyNumberFormat="1" applyFont="1" applyFill="1" applyBorder="1" applyAlignment="1" applyProtection="1">
      <alignment vertical="center"/>
      <protection locked="0"/>
    </xf>
    <xf numFmtId="3" fontId="10" fillId="33" borderId="8" xfId="0" applyNumberFormat="1" applyFont="1" applyFill="1" applyBorder="1" applyAlignment="1" applyProtection="1">
      <alignment horizontal="right" vertical="center"/>
      <protection locked="0"/>
    </xf>
    <xf numFmtId="9" fontId="38" fillId="33" borderId="8" xfId="0" applyNumberFormat="1" applyFont="1" applyFill="1" applyBorder="1" applyAlignment="1" applyProtection="1">
      <alignment horizontal="right" vertical="center"/>
      <protection locked="0"/>
    </xf>
    <xf numFmtId="3" fontId="10" fillId="33" borderId="7" xfId="0" applyNumberFormat="1" applyFont="1" applyFill="1" applyBorder="1" applyAlignment="1" applyProtection="1">
      <alignment horizontal="right" vertical="center"/>
      <protection locked="0"/>
    </xf>
    <xf numFmtId="9" fontId="38" fillId="33" borderId="9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9" fontId="9" fillId="0" borderId="0" xfId="0" applyNumberFormat="1" applyFont="1" applyAlignment="1" applyProtection="1">
      <alignment vertical="center"/>
      <protection locked="0"/>
    </xf>
    <xf numFmtId="9" fontId="9" fillId="0" borderId="0" xfId="0" applyNumberFormat="1" applyFont="1" applyAlignment="1" applyProtection="1">
      <alignment horizontal="left" vertical="center"/>
      <protection locked="0"/>
    </xf>
    <xf numFmtId="3" fontId="9" fillId="0" borderId="0" xfId="0" applyNumberFormat="1" applyFont="1" applyAlignment="1" applyProtection="1">
      <alignment vertical="center" wrapText="1"/>
      <protection locked="0"/>
    </xf>
    <xf numFmtId="0" fontId="12" fillId="0" borderId="0" xfId="0" applyFont="1"/>
    <xf numFmtId="0" fontId="36" fillId="0" borderId="3" xfId="0" applyFont="1" applyBorder="1" applyProtection="1">
      <protection locked="0"/>
    </xf>
    <xf numFmtId="0" fontId="9" fillId="0" borderId="0" xfId="0" applyFont="1" applyAlignment="1">
      <alignment wrapText="1"/>
    </xf>
    <xf numFmtId="0" fontId="37" fillId="34" borderId="4" xfId="0" applyFont="1" applyFill="1" applyBorder="1" applyAlignment="1" applyProtection="1">
      <alignment horizontal="center" wrapText="1"/>
      <protection locked="0"/>
    </xf>
    <xf numFmtId="0" fontId="37" fillId="34" borderId="2" xfId="0" applyFont="1" applyFill="1" applyBorder="1" applyAlignment="1" applyProtection="1">
      <alignment wrapText="1"/>
      <protection locked="0"/>
    </xf>
    <xf numFmtId="0" fontId="37" fillId="34" borderId="5" xfId="0" applyFont="1" applyFill="1" applyBorder="1" applyAlignment="1" applyProtection="1">
      <alignment horizontal="right" wrapText="1"/>
      <protection locked="0"/>
    </xf>
    <xf numFmtId="0" fontId="37" fillId="34" borderId="1" xfId="0" applyFont="1" applyFill="1" applyBorder="1" applyAlignment="1" applyProtection="1">
      <alignment horizontal="right" wrapText="1"/>
      <protection locked="0"/>
    </xf>
    <xf numFmtId="0" fontId="38" fillId="34" borderId="1" xfId="0" applyFont="1" applyFill="1" applyBorder="1" applyAlignment="1" applyProtection="1">
      <alignment horizontal="right" wrapText="1"/>
      <protection locked="0"/>
    </xf>
    <xf numFmtId="0" fontId="38" fillId="34" borderId="3" xfId="0" applyFont="1" applyFill="1" applyBorder="1" applyAlignment="1" applyProtection="1">
      <alignment horizontal="right" wrapText="1"/>
      <protection locked="0"/>
    </xf>
    <xf numFmtId="0" fontId="10" fillId="34" borderId="2" xfId="0" applyFont="1" applyFill="1" applyBorder="1" applyAlignment="1" applyProtection="1">
      <alignment horizontal="center" vertical="center"/>
      <protection locked="0"/>
    </xf>
    <xf numFmtId="3" fontId="6" fillId="34" borderId="5" xfId="0" applyNumberFormat="1" applyFont="1" applyFill="1" applyBorder="1" applyAlignment="1" applyProtection="1">
      <alignment vertical="center"/>
      <protection locked="0"/>
    </xf>
    <xf numFmtId="9" fontId="39" fillId="34" borderId="1" xfId="0" applyNumberFormat="1" applyFont="1" applyFill="1" applyBorder="1" applyAlignment="1" applyProtection="1">
      <alignment vertical="center"/>
      <protection locked="0"/>
    </xf>
    <xf numFmtId="3" fontId="6" fillId="34" borderId="1" xfId="0" applyNumberFormat="1" applyFont="1" applyFill="1" applyBorder="1" applyAlignment="1" applyProtection="1">
      <alignment vertical="center"/>
      <protection locked="0"/>
    </xf>
    <xf numFmtId="9" fontId="39" fillId="34" borderId="3" xfId="0" applyNumberFormat="1" applyFont="1" applyFill="1" applyBorder="1" applyAlignment="1" applyProtection="1">
      <alignment vertical="center"/>
      <protection locked="0"/>
    </xf>
    <xf numFmtId="3" fontId="6" fillId="34" borderId="1" xfId="0" applyNumberFormat="1" applyFont="1" applyFill="1" applyBorder="1" applyAlignment="1" applyProtection="1">
      <alignment horizontal="right" vertical="center"/>
      <protection locked="0"/>
    </xf>
    <xf numFmtId="9" fontId="39" fillId="34" borderId="1" xfId="0" applyNumberFormat="1" applyFont="1" applyFill="1" applyBorder="1" applyAlignment="1" applyProtection="1">
      <alignment horizontal="right" vertical="center"/>
      <protection locked="0"/>
    </xf>
    <xf numFmtId="3" fontId="6" fillId="34" borderId="2" xfId="0" applyNumberFormat="1" applyFont="1" applyFill="1" applyBorder="1" applyAlignment="1" applyProtection="1">
      <alignment horizontal="right" vertical="center"/>
      <protection locked="0"/>
    </xf>
    <xf numFmtId="9" fontId="39" fillId="34" borderId="6" xfId="0" applyNumberFormat="1" applyFont="1" applyFill="1" applyBorder="1" applyAlignment="1" applyProtection="1">
      <alignment horizontal="right" vertical="center"/>
      <protection locked="0"/>
    </xf>
    <xf numFmtId="3" fontId="10" fillId="34" borderId="7" xfId="0" applyNumberFormat="1" applyFont="1" applyFill="1" applyBorder="1" applyAlignment="1" applyProtection="1">
      <alignment vertical="center"/>
      <protection locked="0"/>
    </xf>
    <xf numFmtId="9" fontId="38" fillId="34" borderId="8" xfId="0" applyNumberFormat="1" applyFont="1" applyFill="1" applyBorder="1" applyAlignment="1" applyProtection="1">
      <alignment vertical="center"/>
      <protection locked="0"/>
    </xf>
    <xf numFmtId="3" fontId="10" fillId="34" borderId="8" xfId="0" applyNumberFormat="1" applyFont="1" applyFill="1" applyBorder="1" applyAlignment="1" applyProtection="1">
      <alignment vertical="center"/>
      <protection locked="0"/>
    </xf>
    <xf numFmtId="9" fontId="38" fillId="34" borderId="9" xfId="0" applyNumberFormat="1" applyFont="1" applyFill="1" applyBorder="1" applyAlignment="1" applyProtection="1">
      <alignment vertical="center"/>
      <protection locked="0"/>
    </xf>
    <xf numFmtId="3" fontId="10" fillId="34" borderId="8" xfId="0" applyNumberFormat="1" applyFont="1" applyFill="1" applyBorder="1" applyAlignment="1" applyProtection="1">
      <alignment horizontal="right" vertical="center"/>
      <protection locked="0"/>
    </xf>
    <xf numFmtId="9" fontId="38" fillId="34" borderId="8" xfId="0" applyNumberFormat="1" applyFont="1" applyFill="1" applyBorder="1" applyAlignment="1" applyProtection="1">
      <alignment horizontal="right" vertical="center"/>
      <protection locked="0"/>
    </xf>
    <xf numFmtId="3" fontId="10" fillId="34" borderId="7" xfId="0" applyNumberFormat="1" applyFont="1" applyFill="1" applyBorder="1" applyAlignment="1" applyProtection="1">
      <alignment horizontal="right" vertical="center"/>
      <protection locked="0"/>
    </xf>
    <xf numFmtId="9" fontId="38" fillId="34" borderId="9" xfId="0" applyNumberFormat="1" applyFont="1" applyFill="1" applyBorder="1" applyAlignment="1" applyProtection="1">
      <alignment horizontal="right" vertical="center"/>
      <protection locked="0"/>
    </xf>
    <xf numFmtId="3" fontId="9" fillId="0" borderId="10" xfId="0" applyNumberFormat="1" applyFont="1" applyBorder="1" applyAlignment="1" applyProtection="1">
      <alignment vertical="center"/>
      <protection locked="0"/>
    </xf>
    <xf numFmtId="9" fontId="40" fillId="0" borderId="10" xfId="0" applyNumberFormat="1" applyFont="1" applyBorder="1" applyAlignment="1" applyProtection="1">
      <alignment vertical="center"/>
      <protection locked="0"/>
    </xf>
    <xf numFmtId="9" fontId="40" fillId="0" borderId="0" xfId="0" applyNumberFormat="1" applyFont="1" applyAlignment="1" applyProtection="1">
      <alignment vertical="center"/>
      <protection locked="0"/>
    </xf>
    <xf numFmtId="0" fontId="37" fillId="35" borderId="4" xfId="0" applyFont="1" applyFill="1" applyBorder="1" applyAlignment="1" applyProtection="1">
      <alignment horizontal="center" wrapText="1"/>
      <protection locked="0"/>
    </xf>
    <xf numFmtId="0" fontId="37" fillId="35" borderId="2" xfId="0" applyFont="1" applyFill="1" applyBorder="1" applyAlignment="1" applyProtection="1">
      <alignment wrapText="1"/>
      <protection locked="0"/>
    </xf>
    <xf numFmtId="0" fontId="37" fillId="35" borderId="5" xfId="0" applyFont="1" applyFill="1" applyBorder="1" applyAlignment="1" applyProtection="1">
      <alignment horizontal="right" wrapText="1"/>
      <protection locked="0"/>
    </xf>
    <xf numFmtId="0" fontId="37" fillId="35" borderId="1" xfId="0" applyFont="1" applyFill="1" applyBorder="1" applyAlignment="1" applyProtection="1">
      <alignment horizontal="right" wrapText="1"/>
      <protection locked="0"/>
    </xf>
    <xf numFmtId="0" fontId="38" fillId="35" borderId="1" xfId="0" applyFont="1" applyFill="1" applyBorder="1" applyAlignment="1" applyProtection="1">
      <alignment horizontal="right" wrapText="1"/>
      <protection locked="0"/>
    </xf>
    <xf numFmtId="0" fontId="38" fillId="35" borderId="3" xfId="0" applyFont="1" applyFill="1" applyBorder="1" applyAlignment="1" applyProtection="1">
      <alignment horizontal="right" wrapText="1"/>
      <protection locked="0"/>
    </xf>
    <xf numFmtId="0" fontId="10" fillId="35" borderId="2" xfId="0" applyFont="1" applyFill="1" applyBorder="1" applyAlignment="1" applyProtection="1">
      <alignment horizontal="center" vertical="center"/>
      <protection locked="0"/>
    </xf>
    <xf numFmtId="3" fontId="6" fillId="35" borderId="5" xfId="0" applyNumberFormat="1" applyFont="1" applyFill="1" applyBorder="1" applyAlignment="1" applyProtection="1">
      <alignment vertical="center"/>
      <protection locked="0"/>
    </xf>
    <xf numFmtId="9" fontId="39" fillId="35" borderId="1" xfId="0" applyNumberFormat="1" applyFont="1" applyFill="1" applyBorder="1" applyAlignment="1" applyProtection="1">
      <alignment vertical="center"/>
      <protection locked="0"/>
    </xf>
    <xf numFmtId="3" fontId="6" fillId="35" borderId="1" xfId="0" applyNumberFormat="1" applyFont="1" applyFill="1" applyBorder="1" applyAlignment="1" applyProtection="1">
      <alignment vertical="center"/>
      <protection locked="0"/>
    </xf>
    <xf numFmtId="9" fontId="39" fillId="35" borderId="3" xfId="0" applyNumberFormat="1" applyFont="1" applyFill="1" applyBorder="1" applyAlignment="1" applyProtection="1">
      <alignment vertical="center"/>
      <protection locked="0"/>
    </xf>
    <xf numFmtId="3" fontId="6" fillId="35" borderId="1" xfId="0" applyNumberFormat="1" applyFont="1" applyFill="1" applyBorder="1" applyAlignment="1" applyProtection="1">
      <alignment horizontal="right" vertical="center"/>
      <protection locked="0"/>
    </xf>
    <xf numFmtId="9" fontId="39" fillId="35" borderId="1" xfId="0" applyNumberFormat="1" applyFont="1" applyFill="1" applyBorder="1" applyAlignment="1" applyProtection="1">
      <alignment horizontal="right" vertical="center"/>
      <protection locked="0"/>
    </xf>
    <xf numFmtId="3" fontId="6" fillId="35" borderId="2" xfId="0" applyNumberFormat="1" applyFont="1" applyFill="1" applyBorder="1" applyAlignment="1" applyProtection="1">
      <alignment horizontal="right" vertical="center"/>
      <protection locked="0"/>
    </xf>
    <xf numFmtId="9" fontId="39" fillId="35" borderId="6" xfId="0" applyNumberFormat="1" applyFont="1" applyFill="1" applyBorder="1" applyAlignment="1" applyProtection="1">
      <alignment horizontal="right" vertical="center"/>
      <protection locked="0"/>
    </xf>
    <xf numFmtId="3" fontId="10" fillId="35" borderId="7" xfId="0" applyNumberFormat="1" applyFont="1" applyFill="1" applyBorder="1" applyAlignment="1" applyProtection="1">
      <alignment vertical="center"/>
      <protection locked="0"/>
    </xf>
    <xf numFmtId="9" fontId="38" fillId="35" borderId="8" xfId="0" applyNumberFormat="1" applyFont="1" applyFill="1" applyBorder="1" applyAlignment="1" applyProtection="1">
      <alignment vertical="center"/>
      <protection locked="0"/>
    </xf>
    <xf numFmtId="3" fontId="10" fillId="35" borderId="8" xfId="0" applyNumberFormat="1" applyFont="1" applyFill="1" applyBorder="1" applyAlignment="1" applyProtection="1">
      <alignment vertical="center"/>
      <protection locked="0"/>
    </xf>
    <xf numFmtId="9" fontId="38" fillId="35" borderId="9" xfId="0" applyNumberFormat="1" applyFont="1" applyFill="1" applyBorder="1" applyAlignment="1" applyProtection="1">
      <alignment vertical="center"/>
      <protection locked="0"/>
    </xf>
    <xf numFmtId="3" fontId="10" fillId="35" borderId="8" xfId="0" applyNumberFormat="1" applyFont="1" applyFill="1" applyBorder="1" applyAlignment="1" applyProtection="1">
      <alignment horizontal="right" vertical="center"/>
      <protection locked="0"/>
    </xf>
    <xf numFmtId="9" fontId="38" fillId="35" borderId="8" xfId="0" applyNumberFormat="1" applyFont="1" applyFill="1" applyBorder="1" applyAlignment="1" applyProtection="1">
      <alignment horizontal="right" vertical="center"/>
      <protection locked="0"/>
    </xf>
    <xf numFmtId="3" fontId="10" fillId="35" borderId="7" xfId="0" applyNumberFormat="1" applyFont="1" applyFill="1" applyBorder="1" applyAlignment="1" applyProtection="1">
      <alignment horizontal="right" vertical="center"/>
      <protection locked="0"/>
    </xf>
    <xf numFmtId="9" fontId="38" fillId="35" borderId="9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right"/>
    </xf>
    <xf numFmtId="0" fontId="13" fillId="0" borderId="0" xfId="0" applyFont="1" applyAlignment="1" applyProtection="1">
      <alignment horizontal="center"/>
      <protection locked="0"/>
    </xf>
    <xf numFmtId="3" fontId="6" fillId="0" borderId="11" xfId="0" applyNumberFormat="1" applyFont="1" applyBorder="1" applyAlignment="1" applyProtection="1">
      <alignment horizontal="right" vertical="center"/>
      <protection locked="0"/>
    </xf>
    <xf numFmtId="3" fontId="10" fillId="33" borderId="11" xfId="0" applyNumberFormat="1" applyFont="1" applyFill="1" applyBorder="1" applyAlignment="1" applyProtection="1">
      <alignment horizontal="right" vertical="center"/>
      <protection locked="0"/>
    </xf>
    <xf numFmtId="3" fontId="10" fillId="34" borderId="11" xfId="0" applyNumberFormat="1" applyFont="1" applyFill="1" applyBorder="1" applyAlignment="1" applyProtection="1">
      <alignment horizontal="right" vertical="center"/>
      <protection locked="0"/>
    </xf>
    <xf numFmtId="3" fontId="10" fillId="35" borderId="11" xfId="0" applyNumberFormat="1" applyFont="1" applyFill="1" applyBorder="1" applyAlignment="1" applyProtection="1">
      <alignment horizontal="right" vertical="center"/>
      <protection locked="0"/>
    </xf>
    <xf numFmtId="3" fontId="6" fillId="33" borderId="11" xfId="0" applyNumberFormat="1" applyFont="1" applyFill="1" applyBorder="1" applyAlignment="1" applyProtection="1">
      <alignment horizontal="right" vertical="center"/>
      <protection locked="0"/>
    </xf>
    <xf numFmtId="3" fontId="6" fillId="34" borderId="11" xfId="0" applyNumberFormat="1" applyFont="1" applyFill="1" applyBorder="1" applyAlignment="1" applyProtection="1">
      <alignment horizontal="right" vertical="center"/>
      <protection locked="0"/>
    </xf>
    <xf numFmtId="3" fontId="6" fillId="35" borderId="11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Alignment="1" applyProtection="1">
      <protection locked="0"/>
    </xf>
    <xf numFmtId="0" fontId="16" fillId="0" borderId="0" xfId="0" applyFont="1" applyBorder="1" applyAlignment="1" applyProtection="1">
      <alignment horizontal="center"/>
      <protection locked="0"/>
    </xf>
    <xf numFmtId="3" fontId="7" fillId="0" borderId="0" xfId="0" applyNumberFormat="1" applyFont="1" applyBorder="1" applyAlignment="1" applyProtection="1">
      <alignment horizontal="center"/>
      <protection locked="0"/>
    </xf>
    <xf numFmtId="0" fontId="17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 applyProtection="1">
      <alignment horizontal="center" vertical="center"/>
      <protection locked="0"/>
    </xf>
    <xf numFmtId="0" fontId="7" fillId="0" borderId="0" xfId="0" applyFont="1"/>
    <xf numFmtId="9" fontId="10" fillId="33" borderId="5" xfId="0" applyNumberFormat="1" applyFont="1" applyFill="1" applyBorder="1" applyAlignment="1" applyProtection="1">
      <alignment horizontal="right" vertical="center"/>
      <protection locked="0"/>
    </xf>
    <xf numFmtId="9" fontId="10" fillId="33" borderId="3" xfId="0" applyNumberFormat="1" applyFont="1" applyFill="1" applyBorder="1" applyAlignment="1" applyProtection="1">
      <alignment horizontal="right" vertical="center"/>
      <protection locked="0"/>
    </xf>
    <xf numFmtId="3" fontId="6" fillId="0" borderId="5" xfId="0" applyNumberFormat="1" applyFont="1" applyBorder="1" applyAlignment="1" applyProtection="1">
      <alignment horizontal="right" vertical="center"/>
      <protection locked="0"/>
    </xf>
    <xf numFmtId="3" fontId="10" fillId="33" borderId="3" xfId="0" applyNumberFormat="1" applyFont="1" applyFill="1" applyBorder="1" applyAlignment="1" applyProtection="1">
      <alignment horizontal="right" vertical="center"/>
      <protection locked="0"/>
    </xf>
    <xf numFmtId="3" fontId="6" fillId="0" borderId="12" xfId="0" applyNumberFormat="1" applyFont="1" applyBorder="1" applyAlignment="1" applyProtection="1">
      <alignment horizontal="right" vertical="center"/>
      <protection locked="0"/>
    </xf>
    <xf numFmtId="3" fontId="10" fillId="33" borderId="13" xfId="0" applyNumberFormat="1" applyFont="1" applyFill="1" applyBorder="1" applyAlignment="1" applyProtection="1">
      <alignment horizontal="right" vertical="center"/>
      <protection locked="0"/>
    </xf>
    <xf numFmtId="3" fontId="6" fillId="33" borderId="13" xfId="0" applyNumberFormat="1" applyFont="1" applyFill="1" applyBorder="1" applyAlignment="1" applyProtection="1">
      <alignment horizontal="right" vertical="center"/>
      <protection locked="0"/>
    </xf>
    <xf numFmtId="165" fontId="6" fillId="0" borderId="14" xfId="0" applyNumberFormat="1" applyFont="1" applyBorder="1" applyAlignment="1" applyProtection="1">
      <alignment horizontal="right" vertical="center"/>
      <protection locked="0"/>
    </xf>
    <xf numFmtId="165" fontId="6" fillId="0" borderId="15" xfId="0" applyNumberFormat="1" applyFont="1" applyBorder="1" applyAlignment="1" applyProtection="1">
      <alignment horizontal="right" vertical="center"/>
      <protection locked="0"/>
    </xf>
    <xf numFmtId="165" fontId="6" fillId="33" borderId="15" xfId="0" applyNumberFormat="1" applyFont="1" applyFill="1" applyBorder="1" applyAlignment="1" applyProtection="1">
      <alignment horizontal="right" vertical="center"/>
      <protection locked="0"/>
    </xf>
    <xf numFmtId="165" fontId="6" fillId="33" borderId="16" xfId="0" applyNumberFormat="1" applyFont="1" applyFill="1" applyBorder="1" applyAlignment="1" applyProtection="1">
      <alignment horizontal="right" vertical="center"/>
      <protection locked="0"/>
    </xf>
    <xf numFmtId="9" fontId="10" fillId="34" borderId="5" xfId="0" applyNumberFormat="1" applyFont="1" applyFill="1" applyBorder="1" applyAlignment="1" applyProtection="1">
      <alignment horizontal="right" vertical="center"/>
      <protection locked="0"/>
    </xf>
    <xf numFmtId="9" fontId="10" fillId="34" borderId="3" xfId="0" applyNumberFormat="1" applyFont="1" applyFill="1" applyBorder="1" applyAlignment="1" applyProtection="1">
      <alignment horizontal="right" vertical="center"/>
      <protection locked="0"/>
    </xf>
    <xf numFmtId="3" fontId="10" fillId="34" borderId="3" xfId="0" applyNumberFormat="1" applyFont="1" applyFill="1" applyBorder="1" applyAlignment="1" applyProtection="1">
      <alignment horizontal="right" vertical="center"/>
      <protection locked="0"/>
    </xf>
    <xf numFmtId="3" fontId="10" fillId="34" borderId="13" xfId="0" applyNumberFormat="1" applyFont="1" applyFill="1" applyBorder="1" applyAlignment="1" applyProtection="1">
      <alignment horizontal="right" vertical="center"/>
      <protection locked="0"/>
    </xf>
    <xf numFmtId="3" fontId="6" fillId="34" borderId="13" xfId="0" applyNumberFormat="1" applyFont="1" applyFill="1" applyBorder="1" applyAlignment="1" applyProtection="1">
      <alignment horizontal="right" vertical="center"/>
      <protection locked="0"/>
    </xf>
    <xf numFmtId="165" fontId="6" fillId="34" borderId="15" xfId="0" applyNumberFormat="1" applyFont="1" applyFill="1" applyBorder="1" applyAlignment="1" applyProtection="1">
      <alignment horizontal="right" vertical="center"/>
      <protection locked="0"/>
    </xf>
    <xf numFmtId="165" fontId="6" fillId="34" borderId="16" xfId="0" applyNumberFormat="1" applyFont="1" applyFill="1" applyBorder="1" applyAlignment="1" applyProtection="1">
      <alignment horizontal="right" vertical="center"/>
      <protection locked="0"/>
    </xf>
    <xf numFmtId="9" fontId="10" fillId="35" borderId="5" xfId="0" applyNumberFormat="1" applyFont="1" applyFill="1" applyBorder="1" applyAlignment="1" applyProtection="1">
      <alignment horizontal="right" vertical="center"/>
      <protection locked="0"/>
    </xf>
    <xf numFmtId="9" fontId="10" fillId="35" borderId="3" xfId="0" applyNumberFormat="1" applyFont="1" applyFill="1" applyBorder="1" applyAlignment="1" applyProtection="1">
      <alignment horizontal="right" vertical="center"/>
      <protection locked="0"/>
    </xf>
    <xf numFmtId="3" fontId="10" fillId="35" borderId="3" xfId="0" applyNumberFormat="1" applyFont="1" applyFill="1" applyBorder="1" applyAlignment="1" applyProtection="1">
      <alignment horizontal="right" vertical="center"/>
      <protection locked="0"/>
    </xf>
    <xf numFmtId="3" fontId="10" fillId="35" borderId="13" xfId="0" applyNumberFormat="1" applyFont="1" applyFill="1" applyBorder="1" applyAlignment="1" applyProtection="1">
      <alignment horizontal="right" vertical="center"/>
      <protection locked="0"/>
    </xf>
    <xf numFmtId="3" fontId="6" fillId="35" borderId="13" xfId="0" applyNumberFormat="1" applyFont="1" applyFill="1" applyBorder="1" applyAlignment="1" applyProtection="1">
      <alignment horizontal="right" vertical="center"/>
      <protection locked="0"/>
    </xf>
    <xf numFmtId="165" fontId="6" fillId="35" borderId="15" xfId="0" applyNumberFormat="1" applyFont="1" applyFill="1" applyBorder="1" applyAlignment="1" applyProtection="1">
      <alignment horizontal="right" vertical="center"/>
      <protection locked="0"/>
    </xf>
    <xf numFmtId="165" fontId="6" fillId="35" borderId="16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right"/>
      <protection locked="0"/>
    </xf>
    <xf numFmtId="0" fontId="16" fillId="0" borderId="0" xfId="0" applyFont="1" applyAlignment="1" applyProtection="1">
      <alignment horizontal="right"/>
      <protection locked="0"/>
    </xf>
    <xf numFmtId="0" fontId="7" fillId="0" borderId="0" xfId="0" applyFont="1" applyAlignment="1" applyProtection="1">
      <alignment horizontal="right" vertical="top"/>
      <protection locked="0"/>
    </xf>
    <xf numFmtId="165" fontId="6" fillId="0" borderId="0" xfId="0" applyNumberFormat="1" applyFont="1" applyBorder="1" applyAlignment="1" applyProtection="1">
      <alignment horizontal="center" vertical="top"/>
      <protection locked="0"/>
    </xf>
    <xf numFmtId="0" fontId="37" fillId="36" borderId="4" xfId="0" applyFont="1" applyFill="1" applyBorder="1" applyAlignment="1" applyProtection="1">
      <alignment horizontal="center" wrapText="1"/>
      <protection locked="0"/>
    </xf>
    <xf numFmtId="0" fontId="37" fillId="36" borderId="2" xfId="0" applyFont="1" applyFill="1" applyBorder="1" applyAlignment="1" applyProtection="1">
      <alignment wrapText="1"/>
      <protection locked="0"/>
    </xf>
    <xf numFmtId="0" fontId="37" fillId="36" borderId="5" xfId="0" applyFont="1" applyFill="1" applyBorder="1" applyAlignment="1" applyProtection="1">
      <alignment horizontal="right" wrapText="1"/>
      <protection locked="0"/>
    </xf>
    <xf numFmtId="0" fontId="37" fillId="36" borderId="1" xfId="0" applyFont="1" applyFill="1" applyBorder="1" applyAlignment="1" applyProtection="1">
      <alignment horizontal="right" wrapText="1"/>
      <protection locked="0"/>
    </xf>
    <xf numFmtId="0" fontId="38" fillId="36" borderId="1" xfId="0" applyFont="1" applyFill="1" applyBorder="1" applyAlignment="1" applyProtection="1">
      <alignment horizontal="right" wrapText="1"/>
      <protection locked="0"/>
    </xf>
    <xf numFmtId="0" fontId="38" fillId="36" borderId="3" xfId="0" applyFont="1" applyFill="1" applyBorder="1" applyAlignment="1" applyProtection="1">
      <alignment horizontal="right" wrapText="1"/>
      <protection locked="0"/>
    </xf>
    <xf numFmtId="0" fontId="10" fillId="36" borderId="2" xfId="0" applyFont="1" applyFill="1" applyBorder="1" applyAlignment="1" applyProtection="1">
      <alignment horizontal="center" vertical="center"/>
      <protection locked="0"/>
    </xf>
    <xf numFmtId="3" fontId="6" fillId="36" borderId="5" xfId="0" applyNumberFormat="1" applyFont="1" applyFill="1" applyBorder="1" applyAlignment="1" applyProtection="1">
      <alignment vertical="center"/>
      <protection locked="0"/>
    </xf>
    <xf numFmtId="9" fontId="39" fillId="36" borderId="1" xfId="0" applyNumberFormat="1" applyFont="1" applyFill="1" applyBorder="1" applyAlignment="1" applyProtection="1">
      <alignment vertical="center"/>
      <protection locked="0"/>
    </xf>
    <xf numFmtId="3" fontId="6" fillId="36" borderId="1" xfId="0" applyNumberFormat="1" applyFont="1" applyFill="1" applyBorder="1" applyAlignment="1" applyProtection="1">
      <alignment vertical="center"/>
      <protection locked="0"/>
    </xf>
    <xf numFmtId="9" fontId="39" fillId="36" borderId="3" xfId="0" applyNumberFormat="1" applyFont="1" applyFill="1" applyBorder="1" applyAlignment="1" applyProtection="1">
      <alignment vertical="center"/>
      <protection locked="0"/>
    </xf>
    <xf numFmtId="3" fontId="6" fillId="36" borderId="1" xfId="0" applyNumberFormat="1" applyFont="1" applyFill="1" applyBorder="1" applyAlignment="1" applyProtection="1">
      <alignment horizontal="right" vertical="center"/>
      <protection locked="0"/>
    </xf>
    <xf numFmtId="9" fontId="39" fillId="36" borderId="1" xfId="0" applyNumberFormat="1" applyFont="1" applyFill="1" applyBorder="1" applyAlignment="1" applyProtection="1">
      <alignment horizontal="right" vertical="center"/>
      <protection locked="0"/>
    </xf>
    <xf numFmtId="3" fontId="6" fillId="36" borderId="2" xfId="0" applyNumberFormat="1" applyFont="1" applyFill="1" applyBorder="1" applyAlignment="1" applyProtection="1">
      <alignment horizontal="right" vertical="center"/>
      <protection locked="0"/>
    </xf>
    <xf numFmtId="9" fontId="39" fillId="36" borderId="6" xfId="0" applyNumberFormat="1" applyFont="1" applyFill="1" applyBorder="1" applyAlignment="1" applyProtection="1">
      <alignment horizontal="right" vertical="center"/>
      <protection locked="0"/>
    </xf>
    <xf numFmtId="3" fontId="9" fillId="36" borderId="7" xfId="0" applyNumberFormat="1" applyFont="1" applyFill="1" applyBorder="1" applyAlignment="1" applyProtection="1">
      <alignment vertical="center"/>
      <protection locked="0"/>
    </xf>
    <xf numFmtId="9" fontId="40" fillId="36" borderId="8" xfId="0" applyNumberFormat="1" applyFont="1" applyFill="1" applyBorder="1" applyAlignment="1" applyProtection="1">
      <alignment vertical="center"/>
      <protection locked="0"/>
    </xf>
    <xf numFmtId="3" fontId="9" fillId="36" borderId="8" xfId="0" applyNumberFormat="1" applyFont="1" applyFill="1" applyBorder="1" applyAlignment="1" applyProtection="1">
      <alignment vertical="center"/>
      <protection locked="0"/>
    </xf>
    <xf numFmtId="9" fontId="40" fillId="36" borderId="9" xfId="0" applyNumberFormat="1" applyFont="1" applyFill="1" applyBorder="1" applyAlignment="1" applyProtection="1">
      <alignment vertical="center"/>
      <protection locked="0"/>
    </xf>
    <xf numFmtId="3" fontId="9" fillId="36" borderId="8" xfId="0" applyNumberFormat="1" applyFont="1" applyFill="1" applyBorder="1" applyAlignment="1" applyProtection="1">
      <alignment horizontal="right" vertical="center"/>
      <protection locked="0"/>
    </xf>
    <xf numFmtId="9" fontId="41" fillId="36" borderId="8" xfId="0" applyNumberFormat="1" applyFont="1" applyFill="1" applyBorder="1" applyAlignment="1" applyProtection="1">
      <alignment horizontal="right" vertical="center"/>
      <protection locked="0"/>
    </xf>
    <xf numFmtId="3" fontId="9" fillId="36" borderId="7" xfId="0" applyNumberFormat="1" applyFont="1" applyFill="1" applyBorder="1" applyAlignment="1" applyProtection="1">
      <alignment horizontal="right" vertical="center"/>
      <protection locked="0"/>
    </xf>
    <xf numFmtId="9" fontId="41" fillId="36" borderId="9" xfId="0" applyNumberFormat="1" applyFont="1" applyFill="1" applyBorder="1" applyAlignment="1" applyProtection="1">
      <alignment horizontal="right" vertical="center"/>
      <protection locked="0"/>
    </xf>
    <xf numFmtId="0" fontId="42" fillId="37" borderId="0" xfId="0" applyNumberFormat="1" applyFont="1" applyFill="1" applyAlignment="1">
      <alignment horizontal="left"/>
    </xf>
    <xf numFmtId="0" fontId="42" fillId="37" borderId="0" xfId="0" applyNumberFormat="1" applyFont="1" applyFill="1" applyAlignment="1">
      <alignment horizontal="right"/>
    </xf>
    <xf numFmtId="166" fontId="42" fillId="37" borderId="0" xfId="0" applyNumberFormat="1" applyFont="1" applyFill="1" applyAlignment="1">
      <alignment horizontal="left"/>
    </xf>
    <xf numFmtId="0" fontId="10" fillId="0" borderId="36" xfId="0" applyFont="1" applyBorder="1" applyAlignment="1" applyProtection="1">
      <alignment horizontal="center" vertical="center" wrapText="1"/>
      <protection locked="0"/>
    </xf>
    <xf numFmtId="0" fontId="10" fillId="0" borderId="17" xfId="0" applyFont="1" applyBorder="1" applyAlignment="1" applyProtection="1">
      <alignment horizontal="center" vertical="center" wrapText="1"/>
      <protection locked="0"/>
    </xf>
    <xf numFmtId="0" fontId="10" fillId="0" borderId="37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9" fillId="36" borderId="18" xfId="0" applyFont="1" applyFill="1" applyBorder="1" applyAlignment="1" applyProtection="1">
      <alignment horizontal="center" vertical="center"/>
      <protection locked="0"/>
    </xf>
    <xf numFmtId="0" fontId="9" fillId="36" borderId="19" xfId="0" applyFont="1" applyFill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 wrapText="1"/>
      <protection locked="0"/>
    </xf>
    <xf numFmtId="0" fontId="10" fillId="35" borderId="18" xfId="0" applyFont="1" applyFill="1" applyBorder="1" applyAlignment="1" applyProtection="1">
      <alignment horizontal="center" vertical="center"/>
      <protection locked="0"/>
    </xf>
    <xf numFmtId="0" fontId="10" fillId="35" borderId="19" xfId="0" applyFont="1" applyFill="1" applyBorder="1" applyAlignment="1" applyProtection="1">
      <alignment horizontal="center" vertical="center"/>
      <protection locked="0"/>
    </xf>
    <xf numFmtId="0" fontId="36" fillId="36" borderId="21" xfId="0" applyFont="1" applyFill="1" applyBorder="1" applyAlignment="1" applyProtection="1">
      <alignment horizontal="center"/>
      <protection locked="0"/>
    </xf>
    <xf numFmtId="0" fontId="36" fillId="36" borderId="22" xfId="0" applyFont="1" applyFill="1" applyBorder="1" applyAlignment="1" applyProtection="1">
      <alignment horizontal="center"/>
      <protection locked="0"/>
    </xf>
    <xf numFmtId="0" fontId="36" fillId="36" borderId="38" xfId="0" applyFont="1" applyFill="1" applyBorder="1" applyAlignment="1" applyProtection="1">
      <alignment horizontal="center"/>
      <protection locked="0"/>
    </xf>
    <xf numFmtId="0" fontId="36" fillId="36" borderId="39" xfId="0" applyFont="1" applyFill="1" applyBorder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/>
      <protection locked="0"/>
    </xf>
    <xf numFmtId="0" fontId="36" fillId="34" borderId="21" xfId="0" applyFont="1" applyFill="1" applyBorder="1" applyAlignment="1" applyProtection="1">
      <alignment horizontal="center"/>
      <protection locked="0"/>
    </xf>
    <xf numFmtId="0" fontId="36" fillId="34" borderId="22" xfId="0" applyFont="1" applyFill="1" applyBorder="1" applyAlignment="1" applyProtection="1">
      <alignment horizontal="center"/>
      <protection locked="0"/>
    </xf>
    <xf numFmtId="0" fontId="36" fillId="34" borderId="38" xfId="0" applyFont="1" applyFill="1" applyBorder="1" applyAlignment="1" applyProtection="1">
      <alignment horizontal="center"/>
      <protection locked="0"/>
    </xf>
    <xf numFmtId="0" fontId="36" fillId="34" borderId="39" xfId="0" applyFont="1" applyFill="1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0" fontId="10" fillId="34" borderId="18" xfId="0" applyFont="1" applyFill="1" applyBorder="1" applyAlignment="1" applyProtection="1">
      <alignment horizontal="center" vertical="center"/>
      <protection locked="0"/>
    </xf>
    <xf numFmtId="0" fontId="10" fillId="34" borderId="19" xfId="0" applyFont="1" applyFill="1" applyBorder="1" applyAlignment="1" applyProtection="1">
      <alignment horizontal="center" vertical="center"/>
      <protection locked="0"/>
    </xf>
    <xf numFmtId="0" fontId="36" fillId="35" borderId="21" xfId="0" applyFont="1" applyFill="1" applyBorder="1" applyAlignment="1" applyProtection="1">
      <alignment horizontal="center"/>
      <protection locked="0"/>
    </xf>
    <xf numFmtId="0" fontId="36" fillId="35" borderId="22" xfId="0" applyFont="1" applyFill="1" applyBorder="1" applyAlignment="1" applyProtection="1">
      <alignment horizontal="center"/>
      <protection locked="0"/>
    </xf>
    <xf numFmtId="0" fontId="36" fillId="35" borderId="38" xfId="0" applyFont="1" applyFill="1" applyBorder="1" applyAlignment="1" applyProtection="1">
      <alignment horizontal="center"/>
      <protection locked="0"/>
    </xf>
    <xf numFmtId="0" fontId="36" fillId="35" borderId="39" xfId="0" applyFont="1" applyFill="1" applyBorder="1" applyAlignment="1" applyProtection="1">
      <alignment horizontal="center"/>
      <protection locked="0"/>
    </xf>
    <xf numFmtId="0" fontId="10" fillId="33" borderId="18" xfId="0" applyFont="1" applyFill="1" applyBorder="1" applyAlignment="1" applyProtection="1">
      <alignment horizontal="center" vertical="center"/>
      <protection locked="0"/>
    </xf>
    <xf numFmtId="0" fontId="10" fillId="33" borderId="19" xfId="0" applyFont="1" applyFill="1" applyBorder="1" applyAlignment="1" applyProtection="1">
      <alignment horizontal="center" vertical="center"/>
      <protection locked="0"/>
    </xf>
    <xf numFmtId="3" fontId="10" fillId="35" borderId="18" xfId="0" applyNumberFormat="1" applyFont="1" applyFill="1" applyBorder="1" applyAlignment="1" applyProtection="1">
      <alignment horizontal="center" vertical="center" wrapText="1"/>
      <protection locked="0"/>
    </xf>
    <xf numFmtId="3" fontId="10" fillId="35" borderId="23" xfId="0" applyNumberFormat="1" applyFont="1" applyFill="1" applyBorder="1" applyAlignment="1" applyProtection="1">
      <alignment horizontal="center" vertical="center" wrapText="1"/>
      <protection locked="0"/>
    </xf>
    <xf numFmtId="3" fontId="10" fillId="35" borderId="19" xfId="0" applyNumberFormat="1" applyFont="1" applyFill="1" applyBorder="1" applyAlignment="1" applyProtection="1">
      <alignment horizontal="center" vertical="center" wrapText="1"/>
      <protection locked="0"/>
    </xf>
    <xf numFmtId="0" fontId="11" fillId="36" borderId="18" xfId="0" applyFont="1" applyFill="1" applyBorder="1" applyAlignment="1" applyProtection="1">
      <alignment horizontal="center" vertical="center" wrapText="1"/>
      <protection locked="0"/>
    </xf>
    <xf numFmtId="0" fontId="11" fillId="36" borderId="23" xfId="0" applyFont="1" applyFill="1" applyBorder="1" applyAlignment="1" applyProtection="1">
      <alignment horizontal="center" vertical="center" wrapText="1"/>
      <protection locked="0"/>
    </xf>
    <xf numFmtId="0" fontId="11" fillId="36" borderId="11" xfId="0" applyFont="1" applyFill="1" applyBorder="1" applyAlignment="1" applyProtection="1">
      <alignment horizontal="center" vertical="center" wrapText="1"/>
      <protection locked="0"/>
    </xf>
    <xf numFmtId="0" fontId="36" fillId="33" borderId="21" xfId="0" applyFont="1" applyFill="1" applyBorder="1" applyAlignment="1" applyProtection="1">
      <alignment horizontal="center"/>
      <protection locked="0"/>
    </xf>
    <xf numFmtId="0" fontId="36" fillId="33" borderId="22" xfId="0" applyFont="1" applyFill="1" applyBorder="1" applyAlignment="1" applyProtection="1">
      <alignment horizontal="center"/>
      <protection locked="0"/>
    </xf>
    <xf numFmtId="0" fontId="36" fillId="33" borderId="38" xfId="0" applyFont="1" applyFill="1" applyBorder="1" applyAlignment="1" applyProtection="1">
      <alignment horizontal="center"/>
      <protection locked="0"/>
    </xf>
    <xf numFmtId="0" fontId="36" fillId="33" borderId="39" xfId="0" applyFont="1" applyFill="1" applyBorder="1" applyAlignment="1" applyProtection="1">
      <alignment horizontal="center"/>
      <protection locked="0"/>
    </xf>
    <xf numFmtId="9" fontId="10" fillId="33" borderId="24" xfId="0" applyNumberFormat="1" applyFont="1" applyFill="1" applyBorder="1" applyAlignment="1" applyProtection="1">
      <alignment horizontal="center" vertical="center" wrapText="1"/>
      <protection locked="0"/>
    </xf>
    <xf numFmtId="9" fontId="10" fillId="33" borderId="23" xfId="0" applyNumberFormat="1" applyFont="1" applyFill="1" applyBorder="1" applyAlignment="1" applyProtection="1">
      <alignment horizontal="center" vertical="center" wrapText="1"/>
      <protection locked="0"/>
    </xf>
    <xf numFmtId="9" fontId="10" fillId="33" borderId="25" xfId="0" applyNumberFormat="1" applyFont="1" applyFill="1" applyBorder="1" applyAlignment="1" applyProtection="1">
      <alignment horizontal="center" vertical="center" wrapText="1"/>
      <protection locked="0"/>
    </xf>
    <xf numFmtId="3" fontId="10" fillId="33" borderId="18" xfId="0" applyNumberFormat="1" applyFont="1" applyFill="1" applyBorder="1" applyAlignment="1" applyProtection="1">
      <alignment horizontal="center" vertical="center" wrapText="1"/>
      <protection locked="0"/>
    </xf>
    <xf numFmtId="3" fontId="10" fillId="33" borderId="23" xfId="0" applyNumberFormat="1" applyFont="1" applyFill="1" applyBorder="1" applyAlignment="1" applyProtection="1">
      <alignment horizontal="center" vertical="center" wrapText="1"/>
      <protection locked="0"/>
    </xf>
    <xf numFmtId="3" fontId="10" fillId="33" borderId="19" xfId="0" applyNumberFormat="1" applyFont="1" applyFill="1" applyBorder="1" applyAlignment="1" applyProtection="1">
      <alignment horizontal="center" vertical="center" wrapText="1"/>
      <protection locked="0"/>
    </xf>
    <xf numFmtId="9" fontId="10" fillId="34" borderId="24" xfId="0" applyNumberFormat="1" applyFont="1" applyFill="1" applyBorder="1" applyAlignment="1" applyProtection="1">
      <alignment horizontal="center" vertical="center" wrapText="1"/>
      <protection locked="0"/>
    </xf>
    <xf numFmtId="9" fontId="10" fillId="34" borderId="23" xfId="0" applyNumberFormat="1" applyFont="1" applyFill="1" applyBorder="1" applyAlignment="1" applyProtection="1">
      <alignment horizontal="center" vertical="center" wrapText="1"/>
      <protection locked="0"/>
    </xf>
    <xf numFmtId="9" fontId="10" fillId="34" borderId="25" xfId="0" applyNumberFormat="1" applyFont="1" applyFill="1" applyBorder="1" applyAlignment="1" applyProtection="1">
      <alignment horizontal="center" vertical="center" wrapText="1"/>
      <protection locked="0"/>
    </xf>
    <xf numFmtId="3" fontId="10" fillId="34" borderId="18" xfId="0" applyNumberFormat="1" applyFont="1" applyFill="1" applyBorder="1" applyAlignment="1" applyProtection="1">
      <alignment horizontal="center" vertical="center" wrapText="1"/>
      <protection locked="0"/>
    </xf>
    <xf numFmtId="3" fontId="10" fillId="34" borderId="23" xfId="0" applyNumberFormat="1" applyFont="1" applyFill="1" applyBorder="1" applyAlignment="1" applyProtection="1">
      <alignment horizontal="center" vertical="center" wrapText="1"/>
      <protection locked="0"/>
    </xf>
    <xf numFmtId="3" fontId="10" fillId="34" borderId="19" xfId="0" applyNumberFormat="1" applyFont="1" applyFill="1" applyBorder="1" applyAlignment="1" applyProtection="1">
      <alignment horizontal="center" vertical="center" wrapText="1"/>
      <protection locked="0"/>
    </xf>
    <xf numFmtId="9" fontId="10" fillId="35" borderId="24" xfId="0" applyNumberFormat="1" applyFont="1" applyFill="1" applyBorder="1" applyAlignment="1" applyProtection="1">
      <alignment horizontal="center" vertical="center" wrapText="1"/>
      <protection locked="0"/>
    </xf>
    <xf numFmtId="9" fontId="10" fillId="35" borderId="23" xfId="0" applyNumberFormat="1" applyFont="1" applyFill="1" applyBorder="1" applyAlignment="1" applyProtection="1">
      <alignment horizontal="center" vertical="center" wrapText="1"/>
      <protection locked="0"/>
    </xf>
    <xf numFmtId="9" fontId="10" fillId="35" borderId="25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8" fillId="33" borderId="21" xfId="0" applyFont="1" applyFill="1" applyBorder="1" applyAlignment="1" applyProtection="1">
      <alignment horizontal="center"/>
      <protection locked="0"/>
    </xf>
    <xf numFmtId="0" fontId="8" fillId="33" borderId="22" xfId="0" applyFont="1" applyFill="1" applyBorder="1" applyAlignment="1" applyProtection="1">
      <alignment horizontal="center"/>
      <protection locked="0"/>
    </xf>
    <xf numFmtId="0" fontId="8" fillId="33" borderId="26" xfId="0" applyFont="1" applyFill="1" applyBorder="1" applyAlignment="1" applyProtection="1">
      <alignment horizontal="center"/>
      <protection locked="0"/>
    </xf>
    <xf numFmtId="0" fontId="8" fillId="34" borderId="21" xfId="0" applyFont="1" applyFill="1" applyBorder="1" applyAlignment="1" applyProtection="1">
      <alignment horizontal="center"/>
      <protection locked="0"/>
    </xf>
    <xf numFmtId="0" fontId="8" fillId="34" borderId="22" xfId="0" applyFont="1" applyFill="1" applyBorder="1" applyAlignment="1" applyProtection="1">
      <alignment horizontal="center"/>
      <protection locked="0"/>
    </xf>
    <xf numFmtId="0" fontId="8" fillId="34" borderId="26" xfId="0" applyFont="1" applyFill="1" applyBorder="1" applyAlignment="1" applyProtection="1">
      <alignment horizontal="center"/>
      <protection locked="0"/>
    </xf>
    <xf numFmtId="0" fontId="8" fillId="35" borderId="21" xfId="0" applyFont="1" applyFill="1" applyBorder="1" applyAlignment="1" applyProtection="1">
      <alignment horizontal="center"/>
      <protection locked="0"/>
    </xf>
    <xf numFmtId="0" fontId="8" fillId="35" borderId="22" xfId="0" applyFont="1" applyFill="1" applyBorder="1" applyAlignment="1" applyProtection="1">
      <alignment horizontal="center"/>
      <protection locked="0"/>
    </xf>
    <xf numFmtId="0" fontId="8" fillId="35" borderId="26" xfId="0" applyFont="1" applyFill="1" applyBorder="1" applyAlignment="1" applyProtection="1">
      <alignment horizontal="center"/>
      <protection locked="0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showGridLines="0" showZeros="0" tabSelected="1" topLeftCell="A25" zoomScale="90" workbookViewId="0"/>
  </sheetViews>
  <sheetFormatPr defaultRowHeight="18.75" customHeight="1" x14ac:dyDescent="0.2"/>
  <cols>
    <col min="1" max="1" width="7.6640625" style="1" customWidth="1"/>
    <col min="2" max="2" width="13.6640625" style="2" customWidth="1"/>
    <col min="3" max="3" width="14.5" style="3" customWidth="1"/>
    <col min="4" max="4" width="9.6640625" style="3" customWidth="1"/>
    <col min="5" max="5" width="10.5" style="3" customWidth="1"/>
    <col min="6" max="6" width="9.1640625" style="3" customWidth="1"/>
    <col min="7" max="7" width="12" style="3" customWidth="1"/>
    <col min="8" max="8" width="12.1640625" style="3" customWidth="1"/>
    <col min="9" max="9" width="10" style="3" customWidth="1"/>
    <col min="10" max="10" width="10.1640625" style="3" customWidth="1"/>
    <col min="11" max="11" width="8.5" style="3" customWidth="1"/>
    <col min="12" max="14" width="12" style="3" customWidth="1"/>
    <col min="15" max="15" width="9.1640625" style="3" customWidth="1"/>
    <col min="16" max="16" width="11.1640625" style="3" customWidth="1"/>
    <col min="17" max="17" width="9.6640625" style="3" customWidth="1"/>
    <col min="18" max="18" width="11.6640625" style="3" customWidth="1"/>
    <col min="19" max="19" width="10.6640625" style="1" customWidth="1"/>
    <col min="20" max="16384" width="9.33203125" style="1"/>
  </cols>
  <sheetData>
    <row r="1" spans="1:20" s="4" customFormat="1" ht="33" customHeight="1" x14ac:dyDescent="0.4">
      <c r="B1" s="239" t="s">
        <v>30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</row>
    <row r="2" spans="1:20" s="4" customFormat="1" ht="33" customHeight="1" x14ac:dyDescent="0.4">
      <c r="B2" s="239" t="s">
        <v>31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</row>
    <row r="3" spans="1:20" s="5" customFormat="1" ht="27" customHeight="1" x14ac:dyDescent="0.3">
      <c r="B3" s="240" t="str">
        <f>'WF1'!F62</f>
        <v>Thursday, January  3 2013    at 07:50</v>
      </c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</row>
    <row r="4" spans="1:20" ht="18.75" customHeight="1" thickBot="1" x14ac:dyDescent="0.25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20" s="8" customFormat="1" ht="18.75" customHeight="1" x14ac:dyDescent="0.25">
      <c r="B5" s="9"/>
      <c r="C5" s="241" t="s">
        <v>0</v>
      </c>
      <c r="D5" s="242"/>
      <c r="E5" s="242"/>
      <c r="F5" s="242"/>
      <c r="G5" s="242"/>
      <c r="H5" s="243"/>
      <c r="I5" s="244" t="s">
        <v>1</v>
      </c>
      <c r="J5" s="245"/>
      <c r="K5" s="245"/>
      <c r="L5" s="245"/>
      <c r="M5" s="245"/>
      <c r="N5" s="246"/>
      <c r="O5" s="247" t="s">
        <v>2</v>
      </c>
      <c r="P5" s="248"/>
      <c r="Q5" s="248"/>
      <c r="R5" s="248"/>
      <c r="S5" s="248"/>
      <c r="T5" s="249"/>
    </row>
    <row r="6" spans="1:20" ht="18.75" customHeight="1" x14ac:dyDescent="0.2">
      <c r="B6" s="10"/>
      <c r="C6" s="224" t="s">
        <v>32</v>
      </c>
      <c r="D6" s="225"/>
      <c r="E6" s="226"/>
      <c r="F6" s="227" t="s">
        <v>3</v>
      </c>
      <c r="G6" s="228"/>
      <c r="H6" s="229"/>
      <c r="I6" s="230" t="s">
        <v>32</v>
      </c>
      <c r="J6" s="231"/>
      <c r="K6" s="232"/>
      <c r="L6" s="233" t="s">
        <v>3</v>
      </c>
      <c r="M6" s="234"/>
      <c r="N6" s="235"/>
      <c r="O6" s="236" t="s">
        <v>32</v>
      </c>
      <c r="P6" s="237"/>
      <c r="Q6" s="238"/>
      <c r="R6" s="214" t="s">
        <v>3</v>
      </c>
      <c r="S6" s="215"/>
      <c r="T6" s="216"/>
    </row>
    <row r="7" spans="1:20" ht="18.75" customHeight="1" x14ac:dyDescent="0.2">
      <c r="B7" s="10"/>
      <c r="C7" s="132" t="s">
        <v>4</v>
      </c>
      <c r="D7" s="11" t="s">
        <v>5</v>
      </c>
      <c r="E7" s="12" t="s">
        <v>6</v>
      </c>
      <c r="F7" s="12" t="s">
        <v>4</v>
      </c>
      <c r="G7" s="11" t="s">
        <v>5</v>
      </c>
      <c r="H7" s="133" t="s">
        <v>6</v>
      </c>
      <c r="I7" s="143" t="s">
        <v>4</v>
      </c>
      <c r="J7" s="14" t="s">
        <v>5</v>
      </c>
      <c r="K7" s="13" t="s">
        <v>6</v>
      </c>
      <c r="L7" s="13" t="s">
        <v>4</v>
      </c>
      <c r="M7" s="14" t="s">
        <v>5</v>
      </c>
      <c r="N7" s="144" t="s">
        <v>6</v>
      </c>
      <c r="O7" s="150" t="s">
        <v>4</v>
      </c>
      <c r="P7" s="16" t="s">
        <v>5</v>
      </c>
      <c r="Q7" s="15" t="s">
        <v>6</v>
      </c>
      <c r="R7" s="15" t="s">
        <v>4</v>
      </c>
      <c r="S7" s="16" t="s">
        <v>5</v>
      </c>
      <c r="T7" s="151" t="s">
        <v>6</v>
      </c>
    </row>
    <row r="8" spans="1:20" ht="32.25" customHeight="1" x14ac:dyDescent="0.2">
      <c r="A8" s="217" t="s">
        <v>34</v>
      </c>
      <c r="B8" s="218"/>
      <c r="C8" s="134">
        <f>'WF1'!G2</f>
        <v>1015</v>
      </c>
      <c r="D8" s="134">
        <f>'WF1'!G3</f>
        <v>15</v>
      </c>
      <c r="E8" s="11">
        <f>SUM(C8:D8)</f>
        <v>1030</v>
      </c>
      <c r="F8" s="134">
        <f>'WF1'!G4</f>
        <v>1058</v>
      </c>
      <c r="G8" s="134">
        <f>'WF1'!G5</f>
        <v>15</v>
      </c>
      <c r="H8" s="135">
        <f>SUM(F8:G8)</f>
        <v>1073</v>
      </c>
      <c r="I8" s="134">
        <f>'WF1'!I2</f>
        <v>2102</v>
      </c>
      <c r="J8" s="134">
        <f>'WF1'!I3</f>
        <v>135</v>
      </c>
      <c r="K8" s="14">
        <f>SUM(I8:J8)</f>
        <v>2237</v>
      </c>
      <c r="L8" s="134">
        <f>'WF1'!I4</f>
        <v>3175</v>
      </c>
      <c r="M8" s="134">
        <f>'WF1'!I5</f>
        <v>112</v>
      </c>
      <c r="N8" s="145">
        <f>SUM(L8:M8)</f>
        <v>3287</v>
      </c>
      <c r="O8" s="134">
        <f>'WF1'!K2</f>
        <v>123</v>
      </c>
      <c r="P8" s="134">
        <f>'WF1'!K3</f>
        <v>7</v>
      </c>
      <c r="Q8" s="16">
        <f>SUM(O8:P8)</f>
        <v>130</v>
      </c>
      <c r="R8" s="134">
        <f>'WF1'!K4</f>
        <v>2015</v>
      </c>
      <c r="S8" s="134">
        <f>'WF1'!K5</f>
        <v>42</v>
      </c>
      <c r="T8" s="152">
        <f>SUM(R8:S8)</f>
        <v>2057</v>
      </c>
    </row>
    <row r="9" spans="1:20" ht="32.25" customHeight="1" x14ac:dyDescent="0.2">
      <c r="A9" s="219" t="s">
        <v>35</v>
      </c>
      <c r="B9" s="217"/>
      <c r="C9" s="134">
        <f>'WF1'!G70</f>
        <v>1080</v>
      </c>
      <c r="D9" s="134">
        <f>'WF1'!G71</f>
        <v>20</v>
      </c>
      <c r="E9" s="119">
        <f>SUM(C9:D9)</f>
        <v>1100</v>
      </c>
      <c r="F9" s="134">
        <f>'WF1'!G72</f>
        <v>1120</v>
      </c>
      <c r="G9" s="134">
        <f>'WF1'!G73</f>
        <v>20</v>
      </c>
      <c r="H9" s="137">
        <f>SUM(F9:G9)</f>
        <v>1140</v>
      </c>
      <c r="I9" s="134">
        <f>'WF1'!G74</f>
        <v>2350</v>
      </c>
      <c r="J9" s="134">
        <f>'WF1'!G75</f>
        <v>230</v>
      </c>
      <c r="K9" s="120">
        <f>SUM(I9:J9)</f>
        <v>2580</v>
      </c>
      <c r="L9" s="134">
        <f>'WF1'!G76</f>
        <v>3260</v>
      </c>
      <c r="M9" s="134">
        <f>'WF1'!G77</f>
        <v>130</v>
      </c>
      <c r="N9" s="146">
        <f>SUM(L9:M9)</f>
        <v>3390</v>
      </c>
      <c r="O9" s="134">
        <f>'WF1'!G78</f>
        <v>50</v>
      </c>
      <c r="P9" s="134">
        <f>'WF1'!G79</f>
        <v>10</v>
      </c>
      <c r="Q9" s="121">
        <f>SUM(O9:P9)</f>
        <v>60</v>
      </c>
      <c r="R9" s="134">
        <f>'WF1'!G80</f>
        <v>2050</v>
      </c>
      <c r="S9" s="134">
        <f>'WF1'!G81</f>
        <v>60</v>
      </c>
      <c r="T9" s="153">
        <f>SUM(R9:S9)</f>
        <v>2110</v>
      </c>
    </row>
    <row r="10" spans="1:20" ht="24.75" customHeight="1" x14ac:dyDescent="0.2">
      <c r="A10" s="219" t="s">
        <v>28</v>
      </c>
      <c r="B10" s="217"/>
      <c r="C10" s="136">
        <f>C9-C8</f>
        <v>65</v>
      </c>
      <c r="D10" s="118">
        <f>D9-D8</f>
        <v>5</v>
      </c>
      <c r="E10" s="122">
        <f t="shared" ref="E10:T10" si="0">E9-E8</f>
        <v>70</v>
      </c>
      <c r="F10" s="118">
        <f t="shared" si="0"/>
        <v>62</v>
      </c>
      <c r="G10" s="118">
        <f t="shared" si="0"/>
        <v>5</v>
      </c>
      <c r="H10" s="138">
        <f t="shared" si="0"/>
        <v>67</v>
      </c>
      <c r="I10" s="136">
        <f t="shared" si="0"/>
        <v>248</v>
      </c>
      <c r="J10" s="118">
        <f t="shared" si="0"/>
        <v>95</v>
      </c>
      <c r="K10" s="123">
        <f t="shared" si="0"/>
        <v>343</v>
      </c>
      <c r="L10" s="118">
        <f t="shared" si="0"/>
        <v>85</v>
      </c>
      <c r="M10" s="118">
        <f t="shared" si="0"/>
        <v>18</v>
      </c>
      <c r="N10" s="147">
        <f t="shared" si="0"/>
        <v>103</v>
      </c>
      <c r="O10" s="136">
        <f t="shared" si="0"/>
        <v>-73</v>
      </c>
      <c r="P10" s="118">
        <f t="shared" si="0"/>
        <v>3</v>
      </c>
      <c r="Q10" s="124">
        <f t="shared" si="0"/>
        <v>-70</v>
      </c>
      <c r="R10" s="118">
        <f t="shared" si="0"/>
        <v>35</v>
      </c>
      <c r="S10" s="118">
        <f t="shared" si="0"/>
        <v>18</v>
      </c>
      <c r="T10" s="154">
        <f t="shared" si="0"/>
        <v>53</v>
      </c>
    </row>
    <row r="11" spans="1:20" ht="24.75" customHeight="1" thickBot="1" x14ac:dyDescent="0.25">
      <c r="A11" s="219" t="s">
        <v>29</v>
      </c>
      <c r="B11" s="217"/>
      <c r="C11" s="139">
        <f>C10/C8</f>
        <v>6.4039408866995079E-2</v>
      </c>
      <c r="D11" s="140">
        <f>D10/D8</f>
        <v>0.33333333333333331</v>
      </c>
      <c r="E11" s="141">
        <f t="shared" ref="E11:T11" si="1">E10/E8</f>
        <v>6.7961165048543687E-2</v>
      </c>
      <c r="F11" s="140">
        <f t="shared" si="1"/>
        <v>5.8601134215500943E-2</v>
      </c>
      <c r="G11" s="140">
        <f t="shared" si="1"/>
        <v>0.33333333333333331</v>
      </c>
      <c r="H11" s="142">
        <f t="shared" si="1"/>
        <v>6.2441752096924513E-2</v>
      </c>
      <c r="I11" s="139">
        <f t="shared" si="1"/>
        <v>0.11798287345385347</v>
      </c>
      <c r="J11" s="140">
        <f t="shared" si="1"/>
        <v>0.70370370370370372</v>
      </c>
      <c r="K11" s="148">
        <f t="shared" si="1"/>
        <v>0.15333035315154225</v>
      </c>
      <c r="L11" s="140">
        <f t="shared" si="1"/>
        <v>2.6771653543307086E-2</v>
      </c>
      <c r="M11" s="140">
        <f t="shared" si="1"/>
        <v>0.16071428571428573</v>
      </c>
      <c r="N11" s="149">
        <f t="shared" si="1"/>
        <v>3.1335564344386981E-2</v>
      </c>
      <c r="O11" s="139">
        <f t="shared" si="1"/>
        <v>-0.5934959349593496</v>
      </c>
      <c r="P11" s="140">
        <f t="shared" si="1"/>
        <v>0.42857142857142855</v>
      </c>
      <c r="Q11" s="155">
        <f t="shared" si="1"/>
        <v>-0.53846153846153844</v>
      </c>
      <c r="R11" s="140">
        <f t="shared" si="1"/>
        <v>1.7369727047146403E-2</v>
      </c>
      <c r="S11" s="140">
        <f t="shared" si="1"/>
        <v>0.42857142857142855</v>
      </c>
      <c r="T11" s="156">
        <f t="shared" si="1"/>
        <v>2.5765678172095283E-2</v>
      </c>
    </row>
    <row r="12" spans="1:20" ht="12.75" x14ac:dyDescent="0.2">
      <c r="A12" s="131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58" t="s">
        <v>37</v>
      </c>
      <c r="S12" s="126" t="s">
        <v>32</v>
      </c>
      <c r="T12" s="128" t="s">
        <v>33</v>
      </c>
    </row>
    <row r="13" spans="1:20" ht="12.75" x14ac:dyDescent="0.2">
      <c r="A13" s="131" t="str">
        <f>'WF1'!F68</f>
        <v>*Summer 2012,Fall 2012,Spring 2012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157" t="s">
        <v>38</v>
      </c>
      <c r="S13" s="127">
        <f>E8+K8+Q8</f>
        <v>3397</v>
      </c>
      <c r="T13" s="129">
        <f>H8+N8+T8</f>
        <v>6417</v>
      </c>
    </row>
    <row r="14" spans="1:20" ht="12.75" x14ac:dyDescent="0.2">
      <c r="A14" s="131" t="str">
        <f>'WF1'!F69</f>
        <v>**Summer 2013,Fall 2013,Spring 2013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57" t="s">
        <v>41</v>
      </c>
      <c r="S14" s="127">
        <f>E9+K9+Q9</f>
        <v>3740</v>
      </c>
      <c r="T14" s="127">
        <f>H9+N9+T9</f>
        <v>6640</v>
      </c>
    </row>
    <row r="15" spans="1:20" ht="14.25" x14ac:dyDescent="0.2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157" t="s">
        <v>39</v>
      </c>
      <c r="S15" s="130">
        <f>S14-S13</f>
        <v>343</v>
      </c>
      <c r="T15" s="130">
        <f>T14-T13</f>
        <v>223</v>
      </c>
    </row>
    <row r="16" spans="1:20" s="18" customFormat="1" ht="18.75" customHeight="1" x14ac:dyDescent="0.3">
      <c r="B16" s="125"/>
      <c r="C16" s="125"/>
      <c r="D16" s="125"/>
      <c r="E16" s="125"/>
      <c r="F16" s="125"/>
      <c r="G16" s="125"/>
      <c r="H16" s="125"/>
      <c r="I16" s="125"/>
      <c r="J16" s="117" t="s">
        <v>0</v>
      </c>
      <c r="K16" s="125"/>
      <c r="L16" s="125"/>
      <c r="M16" s="125"/>
      <c r="N16" s="125"/>
      <c r="O16" s="125"/>
      <c r="P16" s="125"/>
      <c r="Q16" s="125"/>
      <c r="R16" s="159" t="s">
        <v>40</v>
      </c>
      <c r="S16" s="160">
        <f>S15/S13</f>
        <v>0.10097144539299382</v>
      </c>
      <c r="T16" s="160">
        <f>T15/T13</f>
        <v>3.4751441483559298E-2</v>
      </c>
    </row>
    <row r="17" spans="1:20" s="19" customFormat="1" ht="18.75" customHeight="1" thickBot="1" x14ac:dyDescent="0.3">
      <c r="B17" s="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20" s="21" customFormat="1" ht="18.75" customHeight="1" x14ac:dyDescent="0.25">
      <c r="B18" s="22"/>
      <c r="C18" s="23"/>
      <c r="D18" s="220" t="str">
        <f>'WF1'!B62</f>
        <v>Summer 2012 (01/03/12)</v>
      </c>
      <c r="E18" s="221"/>
      <c r="F18" s="221"/>
      <c r="G18" s="221"/>
      <c r="H18" s="222"/>
      <c r="I18" s="223" t="str">
        <f>'WF1'!B63</f>
        <v>Summer 2013 (01/03/13)</v>
      </c>
      <c r="J18" s="221"/>
      <c r="K18" s="221"/>
      <c r="L18" s="221"/>
      <c r="M18" s="222"/>
      <c r="N18" s="223" t="s">
        <v>7</v>
      </c>
      <c r="O18" s="221"/>
      <c r="P18" s="221"/>
      <c r="Q18" s="221"/>
      <c r="R18" s="221"/>
      <c r="S18" s="222"/>
    </row>
    <row r="19" spans="1:20" s="19" customFormat="1" ht="30" x14ac:dyDescent="0.25">
      <c r="B19" s="24" t="s">
        <v>8</v>
      </c>
      <c r="C19" s="25" t="s">
        <v>9</v>
      </c>
      <c r="D19" s="26" t="s">
        <v>10</v>
      </c>
      <c r="E19" s="27" t="s">
        <v>11</v>
      </c>
      <c r="F19" s="28" t="s">
        <v>12</v>
      </c>
      <c r="G19" s="27" t="s">
        <v>13</v>
      </c>
      <c r="H19" s="29" t="s">
        <v>14</v>
      </c>
      <c r="I19" s="27" t="s">
        <v>10</v>
      </c>
      <c r="J19" s="27" t="s">
        <v>11</v>
      </c>
      <c r="K19" s="28" t="s">
        <v>12</v>
      </c>
      <c r="L19" s="27" t="s">
        <v>13</v>
      </c>
      <c r="M19" s="29" t="s">
        <v>14</v>
      </c>
      <c r="N19" s="27" t="s">
        <v>10</v>
      </c>
      <c r="O19" s="28" t="s">
        <v>15</v>
      </c>
      <c r="P19" s="27" t="s">
        <v>11</v>
      </c>
      <c r="Q19" s="28" t="s">
        <v>15</v>
      </c>
      <c r="R19" s="27" t="s">
        <v>13</v>
      </c>
      <c r="S19" s="29" t="s">
        <v>15</v>
      </c>
    </row>
    <row r="20" spans="1:20" s="19" customFormat="1" ht="18.75" customHeight="1" x14ac:dyDescent="0.15">
      <c r="B20" s="193" t="s">
        <v>32</v>
      </c>
      <c r="C20" s="30" t="s">
        <v>16</v>
      </c>
      <c r="D20" s="31">
        <f>'WF1'!G6</f>
        <v>4366</v>
      </c>
      <c r="E20" s="32">
        <f>'WF1'!I6</f>
        <v>1390</v>
      </c>
      <c r="F20" s="33">
        <f t="shared" ref="F20:F26" si="2">E20/D20</f>
        <v>0.3183692166743014</v>
      </c>
      <c r="G20" s="32">
        <f>'WF1'!K6</f>
        <v>55</v>
      </c>
      <c r="H20" s="34">
        <f t="shared" ref="H20:H26" si="3">G20/E20</f>
        <v>3.9568345323741004E-2</v>
      </c>
      <c r="I20" s="32">
        <f>'WF1'!G10</f>
        <v>4065</v>
      </c>
      <c r="J20" s="32">
        <f>'WF1'!I10</f>
        <v>1413</v>
      </c>
      <c r="K20" s="33">
        <f t="shared" ref="K20:K26" si="4">J20/I20</f>
        <v>0.34760147601476016</v>
      </c>
      <c r="L20" s="32">
        <f>'WF1'!K10</f>
        <v>89</v>
      </c>
      <c r="M20" s="34">
        <f>L20/J20</f>
        <v>6.29865534324133E-2</v>
      </c>
      <c r="N20" s="17">
        <f>I20-D20</f>
        <v>-301</v>
      </c>
      <c r="O20" s="35">
        <f t="shared" ref="O20:O26" si="5">N20/D20</f>
        <v>-6.8941823179111308E-2</v>
      </c>
      <c r="P20" s="17">
        <f>J20-E20</f>
        <v>23</v>
      </c>
      <c r="Q20" s="35">
        <f t="shared" ref="Q20:Q26" si="6">P20/E20</f>
        <v>1.6546762589928057E-2</v>
      </c>
      <c r="R20" s="36">
        <f>L20-G20</f>
        <v>34</v>
      </c>
      <c r="S20" s="37">
        <f t="shared" ref="S20:S26" si="7">R20/G20</f>
        <v>0.61818181818181817</v>
      </c>
    </row>
    <row r="21" spans="1:20" s="19" customFormat="1" ht="18.75" customHeight="1" x14ac:dyDescent="0.15">
      <c r="B21" s="188"/>
      <c r="C21" s="30" t="s">
        <v>5</v>
      </c>
      <c r="D21" s="31">
        <f>'WF1'!G7</f>
        <v>205</v>
      </c>
      <c r="E21" s="32">
        <f>'WF1'!I7</f>
        <v>12</v>
      </c>
      <c r="F21" s="33">
        <f t="shared" si="2"/>
        <v>5.8536585365853662E-2</v>
      </c>
      <c r="G21" s="32">
        <f>'WF1'!K7</f>
        <v>3</v>
      </c>
      <c r="H21" s="34">
        <f t="shared" si="3"/>
        <v>0.25</v>
      </c>
      <c r="I21" s="32">
        <f>'WF1'!G11</f>
        <v>173</v>
      </c>
      <c r="J21" s="32">
        <f>'WF1'!I11</f>
        <v>20</v>
      </c>
      <c r="K21" s="33">
        <f t="shared" si="4"/>
        <v>0.11560693641618497</v>
      </c>
      <c r="L21" s="32">
        <f>'WF1'!K11</f>
        <v>3</v>
      </c>
      <c r="M21" s="34">
        <f>L21/J21</f>
        <v>0.15</v>
      </c>
      <c r="N21" s="17">
        <f>I21-D21</f>
        <v>-32</v>
      </c>
      <c r="O21" s="35">
        <f t="shared" si="5"/>
        <v>-0.15609756097560976</v>
      </c>
      <c r="P21" s="17">
        <f>J21-E21</f>
        <v>8</v>
      </c>
      <c r="Q21" s="35">
        <f t="shared" si="6"/>
        <v>0.66666666666666663</v>
      </c>
      <c r="R21" s="36">
        <f>L21-G21</f>
        <v>0</v>
      </c>
      <c r="S21" s="37">
        <f t="shared" si="7"/>
        <v>0</v>
      </c>
    </row>
    <row r="22" spans="1:20" s="19" customFormat="1" ht="18.75" customHeight="1" x14ac:dyDescent="0.15">
      <c r="B22" s="190"/>
      <c r="C22" s="38" t="s">
        <v>17</v>
      </c>
      <c r="D22" s="39">
        <f>SUM(D20:D21)</f>
        <v>4571</v>
      </c>
      <c r="E22" s="39">
        <f>SUM(E20:E21)</f>
        <v>1402</v>
      </c>
      <c r="F22" s="40">
        <f t="shared" si="2"/>
        <v>0.30671625464887331</v>
      </c>
      <c r="G22" s="41">
        <f>SUM(G20:G21)</f>
        <v>58</v>
      </c>
      <c r="H22" s="42">
        <f t="shared" si="3"/>
        <v>4.136947218259629E-2</v>
      </c>
      <c r="I22" s="41">
        <f>SUM(I20:I21)</f>
        <v>4238</v>
      </c>
      <c r="J22" s="39">
        <f>SUM(J20:J21)</f>
        <v>1433</v>
      </c>
      <c r="K22" s="40">
        <f t="shared" si="4"/>
        <v>0.33813119395941482</v>
      </c>
      <c r="L22" s="41">
        <f>SUM(L20:L21)</f>
        <v>92</v>
      </c>
      <c r="M22" s="42">
        <f>L22/J22</f>
        <v>6.4200976971388699E-2</v>
      </c>
      <c r="N22" s="43">
        <f>SUM(N20:N21)</f>
        <v>-333</v>
      </c>
      <c r="O22" s="44">
        <f t="shared" si="5"/>
        <v>-7.2850579741850802E-2</v>
      </c>
      <c r="P22" s="43">
        <f>SUM(P20:P21)</f>
        <v>31</v>
      </c>
      <c r="Q22" s="44">
        <f t="shared" si="6"/>
        <v>2.2111269614835949E-2</v>
      </c>
      <c r="R22" s="45">
        <f>SUM(R20:R21)</f>
        <v>34</v>
      </c>
      <c r="S22" s="46">
        <f t="shared" si="7"/>
        <v>0.58620689655172409</v>
      </c>
    </row>
    <row r="23" spans="1:20" s="19" customFormat="1" ht="18.75" customHeight="1" x14ac:dyDescent="0.15">
      <c r="B23" s="193" t="s">
        <v>18</v>
      </c>
      <c r="C23" s="30" t="s">
        <v>16</v>
      </c>
      <c r="D23" s="31">
        <f>'WF1'!G8</f>
        <v>1413</v>
      </c>
      <c r="E23" s="32">
        <f>'WF1'!I8</f>
        <v>519</v>
      </c>
      <c r="F23" s="33">
        <f t="shared" si="2"/>
        <v>0.36730360934182588</v>
      </c>
      <c r="G23" s="47">
        <f>'WF1'!K8</f>
        <v>0</v>
      </c>
      <c r="H23" s="34">
        <f t="shared" si="3"/>
        <v>0</v>
      </c>
      <c r="I23" s="32">
        <f>'WF1'!G12</f>
        <v>1003</v>
      </c>
      <c r="J23" s="32">
        <f>'WF1'!I12</f>
        <v>304</v>
      </c>
      <c r="K23" s="33">
        <f t="shared" si="4"/>
        <v>0.30309072781655033</v>
      </c>
      <c r="L23" s="47">
        <f>'WF1'!K12</f>
        <v>0</v>
      </c>
      <c r="M23" s="48"/>
      <c r="N23" s="17">
        <f>I23-D23</f>
        <v>-410</v>
      </c>
      <c r="O23" s="35">
        <f t="shared" si="5"/>
        <v>-0.29016277423920733</v>
      </c>
      <c r="P23" s="17">
        <f>J23-E23</f>
        <v>-215</v>
      </c>
      <c r="Q23" s="35">
        <f t="shared" si="6"/>
        <v>-0.41425818882466281</v>
      </c>
      <c r="R23" s="36">
        <f>L23-G23</f>
        <v>0</v>
      </c>
      <c r="S23" s="37" t="e">
        <f t="shared" si="7"/>
        <v>#DIV/0!</v>
      </c>
    </row>
    <row r="24" spans="1:20" s="19" customFormat="1" ht="18.75" customHeight="1" x14ac:dyDescent="0.15">
      <c r="B24" s="188"/>
      <c r="C24" s="30" t="s">
        <v>5</v>
      </c>
      <c r="D24" s="31">
        <f>'WF1'!G9</f>
        <v>107</v>
      </c>
      <c r="E24" s="32">
        <f>'WF1'!I9</f>
        <v>24</v>
      </c>
      <c r="F24" s="33">
        <f t="shared" si="2"/>
        <v>0.22429906542056074</v>
      </c>
      <c r="G24" s="47">
        <f>'WF1'!K9</f>
        <v>0</v>
      </c>
      <c r="H24" s="34">
        <f t="shared" si="3"/>
        <v>0</v>
      </c>
      <c r="I24" s="32">
        <f>'WF1'!G13</f>
        <v>94</v>
      </c>
      <c r="J24" s="32">
        <f>'WF1'!I13</f>
        <v>18</v>
      </c>
      <c r="K24" s="33">
        <f t="shared" si="4"/>
        <v>0.19148936170212766</v>
      </c>
      <c r="L24" s="32">
        <f>'WF1'!K13</f>
        <v>0</v>
      </c>
      <c r="M24" s="34">
        <v>0.33333333333333331</v>
      </c>
      <c r="N24" s="17">
        <f>I24-D24</f>
        <v>-13</v>
      </c>
      <c r="O24" s="35">
        <f t="shared" si="5"/>
        <v>-0.12149532710280374</v>
      </c>
      <c r="P24" s="17">
        <f>J24-E24</f>
        <v>-6</v>
      </c>
      <c r="Q24" s="35">
        <f t="shared" si="6"/>
        <v>-0.25</v>
      </c>
      <c r="R24" s="36"/>
      <c r="S24" s="37" t="e">
        <f t="shared" si="7"/>
        <v>#DIV/0!</v>
      </c>
    </row>
    <row r="25" spans="1:20" s="19" customFormat="1" ht="18.75" customHeight="1" x14ac:dyDescent="0.15">
      <c r="B25" s="190"/>
      <c r="C25" s="38" t="s">
        <v>17</v>
      </c>
      <c r="D25" s="39">
        <f>SUM(D23:D24)</f>
        <v>1520</v>
      </c>
      <c r="E25" s="39">
        <f>SUM(E23:E24)</f>
        <v>543</v>
      </c>
      <c r="F25" s="40">
        <f t="shared" si="2"/>
        <v>0.35723684210526313</v>
      </c>
      <c r="G25" s="41">
        <f>SUM(G23:G24)</f>
        <v>0</v>
      </c>
      <c r="H25" s="42">
        <f t="shared" si="3"/>
        <v>0</v>
      </c>
      <c r="I25" s="41">
        <f>SUM(I23:I24)</f>
        <v>1097</v>
      </c>
      <c r="J25" s="39">
        <f>SUM(J23:J24)</f>
        <v>322</v>
      </c>
      <c r="K25" s="40">
        <f t="shared" si="4"/>
        <v>0.29352780309936188</v>
      </c>
      <c r="L25" s="41">
        <f>SUM(L23:L24)</f>
        <v>0</v>
      </c>
      <c r="M25" s="42">
        <f>L25/J25</f>
        <v>0</v>
      </c>
      <c r="N25" s="43">
        <f>SUM(N23:N24)</f>
        <v>-423</v>
      </c>
      <c r="O25" s="44">
        <f t="shared" si="5"/>
        <v>-0.27828947368421053</v>
      </c>
      <c r="P25" s="43">
        <f>SUM(P23:P24)</f>
        <v>-221</v>
      </c>
      <c r="Q25" s="44">
        <f t="shared" si="6"/>
        <v>-0.40699815837937386</v>
      </c>
      <c r="R25" s="45">
        <f>SUM(R23:R24)</f>
        <v>0</v>
      </c>
      <c r="S25" s="46" t="e">
        <f t="shared" si="7"/>
        <v>#DIV/0!</v>
      </c>
    </row>
    <row r="26" spans="1:20" s="19" customFormat="1" ht="18.75" customHeight="1" thickBot="1" x14ac:dyDescent="0.2">
      <c r="B26" s="212" t="s">
        <v>6</v>
      </c>
      <c r="C26" s="213"/>
      <c r="D26" s="49">
        <f>D22+D25</f>
        <v>6091</v>
      </c>
      <c r="E26" s="49">
        <f>E22+E25</f>
        <v>1945</v>
      </c>
      <c r="F26" s="50">
        <f t="shared" si="2"/>
        <v>0.31932359218519124</v>
      </c>
      <c r="G26" s="51">
        <f>G22+G25</f>
        <v>58</v>
      </c>
      <c r="H26" s="52">
        <f t="shared" si="3"/>
        <v>2.9820051413881749E-2</v>
      </c>
      <c r="I26" s="51">
        <f>I22+I25</f>
        <v>5335</v>
      </c>
      <c r="J26" s="49">
        <f>J22+J25</f>
        <v>1755</v>
      </c>
      <c r="K26" s="50">
        <f t="shared" si="4"/>
        <v>0.32895970009372072</v>
      </c>
      <c r="L26" s="51">
        <f>L22+L25</f>
        <v>92</v>
      </c>
      <c r="M26" s="52">
        <f>L26/J26</f>
        <v>5.242165242165242E-2</v>
      </c>
      <c r="N26" s="53">
        <f>N22+N25</f>
        <v>-756</v>
      </c>
      <c r="O26" s="54">
        <f t="shared" si="5"/>
        <v>-0.12411755048432113</v>
      </c>
      <c r="P26" s="55">
        <f>P22+P25</f>
        <v>-190</v>
      </c>
      <c r="Q26" s="54">
        <f t="shared" si="6"/>
        <v>-9.7686375321336755E-2</v>
      </c>
      <c r="R26" s="55">
        <f>R22+R25</f>
        <v>34</v>
      </c>
      <c r="S26" s="56">
        <f t="shared" si="7"/>
        <v>0.58620689655172409</v>
      </c>
    </row>
    <row r="27" spans="1:20" s="19" customFormat="1" ht="19.5" customHeight="1" x14ac:dyDescent="0.15">
      <c r="B27" s="57"/>
      <c r="C27" s="58"/>
      <c r="D27" s="10"/>
      <c r="E27" s="10"/>
      <c r="F27" s="59"/>
      <c r="G27" s="10"/>
      <c r="H27" s="59"/>
      <c r="I27" s="10"/>
      <c r="J27" s="10"/>
      <c r="K27" s="59"/>
      <c r="L27" s="10"/>
      <c r="M27" s="59"/>
      <c r="N27" s="10"/>
      <c r="O27" s="59"/>
      <c r="P27" s="10"/>
      <c r="Q27" s="59"/>
      <c r="R27" s="10"/>
      <c r="S27" s="59"/>
    </row>
    <row r="28" spans="1:20" s="19" customFormat="1" ht="19.5" customHeight="1" x14ac:dyDescent="0.15">
      <c r="B28" s="57"/>
      <c r="C28" s="58"/>
      <c r="D28" s="10"/>
      <c r="E28" s="10"/>
      <c r="F28" s="59"/>
      <c r="G28" s="10"/>
      <c r="H28" s="60"/>
      <c r="I28" s="10"/>
      <c r="J28" s="10"/>
      <c r="K28" s="59"/>
      <c r="L28" s="10"/>
      <c r="M28" s="59"/>
      <c r="N28" s="61"/>
      <c r="O28" s="59"/>
      <c r="P28" s="10"/>
      <c r="Q28" s="59"/>
      <c r="R28" s="10"/>
      <c r="S28" s="59"/>
    </row>
    <row r="29" spans="1:20" s="62" customFormat="1" ht="18.75" customHeight="1" x14ac:dyDescent="0.3">
      <c r="A29" s="205" t="s">
        <v>1</v>
      </c>
      <c r="B29" s="205"/>
      <c r="C29" s="205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ht="18.75" customHeight="1" thickBot="1" x14ac:dyDescent="0.3">
      <c r="B30" s="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 spans="1:20" s="8" customFormat="1" ht="18.75" customHeight="1" x14ac:dyDescent="0.25">
      <c r="B31" s="22"/>
      <c r="C31" s="63"/>
      <c r="D31" s="201" t="str">
        <f>'WF1'!B64</f>
        <v>Fall 2012 (01/03/12)</v>
      </c>
      <c r="E31" s="202"/>
      <c r="F31" s="202"/>
      <c r="G31" s="202"/>
      <c r="H31" s="203"/>
      <c r="I31" s="204" t="str">
        <f>'WF1'!B65</f>
        <v>Fall 2013 (01/03/13)</v>
      </c>
      <c r="J31" s="202"/>
      <c r="K31" s="202"/>
      <c r="L31" s="202"/>
      <c r="M31" s="203"/>
      <c r="N31" s="204" t="s">
        <v>7</v>
      </c>
      <c r="O31" s="202"/>
      <c r="P31" s="202"/>
      <c r="Q31" s="202"/>
      <c r="R31" s="202"/>
      <c r="S31" s="203"/>
    </row>
    <row r="32" spans="1:20" s="64" customFormat="1" ht="30" x14ac:dyDescent="0.25">
      <c r="B32" s="65" t="s">
        <v>8</v>
      </c>
      <c r="C32" s="66" t="s">
        <v>9</v>
      </c>
      <c r="D32" s="67" t="s">
        <v>10</v>
      </c>
      <c r="E32" s="68" t="s">
        <v>11</v>
      </c>
      <c r="F32" s="69" t="s">
        <v>12</v>
      </c>
      <c r="G32" s="68" t="s">
        <v>13</v>
      </c>
      <c r="H32" s="70" t="s">
        <v>14</v>
      </c>
      <c r="I32" s="68" t="s">
        <v>10</v>
      </c>
      <c r="J32" s="68" t="s">
        <v>11</v>
      </c>
      <c r="K32" s="69" t="s">
        <v>12</v>
      </c>
      <c r="L32" s="68" t="s">
        <v>13</v>
      </c>
      <c r="M32" s="70" t="s">
        <v>14</v>
      </c>
      <c r="N32" s="68" t="s">
        <v>10</v>
      </c>
      <c r="O32" s="69" t="s">
        <v>15</v>
      </c>
      <c r="P32" s="68" t="s">
        <v>11</v>
      </c>
      <c r="Q32" s="69" t="s">
        <v>15</v>
      </c>
      <c r="R32" s="68" t="s">
        <v>13</v>
      </c>
      <c r="S32" s="70" t="s">
        <v>15</v>
      </c>
    </row>
    <row r="33" spans="1:20" s="19" customFormat="1" ht="18.75" customHeight="1" x14ac:dyDescent="0.15">
      <c r="B33" s="193" t="s">
        <v>32</v>
      </c>
      <c r="C33" s="30" t="s">
        <v>16</v>
      </c>
      <c r="D33" s="31">
        <f>'WF1'!G14</f>
        <v>11721</v>
      </c>
      <c r="E33" s="32">
        <f>'WF1'!I14</f>
        <v>3572</v>
      </c>
      <c r="F33" s="33">
        <f t="shared" ref="F33:F39" si="8">E33/D33</f>
        <v>0.30475215425305008</v>
      </c>
      <c r="G33" s="32">
        <f>'WF1'!K14</f>
        <v>85</v>
      </c>
      <c r="H33" s="34">
        <f t="shared" ref="H33:H39" si="9">G33/E33</f>
        <v>2.3796192609182532E-2</v>
      </c>
      <c r="I33" s="32">
        <f>'WF1'!G18</f>
        <v>11293</v>
      </c>
      <c r="J33" s="32">
        <f>'WF1'!I18</f>
        <v>3787</v>
      </c>
      <c r="K33" s="33">
        <f t="shared" ref="K33:K39" si="10">J33/I33</f>
        <v>0.33534047640131054</v>
      </c>
      <c r="L33" s="32">
        <f>'WF1'!K18</f>
        <v>161</v>
      </c>
      <c r="M33" s="34">
        <f>L33/J33</f>
        <v>4.2513863216266171E-2</v>
      </c>
      <c r="N33" s="17">
        <f>I33-D33</f>
        <v>-428</v>
      </c>
      <c r="O33" s="35">
        <f t="shared" ref="O33:O39" si="11">N33/D33</f>
        <v>-3.65156556607798E-2</v>
      </c>
      <c r="P33" s="17">
        <f>J33-E33</f>
        <v>215</v>
      </c>
      <c r="Q33" s="35">
        <f t="shared" ref="Q33:Q39" si="12">P33/E33</f>
        <v>6.0190369540873458E-2</v>
      </c>
      <c r="R33" s="36">
        <f>L33-G33</f>
        <v>76</v>
      </c>
      <c r="S33" s="37">
        <f t="shared" ref="S33:S39" si="13">R33/G33</f>
        <v>0.89411764705882357</v>
      </c>
    </row>
    <row r="34" spans="1:20" s="19" customFormat="1" ht="18.75" customHeight="1" x14ac:dyDescent="0.15">
      <c r="B34" s="188"/>
      <c r="C34" s="30" t="s">
        <v>5</v>
      </c>
      <c r="D34" s="31">
        <f>'WF1'!G15</f>
        <v>2581</v>
      </c>
      <c r="E34" s="32">
        <f>'WF1'!I15</f>
        <v>469</v>
      </c>
      <c r="F34" s="33">
        <f t="shared" si="8"/>
        <v>0.18171251452925222</v>
      </c>
      <c r="G34" s="32">
        <f>'WF1'!K15</f>
        <v>14</v>
      </c>
      <c r="H34" s="34">
        <f t="shared" si="9"/>
        <v>2.9850746268656716E-2</v>
      </c>
      <c r="I34" s="32">
        <f>'WF1'!G19</f>
        <v>2198</v>
      </c>
      <c r="J34" s="32">
        <f>'WF1'!I19</f>
        <v>520</v>
      </c>
      <c r="K34" s="33">
        <f t="shared" si="10"/>
        <v>0.23657870791628755</v>
      </c>
      <c r="L34" s="32">
        <f>'WF1'!K19</f>
        <v>22</v>
      </c>
      <c r="M34" s="34">
        <f>L34/J34</f>
        <v>4.230769230769231E-2</v>
      </c>
      <c r="N34" s="17">
        <f>I34-D34</f>
        <v>-383</v>
      </c>
      <c r="O34" s="35">
        <f t="shared" si="11"/>
        <v>-0.14839209608678808</v>
      </c>
      <c r="P34" s="17">
        <f>J34-E34</f>
        <v>51</v>
      </c>
      <c r="Q34" s="35">
        <f t="shared" si="12"/>
        <v>0.10874200426439233</v>
      </c>
      <c r="R34" s="36">
        <f>L34-G34</f>
        <v>8</v>
      </c>
      <c r="S34" s="37">
        <f t="shared" si="13"/>
        <v>0.5714285714285714</v>
      </c>
    </row>
    <row r="35" spans="1:20" s="19" customFormat="1" ht="18.75" customHeight="1" x14ac:dyDescent="0.15">
      <c r="B35" s="190"/>
      <c r="C35" s="71" t="s">
        <v>17</v>
      </c>
      <c r="D35" s="72">
        <f>SUM(D33:D34)</f>
        <v>14302</v>
      </c>
      <c r="E35" s="72">
        <f>SUM(E33:E34)</f>
        <v>4041</v>
      </c>
      <c r="F35" s="73">
        <f t="shared" si="8"/>
        <v>0.28254789539924485</v>
      </c>
      <c r="G35" s="74">
        <f>SUM(G33:G34)</f>
        <v>99</v>
      </c>
      <c r="H35" s="75">
        <f t="shared" si="9"/>
        <v>2.4498886414253896E-2</v>
      </c>
      <c r="I35" s="74">
        <f>SUM(I33:I34)</f>
        <v>13491</v>
      </c>
      <c r="J35" s="72">
        <f>SUM(J33:J34)</f>
        <v>4307</v>
      </c>
      <c r="K35" s="73">
        <f t="shared" si="10"/>
        <v>0.31924987028389296</v>
      </c>
      <c r="L35" s="74">
        <f>SUM(L33:L34)</f>
        <v>183</v>
      </c>
      <c r="M35" s="75">
        <f>L35/J35</f>
        <v>4.2488971441838864E-2</v>
      </c>
      <c r="N35" s="76">
        <f>SUM(N33:N34)</f>
        <v>-811</v>
      </c>
      <c r="O35" s="77">
        <f t="shared" si="11"/>
        <v>-5.6705355894280524E-2</v>
      </c>
      <c r="P35" s="76">
        <f>SUM(P33:P34)</f>
        <v>266</v>
      </c>
      <c r="Q35" s="77">
        <f t="shared" si="12"/>
        <v>6.582529076961148E-2</v>
      </c>
      <c r="R35" s="78">
        <f>SUM(R33:R34)</f>
        <v>84</v>
      </c>
      <c r="S35" s="79">
        <f t="shared" si="13"/>
        <v>0.84848484848484851</v>
      </c>
    </row>
    <row r="36" spans="1:20" s="19" customFormat="1" ht="18.75" customHeight="1" x14ac:dyDescent="0.15">
      <c r="B36" s="193" t="s">
        <v>18</v>
      </c>
      <c r="C36" s="30" t="s">
        <v>16</v>
      </c>
      <c r="D36" s="31">
        <f>'WF1'!G16</f>
        <v>1038</v>
      </c>
      <c r="E36" s="32">
        <f>'WF1'!I16</f>
        <v>86</v>
      </c>
      <c r="F36" s="33">
        <f t="shared" si="8"/>
        <v>8.2851637764932567E-2</v>
      </c>
      <c r="G36" s="47">
        <f>'WF1'!K16</f>
        <v>0</v>
      </c>
      <c r="H36" s="34">
        <f t="shared" si="9"/>
        <v>0</v>
      </c>
      <c r="I36" s="32">
        <f>'WF1'!G20</f>
        <v>814</v>
      </c>
      <c r="J36" s="32">
        <f>'WF1'!I20</f>
        <v>115</v>
      </c>
      <c r="K36" s="33">
        <f t="shared" si="10"/>
        <v>0.14127764127764128</v>
      </c>
      <c r="L36" s="47">
        <f>'WF1'!K20</f>
        <v>0</v>
      </c>
      <c r="M36" s="48"/>
      <c r="N36" s="17">
        <f>I36-D36</f>
        <v>-224</v>
      </c>
      <c r="O36" s="35">
        <f t="shared" si="11"/>
        <v>-0.21579961464354527</v>
      </c>
      <c r="P36" s="17">
        <f>J36-E36</f>
        <v>29</v>
      </c>
      <c r="Q36" s="35">
        <f t="shared" si="12"/>
        <v>0.33720930232558138</v>
      </c>
      <c r="R36" s="36">
        <f>L36-G36</f>
        <v>0</v>
      </c>
      <c r="S36" s="37" t="e">
        <f t="shared" si="13"/>
        <v>#DIV/0!</v>
      </c>
    </row>
    <row r="37" spans="1:20" s="19" customFormat="1" ht="18.75" customHeight="1" x14ac:dyDescent="0.15">
      <c r="B37" s="188"/>
      <c r="C37" s="30" t="s">
        <v>5</v>
      </c>
      <c r="D37" s="31">
        <f>'WF1'!G17</f>
        <v>254</v>
      </c>
      <c r="E37" s="32">
        <f>'WF1'!I17</f>
        <v>7</v>
      </c>
      <c r="F37" s="33">
        <f t="shared" si="8"/>
        <v>2.7559055118110236E-2</v>
      </c>
      <c r="G37" s="47">
        <f>'WF1'!K17</f>
        <v>0</v>
      </c>
      <c r="H37" s="34">
        <f t="shared" si="9"/>
        <v>0</v>
      </c>
      <c r="I37" s="32">
        <f>'WF1'!G21</f>
        <v>215</v>
      </c>
      <c r="J37" s="32">
        <f>'WF1'!I21</f>
        <v>8</v>
      </c>
      <c r="K37" s="33">
        <f t="shared" si="10"/>
        <v>3.7209302325581395E-2</v>
      </c>
      <c r="L37" s="32">
        <f>'WF1'!K21</f>
        <v>0</v>
      </c>
      <c r="M37" s="34">
        <v>0.33333333333333331</v>
      </c>
      <c r="N37" s="17">
        <f>I37-D37</f>
        <v>-39</v>
      </c>
      <c r="O37" s="35">
        <f t="shared" si="11"/>
        <v>-0.15354330708661418</v>
      </c>
      <c r="P37" s="17">
        <f>J37-E37</f>
        <v>1</v>
      </c>
      <c r="Q37" s="35">
        <f t="shared" si="12"/>
        <v>0.14285714285714285</v>
      </c>
      <c r="R37" s="36"/>
      <c r="S37" s="37" t="e">
        <f t="shared" si="13"/>
        <v>#DIV/0!</v>
      </c>
    </row>
    <row r="38" spans="1:20" s="19" customFormat="1" ht="18.75" customHeight="1" x14ac:dyDescent="0.15">
      <c r="B38" s="190"/>
      <c r="C38" s="71" t="s">
        <v>17</v>
      </c>
      <c r="D38" s="72">
        <f>SUM(D36:D37)</f>
        <v>1292</v>
      </c>
      <c r="E38" s="72">
        <f>SUM(E36:E37)</f>
        <v>93</v>
      </c>
      <c r="F38" s="73">
        <f t="shared" si="8"/>
        <v>7.198142414860681E-2</v>
      </c>
      <c r="G38" s="74">
        <f>SUM(G36:G37)</f>
        <v>0</v>
      </c>
      <c r="H38" s="75">
        <f t="shared" si="9"/>
        <v>0</v>
      </c>
      <c r="I38" s="74">
        <f>SUM(I36:I37)</f>
        <v>1029</v>
      </c>
      <c r="J38" s="72">
        <f>SUM(J36:J37)</f>
        <v>123</v>
      </c>
      <c r="K38" s="73">
        <f t="shared" si="10"/>
        <v>0.119533527696793</v>
      </c>
      <c r="L38" s="74">
        <f>SUM(L36:L37)</f>
        <v>0</v>
      </c>
      <c r="M38" s="75">
        <f>L38/J38</f>
        <v>0</v>
      </c>
      <c r="N38" s="76">
        <f>SUM(N36:N37)</f>
        <v>-263</v>
      </c>
      <c r="O38" s="77">
        <f t="shared" si="11"/>
        <v>-0.20356037151702785</v>
      </c>
      <c r="P38" s="76">
        <f>SUM(P36:P37)</f>
        <v>30</v>
      </c>
      <c r="Q38" s="77">
        <f t="shared" si="12"/>
        <v>0.32258064516129031</v>
      </c>
      <c r="R38" s="78">
        <f>SUM(R36:R37)</f>
        <v>0</v>
      </c>
      <c r="S38" s="79" t="e">
        <f t="shared" si="13"/>
        <v>#DIV/0!</v>
      </c>
    </row>
    <row r="39" spans="1:20" s="19" customFormat="1" ht="18.75" customHeight="1" thickBot="1" x14ac:dyDescent="0.2">
      <c r="B39" s="206" t="s">
        <v>6</v>
      </c>
      <c r="C39" s="207"/>
      <c r="D39" s="80">
        <f>D35+D38</f>
        <v>15594</v>
      </c>
      <c r="E39" s="80">
        <f>E35+E38</f>
        <v>4134</v>
      </c>
      <c r="F39" s="81">
        <f t="shared" si="8"/>
        <v>0.26510196229318966</v>
      </c>
      <c r="G39" s="82">
        <f>G35+G38</f>
        <v>99</v>
      </c>
      <c r="H39" s="83">
        <f t="shared" si="9"/>
        <v>2.3947750362844702E-2</v>
      </c>
      <c r="I39" s="82">
        <f>I35+I38</f>
        <v>14520</v>
      </c>
      <c r="J39" s="80">
        <f>J35+J38</f>
        <v>4430</v>
      </c>
      <c r="K39" s="81">
        <f t="shared" si="10"/>
        <v>0.30509641873278237</v>
      </c>
      <c r="L39" s="82">
        <f>L35+L38</f>
        <v>183</v>
      </c>
      <c r="M39" s="83">
        <f>L39/J39</f>
        <v>4.1309255079006769E-2</v>
      </c>
      <c r="N39" s="84">
        <f>N35+N38</f>
        <v>-1074</v>
      </c>
      <c r="O39" s="85">
        <f t="shared" si="11"/>
        <v>-6.8872643324355526E-2</v>
      </c>
      <c r="P39" s="86">
        <f>P35+P38</f>
        <v>296</v>
      </c>
      <c r="Q39" s="85">
        <f t="shared" si="12"/>
        <v>7.1601354620222546E-2</v>
      </c>
      <c r="R39" s="86">
        <f>R35+R38</f>
        <v>84</v>
      </c>
      <c r="S39" s="87">
        <f t="shared" si="13"/>
        <v>0.84848484848484851</v>
      </c>
    </row>
    <row r="40" spans="1:20" s="19" customFormat="1" ht="18.75" customHeight="1" x14ac:dyDescent="0.15">
      <c r="B40" s="57"/>
      <c r="C40" s="58"/>
      <c r="D40" s="88"/>
      <c r="E40" s="88"/>
      <c r="F40" s="89"/>
      <c r="G40" s="88"/>
      <c r="H40" s="89"/>
      <c r="I40" s="88"/>
      <c r="J40" s="88"/>
      <c r="K40" s="89"/>
      <c r="L40" s="88"/>
      <c r="M40" s="89"/>
      <c r="N40" s="88"/>
      <c r="O40" s="89"/>
      <c r="P40" s="88"/>
      <c r="Q40" s="89"/>
      <c r="R40" s="88"/>
      <c r="S40" s="89"/>
    </row>
    <row r="41" spans="1:20" s="19" customFormat="1" ht="18.75" customHeight="1" x14ac:dyDescent="0.15">
      <c r="B41" s="57"/>
      <c r="C41" s="58"/>
      <c r="D41" s="10"/>
      <c r="E41" s="10"/>
      <c r="F41" s="90"/>
      <c r="G41" s="10"/>
      <c r="H41" s="90"/>
      <c r="I41" s="10"/>
      <c r="J41" s="10"/>
      <c r="K41" s="90"/>
      <c r="L41" s="10"/>
      <c r="M41" s="90"/>
      <c r="N41" s="10"/>
      <c r="O41" s="90"/>
      <c r="P41" s="10"/>
      <c r="Q41" s="90"/>
      <c r="R41" s="10"/>
      <c r="S41" s="90"/>
    </row>
    <row r="42" spans="1:20" s="18" customFormat="1" ht="18.75" customHeight="1" x14ac:dyDescent="0.3">
      <c r="A42" s="205" t="s">
        <v>2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s="19" customFormat="1" ht="18.75" customHeight="1" thickBot="1" x14ac:dyDescent="0.3">
      <c r="B43" s="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20" s="21" customFormat="1" ht="18.75" customHeight="1" x14ac:dyDescent="0.25">
      <c r="B44" s="22"/>
      <c r="C44" s="23"/>
      <c r="D44" s="208" t="str">
        <f>'WF1'!B66</f>
        <v>Spring 2012 (01/03/12)</v>
      </c>
      <c r="E44" s="209"/>
      <c r="F44" s="209"/>
      <c r="G44" s="209"/>
      <c r="H44" s="210"/>
      <c r="I44" s="211" t="str">
        <f>'WF1'!B67</f>
        <v>Spring 2013 (01/03/13)</v>
      </c>
      <c r="J44" s="209"/>
      <c r="K44" s="209"/>
      <c r="L44" s="209"/>
      <c r="M44" s="210"/>
      <c r="N44" s="211" t="s">
        <v>7</v>
      </c>
      <c r="O44" s="209"/>
      <c r="P44" s="209"/>
      <c r="Q44" s="209"/>
      <c r="R44" s="209"/>
      <c r="S44" s="210"/>
    </row>
    <row r="45" spans="1:20" s="19" customFormat="1" ht="30" x14ac:dyDescent="0.25">
      <c r="B45" s="91" t="s">
        <v>8</v>
      </c>
      <c r="C45" s="92" t="s">
        <v>9</v>
      </c>
      <c r="D45" s="93" t="s">
        <v>10</v>
      </c>
      <c r="E45" s="94" t="s">
        <v>11</v>
      </c>
      <c r="F45" s="95" t="s">
        <v>12</v>
      </c>
      <c r="G45" s="94" t="s">
        <v>13</v>
      </c>
      <c r="H45" s="96" t="s">
        <v>14</v>
      </c>
      <c r="I45" s="94" t="s">
        <v>10</v>
      </c>
      <c r="J45" s="94" t="s">
        <v>11</v>
      </c>
      <c r="K45" s="95" t="s">
        <v>12</v>
      </c>
      <c r="L45" s="94" t="s">
        <v>13</v>
      </c>
      <c r="M45" s="96" t="s">
        <v>14</v>
      </c>
      <c r="N45" s="94" t="s">
        <v>10</v>
      </c>
      <c r="O45" s="95" t="s">
        <v>15</v>
      </c>
      <c r="P45" s="94" t="s">
        <v>11</v>
      </c>
      <c r="Q45" s="95" t="s">
        <v>15</v>
      </c>
      <c r="R45" s="94" t="s">
        <v>13</v>
      </c>
      <c r="S45" s="96" t="s">
        <v>15</v>
      </c>
    </row>
    <row r="46" spans="1:20" s="19" customFormat="1" ht="18.75" customHeight="1" x14ac:dyDescent="0.15">
      <c r="B46" s="193" t="s">
        <v>32</v>
      </c>
      <c r="C46" s="30" t="s">
        <v>16</v>
      </c>
      <c r="D46" s="31">
        <f>'WF1'!G22</f>
        <v>603</v>
      </c>
      <c r="E46" s="32">
        <f>'WF1'!I22</f>
        <v>522</v>
      </c>
      <c r="F46" s="33">
        <f t="shared" ref="F46:F52" si="14">E46/D46</f>
        <v>0.86567164179104472</v>
      </c>
      <c r="G46" s="32">
        <f>'WF1'!K22</f>
        <v>182</v>
      </c>
      <c r="H46" s="34">
        <f t="shared" ref="H46:H52" si="15">G46/E46</f>
        <v>0.34865900383141762</v>
      </c>
      <c r="I46" s="32">
        <f>'WF1'!G26</f>
        <v>260</v>
      </c>
      <c r="J46" s="32">
        <f>'WF1'!I26</f>
        <v>203</v>
      </c>
      <c r="K46" s="33">
        <f t="shared" ref="K46:K52" si="16">J46/I46</f>
        <v>0.78076923076923077</v>
      </c>
      <c r="L46" s="32">
        <f>'WF1'!K26</f>
        <v>94</v>
      </c>
      <c r="M46" s="34">
        <f>L46/J46</f>
        <v>0.46305418719211822</v>
      </c>
      <c r="N46" s="17">
        <f>I46-D46</f>
        <v>-343</v>
      </c>
      <c r="O46" s="35">
        <f t="shared" ref="O46:O52" si="17">N46/D46</f>
        <v>-0.56882255389718073</v>
      </c>
      <c r="P46" s="17">
        <f>J46-E46</f>
        <v>-319</v>
      </c>
      <c r="Q46" s="35">
        <f t="shared" ref="Q46:Q52" si="18">P46/E46</f>
        <v>-0.61111111111111116</v>
      </c>
      <c r="R46" s="36">
        <f>L46-G46</f>
        <v>-88</v>
      </c>
      <c r="S46" s="37">
        <f t="shared" ref="S46:S52" si="19">R46/G46</f>
        <v>-0.48351648351648352</v>
      </c>
    </row>
    <row r="47" spans="1:20" s="19" customFormat="1" ht="18.75" customHeight="1" x14ac:dyDescent="0.15">
      <c r="B47" s="188"/>
      <c r="C47" s="30" t="s">
        <v>5</v>
      </c>
      <c r="D47" s="31">
        <f>'WF1'!G23</f>
        <v>94</v>
      </c>
      <c r="E47" s="32">
        <f>'WF1'!I23</f>
        <v>81</v>
      </c>
      <c r="F47" s="33">
        <f t="shared" si="14"/>
        <v>0.86170212765957444</v>
      </c>
      <c r="G47" s="32">
        <f>'WF1'!K23</f>
        <v>10</v>
      </c>
      <c r="H47" s="34">
        <f t="shared" si="15"/>
        <v>0.12345679012345678</v>
      </c>
      <c r="I47" s="32">
        <f>'WF1'!G27</f>
        <v>47</v>
      </c>
      <c r="J47" s="32">
        <f>'WF1'!I27</f>
        <v>33</v>
      </c>
      <c r="K47" s="33">
        <f t="shared" si="16"/>
        <v>0.7021276595744681</v>
      </c>
      <c r="L47" s="32">
        <f>'WF1'!K27</f>
        <v>14</v>
      </c>
      <c r="M47" s="34">
        <f>L47/J47</f>
        <v>0.42424242424242425</v>
      </c>
      <c r="N47" s="17">
        <f>I47-D47</f>
        <v>-47</v>
      </c>
      <c r="O47" s="35">
        <f t="shared" si="17"/>
        <v>-0.5</v>
      </c>
      <c r="P47" s="17">
        <f>J47-E47</f>
        <v>-48</v>
      </c>
      <c r="Q47" s="35">
        <f t="shared" si="18"/>
        <v>-0.59259259259259256</v>
      </c>
      <c r="R47" s="36">
        <f>L47-G47</f>
        <v>4</v>
      </c>
      <c r="S47" s="37">
        <f t="shared" si="19"/>
        <v>0.4</v>
      </c>
    </row>
    <row r="48" spans="1:20" s="19" customFormat="1" ht="18.75" customHeight="1" x14ac:dyDescent="0.15">
      <c r="B48" s="190"/>
      <c r="C48" s="97" t="s">
        <v>17</v>
      </c>
      <c r="D48" s="98">
        <f>SUM(D46:D47)</f>
        <v>697</v>
      </c>
      <c r="E48" s="98">
        <f>SUM(E46:E47)</f>
        <v>603</v>
      </c>
      <c r="F48" s="99">
        <f t="shared" si="14"/>
        <v>0.86513629842180773</v>
      </c>
      <c r="G48" s="100">
        <f>SUM(G46:G47)</f>
        <v>192</v>
      </c>
      <c r="H48" s="101">
        <f t="shared" si="15"/>
        <v>0.31840796019900497</v>
      </c>
      <c r="I48" s="100">
        <f>SUM(I46:I47)</f>
        <v>307</v>
      </c>
      <c r="J48" s="98">
        <f>SUM(J46:J47)</f>
        <v>236</v>
      </c>
      <c r="K48" s="99">
        <f t="shared" si="16"/>
        <v>0.76872964169381108</v>
      </c>
      <c r="L48" s="100">
        <f>SUM(L46:L47)</f>
        <v>108</v>
      </c>
      <c r="M48" s="101">
        <f>L48/J48</f>
        <v>0.4576271186440678</v>
      </c>
      <c r="N48" s="102">
        <f>SUM(N46:N47)</f>
        <v>-390</v>
      </c>
      <c r="O48" s="103">
        <f t="shared" si="17"/>
        <v>-0.55954088952654235</v>
      </c>
      <c r="P48" s="102">
        <f>SUM(P46:P47)</f>
        <v>-367</v>
      </c>
      <c r="Q48" s="103">
        <f t="shared" si="18"/>
        <v>-0.60862354892205639</v>
      </c>
      <c r="R48" s="104">
        <f>SUM(R46:R47)</f>
        <v>-84</v>
      </c>
      <c r="S48" s="105">
        <f t="shared" si="19"/>
        <v>-0.4375</v>
      </c>
    </row>
    <row r="49" spans="1:20" s="19" customFormat="1" ht="18.75" customHeight="1" x14ac:dyDescent="0.15">
      <c r="B49" s="193" t="s">
        <v>18</v>
      </c>
      <c r="C49" s="30" t="s">
        <v>16</v>
      </c>
      <c r="D49" s="31">
        <f>'WF1'!G24</f>
        <v>5493</v>
      </c>
      <c r="E49" s="32">
        <f>'WF1'!I24</f>
        <v>3245</v>
      </c>
      <c r="F49" s="33">
        <f t="shared" si="14"/>
        <v>0.59075186601128704</v>
      </c>
      <c r="G49" s="47">
        <f>'WF1'!K24</f>
        <v>0</v>
      </c>
      <c r="H49" s="34">
        <f t="shared" si="15"/>
        <v>0</v>
      </c>
      <c r="I49" s="32">
        <f>'WF1'!G28</f>
        <v>5597</v>
      </c>
      <c r="J49" s="32">
        <f>'WF1'!I28</f>
        <v>3411</v>
      </c>
      <c r="K49" s="33">
        <f t="shared" si="16"/>
        <v>0.6094336251563337</v>
      </c>
      <c r="L49" s="47">
        <f>'WF1'!K28</f>
        <v>0</v>
      </c>
      <c r="M49" s="48"/>
      <c r="N49" s="17">
        <f>I49-D49</f>
        <v>104</v>
      </c>
      <c r="O49" s="35">
        <f t="shared" si="17"/>
        <v>1.8933187693428E-2</v>
      </c>
      <c r="P49" s="17">
        <f>J49-E49</f>
        <v>166</v>
      </c>
      <c r="Q49" s="35">
        <f t="shared" si="18"/>
        <v>5.1155624036979971E-2</v>
      </c>
      <c r="R49" s="36">
        <f>L49-G49</f>
        <v>0</v>
      </c>
      <c r="S49" s="37" t="e">
        <f t="shared" si="19"/>
        <v>#DIV/0!</v>
      </c>
    </row>
    <row r="50" spans="1:20" s="19" customFormat="1" ht="18.75" customHeight="1" x14ac:dyDescent="0.15">
      <c r="B50" s="188"/>
      <c r="C50" s="30" t="s">
        <v>5</v>
      </c>
      <c r="D50" s="31">
        <f>'WF1'!G25</f>
        <v>463</v>
      </c>
      <c r="E50" s="32">
        <f>'WF1'!I25</f>
        <v>140</v>
      </c>
      <c r="F50" s="33">
        <f t="shared" si="14"/>
        <v>0.30237580993520519</v>
      </c>
      <c r="G50" s="47">
        <f>'WF1'!K25</f>
        <v>0</v>
      </c>
      <c r="H50" s="34">
        <f t="shared" si="15"/>
        <v>0</v>
      </c>
      <c r="I50" s="32">
        <f>'WF1'!G29</f>
        <v>421</v>
      </c>
      <c r="J50" s="32">
        <f>'WF1'!I29</f>
        <v>109</v>
      </c>
      <c r="K50" s="33">
        <f t="shared" si="16"/>
        <v>0.25890736342042753</v>
      </c>
      <c r="L50" s="47">
        <f>'WF1'!K29</f>
        <v>0</v>
      </c>
      <c r="M50" s="34">
        <v>0.33333333333333331</v>
      </c>
      <c r="N50" s="17">
        <f>I50-D50</f>
        <v>-42</v>
      </c>
      <c r="O50" s="35">
        <f t="shared" si="17"/>
        <v>-9.0712742980561561E-2</v>
      </c>
      <c r="P50" s="17">
        <f>J50-E50</f>
        <v>-31</v>
      </c>
      <c r="Q50" s="35">
        <f t="shared" si="18"/>
        <v>-0.22142857142857142</v>
      </c>
      <c r="R50" s="36"/>
      <c r="S50" s="37" t="e">
        <f t="shared" si="19"/>
        <v>#DIV/0!</v>
      </c>
    </row>
    <row r="51" spans="1:20" s="19" customFormat="1" ht="18.75" customHeight="1" x14ac:dyDescent="0.15">
      <c r="B51" s="190"/>
      <c r="C51" s="97" t="s">
        <v>17</v>
      </c>
      <c r="D51" s="98">
        <f>SUM(D49:D50)</f>
        <v>5956</v>
      </c>
      <c r="E51" s="98">
        <f>SUM(E49:E50)</f>
        <v>3385</v>
      </c>
      <c r="F51" s="99">
        <f t="shared" si="14"/>
        <v>0.56833445265278715</v>
      </c>
      <c r="G51" s="100">
        <f>SUM(G49:G50)</f>
        <v>0</v>
      </c>
      <c r="H51" s="101">
        <f t="shared" si="15"/>
        <v>0</v>
      </c>
      <c r="I51" s="100">
        <f>SUM(I49:I50)</f>
        <v>6018</v>
      </c>
      <c r="J51" s="98">
        <f>SUM(J49:J50)</f>
        <v>3520</v>
      </c>
      <c r="K51" s="99">
        <f t="shared" si="16"/>
        <v>0.58491193087404458</v>
      </c>
      <c r="L51" s="100">
        <f>SUM(L49:L50)</f>
        <v>0</v>
      </c>
      <c r="M51" s="101">
        <f>L51/J51</f>
        <v>0</v>
      </c>
      <c r="N51" s="102">
        <f>SUM(N49:N50)</f>
        <v>62</v>
      </c>
      <c r="O51" s="103">
        <f t="shared" si="17"/>
        <v>1.0409670920080591E-2</v>
      </c>
      <c r="P51" s="102">
        <f>SUM(P49:P50)</f>
        <v>135</v>
      </c>
      <c r="Q51" s="103">
        <f t="shared" si="18"/>
        <v>3.9881831610044313E-2</v>
      </c>
      <c r="R51" s="104">
        <f>SUM(R49:R50)</f>
        <v>0</v>
      </c>
      <c r="S51" s="105" t="e">
        <f t="shared" si="19"/>
        <v>#DIV/0!</v>
      </c>
    </row>
    <row r="52" spans="1:20" s="19" customFormat="1" ht="18.75" customHeight="1" thickBot="1" x14ac:dyDescent="0.2">
      <c r="B52" s="194" t="s">
        <v>6</v>
      </c>
      <c r="C52" s="195"/>
      <c r="D52" s="106">
        <f>D48+D51</f>
        <v>6653</v>
      </c>
      <c r="E52" s="106">
        <f>E48+E51</f>
        <v>3988</v>
      </c>
      <c r="F52" s="107">
        <f t="shared" si="14"/>
        <v>0.59942882909965434</v>
      </c>
      <c r="G52" s="108">
        <f>G48+G51</f>
        <v>192</v>
      </c>
      <c r="H52" s="109">
        <f t="shared" si="15"/>
        <v>4.8144433299899696E-2</v>
      </c>
      <c r="I52" s="108">
        <f>I48+I51</f>
        <v>6325</v>
      </c>
      <c r="J52" s="106">
        <f>J48+J51</f>
        <v>3756</v>
      </c>
      <c r="K52" s="107">
        <f t="shared" si="16"/>
        <v>0.59383399209486165</v>
      </c>
      <c r="L52" s="108">
        <f>L48+L51</f>
        <v>108</v>
      </c>
      <c r="M52" s="109">
        <f>L52/J52</f>
        <v>2.8753993610223641E-2</v>
      </c>
      <c r="N52" s="110">
        <f>N48+N51</f>
        <v>-328</v>
      </c>
      <c r="O52" s="111">
        <f t="shared" si="17"/>
        <v>-4.9301067187734859E-2</v>
      </c>
      <c r="P52" s="112">
        <f>P48+P51</f>
        <v>-232</v>
      </c>
      <c r="Q52" s="111">
        <f t="shared" si="18"/>
        <v>-5.8174523570712136E-2</v>
      </c>
      <c r="R52" s="112">
        <f>R48+R51</f>
        <v>-84</v>
      </c>
      <c r="S52" s="113">
        <f t="shared" si="19"/>
        <v>-0.4375</v>
      </c>
    </row>
    <row r="53" spans="1:20" s="19" customFormat="1" ht="18.75" customHeight="1" x14ac:dyDescent="0.15">
      <c r="B53" s="57"/>
      <c r="C53" s="58"/>
      <c r="D53" s="10"/>
      <c r="E53" s="10"/>
      <c r="F53" s="90"/>
      <c r="G53" s="10"/>
      <c r="H53" s="90"/>
      <c r="I53" s="10"/>
      <c r="J53" s="10"/>
      <c r="K53" s="90"/>
      <c r="L53" s="10"/>
      <c r="M53" s="90"/>
      <c r="N53" s="10"/>
      <c r="O53" s="90"/>
      <c r="P53" s="10"/>
      <c r="Q53" s="90"/>
      <c r="R53" s="10"/>
      <c r="S53" s="90"/>
    </row>
    <row r="54" spans="1:20" s="19" customFormat="1" ht="18.75" customHeight="1" x14ac:dyDescent="0.15">
      <c r="B54" s="57"/>
      <c r="C54" s="58"/>
      <c r="D54" s="10"/>
      <c r="E54" s="10"/>
      <c r="F54" s="90"/>
      <c r="G54" s="10"/>
      <c r="H54" s="90"/>
      <c r="I54" s="10"/>
      <c r="J54" s="10"/>
      <c r="K54" s="90"/>
      <c r="L54" s="10"/>
      <c r="M54" s="90"/>
      <c r="N54" s="10"/>
      <c r="O54" s="90"/>
      <c r="P54" s="10"/>
      <c r="Q54" s="90"/>
      <c r="R54" s="10"/>
      <c r="S54" s="90"/>
    </row>
    <row r="55" spans="1:20" s="19" customFormat="1" ht="18.75" customHeight="1" x14ac:dyDescent="0.15">
      <c r="B55" s="57"/>
      <c r="C55" s="58"/>
      <c r="D55" s="10"/>
      <c r="E55" s="10"/>
      <c r="F55" s="90"/>
      <c r="G55" s="10"/>
      <c r="H55" s="90"/>
      <c r="I55" s="10"/>
      <c r="J55" s="10"/>
      <c r="K55" s="90"/>
      <c r="L55" s="10"/>
      <c r="M55" s="90"/>
      <c r="N55" s="10"/>
      <c r="O55" s="90"/>
      <c r="P55" s="10"/>
      <c r="Q55" s="90"/>
      <c r="R55" s="10"/>
      <c r="S55" s="90"/>
    </row>
    <row r="56" spans="1:20" s="19" customFormat="1" ht="18.75" customHeight="1" x14ac:dyDescent="0.15">
      <c r="B56" s="57"/>
      <c r="C56" s="58"/>
      <c r="D56" s="10"/>
      <c r="E56" s="10"/>
      <c r="F56" s="90"/>
      <c r="G56" s="10"/>
      <c r="H56" s="90"/>
      <c r="I56" s="10"/>
      <c r="J56" s="10"/>
      <c r="K56" s="90"/>
      <c r="L56" s="10"/>
      <c r="M56" s="90"/>
      <c r="N56" s="10"/>
      <c r="O56" s="90"/>
      <c r="P56" s="10"/>
      <c r="Q56" s="90"/>
      <c r="R56" s="10"/>
      <c r="S56" s="90"/>
    </row>
    <row r="57" spans="1:20" s="19" customFormat="1" ht="18.75" customHeight="1" x14ac:dyDescent="0.15">
      <c r="B57" s="57"/>
      <c r="C57" s="58"/>
      <c r="D57" s="10"/>
      <c r="E57" s="10"/>
      <c r="F57" s="90"/>
      <c r="G57" s="10"/>
      <c r="H57" s="90"/>
      <c r="I57" s="10"/>
      <c r="J57" s="10"/>
      <c r="K57" s="90"/>
      <c r="L57" s="10"/>
      <c r="M57" s="90"/>
      <c r="N57" s="10"/>
      <c r="O57" s="90"/>
      <c r="P57" s="10"/>
      <c r="Q57" s="90"/>
      <c r="R57" s="10"/>
      <c r="S57" s="90"/>
    </row>
    <row r="58" spans="1:20" s="62" customFormat="1" ht="23.25" x14ac:dyDescent="0.35">
      <c r="A58" s="200" t="s">
        <v>36</v>
      </c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</row>
    <row r="59" spans="1:20" ht="18.75" customHeight="1" thickBot="1" x14ac:dyDescent="0.25"/>
    <row r="60" spans="1:20" s="114" customFormat="1" ht="18.75" customHeight="1" x14ac:dyDescent="0.25">
      <c r="B60" s="22"/>
      <c r="C60" s="63"/>
      <c r="D60" s="196" t="str">
        <f>'WF1'!F68</f>
        <v>*Summer 2012,Fall 2012,Spring 2012</v>
      </c>
      <c r="E60" s="197"/>
      <c r="F60" s="197"/>
      <c r="G60" s="197"/>
      <c r="H60" s="198"/>
      <c r="I60" s="199" t="str">
        <f>'WF1'!F69</f>
        <v>**Summer 2013,Fall 2013,Spring 2013</v>
      </c>
      <c r="J60" s="197"/>
      <c r="K60" s="197"/>
      <c r="L60" s="197"/>
      <c r="M60" s="198"/>
      <c r="N60" s="199" t="s">
        <v>7</v>
      </c>
      <c r="O60" s="197"/>
      <c r="P60" s="197"/>
      <c r="Q60" s="197"/>
      <c r="R60" s="197"/>
      <c r="S60" s="198"/>
    </row>
    <row r="61" spans="1:20" ht="30" x14ac:dyDescent="0.25">
      <c r="B61" s="161" t="s">
        <v>8</v>
      </c>
      <c r="C61" s="162" t="s">
        <v>9</v>
      </c>
      <c r="D61" s="163" t="s">
        <v>10</v>
      </c>
      <c r="E61" s="164" t="s">
        <v>11</v>
      </c>
      <c r="F61" s="165" t="s">
        <v>12</v>
      </c>
      <c r="G61" s="164" t="s">
        <v>13</v>
      </c>
      <c r="H61" s="166" t="s">
        <v>14</v>
      </c>
      <c r="I61" s="164" t="s">
        <v>10</v>
      </c>
      <c r="J61" s="164" t="s">
        <v>11</v>
      </c>
      <c r="K61" s="165" t="s">
        <v>12</v>
      </c>
      <c r="L61" s="164" t="s">
        <v>13</v>
      </c>
      <c r="M61" s="166" t="s">
        <v>14</v>
      </c>
      <c r="N61" s="164" t="s">
        <v>10</v>
      </c>
      <c r="O61" s="165" t="s">
        <v>15</v>
      </c>
      <c r="P61" s="164" t="s">
        <v>11</v>
      </c>
      <c r="Q61" s="165" t="s">
        <v>15</v>
      </c>
      <c r="R61" s="164" t="s">
        <v>13</v>
      </c>
      <c r="S61" s="166" t="s">
        <v>15</v>
      </c>
    </row>
    <row r="62" spans="1:20" ht="18.75" customHeight="1" x14ac:dyDescent="0.2">
      <c r="B62" s="193" t="s">
        <v>19</v>
      </c>
      <c r="C62" s="30" t="s">
        <v>32</v>
      </c>
      <c r="D62" s="31">
        <f>'WF1'!G30</f>
        <v>2353</v>
      </c>
      <c r="E62" s="32">
        <f>'WF1'!I30</f>
        <v>733</v>
      </c>
      <c r="F62" s="33">
        <f t="shared" ref="F62:F86" si="20">E62/D62</f>
        <v>0.31151721206969823</v>
      </c>
      <c r="G62" s="47">
        <f>'WF1'!K30</f>
        <v>42</v>
      </c>
      <c r="H62" s="34">
        <f t="shared" ref="H62:H86" si="21">G62/E62</f>
        <v>5.7298772169167803E-2</v>
      </c>
      <c r="I62" s="32">
        <f>'WF1'!G32</f>
        <v>2228</v>
      </c>
      <c r="J62" s="31">
        <f>'WF1'!I32</f>
        <v>718</v>
      </c>
      <c r="K62" s="33">
        <f t="shared" ref="K62:K86" si="22">J62/I62</f>
        <v>0.32226211849192099</v>
      </c>
      <c r="L62" s="31">
        <f>'WF1'!K32</f>
        <v>47</v>
      </c>
      <c r="M62" s="34">
        <f t="shared" ref="M62:M86" si="23">L62/J62</f>
        <v>6.545961002785515E-2</v>
      </c>
      <c r="N62" s="17">
        <f>I62-D62</f>
        <v>-125</v>
      </c>
      <c r="O62" s="35">
        <f t="shared" ref="O62:O86" si="24">N62/D62</f>
        <v>-5.3123671908202295E-2</v>
      </c>
      <c r="P62" s="17">
        <f>J62-E62</f>
        <v>-15</v>
      </c>
      <c r="Q62" s="35">
        <f t="shared" ref="Q62:Q86" si="25">P62/E62</f>
        <v>-2.0463847203274217E-2</v>
      </c>
      <c r="R62" s="36">
        <f>L62-G62</f>
        <v>5</v>
      </c>
      <c r="S62" s="37">
        <f t="shared" ref="S62:S86" si="26">R62/G62</f>
        <v>0.11904761904761904</v>
      </c>
    </row>
    <row r="63" spans="1:20" ht="18.75" customHeight="1" x14ac:dyDescent="0.2">
      <c r="B63" s="188"/>
      <c r="C63" s="30" t="s">
        <v>20</v>
      </c>
      <c r="D63" s="31">
        <f>'WF1'!G31</f>
        <v>1106</v>
      </c>
      <c r="E63" s="32">
        <f>'WF1'!I31</f>
        <v>535</v>
      </c>
      <c r="F63" s="33">
        <f t="shared" si="20"/>
        <v>0.48372513562386982</v>
      </c>
      <c r="G63" s="47">
        <f>'WF1'!K31</f>
        <v>0</v>
      </c>
      <c r="H63" s="34">
        <f t="shared" si="21"/>
        <v>0</v>
      </c>
      <c r="I63" s="32">
        <f>'WF1'!G33</f>
        <v>945</v>
      </c>
      <c r="J63" s="31">
        <f>'WF1'!I33</f>
        <v>466</v>
      </c>
      <c r="K63" s="33">
        <f t="shared" si="22"/>
        <v>0.49312169312169313</v>
      </c>
      <c r="L63" s="31">
        <f>'WF1'!K33</f>
        <v>0</v>
      </c>
      <c r="M63" s="34">
        <f t="shared" si="23"/>
        <v>0</v>
      </c>
      <c r="N63" s="17">
        <f>I63-D63</f>
        <v>-161</v>
      </c>
      <c r="O63" s="35">
        <f t="shared" si="24"/>
        <v>-0.14556962025316456</v>
      </c>
      <c r="P63" s="17">
        <f>J63-E63</f>
        <v>-69</v>
      </c>
      <c r="Q63" s="35">
        <f t="shared" si="25"/>
        <v>-0.12897196261682242</v>
      </c>
      <c r="R63" s="36">
        <f>L63-G63</f>
        <v>0</v>
      </c>
      <c r="S63" s="37" t="e">
        <f t="shared" si="26"/>
        <v>#DIV/0!</v>
      </c>
    </row>
    <row r="64" spans="1:20" ht="18.75" customHeight="1" x14ac:dyDescent="0.2">
      <c r="B64" s="189"/>
      <c r="C64" s="167" t="s">
        <v>17</v>
      </c>
      <c r="D64" s="168">
        <f>SUM(D62:D63)</f>
        <v>3459</v>
      </c>
      <c r="E64" s="168">
        <f>SUM(E62:E63)</f>
        <v>1268</v>
      </c>
      <c r="F64" s="169">
        <f t="shared" si="20"/>
        <v>0.36657993639780284</v>
      </c>
      <c r="G64" s="170">
        <f>SUM(G62:G63)</f>
        <v>42</v>
      </c>
      <c r="H64" s="171">
        <f t="shared" si="21"/>
        <v>3.3123028391167195E-2</v>
      </c>
      <c r="I64" s="170">
        <f>SUM(I62:I63)</f>
        <v>3173</v>
      </c>
      <c r="J64" s="168">
        <f>SUM(J62:J63)</f>
        <v>1184</v>
      </c>
      <c r="K64" s="169">
        <f t="shared" si="22"/>
        <v>0.37314843996218089</v>
      </c>
      <c r="L64" s="170">
        <f>SUM(L62:L63)</f>
        <v>47</v>
      </c>
      <c r="M64" s="171">
        <f t="shared" si="23"/>
        <v>3.9695945945945943E-2</v>
      </c>
      <c r="N64" s="172">
        <f>SUM(N62:N63)</f>
        <v>-286</v>
      </c>
      <c r="O64" s="173">
        <f t="shared" si="24"/>
        <v>-8.2682856316854583E-2</v>
      </c>
      <c r="P64" s="172">
        <f>SUM(P62:P63)</f>
        <v>-84</v>
      </c>
      <c r="Q64" s="173">
        <f t="shared" si="25"/>
        <v>-6.6246056782334389E-2</v>
      </c>
      <c r="R64" s="174">
        <f>SUM(R62:R63)</f>
        <v>5</v>
      </c>
      <c r="S64" s="175">
        <f t="shared" si="26"/>
        <v>0.11904761904761904</v>
      </c>
    </row>
    <row r="65" spans="2:19" ht="18.75" customHeight="1" x14ac:dyDescent="0.2">
      <c r="B65" s="187" t="s">
        <v>21</v>
      </c>
      <c r="C65" s="30" t="s">
        <v>32</v>
      </c>
      <c r="D65" s="31">
        <f>'WF1'!G34</f>
        <v>3014</v>
      </c>
      <c r="E65" s="31">
        <f>'WF1'!I34</f>
        <v>872</v>
      </c>
      <c r="F65" s="33">
        <f t="shared" si="20"/>
        <v>0.28931652289316523</v>
      </c>
      <c r="G65" s="31">
        <f>'WF1'!K34</f>
        <v>46</v>
      </c>
      <c r="H65" s="34">
        <f t="shared" si="21"/>
        <v>5.2752293577981654E-2</v>
      </c>
      <c r="I65" s="32">
        <f>'WF1'!G36</f>
        <v>2839</v>
      </c>
      <c r="J65" s="31">
        <f>'WF1'!I36</f>
        <v>935</v>
      </c>
      <c r="K65" s="33">
        <f t="shared" si="22"/>
        <v>0.32934131736526945</v>
      </c>
      <c r="L65" s="31">
        <f>'WF1'!K36</f>
        <v>62</v>
      </c>
      <c r="M65" s="34">
        <f t="shared" si="23"/>
        <v>6.6310160427807491E-2</v>
      </c>
      <c r="N65" s="17">
        <f>I65-D65</f>
        <v>-175</v>
      </c>
      <c r="O65" s="35">
        <f t="shared" si="24"/>
        <v>-5.8062375580623757E-2</v>
      </c>
      <c r="P65" s="17">
        <f>J65-E65</f>
        <v>63</v>
      </c>
      <c r="Q65" s="35">
        <f t="shared" si="25"/>
        <v>7.2247706422018346E-2</v>
      </c>
      <c r="R65" s="36">
        <f>L65-G65</f>
        <v>16</v>
      </c>
      <c r="S65" s="37">
        <f t="shared" si="26"/>
        <v>0.34782608695652173</v>
      </c>
    </row>
    <row r="66" spans="2:19" ht="18.75" customHeight="1" x14ac:dyDescent="0.2">
      <c r="B66" s="188"/>
      <c r="C66" s="30" t="s">
        <v>20</v>
      </c>
      <c r="D66" s="31">
        <f>'WF1'!G35</f>
        <v>1864</v>
      </c>
      <c r="E66" s="31">
        <f>'WF1'!I35</f>
        <v>909</v>
      </c>
      <c r="F66" s="33">
        <f t="shared" si="20"/>
        <v>0.48766094420600858</v>
      </c>
      <c r="G66" s="31">
        <f>'WF1'!K35</f>
        <v>0</v>
      </c>
      <c r="H66" s="34">
        <f t="shared" si="21"/>
        <v>0</v>
      </c>
      <c r="I66" s="32">
        <f>'WF1'!G37</f>
        <v>1733</v>
      </c>
      <c r="J66" s="31">
        <f>'WF1'!I37</f>
        <v>880</v>
      </c>
      <c r="K66" s="33">
        <f t="shared" si="22"/>
        <v>0.50778995960761686</v>
      </c>
      <c r="L66" s="31">
        <f>'WF1'!K37</f>
        <v>0</v>
      </c>
      <c r="M66" s="34">
        <f t="shared" si="23"/>
        <v>0</v>
      </c>
      <c r="N66" s="17">
        <f>I66-D66</f>
        <v>-131</v>
      </c>
      <c r="O66" s="35">
        <f t="shared" si="24"/>
        <v>-7.027896995708155E-2</v>
      </c>
      <c r="P66" s="17">
        <f>J66-E66</f>
        <v>-29</v>
      </c>
      <c r="Q66" s="35">
        <f t="shared" si="25"/>
        <v>-3.1903190319031903E-2</v>
      </c>
      <c r="R66" s="36">
        <f>L66-G66</f>
        <v>0</v>
      </c>
      <c r="S66" s="37" t="e">
        <f t="shared" si="26"/>
        <v>#DIV/0!</v>
      </c>
    </row>
    <row r="67" spans="2:19" ht="18.75" customHeight="1" x14ac:dyDescent="0.2">
      <c r="B67" s="189"/>
      <c r="C67" s="167" t="s">
        <v>17</v>
      </c>
      <c r="D67" s="168">
        <f>SUM(D65:D66)</f>
        <v>4878</v>
      </c>
      <c r="E67" s="168">
        <f>SUM(E65:E66)</f>
        <v>1781</v>
      </c>
      <c r="F67" s="169">
        <f t="shared" si="20"/>
        <v>0.36510865108651086</v>
      </c>
      <c r="G67" s="170">
        <f>SUM(G65:G66)</f>
        <v>46</v>
      </c>
      <c r="H67" s="171">
        <f t="shared" si="21"/>
        <v>2.5828186412128019E-2</v>
      </c>
      <c r="I67" s="170">
        <f>SUM(I65:I66)</f>
        <v>4572</v>
      </c>
      <c r="J67" s="168">
        <f>SUM(J65:J66)</f>
        <v>1815</v>
      </c>
      <c r="K67" s="169">
        <f t="shared" si="22"/>
        <v>0.39698162729658792</v>
      </c>
      <c r="L67" s="170">
        <f>SUM(L65:L66)</f>
        <v>62</v>
      </c>
      <c r="M67" s="171">
        <f t="shared" si="23"/>
        <v>3.4159779614325071E-2</v>
      </c>
      <c r="N67" s="172">
        <f>SUM(N65:N66)</f>
        <v>-306</v>
      </c>
      <c r="O67" s="173">
        <f t="shared" si="24"/>
        <v>-6.273062730627306E-2</v>
      </c>
      <c r="P67" s="172">
        <f>SUM(P65:P66)</f>
        <v>34</v>
      </c>
      <c r="Q67" s="173">
        <f t="shared" si="25"/>
        <v>1.9090398652442449E-2</v>
      </c>
      <c r="R67" s="174">
        <f>SUM(R65:R66)</f>
        <v>16</v>
      </c>
      <c r="S67" s="175">
        <f t="shared" si="26"/>
        <v>0.34782608695652173</v>
      </c>
    </row>
    <row r="68" spans="2:19" ht="18.75" customHeight="1" x14ac:dyDescent="0.2">
      <c r="B68" s="187" t="s">
        <v>22</v>
      </c>
      <c r="C68" s="30" t="s">
        <v>32</v>
      </c>
      <c r="D68" s="31">
        <f>'WF1'!G58</f>
        <v>1630</v>
      </c>
      <c r="E68" s="31">
        <f>'WF1'!I58</f>
        <v>374</v>
      </c>
      <c r="F68" s="33">
        <f t="shared" si="20"/>
        <v>0.2294478527607362</v>
      </c>
      <c r="G68" s="31">
        <f>'WF1'!K58</f>
        <v>23</v>
      </c>
      <c r="H68" s="34">
        <f t="shared" si="21"/>
        <v>6.1497326203208559E-2</v>
      </c>
      <c r="I68" s="32">
        <f>'WF1'!G60</f>
        <v>1541</v>
      </c>
      <c r="J68" s="31">
        <f>'WF1'!I60</f>
        <v>382</v>
      </c>
      <c r="K68" s="33">
        <f t="shared" si="22"/>
        <v>0.24789097988319272</v>
      </c>
      <c r="L68" s="31">
        <f>'WF1'!K60</f>
        <v>30</v>
      </c>
      <c r="M68" s="34">
        <f t="shared" si="23"/>
        <v>7.8534031413612565E-2</v>
      </c>
      <c r="N68" s="17">
        <f>I68-D68</f>
        <v>-89</v>
      </c>
      <c r="O68" s="35">
        <f t="shared" si="24"/>
        <v>-5.4601226993865028E-2</v>
      </c>
      <c r="P68" s="17">
        <f>J68-E68</f>
        <v>8</v>
      </c>
      <c r="Q68" s="35">
        <f t="shared" si="25"/>
        <v>2.1390374331550801E-2</v>
      </c>
      <c r="R68" s="36">
        <f>L68-G68</f>
        <v>7</v>
      </c>
      <c r="S68" s="37">
        <f t="shared" si="26"/>
        <v>0.30434782608695654</v>
      </c>
    </row>
    <row r="69" spans="2:19" ht="18.75" customHeight="1" x14ac:dyDescent="0.2">
      <c r="B69" s="188"/>
      <c r="C69" s="30" t="s">
        <v>20</v>
      </c>
      <c r="D69" s="31">
        <f>'WF1'!G59</f>
        <v>887</v>
      </c>
      <c r="E69" s="31">
        <f>'WF1'!I59</f>
        <v>344</v>
      </c>
      <c r="F69" s="33">
        <f t="shared" si="20"/>
        <v>0.38782412626832019</v>
      </c>
      <c r="G69" s="31">
        <f>'WF1'!K59</f>
        <v>0</v>
      </c>
      <c r="H69" s="34">
        <f t="shared" si="21"/>
        <v>0</v>
      </c>
      <c r="I69" s="32">
        <f>'WF1'!G61</f>
        <v>773</v>
      </c>
      <c r="J69" s="31">
        <f>'WF1'!I61</f>
        <v>346</v>
      </c>
      <c r="K69" s="33">
        <f t="shared" si="22"/>
        <v>0.44760672703751619</v>
      </c>
      <c r="L69" s="31">
        <f>'WF1'!K61</f>
        <v>0</v>
      </c>
      <c r="M69" s="34">
        <f t="shared" si="23"/>
        <v>0</v>
      </c>
      <c r="N69" s="17">
        <f>I69-D69</f>
        <v>-114</v>
      </c>
      <c r="O69" s="35">
        <f t="shared" si="24"/>
        <v>-0.12852311161217586</v>
      </c>
      <c r="P69" s="17">
        <f>J69-E69</f>
        <v>2</v>
      </c>
      <c r="Q69" s="35">
        <f t="shared" si="25"/>
        <v>5.8139534883720929E-3</v>
      </c>
      <c r="R69" s="36">
        <f>L69-G69</f>
        <v>0</v>
      </c>
      <c r="S69" s="37" t="e">
        <f t="shared" si="26"/>
        <v>#DIV/0!</v>
      </c>
    </row>
    <row r="70" spans="2:19" ht="18.75" customHeight="1" x14ac:dyDescent="0.2">
      <c r="B70" s="189"/>
      <c r="C70" s="167" t="s">
        <v>17</v>
      </c>
      <c r="D70" s="168">
        <f>SUM(D68:D69)</f>
        <v>2517</v>
      </c>
      <c r="E70" s="168">
        <f>SUM(E68:E69)</f>
        <v>718</v>
      </c>
      <c r="F70" s="169">
        <f t="shared" si="20"/>
        <v>0.28526023043305521</v>
      </c>
      <c r="G70" s="170">
        <f>SUM(G68:G69)</f>
        <v>23</v>
      </c>
      <c r="H70" s="171">
        <f t="shared" si="21"/>
        <v>3.2033426183844013E-2</v>
      </c>
      <c r="I70" s="170">
        <f>SUM(I68:I69)</f>
        <v>2314</v>
      </c>
      <c r="J70" s="168">
        <f>SUM(J68:J69)</f>
        <v>728</v>
      </c>
      <c r="K70" s="169">
        <f t="shared" si="22"/>
        <v>0.3146067415730337</v>
      </c>
      <c r="L70" s="170">
        <f>SUM(L68:L69)</f>
        <v>30</v>
      </c>
      <c r="M70" s="171">
        <f t="shared" si="23"/>
        <v>4.1208791208791208E-2</v>
      </c>
      <c r="N70" s="172">
        <f>SUM(N68:N69)</f>
        <v>-203</v>
      </c>
      <c r="O70" s="173">
        <f t="shared" si="24"/>
        <v>-8.065156932856575E-2</v>
      </c>
      <c r="P70" s="172">
        <f>SUM(P68:P69)</f>
        <v>10</v>
      </c>
      <c r="Q70" s="173">
        <f t="shared" si="25"/>
        <v>1.3927576601671309E-2</v>
      </c>
      <c r="R70" s="174">
        <f>SUM(R68:R69)</f>
        <v>7</v>
      </c>
      <c r="S70" s="175">
        <f t="shared" si="26"/>
        <v>0.30434782608695654</v>
      </c>
    </row>
    <row r="71" spans="2:19" ht="18.75" customHeight="1" x14ac:dyDescent="0.2">
      <c r="B71" s="187" t="s">
        <v>23</v>
      </c>
      <c r="C71" s="30" t="s">
        <v>32</v>
      </c>
      <c r="D71" s="31">
        <f>'WF1'!G38</f>
        <v>1369</v>
      </c>
      <c r="E71" s="31">
        <f>'WF1'!I38</f>
        <v>407</v>
      </c>
      <c r="F71" s="33">
        <f t="shared" si="20"/>
        <v>0.29729729729729731</v>
      </c>
      <c r="G71" s="31">
        <f>'WF1'!K38</f>
        <v>33</v>
      </c>
      <c r="H71" s="34">
        <f t="shared" si="21"/>
        <v>8.1081081081081086E-2</v>
      </c>
      <c r="I71" s="32">
        <f>'WF1'!G40</f>
        <v>1336</v>
      </c>
      <c r="J71" s="31">
        <f>'WF1'!I40</f>
        <v>433</v>
      </c>
      <c r="K71" s="33">
        <f t="shared" si="22"/>
        <v>0.32410179640718562</v>
      </c>
      <c r="L71" s="31">
        <f>'WF1'!K40</f>
        <v>36</v>
      </c>
      <c r="M71" s="34">
        <f t="shared" si="23"/>
        <v>8.3140877598152418E-2</v>
      </c>
      <c r="N71" s="17">
        <f>I71-D71</f>
        <v>-33</v>
      </c>
      <c r="O71" s="35">
        <f t="shared" si="24"/>
        <v>-2.4105186267348429E-2</v>
      </c>
      <c r="P71" s="17">
        <f>J71-E71</f>
        <v>26</v>
      </c>
      <c r="Q71" s="35">
        <f t="shared" si="25"/>
        <v>6.3882063882063883E-2</v>
      </c>
      <c r="R71" s="36">
        <f>L71-G71</f>
        <v>3</v>
      </c>
      <c r="S71" s="37">
        <f t="shared" si="26"/>
        <v>9.0909090909090912E-2</v>
      </c>
    </row>
    <row r="72" spans="2:19" ht="18.75" customHeight="1" x14ac:dyDescent="0.2">
      <c r="B72" s="188"/>
      <c r="C72" s="30" t="s">
        <v>20</v>
      </c>
      <c r="D72" s="31">
        <f>'WF1'!G39</f>
        <v>905</v>
      </c>
      <c r="E72" s="31">
        <f>'WF1'!I39</f>
        <v>411</v>
      </c>
      <c r="F72" s="33">
        <f t="shared" si="20"/>
        <v>0.45414364640883975</v>
      </c>
      <c r="G72" s="31">
        <f>'WF1'!K39</f>
        <v>0</v>
      </c>
      <c r="H72" s="34">
        <f t="shared" si="21"/>
        <v>0</v>
      </c>
      <c r="I72" s="32">
        <f>'WF1'!G41</f>
        <v>835</v>
      </c>
      <c r="J72" s="31">
        <f>'WF1'!I41</f>
        <v>444</v>
      </c>
      <c r="K72" s="33">
        <f t="shared" si="22"/>
        <v>0.53173652694610773</v>
      </c>
      <c r="L72" s="31">
        <f>'WF1'!K41</f>
        <v>0</v>
      </c>
      <c r="M72" s="34">
        <f t="shared" si="23"/>
        <v>0</v>
      </c>
      <c r="N72" s="17">
        <f>I72-D72</f>
        <v>-70</v>
      </c>
      <c r="O72" s="35">
        <f t="shared" si="24"/>
        <v>-7.7348066298342538E-2</v>
      </c>
      <c r="P72" s="17">
        <f>J72-E72</f>
        <v>33</v>
      </c>
      <c r="Q72" s="35">
        <f t="shared" si="25"/>
        <v>8.0291970802919707E-2</v>
      </c>
      <c r="R72" s="36">
        <f>L72-G72</f>
        <v>0</v>
      </c>
      <c r="S72" s="37" t="e">
        <f t="shared" si="26"/>
        <v>#DIV/0!</v>
      </c>
    </row>
    <row r="73" spans="2:19" ht="18.75" customHeight="1" x14ac:dyDescent="0.2">
      <c r="B73" s="189"/>
      <c r="C73" s="167" t="s">
        <v>17</v>
      </c>
      <c r="D73" s="168">
        <f>SUM(D71:D72)</f>
        <v>2274</v>
      </c>
      <c r="E73" s="168">
        <f>SUM(E71:E72)</f>
        <v>818</v>
      </c>
      <c r="F73" s="169">
        <f t="shared" si="20"/>
        <v>0.35971855760773969</v>
      </c>
      <c r="G73" s="170">
        <f>SUM(G71:G72)</f>
        <v>33</v>
      </c>
      <c r="H73" s="171">
        <f t="shared" si="21"/>
        <v>4.0342298288508556E-2</v>
      </c>
      <c r="I73" s="170">
        <f>SUM(I71:I72)</f>
        <v>2171</v>
      </c>
      <c r="J73" s="168">
        <f>SUM(J71:J72)</f>
        <v>877</v>
      </c>
      <c r="K73" s="169">
        <f t="shared" si="22"/>
        <v>0.40396130815292491</v>
      </c>
      <c r="L73" s="170">
        <f>SUM(L71:L72)</f>
        <v>36</v>
      </c>
      <c r="M73" s="171">
        <f t="shared" si="23"/>
        <v>4.1049030786773091E-2</v>
      </c>
      <c r="N73" s="172">
        <f>SUM(N71:N72)</f>
        <v>-103</v>
      </c>
      <c r="O73" s="173">
        <f t="shared" si="24"/>
        <v>-4.5294635004397538E-2</v>
      </c>
      <c r="P73" s="172">
        <f>SUM(P71:P72)</f>
        <v>59</v>
      </c>
      <c r="Q73" s="173">
        <f t="shared" si="25"/>
        <v>7.2127139364303178E-2</v>
      </c>
      <c r="R73" s="174">
        <f>SUM(R71:R72)</f>
        <v>3</v>
      </c>
      <c r="S73" s="175">
        <f t="shared" si="26"/>
        <v>9.0909090909090912E-2</v>
      </c>
    </row>
    <row r="74" spans="2:19" ht="18.75" customHeight="1" x14ac:dyDescent="0.2">
      <c r="B74" s="187" t="s">
        <v>24</v>
      </c>
      <c r="C74" s="30" t="s">
        <v>32</v>
      </c>
      <c r="D74" s="31">
        <f>'WF1'!G42</f>
        <v>1545</v>
      </c>
      <c r="E74" s="31">
        <f>'WF1'!I42</f>
        <v>550</v>
      </c>
      <c r="F74" s="33">
        <f t="shared" si="20"/>
        <v>0.35598705501618122</v>
      </c>
      <c r="G74" s="31">
        <f>'WF1'!K42</f>
        <v>39</v>
      </c>
      <c r="H74" s="34">
        <f t="shared" si="21"/>
        <v>7.0909090909090908E-2</v>
      </c>
      <c r="I74" s="32">
        <f>'WF1'!G44</f>
        <v>1408</v>
      </c>
      <c r="J74" s="31">
        <f>'WF1'!I44</f>
        <v>515</v>
      </c>
      <c r="K74" s="33">
        <f t="shared" si="22"/>
        <v>0.36576704545454547</v>
      </c>
      <c r="L74" s="31">
        <f>'WF1'!K44</f>
        <v>38</v>
      </c>
      <c r="M74" s="34">
        <f t="shared" si="23"/>
        <v>7.3786407766990289E-2</v>
      </c>
      <c r="N74" s="17">
        <f>I74-D74</f>
        <v>-137</v>
      </c>
      <c r="O74" s="35">
        <f t="shared" si="24"/>
        <v>-8.8673139158576053E-2</v>
      </c>
      <c r="P74" s="17">
        <f>J74-E74</f>
        <v>-35</v>
      </c>
      <c r="Q74" s="35">
        <f t="shared" si="25"/>
        <v>-6.363636363636363E-2</v>
      </c>
      <c r="R74" s="36">
        <f>L74-G74</f>
        <v>-1</v>
      </c>
      <c r="S74" s="37">
        <f t="shared" si="26"/>
        <v>-2.564102564102564E-2</v>
      </c>
    </row>
    <row r="75" spans="2:19" ht="18.75" customHeight="1" x14ac:dyDescent="0.2">
      <c r="B75" s="188"/>
      <c r="C75" s="30" t="s">
        <v>20</v>
      </c>
      <c r="D75" s="31">
        <f>'WF1'!G43</f>
        <v>535</v>
      </c>
      <c r="E75" s="31">
        <f>'WF1'!I43</f>
        <v>229</v>
      </c>
      <c r="F75" s="33">
        <f t="shared" si="20"/>
        <v>0.42803738317757012</v>
      </c>
      <c r="G75" s="31">
        <f>'WF1'!K43</f>
        <v>0</v>
      </c>
      <c r="H75" s="34">
        <f t="shared" si="21"/>
        <v>0</v>
      </c>
      <c r="I75" s="32">
        <f>'WF1'!G45</f>
        <v>543</v>
      </c>
      <c r="J75" s="31">
        <f>'WF1'!I45</f>
        <v>263</v>
      </c>
      <c r="K75" s="33">
        <f t="shared" si="22"/>
        <v>0.48434622467771637</v>
      </c>
      <c r="L75" s="31">
        <f>'WF1'!K45</f>
        <v>0</v>
      </c>
      <c r="M75" s="34">
        <f t="shared" si="23"/>
        <v>0</v>
      </c>
      <c r="N75" s="17">
        <f>I75-D75</f>
        <v>8</v>
      </c>
      <c r="O75" s="35">
        <f t="shared" si="24"/>
        <v>1.4953271028037384E-2</v>
      </c>
      <c r="P75" s="17">
        <f>J75-E75</f>
        <v>34</v>
      </c>
      <c r="Q75" s="35">
        <f t="shared" si="25"/>
        <v>0.14847161572052403</v>
      </c>
      <c r="R75" s="36">
        <f>L75-G75</f>
        <v>0</v>
      </c>
      <c r="S75" s="37" t="e">
        <f t="shared" si="26"/>
        <v>#DIV/0!</v>
      </c>
    </row>
    <row r="76" spans="2:19" ht="18.75" customHeight="1" x14ac:dyDescent="0.2">
      <c r="B76" s="189"/>
      <c r="C76" s="167" t="s">
        <v>17</v>
      </c>
      <c r="D76" s="168">
        <f>SUM(D74:D75)</f>
        <v>2080</v>
      </c>
      <c r="E76" s="168">
        <f>SUM(E74:E75)</f>
        <v>779</v>
      </c>
      <c r="F76" s="169">
        <f t="shared" si="20"/>
        <v>0.37451923076923077</v>
      </c>
      <c r="G76" s="170">
        <f>SUM(G74:G75)</f>
        <v>39</v>
      </c>
      <c r="H76" s="171">
        <f t="shared" si="21"/>
        <v>5.0064184852374842E-2</v>
      </c>
      <c r="I76" s="170">
        <f>SUM(I74:I75)</f>
        <v>1951</v>
      </c>
      <c r="J76" s="168">
        <f>SUM(J74:J75)</f>
        <v>778</v>
      </c>
      <c r="K76" s="169">
        <f t="shared" si="22"/>
        <v>0.39876986160943106</v>
      </c>
      <c r="L76" s="170">
        <f>SUM(L74:L75)</f>
        <v>38</v>
      </c>
      <c r="M76" s="171">
        <f t="shared" si="23"/>
        <v>4.8843187660668377E-2</v>
      </c>
      <c r="N76" s="172">
        <f>SUM(N74:N75)</f>
        <v>-129</v>
      </c>
      <c r="O76" s="173">
        <f t="shared" si="24"/>
        <v>-6.2019230769230771E-2</v>
      </c>
      <c r="P76" s="172">
        <f>SUM(P74:P75)</f>
        <v>-1</v>
      </c>
      <c r="Q76" s="173">
        <f t="shared" si="25"/>
        <v>-1.2836970474967907E-3</v>
      </c>
      <c r="R76" s="174">
        <f>SUM(R74:R75)</f>
        <v>-1</v>
      </c>
      <c r="S76" s="175">
        <f t="shared" si="26"/>
        <v>-2.564102564102564E-2</v>
      </c>
    </row>
    <row r="77" spans="2:19" ht="18.75" customHeight="1" x14ac:dyDescent="0.2">
      <c r="B77" s="187" t="s">
        <v>25</v>
      </c>
      <c r="C77" s="30" t="s">
        <v>32</v>
      </c>
      <c r="D77" s="31">
        <f>'WF1'!G46</f>
        <v>1825</v>
      </c>
      <c r="E77" s="31">
        <f>'WF1'!I46</f>
        <v>397</v>
      </c>
      <c r="F77" s="33">
        <f t="shared" si="20"/>
        <v>0.21753424657534245</v>
      </c>
      <c r="G77" s="31">
        <f>'WF1'!K46</f>
        <v>25</v>
      </c>
      <c r="H77" s="34">
        <f t="shared" si="21"/>
        <v>6.2972292191435769E-2</v>
      </c>
      <c r="I77" s="32">
        <f>'WF1'!G48</f>
        <v>1715</v>
      </c>
      <c r="J77" s="31">
        <f>'WF1'!I48</f>
        <v>449</v>
      </c>
      <c r="K77" s="33">
        <f t="shared" si="22"/>
        <v>0.26180758017492711</v>
      </c>
      <c r="L77" s="31">
        <f>'WF1'!K48</f>
        <v>29</v>
      </c>
      <c r="M77" s="34">
        <f t="shared" si="23"/>
        <v>6.4587973273942098E-2</v>
      </c>
      <c r="N77" s="17">
        <f>I77-D77</f>
        <v>-110</v>
      </c>
      <c r="O77" s="35">
        <f t="shared" si="24"/>
        <v>-6.0273972602739728E-2</v>
      </c>
      <c r="P77" s="17">
        <f>J77-E77</f>
        <v>52</v>
      </c>
      <c r="Q77" s="35">
        <f t="shared" si="25"/>
        <v>0.13098236775818639</v>
      </c>
      <c r="R77" s="36">
        <f>L77-G77</f>
        <v>4</v>
      </c>
      <c r="S77" s="37">
        <f t="shared" si="26"/>
        <v>0.16</v>
      </c>
    </row>
    <row r="78" spans="2:19" ht="18.75" customHeight="1" x14ac:dyDescent="0.2">
      <c r="B78" s="188"/>
      <c r="C78" s="30" t="s">
        <v>20</v>
      </c>
      <c r="D78" s="31">
        <f>'WF1'!G47</f>
        <v>1394</v>
      </c>
      <c r="E78" s="31">
        <f>'WF1'!I47</f>
        <v>712</v>
      </c>
      <c r="F78" s="33">
        <f t="shared" si="20"/>
        <v>0.51076040172166426</v>
      </c>
      <c r="G78" s="31">
        <f>'WF1'!K47</f>
        <v>0</v>
      </c>
      <c r="H78" s="34">
        <f t="shared" si="21"/>
        <v>0</v>
      </c>
      <c r="I78" s="32">
        <f>'WF1'!G49</f>
        <v>1529</v>
      </c>
      <c r="J78" s="31">
        <f>'WF1'!I49</f>
        <v>734</v>
      </c>
      <c r="K78" s="33">
        <f t="shared" si="22"/>
        <v>0.48005232177894047</v>
      </c>
      <c r="L78" s="31">
        <f>'WF1'!K49</f>
        <v>0</v>
      </c>
      <c r="M78" s="34">
        <f t="shared" si="23"/>
        <v>0</v>
      </c>
      <c r="N78" s="17">
        <f>I78-D78</f>
        <v>135</v>
      </c>
      <c r="O78" s="35">
        <f t="shared" si="24"/>
        <v>9.6843615494978483E-2</v>
      </c>
      <c r="P78" s="17">
        <f>J78-E78</f>
        <v>22</v>
      </c>
      <c r="Q78" s="35">
        <f t="shared" si="25"/>
        <v>3.0898876404494381E-2</v>
      </c>
      <c r="R78" s="36">
        <f>L78-G78</f>
        <v>0</v>
      </c>
      <c r="S78" s="37" t="e">
        <f t="shared" si="26"/>
        <v>#DIV/0!</v>
      </c>
    </row>
    <row r="79" spans="2:19" ht="18.75" customHeight="1" x14ac:dyDescent="0.2">
      <c r="B79" s="189"/>
      <c r="C79" s="167" t="s">
        <v>17</v>
      </c>
      <c r="D79" s="168">
        <f>SUM(D77:D78)</f>
        <v>3219</v>
      </c>
      <c r="E79" s="168">
        <f>SUM(E77:E78)</f>
        <v>1109</v>
      </c>
      <c r="F79" s="169">
        <f t="shared" si="20"/>
        <v>0.34451693072382727</v>
      </c>
      <c r="G79" s="170">
        <f>SUM(G77:G78)</f>
        <v>25</v>
      </c>
      <c r="H79" s="171">
        <f t="shared" si="21"/>
        <v>2.2542831379621282E-2</v>
      </c>
      <c r="I79" s="170">
        <f>SUM(I77:I78)</f>
        <v>3244</v>
      </c>
      <c r="J79" s="168">
        <f>SUM(J77:J78)</f>
        <v>1183</v>
      </c>
      <c r="K79" s="169">
        <f t="shared" si="22"/>
        <v>0.36467324290998765</v>
      </c>
      <c r="L79" s="170">
        <f>SUM(L77:L78)</f>
        <v>29</v>
      </c>
      <c r="M79" s="171">
        <f t="shared" si="23"/>
        <v>2.4513947590870666E-2</v>
      </c>
      <c r="N79" s="172">
        <f>SUM(N77:N78)</f>
        <v>25</v>
      </c>
      <c r="O79" s="173">
        <f t="shared" si="24"/>
        <v>7.7663870767319043E-3</v>
      </c>
      <c r="P79" s="172">
        <f>SUM(P77:P78)</f>
        <v>74</v>
      </c>
      <c r="Q79" s="173">
        <f t="shared" si="25"/>
        <v>6.6726780883678991E-2</v>
      </c>
      <c r="R79" s="174">
        <f>SUM(R77:R78)</f>
        <v>4</v>
      </c>
      <c r="S79" s="175">
        <f t="shared" si="26"/>
        <v>0.16</v>
      </c>
    </row>
    <row r="80" spans="2:19" ht="18.75" customHeight="1" x14ac:dyDescent="0.2">
      <c r="B80" s="187" t="s">
        <v>26</v>
      </c>
      <c r="C80" s="30" t="s">
        <v>32</v>
      </c>
      <c r="D80" s="31">
        <f>'WF1'!G50</f>
        <v>5619</v>
      </c>
      <c r="E80" s="31">
        <f>'WF1'!I50</f>
        <v>1934</v>
      </c>
      <c r="F80" s="33">
        <f t="shared" si="20"/>
        <v>0.34418935753692825</v>
      </c>
      <c r="G80" s="31">
        <f>'WF1'!K50</f>
        <v>107</v>
      </c>
      <c r="H80" s="34">
        <f t="shared" si="21"/>
        <v>5.5325749741468457E-2</v>
      </c>
      <c r="I80" s="32">
        <f>'WF1'!G52</f>
        <v>5106</v>
      </c>
      <c r="J80" s="31">
        <f>'WF1'!I52</f>
        <v>1875</v>
      </c>
      <c r="K80" s="33">
        <f t="shared" si="22"/>
        <v>0.36721504112808462</v>
      </c>
      <c r="L80" s="31">
        <f>'WF1'!K52</f>
        <v>112</v>
      </c>
      <c r="M80" s="34">
        <f t="shared" si="23"/>
        <v>5.9733333333333333E-2</v>
      </c>
      <c r="N80" s="17">
        <f>I80-D80</f>
        <v>-513</v>
      </c>
      <c r="O80" s="35">
        <f t="shared" si="24"/>
        <v>-9.129738387613455E-2</v>
      </c>
      <c r="P80" s="17">
        <f>J80-E80</f>
        <v>-59</v>
      </c>
      <c r="Q80" s="35">
        <f t="shared" si="25"/>
        <v>-3.0506721820062047E-2</v>
      </c>
      <c r="R80" s="36">
        <f>L80-G80</f>
        <v>5</v>
      </c>
      <c r="S80" s="37">
        <f t="shared" si="26"/>
        <v>4.6728971962616821E-2</v>
      </c>
    </row>
    <row r="81" spans="2:19" ht="18.75" customHeight="1" x14ac:dyDescent="0.2">
      <c r="B81" s="188"/>
      <c r="C81" s="30" t="s">
        <v>20</v>
      </c>
      <c r="D81" s="31">
        <f>'WF1'!G51</f>
        <v>1640</v>
      </c>
      <c r="E81" s="31">
        <f>'WF1'!I51</f>
        <v>742</v>
      </c>
      <c r="F81" s="33">
        <f t="shared" si="20"/>
        <v>0.45243902439024392</v>
      </c>
      <c r="G81" s="31">
        <f>'WF1'!K51</f>
        <v>0</v>
      </c>
      <c r="H81" s="34">
        <f t="shared" si="21"/>
        <v>0</v>
      </c>
      <c r="I81" s="32">
        <f>'WF1'!G53</f>
        <v>1488</v>
      </c>
      <c r="J81" s="31">
        <f>'WF1'!I53</f>
        <v>718</v>
      </c>
      <c r="K81" s="33">
        <f t="shared" si="22"/>
        <v>0.48252688172043012</v>
      </c>
      <c r="L81" s="31">
        <f>'WF1'!K53</f>
        <v>0</v>
      </c>
      <c r="M81" s="34">
        <f t="shared" si="23"/>
        <v>0</v>
      </c>
      <c r="N81" s="17">
        <f>I81-D81</f>
        <v>-152</v>
      </c>
      <c r="O81" s="35">
        <f t="shared" si="24"/>
        <v>-9.2682926829268292E-2</v>
      </c>
      <c r="P81" s="17">
        <f>J81-E81</f>
        <v>-24</v>
      </c>
      <c r="Q81" s="35">
        <f t="shared" si="25"/>
        <v>-3.2345013477088951E-2</v>
      </c>
      <c r="R81" s="36">
        <f>L81-G81</f>
        <v>0</v>
      </c>
      <c r="S81" s="37" t="e">
        <f t="shared" si="26"/>
        <v>#DIV/0!</v>
      </c>
    </row>
    <row r="82" spans="2:19" ht="18.75" customHeight="1" x14ac:dyDescent="0.2">
      <c r="B82" s="189"/>
      <c r="C82" s="167" t="s">
        <v>17</v>
      </c>
      <c r="D82" s="168">
        <f>SUM(D80:D81)</f>
        <v>7259</v>
      </c>
      <c r="E82" s="168">
        <f>SUM(E80:E81)</f>
        <v>2676</v>
      </c>
      <c r="F82" s="169">
        <f t="shared" si="20"/>
        <v>0.36864581898333104</v>
      </c>
      <c r="G82" s="170">
        <f>SUM(G80:G81)</f>
        <v>107</v>
      </c>
      <c r="H82" s="171">
        <f t="shared" si="21"/>
        <v>3.9985052316890882E-2</v>
      </c>
      <c r="I82" s="170">
        <f>SUM(I80:I81)</f>
        <v>6594</v>
      </c>
      <c r="J82" s="168">
        <f>SUM(J80:J81)</f>
        <v>2593</v>
      </c>
      <c r="K82" s="169">
        <f t="shared" si="22"/>
        <v>0.3932362754018805</v>
      </c>
      <c r="L82" s="170">
        <f>SUM(L80:L81)</f>
        <v>112</v>
      </c>
      <c r="M82" s="171">
        <f t="shared" si="23"/>
        <v>4.319321249517933E-2</v>
      </c>
      <c r="N82" s="172">
        <f>SUM(N80:N81)</f>
        <v>-665</v>
      </c>
      <c r="O82" s="173">
        <f t="shared" si="24"/>
        <v>-9.1610414657666339E-2</v>
      </c>
      <c r="P82" s="172">
        <f>SUM(P80:P81)</f>
        <v>-83</v>
      </c>
      <c r="Q82" s="173">
        <f t="shared" si="25"/>
        <v>-3.1016442451420032E-2</v>
      </c>
      <c r="R82" s="174">
        <f>SUM(R80:R81)</f>
        <v>5</v>
      </c>
      <c r="S82" s="175">
        <f t="shared" si="26"/>
        <v>4.6728971962616821E-2</v>
      </c>
    </row>
    <row r="83" spans="2:19" ht="18.75" customHeight="1" x14ac:dyDescent="0.2">
      <c r="B83" s="187" t="s">
        <v>27</v>
      </c>
      <c r="C83" s="30" t="s">
        <v>32</v>
      </c>
      <c r="D83" s="31">
        <f>'WF1'!G54</f>
        <v>2215</v>
      </c>
      <c r="E83" s="31">
        <f>'WF1'!I54</f>
        <v>779</v>
      </c>
      <c r="F83" s="33">
        <f t="shared" si="20"/>
        <v>0.35169300225733635</v>
      </c>
      <c r="G83" s="31">
        <f>'WF1'!K54</f>
        <v>34</v>
      </c>
      <c r="H83" s="34">
        <f t="shared" si="21"/>
        <v>4.3645699614890884E-2</v>
      </c>
      <c r="I83" s="32">
        <f>'WF1'!G56</f>
        <v>1863</v>
      </c>
      <c r="J83" s="31">
        <f>'WF1'!I56</f>
        <v>669</v>
      </c>
      <c r="K83" s="33">
        <f t="shared" si="22"/>
        <v>0.35909822866344604</v>
      </c>
      <c r="L83" s="31">
        <f>'WF1'!K56</f>
        <v>29</v>
      </c>
      <c r="M83" s="34">
        <f t="shared" si="23"/>
        <v>4.3348281016442454E-2</v>
      </c>
      <c r="N83" s="17">
        <f>I83-D83</f>
        <v>-352</v>
      </c>
      <c r="O83" s="35">
        <f t="shared" si="24"/>
        <v>-0.15891647855530475</v>
      </c>
      <c r="P83" s="17">
        <f>J83-E83</f>
        <v>-110</v>
      </c>
      <c r="Q83" s="35">
        <f t="shared" si="25"/>
        <v>-0.14120667522464697</v>
      </c>
      <c r="R83" s="36">
        <f>L83-G83</f>
        <v>-5</v>
      </c>
      <c r="S83" s="37">
        <f t="shared" si="26"/>
        <v>-0.14705882352941177</v>
      </c>
    </row>
    <row r="84" spans="2:19" ht="18.75" customHeight="1" x14ac:dyDescent="0.2">
      <c r="B84" s="188"/>
      <c r="C84" s="30" t="s">
        <v>20</v>
      </c>
      <c r="D84" s="31">
        <f>'WF1'!G55</f>
        <v>437</v>
      </c>
      <c r="E84" s="31">
        <f>'WF1'!I55</f>
        <v>139</v>
      </c>
      <c r="F84" s="33">
        <f t="shared" si="20"/>
        <v>0.3180778032036613</v>
      </c>
      <c r="G84" s="31">
        <f>'WF1'!K55</f>
        <v>0</v>
      </c>
      <c r="H84" s="34">
        <f t="shared" si="21"/>
        <v>0</v>
      </c>
      <c r="I84" s="32">
        <f>'WF1'!G57</f>
        <v>298</v>
      </c>
      <c r="J84" s="31">
        <f>'WF1'!I57</f>
        <v>114</v>
      </c>
      <c r="K84" s="33">
        <f t="shared" si="22"/>
        <v>0.3825503355704698</v>
      </c>
      <c r="L84" s="31">
        <f>'WF1'!K57</f>
        <v>0</v>
      </c>
      <c r="M84" s="34">
        <f t="shared" si="23"/>
        <v>0</v>
      </c>
      <c r="N84" s="17">
        <f>I84-D84</f>
        <v>-139</v>
      </c>
      <c r="O84" s="35">
        <f t="shared" si="24"/>
        <v>-0.3180778032036613</v>
      </c>
      <c r="P84" s="17">
        <f>J84-E84</f>
        <v>-25</v>
      </c>
      <c r="Q84" s="35">
        <f t="shared" si="25"/>
        <v>-0.17985611510791366</v>
      </c>
      <c r="R84" s="36">
        <f>L84-G84</f>
        <v>0</v>
      </c>
      <c r="S84" s="37" t="e">
        <f t="shared" si="26"/>
        <v>#DIV/0!</v>
      </c>
    </row>
    <row r="85" spans="2:19" ht="18.75" customHeight="1" x14ac:dyDescent="0.2">
      <c r="B85" s="190"/>
      <c r="C85" s="167" t="s">
        <v>17</v>
      </c>
      <c r="D85" s="168">
        <f>SUM(D83:D84)</f>
        <v>2652</v>
      </c>
      <c r="E85" s="168">
        <f>SUM(E83:E84)</f>
        <v>918</v>
      </c>
      <c r="F85" s="169">
        <f t="shared" si="20"/>
        <v>0.34615384615384615</v>
      </c>
      <c r="G85" s="170">
        <f>SUM(G83:G84)</f>
        <v>34</v>
      </c>
      <c r="H85" s="171">
        <f t="shared" si="21"/>
        <v>3.7037037037037035E-2</v>
      </c>
      <c r="I85" s="170">
        <f>SUM(I83:I84)</f>
        <v>2161</v>
      </c>
      <c r="J85" s="168">
        <f>SUM(J83:J84)</f>
        <v>783</v>
      </c>
      <c r="K85" s="169">
        <f t="shared" si="22"/>
        <v>0.36233225358630261</v>
      </c>
      <c r="L85" s="170">
        <f>SUM(L83:L84)</f>
        <v>29</v>
      </c>
      <c r="M85" s="171">
        <f t="shared" si="23"/>
        <v>3.7037037037037035E-2</v>
      </c>
      <c r="N85" s="172">
        <f>SUM(N83:N84)</f>
        <v>-491</v>
      </c>
      <c r="O85" s="173">
        <f t="shared" si="24"/>
        <v>-0.18514328808446456</v>
      </c>
      <c r="P85" s="172">
        <f>SUM(P83:P84)</f>
        <v>-135</v>
      </c>
      <c r="Q85" s="173">
        <f t="shared" si="25"/>
        <v>-0.14705882352941177</v>
      </c>
      <c r="R85" s="174">
        <f>SUM(R83:R84)</f>
        <v>-5</v>
      </c>
      <c r="S85" s="175">
        <f t="shared" si="26"/>
        <v>-0.14705882352941177</v>
      </c>
    </row>
    <row r="86" spans="2:19" ht="18.75" customHeight="1" thickBot="1" x14ac:dyDescent="0.25">
      <c r="B86" s="191" t="s">
        <v>6</v>
      </c>
      <c r="C86" s="192"/>
      <c r="D86" s="176">
        <f>D64+D67+D70+D73+D76+D79++D82+D85</f>
        <v>28338</v>
      </c>
      <c r="E86" s="176">
        <f>E64+E67+E70+E73+E76+E79+E82+E85</f>
        <v>10067</v>
      </c>
      <c r="F86" s="177">
        <f t="shared" si="20"/>
        <v>0.35524737102124354</v>
      </c>
      <c r="G86" s="178">
        <f>G64+G67+G70+G73+G76+G79+G82+G85</f>
        <v>349</v>
      </c>
      <c r="H86" s="179">
        <f t="shared" si="21"/>
        <v>3.4667726234230652E-2</v>
      </c>
      <c r="I86" s="178">
        <f>I64+I67+I70+I73+I76+I79+I82+I85</f>
        <v>26180</v>
      </c>
      <c r="J86" s="176">
        <f>J64+J67+J70+J73+J76+J79+J82+J85</f>
        <v>9941</v>
      </c>
      <c r="K86" s="177">
        <f t="shared" si="22"/>
        <v>0.37971734148204739</v>
      </c>
      <c r="L86" s="178">
        <f>L64+L67+L70+L73+L76+L79+L82+L85</f>
        <v>383</v>
      </c>
      <c r="M86" s="179">
        <f t="shared" si="23"/>
        <v>3.8527311135700633E-2</v>
      </c>
      <c r="N86" s="180">
        <f>N64+N67+N70+N73+N76+N79+N82+N85</f>
        <v>-2158</v>
      </c>
      <c r="O86" s="181">
        <f t="shared" si="24"/>
        <v>-7.6152163173124426E-2</v>
      </c>
      <c r="P86" s="182">
        <f>P64+P67+P70+P73+P76+P79+P82+P85</f>
        <v>-126</v>
      </c>
      <c r="Q86" s="181">
        <f t="shared" si="25"/>
        <v>-1.2516141849607629E-2</v>
      </c>
      <c r="R86" s="182">
        <f>R64+R67+R70+R73+R76+R79+R82+R85</f>
        <v>34</v>
      </c>
      <c r="S86" s="183">
        <f t="shared" si="26"/>
        <v>9.7421203438395415E-2</v>
      </c>
    </row>
    <row r="87" spans="2:19" ht="18.75" customHeight="1" x14ac:dyDescent="0.2">
      <c r="N87" s="115"/>
      <c r="O87" s="115"/>
      <c r="P87" s="115"/>
      <c r="Q87" s="115"/>
      <c r="R87" s="115"/>
      <c r="S87" s="116"/>
    </row>
  </sheetData>
  <mergeCells count="49">
    <mergeCell ref="B1:S1"/>
    <mergeCell ref="B3:S3"/>
    <mergeCell ref="C5:H5"/>
    <mergeCell ref="I5:N5"/>
    <mergeCell ref="O5:T5"/>
    <mergeCell ref="B2:S2"/>
    <mergeCell ref="B26:C26"/>
    <mergeCell ref="R6:T6"/>
    <mergeCell ref="A8:B8"/>
    <mergeCell ref="A9:B9"/>
    <mergeCell ref="D18:H18"/>
    <mergeCell ref="I18:M18"/>
    <mergeCell ref="N18:S18"/>
    <mergeCell ref="C6:E6"/>
    <mergeCell ref="F6:H6"/>
    <mergeCell ref="I6:K6"/>
    <mergeCell ref="L6:N6"/>
    <mergeCell ref="O6:Q6"/>
    <mergeCell ref="A10:B10"/>
    <mergeCell ref="A11:B11"/>
    <mergeCell ref="B20:B22"/>
    <mergeCell ref="B23:B25"/>
    <mergeCell ref="B46:B48"/>
    <mergeCell ref="D31:H31"/>
    <mergeCell ref="I31:M31"/>
    <mergeCell ref="N31:S31"/>
    <mergeCell ref="A29:T29"/>
    <mergeCell ref="B33:B35"/>
    <mergeCell ref="B36:B38"/>
    <mergeCell ref="B39:C39"/>
    <mergeCell ref="D44:H44"/>
    <mergeCell ref="I44:M44"/>
    <mergeCell ref="N44:S44"/>
    <mergeCell ref="A42:T42"/>
    <mergeCell ref="B49:B51"/>
    <mergeCell ref="B52:C52"/>
    <mergeCell ref="D60:H60"/>
    <mergeCell ref="I60:M60"/>
    <mergeCell ref="N60:S60"/>
    <mergeCell ref="A58:T58"/>
    <mergeCell ref="B80:B82"/>
    <mergeCell ref="B83:B85"/>
    <mergeCell ref="B86:C86"/>
    <mergeCell ref="B62:B64"/>
    <mergeCell ref="B65:B67"/>
    <mergeCell ref="B68:B70"/>
    <mergeCell ref="B71:B73"/>
    <mergeCell ref="B74:B76"/>
    <mergeCell ref="B77:B79"/>
  </mergeCells>
  <printOptions horizontalCentered="1"/>
  <pageMargins left="0.25" right="0.25" top="0.75" bottom="0.25" header="0.5" footer="0.5"/>
  <pageSetup scale="60" fitToHeight="2" orientation="portrait" r:id="rId1"/>
  <rowBreaks count="1" manualBreakCount="1">
    <brk id="5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/>
  </sheetViews>
  <sheetFormatPr defaultRowHeight="10.5" x14ac:dyDescent="0.15"/>
  <cols>
    <col min="1" max="1" width="12" bestFit="1" customWidth="1"/>
    <col min="2" max="2" width="24.33203125" bestFit="1" customWidth="1"/>
    <col min="3" max="3" width="15" bestFit="1" customWidth="1"/>
    <col min="4" max="4" width="16" bestFit="1" customWidth="1"/>
    <col min="5" max="5" width="15" bestFit="1" customWidth="1"/>
    <col min="6" max="6" width="36.1640625" bestFit="1" customWidth="1"/>
    <col min="7" max="7" width="10.83203125" bestFit="1" customWidth="1"/>
    <col min="8" max="8" width="12.33203125" bestFit="1" customWidth="1"/>
    <col min="9" max="9" width="10.83203125" bestFit="1" customWidth="1"/>
    <col min="10" max="10" width="12.33203125" bestFit="1" customWidth="1"/>
    <col min="11" max="11" width="10.83203125" bestFit="1" customWidth="1"/>
    <col min="12" max="12" width="12.33203125" bestFit="1" customWidth="1"/>
  </cols>
  <sheetData>
    <row r="1" spans="1:12" ht="12.75" x14ac:dyDescent="0.2">
      <c r="A1" s="184" t="s">
        <v>42</v>
      </c>
      <c r="B1" s="184" t="s">
        <v>43</v>
      </c>
      <c r="C1" s="184" t="s">
        <v>44</v>
      </c>
      <c r="D1" s="184" t="s">
        <v>45</v>
      </c>
      <c r="E1" s="184" t="s">
        <v>46</v>
      </c>
      <c r="F1" s="184" t="s">
        <v>47</v>
      </c>
      <c r="G1" s="185" t="s">
        <v>48</v>
      </c>
      <c r="H1" s="184" t="s">
        <v>49</v>
      </c>
      <c r="I1" s="185" t="s">
        <v>50</v>
      </c>
      <c r="J1" s="184" t="s">
        <v>51</v>
      </c>
      <c r="K1" s="185" t="s">
        <v>52</v>
      </c>
      <c r="L1" s="184" t="s">
        <v>53</v>
      </c>
    </row>
    <row r="2" spans="1:12" ht="12.75" x14ac:dyDescent="0.2">
      <c r="A2" s="184" t="s">
        <v>54</v>
      </c>
      <c r="B2" s="184" t="s">
        <v>55</v>
      </c>
      <c r="C2" s="184" t="s">
        <v>56</v>
      </c>
      <c r="D2" s="184" t="s">
        <v>57</v>
      </c>
      <c r="E2" s="184"/>
      <c r="F2" s="184"/>
      <c r="G2" s="185">
        <v>1015</v>
      </c>
      <c r="H2" s="186">
        <v>41177</v>
      </c>
      <c r="I2" s="185">
        <v>2102</v>
      </c>
      <c r="J2" s="186">
        <v>41150</v>
      </c>
      <c r="K2" s="185">
        <v>123</v>
      </c>
      <c r="L2" s="186">
        <v>41144</v>
      </c>
    </row>
    <row r="3" spans="1:12" ht="12.75" x14ac:dyDescent="0.2">
      <c r="A3" s="184" t="s">
        <v>54</v>
      </c>
      <c r="B3" s="184" t="s">
        <v>55</v>
      </c>
      <c r="C3" s="184" t="s">
        <v>58</v>
      </c>
      <c r="D3" s="184" t="s">
        <v>57</v>
      </c>
      <c r="E3" s="184"/>
      <c r="F3" s="184"/>
      <c r="G3" s="185">
        <v>15</v>
      </c>
      <c r="H3" s="186">
        <v>41177</v>
      </c>
      <c r="I3" s="185">
        <v>135</v>
      </c>
      <c r="J3" s="186">
        <v>41150</v>
      </c>
      <c r="K3" s="185">
        <v>7</v>
      </c>
      <c r="L3" s="186">
        <v>41144</v>
      </c>
    </row>
    <row r="4" spans="1:12" ht="12.75" x14ac:dyDescent="0.2">
      <c r="A4" s="184" t="s">
        <v>54</v>
      </c>
      <c r="B4" s="184" t="s">
        <v>59</v>
      </c>
      <c r="C4" s="184" t="s">
        <v>56</v>
      </c>
      <c r="D4" s="184" t="s">
        <v>57</v>
      </c>
      <c r="E4" s="184"/>
      <c r="F4" s="184"/>
      <c r="G4" s="185">
        <v>1058</v>
      </c>
      <c r="H4" s="186">
        <v>41177</v>
      </c>
      <c r="I4" s="185">
        <v>3175</v>
      </c>
      <c r="J4" s="186">
        <v>41150</v>
      </c>
      <c r="K4" s="185">
        <v>2015</v>
      </c>
      <c r="L4" s="186">
        <v>41144</v>
      </c>
    </row>
    <row r="5" spans="1:12" ht="12.75" x14ac:dyDescent="0.2">
      <c r="A5" s="184" t="s">
        <v>54</v>
      </c>
      <c r="B5" s="184" t="s">
        <v>59</v>
      </c>
      <c r="C5" s="184" t="s">
        <v>58</v>
      </c>
      <c r="D5" s="184" t="s">
        <v>57</v>
      </c>
      <c r="E5" s="184"/>
      <c r="F5" s="184"/>
      <c r="G5" s="185">
        <v>15</v>
      </c>
      <c r="H5" s="186">
        <v>41177</v>
      </c>
      <c r="I5" s="185">
        <v>112</v>
      </c>
      <c r="J5" s="186">
        <v>41150</v>
      </c>
      <c r="K5" s="185">
        <v>42</v>
      </c>
      <c r="L5" s="186">
        <v>41144</v>
      </c>
    </row>
    <row r="6" spans="1:12" ht="12.75" x14ac:dyDescent="0.2">
      <c r="A6" s="184" t="s">
        <v>60</v>
      </c>
      <c r="B6" s="184" t="s">
        <v>61</v>
      </c>
      <c r="C6" s="184" t="s">
        <v>62</v>
      </c>
      <c r="D6" s="184" t="s">
        <v>55</v>
      </c>
      <c r="E6" s="184" t="s">
        <v>56</v>
      </c>
      <c r="F6" s="184"/>
      <c r="G6" s="185">
        <v>4366</v>
      </c>
      <c r="H6" s="186">
        <v>40911</v>
      </c>
      <c r="I6" s="185">
        <v>1390</v>
      </c>
      <c r="J6" s="186">
        <v>36525</v>
      </c>
      <c r="K6" s="185">
        <v>55</v>
      </c>
      <c r="L6" s="186">
        <v>36525</v>
      </c>
    </row>
    <row r="7" spans="1:12" ht="12.75" x14ac:dyDescent="0.2">
      <c r="A7" s="184" t="s">
        <v>60</v>
      </c>
      <c r="B7" s="184" t="s">
        <v>61</v>
      </c>
      <c r="C7" s="184" t="s">
        <v>62</v>
      </c>
      <c r="D7" s="184" t="s">
        <v>55</v>
      </c>
      <c r="E7" s="184" t="s">
        <v>58</v>
      </c>
      <c r="F7" s="184"/>
      <c r="G7" s="185">
        <v>205</v>
      </c>
      <c r="H7" s="186">
        <v>40911</v>
      </c>
      <c r="I7" s="185">
        <v>12</v>
      </c>
      <c r="J7" s="186">
        <v>36525</v>
      </c>
      <c r="K7" s="185">
        <v>3</v>
      </c>
      <c r="L7" s="186">
        <v>36525</v>
      </c>
    </row>
    <row r="8" spans="1:12" ht="12.75" x14ac:dyDescent="0.2">
      <c r="A8" s="184" t="s">
        <v>60</v>
      </c>
      <c r="B8" s="184" t="s">
        <v>61</v>
      </c>
      <c r="C8" s="184" t="s">
        <v>62</v>
      </c>
      <c r="D8" s="184" t="s">
        <v>59</v>
      </c>
      <c r="E8" s="184" t="s">
        <v>56</v>
      </c>
      <c r="F8" s="184"/>
      <c r="G8" s="185">
        <v>1413</v>
      </c>
      <c r="H8" s="186">
        <v>40911</v>
      </c>
      <c r="I8" s="185">
        <v>519</v>
      </c>
      <c r="J8" s="186">
        <v>36525</v>
      </c>
      <c r="K8" s="185">
        <v>0</v>
      </c>
      <c r="L8" s="186">
        <v>36525</v>
      </c>
    </row>
    <row r="9" spans="1:12" ht="12.75" x14ac:dyDescent="0.2">
      <c r="A9" s="184" t="s">
        <v>60</v>
      </c>
      <c r="B9" s="184" t="s">
        <v>61</v>
      </c>
      <c r="C9" s="184" t="s">
        <v>62</v>
      </c>
      <c r="D9" s="184" t="s">
        <v>59</v>
      </c>
      <c r="E9" s="184" t="s">
        <v>58</v>
      </c>
      <c r="F9" s="184"/>
      <c r="G9" s="185">
        <v>107</v>
      </c>
      <c r="H9" s="186">
        <v>40911</v>
      </c>
      <c r="I9" s="185">
        <v>24</v>
      </c>
      <c r="J9" s="186">
        <v>36525</v>
      </c>
      <c r="K9" s="185">
        <v>0</v>
      </c>
      <c r="L9" s="186">
        <v>36525</v>
      </c>
    </row>
    <row r="10" spans="1:12" ht="12.75" x14ac:dyDescent="0.2">
      <c r="A10" s="184" t="s">
        <v>60</v>
      </c>
      <c r="B10" s="184" t="s">
        <v>61</v>
      </c>
      <c r="C10" s="184" t="s">
        <v>63</v>
      </c>
      <c r="D10" s="184" t="s">
        <v>55</v>
      </c>
      <c r="E10" s="184" t="s">
        <v>56</v>
      </c>
      <c r="F10" s="184"/>
      <c r="G10" s="185">
        <v>4065</v>
      </c>
      <c r="H10" s="186">
        <v>41277</v>
      </c>
      <c r="I10" s="185">
        <v>1413</v>
      </c>
      <c r="J10" s="186">
        <v>36525</v>
      </c>
      <c r="K10" s="185">
        <v>89</v>
      </c>
      <c r="L10" s="186">
        <v>36525</v>
      </c>
    </row>
    <row r="11" spans="1:12" ht="12.75" x14ac:dyDescent="0.2">
      <c r="A11" s="184" t="s">
        <v>60</v>
      </c>
      <c r="B11" s="184" t="s">
        <v>61</v>
      </c>
      <c r="C11" s="184" t="s">
        <v>63</v>
      </c>
      <c r="D11" s="184" t="s">
        <v>55</v>
      </c>
      <c r="E11" s="184" t="s">
        <v>58</v>
      </c>
      <c r="F11" s="184"/>
      <c r="G11" s="185">
        <v>173</v>
      </c>
      <c r="H11" s="186">
        <v>41277</v>
      </c>
      <c r="I11" s="185">
        <v>20</v>
      </c>
      <c r="J11" s="186">
        <v>36525</v>
      </c>
      <c r="K11" s="185">
        <v>3</v>
      </c>
      <c r="L11" s="186">
        <v>36525</v>
      </c>
    </row>
    <row r="12" spans="1:12" ht="12.75" x14ac:dyDescent="0.2">
      <c r="A12" s="184" t="s">
        <v>60</v>
      </c>
      <c r="B12" s="184" t="s">
        <v>61</v>
      </c>
      <c r="C12" s="184" t="s">
        <v>63</v>
      </c>
      <c r="D12" s="184" t="s">
        <v>59</v>
      </c>
      <c r="E12" s="184" t="s">
        <v>56</v>
      </c>
      <c r="F12" s="184"/>
      <c r="G12" s="185">
        <v>1003</v>
      </c>
      <c r="H12" s="186">
        <v>41277</v>
      </c>
      <c r="I12" s="185">
        <v>304</v>
      </c>
      <c r="J12" s="186">
        <v>36525</v>
      </c>
      <c r="K12" s="185">
        <v>0</v>
      </c>
      <c r="L12" s="186">
        <v>36525</v>
      </c>
    </row>
    <row r="13" spans="1:12" ht="12.75" x14ac:dyDescent="0.2">
      <c r="A13" s="184" t="s">
        <v>60</v>
      </c>
      <c r="B13" s="184" t="s">
        <v>61</v>
      </c>
      <c r="C13" s="184" t="s">
        <v>63</v>
      </c>
      <c r="D13" s="184" t="s">
        <v>59</v>
      </c>
      <c r="E13" s="184" t="s">
        <v>58</v>
      </c>
      <c r="F13" s="184"/>
      <c r="G13" s="185">
        <v>94</v>
      </c>
      <c r="H13" s="186">
        <v>41277</v>
      </c>
      <c r="I13" s="185">
        <v>18</v>
      </c>
      <c r="J13" s="186">
        <v>36525</v>
      </c>
      <c r="K13" s="185">
        <v>0</v>
      </c>
      <c r="L13" s="186">
        <v>36525</v>
      </c>
    </row>
    <row r="14" spans="1:12" ht="12.75" x14ac:dyDescent="0.2">
      <c r="A14" s="184" t="s">
        <v>60</v>
      </c>
      <c r="B14" s="184" t="s">
        <v>64</v>
      </c>
      <c r="C14" s="184" t="s">
        <v>65</v>
      </c>
      <c r="D14" s="184" t="s">
        <v>55</v>
      </c>
      <c r="E14" s="184" t="s">
        <v>56</v>
      </c>
      <c r="F14" s="184"/>
      <c r="G14" s="185">
        <v>11721</v>
      </c>
      <c r="H14" s="186">
        <v>40911</v>
      </c>
      <c r="I14" s="185">
        <v>3572</v>
      </c>
      <c r="J14" s="186">
        <v>36525</v>
      </c>
      <c r="K14" s="185">
        <v>85</v>
      </c>
      <c r="L14" s="186">
        <v>36525</v>
      </c>
    </row>
    <row r="15" spans="1:12" ht="12.75" x14ac:dyDescent="0.2">
      <c r="A15" s="184" t="s">
        <v>60</v>
      </c>
      <c r="B15" s="184" t="s">
        <v>64</v>
      </c>
      <c r="C15" s="184" t="s">
        <v>65</v>
      </c>
      <c r="D15" s="184" t="s">
        <v>55</v>
      </c>
      <c r="E15" s="184" t="s">
        <v>58</v>
      </c>
      <c r="F15" s="184"/>
      <c r="G15" s="185">
        <v>2581</v>
      </c>
      <c r="H15" s="186">
        <v>40911</v>
      </c>
      <c r="I15" s="185">
        <v>469</v>
      </c>
      <c r="J15" s="186">
        <v>36525</v>
      </c>
      <c r="K15" s="185">
        <v>14</v>
      </c>
      <c r="L15" s="186">
        <v>36525</v>
      </c>
    </row>
    <row r="16" spans="1:12" ht="12.75" x14ac:dyDescent="0.2">
      <c r="A16" s="184" t="s">
        <v>60</v>
      </c>
      <c r="B16" s="184" t="s">
        <v>64</v>
      </c>
      <c r="C16" s="184" t="s">
        <v>65</v>
      </c>
      <c r="D16" s="184" t="s">
        <v>59</v>
      </c>
      <c r="E16" s="184" t="s">
        <v>56</v>
      </c>
      <c r="F16" s="184"/>
      <c r="G16" s="185">
        <v>1038</v>
      </c>
      <c r="H16" s="186">
        <v>40911</v>
      </c>
      <c r="I16" s="185">
        <v>86</v>
      </c>
      <c r="J16" s="186">
        <v>36525</v>
      </c>
      <c r="K16" s="185">
        <v>0</v>
      </c>
      <c r="L16" s="186">
        <v>36525</v>
      </c>
    </row>
    <row r="17" spans="1:12" ht="12.75" x14ac:dyDescent="0.2">
      <c r="A17" s="184" t="s">
        <v>60</v>
      </c>
      <c r="B17" s="184" t="s">
        <v>64</v>
      </c>
      <c r="C17" s="184" t="s">
        <v>65</v>
      </c>
      <c r="D17" s="184" t="s">
        <v>59</v>
      </c>
      <c r="E17" s="184" t="s">
        <v>58</v>
      </c>
      <c r="F17" s="184"/>
      <c r="G17" s="185">
        <v>254</v>
      </c>
      <c r="H17" s="186">
        <v>40911</v>
      </c>
      <c r="I17" s="185">
        <v>7</v>
      </c>
      <c r="J17" s="186">
        <v>36525</v>
      </c>
      <c r="K17" s="185">
        <v>0</v>
      </c>
      <c r="L17" s="186">
        <v>36525</v>
      </c>
    </row>
    <row r="18" spans="1:12" ht="12.75" x14ac:dyDescent="0.2">
      <c r="A18" s="184" t="s">
        <v>60</v>
      </c>
      <c r="B18" s="184" t="s">
        <v>64</v>
      </c>
      <c r="C18" s="184" t="s">
        <v>66</v>
      </c>
      <c r="D18" s="184" t="s">
        <v>55</v>
      </c>
      <c r="E18" s="184" t="s">
        <v>56</v>
      </c>
      <c r="F18" s="184"/>
      <c r="G18" s="185">
        <v>11293</v>
      </c>
      <c r="H18" s="186">
        <v>41277</v>
      </c>
      <c r="I18" s="185">
        <v>3787</v>
      </c>
      <c r="J18" s="186">
        <v>36525</v>
      </c>
      <c r="K18" s="185">
        <v>161</v>
      </c>
      <c r="L18" s="186">
        <v>36525</v>
      </c>
    </row>
    <row r="19" spans="1:12" ht="12.75" x14ac:dyDescent="0.2">
      <c r="A19" s="184" t="s">
        <v>60</v>
      </c>
      <c r="B19" s="184" t="s">
        <v>64</v>
      </c>
      <c r="C19" s="184" t="s">
        <v>66</v>
      </c>
      <c r="D19" s="184" t="s">
        <v>55</v>
      </c>
      <c r="E19" s="184" t="s">
        <v>58</v>
      </c>
      <c r="F19" s="184"/>
      <c r="G19" s="185">
        <v>2198</v>
      </c>
      <c r="H19" s="186">
        <v>41277</v>
      </c>
      <c r="I19" s="185">
        <v>520</v>
      </c>
      <c r="J19" s="186">
        <v>36525</v>
      </c>
      <c r="K19" s="185">
        <v>22</v>
      </c>
      <c r="L19" s="186">
        <v>36525</v>
      </c>
    </row>
    <row r="20" spans="1:12" ht="12.75" x14ac:dyDescent="0.2">
      <c r="A20" s="184" t="s">
        <v>60</v>
      </c>
      <c r="B20" s="184" t="s">
        <v>64</v>
      </c>
      <c r="C20" s="184" t="s">
        <v>66</v>
      </c>
      <c r="D20" s="184" t="s">
        <v>59</v>
      </c>
      <c r="E20" s="184" t="s">
        <v>56</v>
      </c>
      <c r="F20" s="184"/>
      <c r="G20" s="185">
        <v>814</v>
      </c>
      <c r="H20" s="186">
        <v>41277</v>
      </c>
      <c r="I20" s="185">
        <v>115</v>
      </c>
      <c r="J20" s="186">
        <v>36525</v>
      </c>
      <c r="K20" s="185">
        <v>0</v>
      </c>
      <c r="L20" s="186">
        <v>36525</v>
      </c>
    </row>
    <row r="21" spans="1:12" ht="12.75" x14ac:dyDescent="0.2">
      <c r="A21" s="184" t="s">
        <v>60</v>
      </c>
      <c r="B21" s="184" t="s">
        <v>64</v>
      </c>
      <c r="C21" s="184" t="s">
        <v>66</v>
      </c>
      <c r="D21" s="184" t="s">
        <v>59</v>
      </c>
      <c r="E21" s="184" t="s">
        <v>58</v>
      </c>
      <c r="F21" s="184"/>
      <c r="G21" s="185">
        <v>215</v>
      </c>
      <c r="H21" s="186">
        <v>41277</v>
      </c>
      <c r="I21" s="185">
        <v>8</v>
      </c>
      <c r="J21" s="186">
        <v>36525</v>
      </c>
      <c r="K21" s="185">
        <v>0</v>
      </c>
      <c r="L21" s="186">
        <v>36525</v>
      </c>
    </row>
    <row r="22" spans="1:12" ht="12.75" x14ac:dyDescent="0.2">
      <c r="A22" s="184" t="s">
        <v>60</v>
      </c>
      <c r="B22" s="184" t="s">
        <v>67</v>
      </c>
      <c r="C22" s="184" t="s">
        <v>68</v>
      </c>
      <c r="D22" s="184" t="s">
        <v>55</v>
      </c>
      <c r="E22" s="184" t="s">
        <v>56</v>
      </c>
      <c r="F22" s="184"/>
      <c r="G22" s="185">
        <v>603</v>
      </c>
      <c r="H22" s="186">
        <v>40911</v>
      </c>
      <c r="I22" s="185">
        <v>522</v>
      </c>
      <c r="J22" s="186">
        <v>36525</v>
      </c>
      <c r="K22" s="185">
        <v>182</v>
      </c>
      <c r="L22" s="186">
        <v>36525</v>
      </c>
    </row>
    <row r="23" spans="1:12" ht="12.75" x14ac:dyDescent="0.2">
      <c r="A23" s="184" t="s">
        <v>60</v>
      </c>
      <c r="B23" s="184" t="s">
        <v>67</v>
      </c>
      <c r="C23" s="184" t="s">
        <v>68</v>
      </c>
      <c r="D23" s="184" t="s">
        <v>55</v>
      </c>
      <c r="E23" s="184" t="s">
        <v>58</v>
      </c>
      <c r="F23" s="184"/>
      <c r="G23" s="185">
        <v>94</v>
      </c>
      <c r="H23" s="186">
        <v>40911</v>
      </c>
      <c r="I23" s="185">
        <v>81</v>
      </c>
      <c r="J23" s="186">
        <v>36525</v>
      </c>
      <c r="K23" s="185">
        <v>10</v>
      </c>
      <c r="L23" s="186">
        <v>36525</v>
      </c>
    </row>
    <row r="24" spans="1:12" ht="12.75" x14ac:dyDescent="0.2">
      <c r="A24" s="184" t="s">
        <v>60</v>
      </c>
      <c r="B24" s="184" t="s">
        <v>67</v>
      </c>
      <c r="C24" s="184" t="s">
        <v>68</v>
      </c>
      <c r="D24" s="184" t="s">
        <v>59</v>
      </c>
      <c r="E24" s="184" t="s">
        <v>56</v>
      </c>
      <c r="F24" s="184"/>
      <c r="G24" s="185">
        <v>5493</v>
      </c>
      <c r="H24" s="186">
        <v>40911</v>
      </c>
      <c r="I24" s="185">
        <v>3245</v>
      </c>
      <c r="J24" s="186">
        <v>36525</v>
      </c>
      <c r="K24" s="185">
        <v>0</v>
      </c>
      <c r="L24" s="186">
        <v>36525</v>
      </c>
    </row>
    <row r="25" spans="1:12" ht="12.75" x14ac:dyDescent="0.2">
      <c r="A25" s="184" t="s">
        <v>60</v>
      </c>
      <c r="B25" s="184" t="s">
        <v>67</v>
      </c>
      <c r="C25" s="184" t="s">
        <v>68</v>
      </c>
      <c r="D25" s="184" t="s">
        <v>59</v>
      </c>
      <c r="E25" s="184" t="s">
        <v>58</v>
      </c>
      <c r="F25" s="184"/>
      <c r="G25" s="185">
        <v>463</v>
      </c>
      <c r="H25" s="186">
        <v>40911</v>
      </c>
      <c r="I25" s="185">
        <v>140</v>
      </c>
      <c r="J25" s="186">
        <v>36525</v>
      </c>
      <c r="K25" s="185">
        <v>0</v>
      </c>
      <c r="L25" s="186">
        <v>36525</v>
      </c>
    </row>
    <row r="26" spans="1:12" ht="12.75" x14ac:dyDescent="0.2">
      <c r="A26" s="184" t="s">
        <v>60</v>
      </c>
      <c r="B26" s="184" t="s">
        <v>67</v>
      </c>
      <c r="C26" s="184" t="s">
        <v>69</v>
      </c>
      <c r="D26" s="184" t="s">
        <v>55</v>
      </c>
      <c r="E26" s="184" t="s">
        <v>56</v>
      </c>
      <c r="F26" s="184"/>
      <c r="G26" s="185">
        <v>260</v>
      </c>
      <c r="H26" s="186">
        <v>41277</v>
      </c>
      <c r="I26" s="185">
        <v>203</v>
      </c>
      <c r="J26" s="186">
        <v>36525</v>
      </c>
      <c r="K26" s="185">
        <v>94</v>
      </c>
      <c r="L26" s="186">
        <v>36525</v>
      </c>
    </row>
    <row r="27" spans="1:12" ht="12.75" x14ac:dyDescent="0.2">
      <c r="A27" s="184" t="s">
        <v>60</v>
      </c>
      <c r="B27" s="184" t="s">
        <v>67</v>
      </c>
      <c r="C27" s="184" t="s">
        <v>69</v>
      </c>
      <c r="D27" s="184" t="s">
        <v>55</v>
      </c>
      <c r="E27" s="184" t="s">
        <v>58</v>
      </c>
      <c r="F27" s="184"/>
      <c r="G27" s="185">
        <v>47</v>
      </c>
      <c r="H27" s="186">
        <v>41277</v>
      </c>
      <c r="I27" s="185">
        <v>33</v>
      </c>
      <c r="J27" s="186">
        <v>36525</v>
      </c>
      <c r="K27" s="185">
        <v>14</v>
      </c>
      <c r="L27" s="186">
        <v>36525</v>
      </c>
    </row>
    <row r="28" spans="1:12" ht="12.75" x14ac:dyDescent="0.2">
      <c r="A28" s="184" t="s">
        <v>60</v>
      </c>
      <c r="B28" s="184" t="s">
        <v>67</v>
      </c>
      <c r="C28" s="184" t="s">
        <v>69</v>
      </c>
      <c r="D28" s="184" t="s">
        <v>59</v>
      </c>
      <c r="E28" s="184" t="s">
        <v>56</v>
      </c>
      <c r="F28" s="184"/>
      <c r="G28" s="185">
        <v>5597</v>
      </c>
      <c r="H28" s="186">
        <v>41277</v>
      </c>
      <c r="I28" s="185">
        <v>3411</v>
      </c>
      <c r="J28" s="186">
        <v>36525</v>
      </c>
      <c r="K28" s="185">
        <v>0</v>
      </c>
      <c r="L28" s="186">
        <v>36525</v>
      </c>
    </row>
    <row r="29" spans="1:12" ht="12.75" x14ac:dyDescent="0.2">
      <c r="A29" s="184" t="s">
        <v>60</v>
      </c>
      <c r="B29" s="184" t="s">
        <v>67</v>
      </c>
      <c r="C29" s="184" t="s">
        <v>69</v>
      </c>
      <c r="D29" s="184" t="s">
        <v>59</v>
      </c>
      <c r="E29" s="184" t="s">
        <v>58</v>
      </c>
      <c r="F29" s="184"/>
      <c r="G29" s="185">
        <v>421</v>
      </c>
      <c r="H29" s="186">
        <v>41277</v>
      </c>
      <c r="I29" s="185">
        <v>109</v>
      </c>
      <c r="J29" s="186">
        <v>36525</v>
      </c>
      <c r="K29" s="185">
        <v>0</v>
      </c>
      <c r="L29" s="186">
        <v>36525</v>
      </c>
    </row>
    <row r="30" spans="1:12" ht="12.75" x14ac:dyDescent="0.2">
      <c r="A30" s="184" t="s">
        <v>60</v>
      </c>
      <c r="B30" s="184" t="s">
        <v>70</v>
      </c>
      <c r="C30" s="184" t="s">
        <v>71</v>
      </c>
      <c r="D30" s="184" t="s">
        <v>55</v>
      </c>
      <c r="E30" s="184" t="s">
        <v>68</v>
      </c>
      <c r="F30" s="184" t="s">
        <v>65</v>
      </c>
      <c r="G30" s="185">
        <v>2353</v>
      </c>
      <c r="H30" s="186">
        <v>36525</v>
      </c>
      <c r="I30" s="185">
        <v>733</v>
      </c>
      <c r="J30" s="186">
        <v>36525</v>
      </c>
      <c r="K30" s="185">
        <v>42</v>
      </c>
      <c r="L30" s="186">
        <v>36525</v>
      </c>
    </row>
    <row r="31" spans="1:12" ht="12.75" x14ac:dyDescent="0.2">
      <c r="A31" s="184" t="s">
        <v>60</v>
      </c>
      <c r="B31" s="184" t="s">
        <v>70</v>
      </c>
      <c r="C31" s="184" t="s">
        <v>71</v>
      </c>
      <c r="D31" s="184" t="s">
        <v>59</v>
      </c>
      <c r="E31" s="184" t="s">
        <v>68</v>
      </c>
      <c r="F31" s="184" t="s">
        <v>65</v>
      </c>
      <c r="G31" s="185">
        <v>1106</v>
      </c>
      <c r="H31" s="186">
        <v>36525</v>
      </c>
      <c r="I31" s="185">
        <v>535</v>
      </c>
      <c r="J31" s="186">
        <v>36525</v>
      </c>
      <c r="K31" s="185">
        <v>0</v>
      </c>
      <c r="L31" s="186">
        <v>36525</v>
      </c>
    </row>
    <row r="32" spans="1:12" ht="12.75" x14ac:dyDescent="0.2">
      <c r="A32" s="184" t="s">
        <v>60</v>
      </c>
      <c r="B32" s="184" t="s">
        <v>70</v>
      </c>
      <c r="C32" s="184" t="s">
        <v>72</v>
      </c>
      <c r="D32" s="184" t="s">
        <v>55</v>
      </c>
      <c r="E32" s="184" t="s">
        <v>69</v>
      </c>
      <c r="F32" s="184" t="s">
        <v>66</v>
      </c>
      <c r="G32" s="185">
        <v>2228</v>
      </c>
      <c r="H32" s="186">
        <v>36525</v>
      </c>
      <c r="I32" s="185">
        <v>718</v>
      </c>
      <c r="J32" s="186">
        <v>36525</v>
      </c>
      <c r="K32" s="185">
        <v>47</v>
      </c>
      <c r="L32" s="186">
        <v>36525</v>
      </c>
    </row>
    <row r="33" spans="1:12" ht="12.75" x14ac:dyDescent="0.2">
      <c r="A33" s="184" t="s">
        <v>60</v>
      </c>
      <c r="B33" s="184" t="s">
        <v>70</v>
      </c>
      <c r="C33" s="184" t="s">
        <v>72</v>
      </c>
      <c r="D33" s="184" t="s">
        <v>59</v>
      </c>
      <c r="E33" s="184" t="s">
        <v>69</v>
      </c>
      <c r="F33" s="184" t="s">
        <v>66</v>
      </c>
      <c r="G33" s="185">
        <v>945</v>
      </c>
      <c r="H33" s="186">
        <v>36525</v>
      </c>
      <c r="I33" s="185">
        <v>466</v>
      </c>
      <c r="J33" s="186">
        <v>36525</v>
      </c>
      <c r="K33" s="185">
        <v>0</v>
      </c>
      <c r="L33" s="186">
        <v>36525</v>
      </c>
    </row>
    <row r="34" spans="1:12" ht="12.75" x14ac:dyDescent="0.2">
      <c r="A34" s="184" t="s">
        <v>60</v>
      </c>
      <c r="B34" s="184" t="s">
        <v>73</v>
      </c>
      <c r="C34" s="184" t="s">
        <v>71</v>
      </c>
      <c r="D34" s="184" t="s">
        <v>55</v>
      </c>
      <c r="E34" s="184" t="s">
        <v>68</v>
      </c>
      <c r="F34" s="184" t="s">
        <v>65</v>
      </c>
      <c r="G34" s="185">
        <v>3014</v>
      </c>
      <c r="H34" s="186">
        <v>36525</v>
      </c>
      <c r="I34" s="185">
        <v>872</v>
      </c>
      <c r="J34" s="186">
        <v>36525</v>
      </c>
      <c r="K34" s="185">
        <v>46</v>
      </c>
      <c r="L34" s="186">
        <v>36525</v>
      </c>
    </row>
    <row r="35" spans="1:12" ht="12.75" x14ac:dyDescent="0.2">
      <c r="A35" s="184" t="s">
        <v>60</v>
      </c>
      <c r="B35" s="184" t="s">
        <v>73</v>
      </c>
      <c r="C35" s="184" t="s">
        <v>71</v>
      </c>
      <c r="D35" s="184" t="s">
        <v>59</v>
      </c>
      <c r="E35" s="184" t="s">
        <v>68</v>
      </c>
      <c r="F35" s="184" t="s">
        <v>65</v>
      </c>
      <c r="G35" s="185">
        <v>1864</v>
      </c>
      <c r="H35" s="186">
        <v>36525</v>
      </c>
      <c r="I35" s="185">
        <v>909</v>
      </c>
      <c r="J35" s="186">
        <v>36525</v>
      </c>
      <c r="K35" s="185">
        <v>0</v>
      </c>
      <c r="L35" s="186">
        <v>36525</v>
      </c>
    </row>
    <row r="36" spans="1:12" ht="12.75" x14ac:dyDescent="0.2">
      <c r="A36" s="184" t="s">
        <v>60</v>
      </c>
      <c r="B36" s="184" t="s">
        <v>73</v>
      </c>
      <c r="C36" s="184" t="s">
        <v>72</v>
      </c>
      <c r="D36" s="184" t="s">
        <v>55</v>
      </c>
      <c r="E36" s="184" t="s">
        <v>69</v>
      </c>
      <c r="F36" s="184" t="s">
        <v>66</v>
      </c>
      <c r="G36" s="185">
        <v>2839</v>
      </c>
      <c r="H36" s="186">
        <v>36525</v>
      </c>
      <c r="I36" s="185">
        <v>935</v>
      </c>
      <c r="J36" s="186">
        <v>36525</v>
      </c>
      <c r="K36" s="185">
        <v>62</v>
      </c>
      <c r="L36" s="186">
        <v>36525</v>
      </c>
    </row>
    <row r="37" spans="1:12" ht="12.75" x14ac:dyDescent="0.2">
      <c r="A37" s="184" t="s">
        <v>60</v>
      </c>
      <c r="B37" s="184" t="s">
        <v>73</v>
      </c>
      <c r="C37" s="184" t="s">
        <v>72</v>
      </c>
      <c r="D37" s="184" t="s">
        <v>59</v>
      </c>
      <c r="E37" s="184" t="s">
        <v>69</v>
      </c>
      <c r="F37" s="184" t="s">
        <v>66</v>
      </c>
      <c r="G37" s="185">
        <v>1733</v>
      </c>
      <c r="H37" s="186">
        <v>36525</v>
      </c>
      <c r="I37" s="185">
        <v>880</v>
      </c>
      <c r="J37" s="186">
        <v>36525</v>
      </c>
      <c r="K37" s="185">
        <v>0</v>
      </c>
      <c r="L37" s="186">
        <v>36525</v>
      </c>
    </row>
    <row r="38" spans="1:12" ht="12.75" x14ac:dyDescent="0.2">
      <c r="A38" s="184" t="s">
        <v>60</v>
      </c>
      <c r="B38" s="184" t="s">
        <v>74</v>
      </c>
      <c r="C38" s="184" t="s">
        <v>71</v>
      </c>
      <c r="D38" s="184" t="s">
        <v>55</v>
      </c>
      <c r="E38" s="184" t="s">
        <v>68</v>
      </c>
      <c r="F38" s="184" t="s">
        <v>65</v>
      </c>
      <c r="G38" s="185">
        <v>1369</v>
      </c>
      <c r="H38" s="186">
        <v>36525</v>
      </c>
      <c r="I38" s="185">
        <v>407</v>
      </c>
      <c r="J38" s="186">
        <v>36525</v>
      </c>
      <c r="K38" s="185">
        <v>33</v>
      </c>
      <c r="L38" s="186">
        <v>36525</v>
      </c>
    </row>
    <row r="39" spans="1:12" ht="12.75" x14ac:dyDescent="0.2">
      <c r="A39" s="184" t="s">
        <v>60</v>
      </c>
      <c r="B39" s="184" t="s">
        <v>74</v>
      </c>
      <c r="C39" s="184" t="s">
        <v>71</v>
      </c>
      <c r="D39" s="184" t="s">
        <v>59</v>
      </c>
      <c r="E39" s="184" t="s">
        <v>68</v>
      </c>
      <c r="F39" s="184" t="s">
        <v>65</v>
      </c>
      <c r="G39" s="185">
        <v>905</v>
      </c>
      <c r="H39" s="186">
        <v>36525</v>
      </c>
      <c r="I39" s="185">
        <v>411</v>
      </c>
      <c r="J39" s="186">
        <v>36525</v>
      </c>
      <c r="K39" s="185">
        <v>0</v>
      </c>
      <c r="L39" s="186">
        <v>36525</v>
      </c>
    </row>
    <row r="40" spans="1:12" ht="12.75" x14ac:dyDescent="0.2">
      <c r="A40" s="184" t="s">
        <v>60</v>
      </c>
      <c r="B40" s="184" t="s">
        <v>74</v>
      </c>
      <c r="C40" s="184" t="s">
        <v>72</v>
      </c>
      <c r="D40" s="184" t="s">
        <v>55</v>
      </c>
      <c r="E40" s="184" t="s">
        <v>69</v>
      </c>
      <c r="F40" s="184" t="s">
        <v>66</v>
      </c>
      <c r="G40" s="185">
        <v>1336</v>
      </c>
      <c r="H40" s="186">
        <v>36525</v>
      </c>
      <c r="I40" s="185">
        <v>433</v>
      </c>
      <c r="J40" s="186">
        <v>36525</v>
      </c>
      <c r="K40" s="185">
        <v>36</v>
      </c>
      <c r="L40" s="186">
        <v>36525</v>
      </c>
    </row>
    <row r="41" spans="1:12" ht="12.75" x14ac:dyDescent="0.2">
      <c r="A41" s="184" t="s">
        <v>60</v>
      </c>
      <c r="B41" s="184" t="s">
        <v>74</v>
      </c>
      <c r="C41" s="184" t="s">
        <v>72</v>
      </c>
      <c r="D41" s="184" t="s">
        <v>59</v>
      </c>
      <c r="E41" s="184" t="s">
        <v>69</v>
      </c>
      <c r="F41" s="184" t="s">
        <v>66</v>
      </c>
      <c r="G41" s="185">
        <v>835</v>
      </c>
      <c r="H41" s="186">
        <v>36525</v>
      </c>
      <c r="I41" s="185">
        <v>444</v>
      </c>
      <c r="J41" s="186">
        <v>36525</v>
      </c>
      <c r="K41" s="185">
        <v>0</v>
      </c>
      <c r="L41" s="186">
        <v>36525</v>
      </c>
    </row>
    <row r="42" spans="1:12" ht="12.75" x14ac:dyDescent="0.2">
      <c r="A42" s="184" t="s">
        <v>60</v>
      </c>
      <c r="B42" s="184" t="s">
        <v>75</v>
      </c>
      <c r="C42" s="184" t="s">
        <v>71</v>
      </c>
      <c r="D42" s="184" t="s">
        <v>55</v>
      </c>
      <c r="E42" s="184" t="s">
        <v>68</v>
      </c>
      <c r="F42" s="184" t="s">
        <v>65</v>
      </c>
      <c r="G42" s="185">
        <v>1545</v>
      </c>
      <c r="H42" s="186">
        <v>36525</v>
      </c>
      <c r="I42" s="185">
        <v>550</v>
      </c>
      <c r="J42" s="186">
        <v>36525</v>
      </c>
      <c r="K42" s="185">
        <v>39</v>
      </c>
      <c r="L42" s="186">
        <v>36525</v>
      </c>
    </row>
    <row r="43" spans="1:12" ht="12.75" x14ac:dyDescent="0.2">
      <c r="A43" s="184" t="s">
        <v>60</v>
      </c>
      <c r="B43" s="184" t="s">
        <v>75</v>
      </c>
      <c r="C43" s="184" t="s">
        <v>71</v>
      </c>
      <c r="D43" s="184" t="s">
        <v>59</v>
      </c>
      <c r="E43" s="184" t="s">
        <v>68</v>
      </c>
      <c r="F43" s="184" t="s">
        <v>65</v>
      </c>
      <c r="G43" s="185">
        <v>535</v>
      </c>
      <c r="H43" s="186">
        <v>36525</v>
      </c>
      <c r="I43" s="185">
        <v>229</v>
      </c>
      <c r="J43" s="186">
        <v>36525</v>
      </c>
      <c r="K43" s="185">
        <v>0</v>
      </c>
      <c r="L43" s="186">
        <v>36525</v>
      </c>
    </row>
    <row r="44" spans="1:12" ht="12.75" x14ac:dyDescent="0.2">
      <c r="A44" s="184" t="s">
        <v>60</v>
      </c>
      <c r="B44" s="184" t="s">
        <v>75</v>
      </c>
      <c r="C44" s="184" t="s">
        <v>72</v>
      </c>
      <c r="D44" s="184" t="s">
        <v>55</v>
      </c>
      <c r="E44" s="184" t="s">
        <v>69</v>
      </c>
      <c r="F44" s="184" t="s">
        <v>66</v>
      </c>
      <c r="G44" s="185">
        <v>1408</v>
      </c>
      <c r="H44" s="186">
        <v>36525</v>
      </c>
      <c r="I44" s="185">
        <v>515</v>
      </c>
      <c r="J44" s="186">
        <v>36525</v>
      </c>
      <c r="K44" s="185">
        <v>38</v>
      </c>
      <c r="L44" s="186">
        <v>36525</v>
      </c>
    </row>
    <row r="45" spans="1:12" ht="12.75" x14ac:dyDescent="0.2">
      <c r="A45" s="184" t="s">
        <v>60</v>
      </c>
      <c r="B45" s="184" t="s">
        <v>75</v>
      </c>
      <c r="C45" s="184" t="s">
        <v>72</v>
      </c>
      <c r="D45" s="184" t="s">
        <v>59</v>
      </c>
      <c r="E45" s="184" t="s">
        <v>69</v>
      </c>
      <c r="F45" s="184" t="s">
        <v>66</v>
      </c>
      <c r="G45" s="185">
        <v>543</v>
      </c>
      <c r="H45" s="186">
        <v>36525</v>
      </c>
      <c r="I45" s="185">
        <v>263</v>
      </c>
      <c r="J45" s="186">
        <v>36525</v>
      </c>
      <c r="K45" s="185">
        <v>0</v>
      </c>
      <c r="L45" s="186">
        <v>36525</v>
      </c>
    </row>
    <row r="46" spans="1:12" ht="12.75" x14ac:dyDescent="0.2">
      <c r="A46" s="184" t="s">
        <v>60</v>
      </c>
      <c r="B46" s="184" t="s">
        <v>76</v>
      </c>
      <c r="C46" s="184" t="s">
        <v>71</v>
      </c>
      <c r="D46" s="184" t="s">
        <v>55</v>
      </c>
      <c r="E46" s="184" t="s">
        <v>68</v>
      </c>
      <c r="F46" s="184" t="s">
        <v>65</v>
      </c>
      <c r="G46" s="185">
        <v>1825</v>
      </c>
      <c r="H46" s="186">
        <v>36525</v>
      </c>
      <c r="I46" s="185">
        <v>397</v>
      </c>
      <c r="J46" s="186">
        <v>36525</v>
      </c>
      <c r="K46" s="185">
        <v>25</v>
      </c>
      <c r="L46" s="186">
        <v>36525</v>
      </c>
    </row>
    <row r="47" spans="1:12" ht="12.75" x14ac:dyDescent="0.2">
      <c r="A47" s="184" t="s">
        <v>60</v>
      </c>
      <c r="B47" s="184" t="s">
        <v>76</v>
      </c>
      <c r="C47" s="184" t="s">
        <v>71</v>
      </c>
      <c r="D47" s="184" t="s">
        <v>59</v>
      </c>
      <c r="E47" s="184" t="s">
        <v>68</v>
      </c>
      <c r="F47" s="184" t="s">
        <v>65</v>
      </c>
      <c r="G47" s="185">
        <v>1394</v>
      </c>
      <c r="H47" s="186">
        <v>36525</v>
      </c>
      <c r="I47" s="185">
        <v>712</v>
      </c>
      <c r="J47" s="186">
        <v>36525</v>
      </c>
      <c r="K47" s="185">
        <v>0</v>
      </c>
      <c r="L47" s="186">
        <v>36525</v>
      </c>
    </row>
    <row r="48" spans="1:12" ht="12.75" x14ac:dyDescent="0.2">
      <c r="A48" s="184" t="s">
        <v>60</v>
      </c>
      <c r="B48" s="184" t="s">
        <v>76</v>
      </c>
      <c r="C48" s="184" t="s">
        <v>72</v>
      </c>
      <c r="D48" s="184" t="s">
        <v>55</v>
      </c>
      <c r="E48" s="184" t="s">
        <v>69</v>
      </c>
      <c r="F48" s="184" t="s">
        <v>66</v>
      </c>
      <c r="G48" s="185">
        <v>1715</v>
      </c>
      <c r="H48" s="186">
        <v>36525</v>
      </c>
      <c r="I48" s="185">
        <v>449</v>
      </c>
      <c r="J48" s="186">
        <v>36525</v>
      </c>
      <c r="K48" s="185">
        <v>29</v>
      </c>
      <c r="L48" s="186">
        <v>36525</v>
      </c>
    </row>
    <row r="49" spans="1:12" ht="12.75" x14ac:dyDescent="0.2">
      <c r="A49" s="184" t="s">
        <v>60</v>
      </c>
      <c r="B49" s="184" t="s">
        <v>76</v>
      </c>
      <c r="C49" s="184" t="s">
        <v>72</v>
      </c>
      <c r="D49" s="184" t="s">
        <v>59</v>
      </c>
      <c r="E49" s="184" t="s">
        <v>69</v>
      </c>
      <c r="F49" s="184" t="s">
        <v>66</v>
      </c>
      <c r="G49" s="185">
        <v>1529</v>
      </c>
      <c r="H49" s="186">
        <v>36525</v>
      </c>
      <c r="I49" s="185">
        <v>734</v>
      </c>
      <c r="J49" s="186">
        <v>36525</v>
      </c>
      <c r="K49" s="185">
        <v>0</v>
      </c>
      <c r="L49" s="186">
        <v>36525</v>
      </c>
    </row>
    <row r="50" spans="1:12" ht="12.75" x14ac:dyDescent="0.2">
      <c r="A50" s="184" t="s">
        <v>60</v>
      </c>
      <c r="B50" s="184" t="s">
        <v>77</v>
      </c>
      <c r="C50" s="184" t="s">
        <v>71</v>
      </c>
      <c r="D50" s="184" t="s">
        <v>55</v>
      </c>
      <c r="E50" s="184" t="s">
        <v>68</v>
      </c>
      <c r="F50" s="184" t="s">
        <v>65</v>
      </c>
      <c r="G50" s="185">
        <v>5619</v>
      </c>
      <c r="H50" s="186">
        <v>36525</v>
      </c>
      <c r="I50" s="185">
        <v>1934</v>
      </c>
      <c r="J50" s="186">
        <v>36525</v>
      </c>
      <c r="K50" s="185">
        <v>107</v>
      </c>
      <c r="L50" s="186">
        <v>36525</v>
      </c>
    </row>
    <row r="51" spans="1:12" ht="12.75" x14ac:dyDescent="0.2">
      <c r="A51" s="184" t="s">
        <v>60</v>
      </c>
      <c r="B51" s="184" t="s">
        <v>77</v>
      </c>
      <c r="C51" s="184" t="s">
        <v>71</v>
      </c>
      <c r="D51" s="184" t="s">
        <v>59</v>
      </c>
      <c r="E51" s="184" t="s">
        <v>68</v>
      </c>
      <c r="F51" s="184" t="s">
        <v>65</v>
      </c>
      <c r="G51" s="185">
        <v>1640</v>
      </c>
      <c r="H51" s="186">
        <v>36525</v>
      </c>
      <c r="I51" s="185">
        <v>742</v>
      </c>
      <c r="J51" s="186">
        <v>36525</v>
      </c>
      <c r="K51" s="185">
        <v>0</v>
      </c>
      <c r="L51" s="186">
        <v>36525</v>
      </c>
    </row>
    <row r="52" spans="1:12" ht="12.75" x14ac:dyDescent="0.2">
      <c r="A52" s="184" t="s">
        <v>60</v>
      </c>
      <c r="B52" s="184" t="s">
        <v>77</v>
      </c>
      <c r="C52" s="184" t="s">
        <v>72</v>
      </c>
      <c r="D52" s="184" t="s">
        <v>55</v>
      </c>
      <c r="E52" s="184" t="s">
        <v>69</v>
      </c>
      <c r="F52" s="184" t="s">
        <v>66</v>
      </c>
      <c r="G52" s="185">
        <v>5106</v>
      </c>
      <c r="H52" s="186">
        <v>36525</v>
      </c>
      <c r="I52" s="185">
        <v>1875</v>
      </c>
      <c r="J52" s="186">
        <v>36525</v>
      </c>
      <c r="K52" s="185">
        <v>112</v>
      </c>
      <c r="L52" s="186">
        <v>36525</v>
      </c>
    </row>
    <row r="53" spans="1:12" ht="12.75" x14ac:dyDescent="0.2">
      <c r="A53" s="184" t="s">
        <v>60</v>
      </c>
      <c r="B53" s="184" t="s">
        <v>77</v>
      </c>
      <c r="C53" s="184" t="s">
        <v>72</v>
      </c>
      <c r="D53" s="184" t="s">
        <v>59</v>
      </c>
      <c r="E53" s="184" t="s">
        <v>69</v>
      </c>
      <c r="F53" s="184" t="s">
        <v>66</v>
      </c>
      <c r="G53" s="185">
        <v>1488</v>
      </c>
      <c r="H53" s="186">
        <v>36525</v>
      </c>
      <c r="I53" s="185">
        <v>718</v>
      </c>
      <c r="J53" s="186">
        <v>36525</v>
      </c>
      <c r="K53" s="185">
        <v>0</v>
      </c>
      <c r="L53" s="186">
        <v>36525</v>
      </c>
    </row>
    <row r="54" spans="1:12" ht="12.75" x14ac:dyDescent="0.2">
      <c r="A54" s="184" t="s">
        <v>60</v>
      </c>
      <c r="B54" s="184" t="s">
        <v>78</v>
      </c>
      <c r="C54" s="184" t="s">
        <v>71</v>
      </c>
      <c r="D54" s="184" t="s">
        <v>55</v>
      </c>
      <c r="E54" s="184" t="s">
        <v>68</v>
      </c>
      <c r="F54" s="184" t="s">
        <v>65</v>
      </c>
      <c r="G54" s="185">
        <v>2215</v>
      </c>
      <c r="H54" s="186">
        <v>36525</v>
      </c>
      <c r="I54" s="185">
        <v>779</v>
      </c>
      <c r="J54" s="186">
        <v>36525</v>
      </c>
      <c r="K54" s="185">
        <v>34</v>
      </c>
      <c r="L54" s="186">
        <v>36525</v>
      </c>
    </row>
    <row r="55" spans="1:12" ht="12.75" x14ac:dyDescent="0.2">
      <c r="A55" s="184" t="s">
        <v>60</v>
      </c>
      <c r="B55" s="184" t="s">
        <v>78</v>
      </c>
      <c r="C55" s="184" t="s">
        <v>71</v>
      </c>
      <c r="D55" s="184" t="s">
        <v>59</v>
      </c>
      <c r="E55" s="184" t="s">
        <v>68</v>
      </c>
      <c r="F55" s="184" t="s">
        <v>65</v>
      </c>
      <c r="G55" s="185">
        <v>437</v>
      </c>
      <c r="H55" s="186">
        <v>36525</v>
      </c>
      <c r="I55" s="185">
        <v>139</v>
      </c>
      <c r="J55" s="186">
        <v>36525</v>
      </c>
      <c r="K55" s="185">
        <v>0</v>
      </c>
      <c r="L55" s="186">
        <v>36525</v>
      </c>
    </row>
    <row r="56" spans="1:12" ht="12.75" x14ac:dyDescent="0.2">
      <c r="A56" s="184" t="s">
        <v>60</v>
      </c>
      <c r="B56" s="184" t="s">
        <v>78</v>
      </c>
      <c r="C56" s="184" t="s">
        <v>72</v>
      </c>
      <c r="D56" s="184" t="s">
        <v>55</v>
      </c>
      <c r="E56" s="184" t="s">
        <v>69</v>
      </c>
      <c r="F56" s="184" t="s">
        <v>66</v>
      </c>
      <c r="G56" s="185">
        <v>1863</v>
      </c>
      <c r="H56" s="186">
        <v>36525</v>
      </c>
      <c r="I56" s="185">
        <v>669</v>
      </c>
      <c r="J56" s="186">
        <v>36525</v>
      </c>
      <c r="K56" s="185">
        <v>29</v>
      </c>
      <c r="L56" s="186">
        <v>36525</v>
      </c>
    </row>
    <row r="57" spans="1:12" ht="12.75" x14ac:dyDescent="0.2">
      <c r="A57" s="184" t="s">
        <v>60</v>
      </c>
      <c r="B57" s="184" t="s">
        <v>78</v>
      </c>
      <c r="C57" s="184" t="s">
        <v>72</v>
      </c>
      <c r="D57" s="184" t="s">
        <v>59</v>
      </c>
      <c r="E57" s="184" t="s">
        <v>69</v>
      </c>
      <c r="F57" s="184" t="s">
        <v>66</v>
      </c>
      <c r="G57" s="185">
        <v>298</v>
      </c>
      <c r="H57" s="186">
        <v>36525</v>
      </c>
      <c r="I57" s="185">
        <v>114</v>
      </c>
      <c r="J57" s="186">
        <v>36525</v>
      </c>
      <c r="K57" s="185">
        <v>0</v>
      </c>
      <c r="L57" s="186">
        <v>36525</v>
      </c>
    </row>
    <row r="58" spans="1:12" ht="12.75" x14ac:dyDescent="0.2">
      <c r="A58" s="184" t="s">
        <v>60</v>
      </c>
      <c r="B58" s="184" t="s">
        <v>79</v>
      </c>
      <c r="C58" s="184" t="s">
        <v>71</v>
      </c>
      <c r="D58" s="184" t="s">
        <v>55</v>
      </c>
      <c r="E58" s="184" t="s">
        <v>68</v>
      </c>
      <c r="F58" s="184" t="s">
        <v>65</v>
      </c>
      <c r="G58" s="185">
        <v>1630</v>
      </c>
      <c r="H58" s="186">
        <v>36525</v>
      </c>
      <c r="I58" s="185">
        <v>374</v>
      </c>
      <c r="J58" s="186">
        <v>36525</v>
      </c>
      <c r="K58" s="185">
        <v>23</v>
      </c>
      <c r="L58" s="186">
        <v>36525</v>
      </c>
    </row>
    <row r="59" spans="1:12" ht="12.75" x14ac:dyDescent="0.2">
      <c r="A59" s="184" t="s">
        <v>60</v>
      </c>
      <c r="B59" s="184" t="s">
        <v>79</v>
      </c>
      <c r="C59" s="184" t="s">
        <v>71</v>
      </c>
      <c r="D59" s="184" t="s">
        <v>59</v>
      </c>
      <c r="E59" s="184" t="s">
        <v>68</v>
      </c>
      <c r="F59" s="184" t="s">
        <v>65</v>
      </c>
      <c r="G59" s="185">
        <v>887</v>
      </c>
      <c r="H59" s="186">
        <v>36525</v>
      </c>
      <c r="I59" s="185">
        <v>344</v>
      </c>
      <c r="J59" s="186">
        <v>36525</v>
      </c>
      <c r="K59" s="185">
        <v>0</v>
      </c>
      <c r="L59" s="186">
        <v>36525</v>
      </c>
    </row>
    <row r="60" spans="1:12" ht="12.75" x14ac:dyDescent="0.2">
      <c r="A60" s="184" t="s">
        <v>60</v>
      </c>
      <c r="B60" s="184" t="s">
        <v>79</v>
      </c>
      <c r="C60" s="184" t="s">
        <v>72</v>
      </c>
      <c r="D60" s="184" t="s">
        <v>55</v>
      </c>
      <c r="E60" s="184" t="s">
        <v>69</v>
      </c>
      <c r="F60" s="184" t="s">
        <v>66</v>
      </c>
      <c r="G60" s="185">
        <v>1541</v>
      </c>
      <c r="H60" s="186">
        <v>36525</v>
      </c>
      <c r="I60" s="185">
        <v>382</v>
      </c>
      <c r="J60" s="186">
        <v>36525</v>
      </c>
      <c r="K60" s="185">
        <v>30</v>
      </c>
      <c r="L60" s="186">
        <v>36525</v>
      </c>
    </row>
    <row r="61" spans="1:12" ht="12.75" x14ac:dyDescent="0.2">
      <c r="A61" s="184" t="s">
        <v>60</v>
      </c>
      <c r="B61" s="184" t="s">
        <v>79</v>
      </c>
      <c r="C61" s="184" t="s">
        <v>72</v>
      </c>
      <c r="D61" s="184" t="s">
        <v>59</v>
      </c>
      <c r="E61" s="184" t="s">
        <v>69</v>
      </c>
      <c r="F61" s="184" t="s">
        <v>66</v>
      </c>
      <c r="G61" s="185">
        <v>773</v>
      </c>
      <c r="H61" s="186">
        <v>36525</v>
      </c>
      <c r="I61" s="185">
        <v>346</v>
      </c>
      <c r="J61" s="186">
        <v>36525</v>
      </c>
      <c r="K61" s="185">
        <v>0</v>
      </c>
      <c r="L61" s="186">
        <v>36525</v>
      </c>
    </row>
    <row r="62" spans="1:12" ht="12.75" x14ac:dyDescent="0.2">
      <c r="A62" s="184" t="s">
        <v>80</v>
      </c>
      <c r="B62" s="184" t="s">
        <v>81</v>
      </c>
      <c r="C62" s="184"/>
      <c r="D62" s="184"/>
      <c r="E62" s="184"/>
      <c r="F62" s="184" t="s">
        <v>82</v>
      </c>
      <c r="G62" s="185">
        <v>0</v>
      </c>
      <c r="H62" s="186">
        <v>36525</v>
      </c>
      <c r="I62" s="185">
        <v>0</v>
      </c>
      <c r="J62" s="186">
        <v>36525</v>
      </c>
      <c r="K62" s="185">
        <v>0</v>
      </c>
      <c r="L62" s="186">
        <v>36525</v>
      </c>
    </row>
    <row r="63" spans="1:12" ht="12.75" x14ac:dyDescent="0.2">
      <c r="A63" s="184" t="s">
        <v>83</v>
      </c>
      <c r="B63" s="184" t="s">
        <v>84</v>
      </c>
      <c r="C63" s="184"/>
      <c r="D63" s="184"/>
      <c r="E63" s="184"/>
      <c r="F63" s="184" t="s">
        <v>82</v>
      </c>
      <c r="G63" s="185">
        <v>0</v>
      </c>
      <c r="H63" s="186">
        <v>36525</v>
      </c>
      <c r="I63" s="185">
        <v>0</v>
      </c>
      <c r="J63" s="186">
        <v>36525</v>
      </c>
      <c r="K63" s="185">
        <v>0</v>
      </c>
      <c r="L63" s="186">
        <v>36525</v>
      </c>
    </row>
    <row r="64" spans="1:12" ht="12.75" x14ac:dyDescent="0.2">
      <c r="A64" s="184" t="s">
        <v>85</v>
      </c>
      <c r="B64" s="184" t="s">
        <v>86</v>
      </c>
      <c r="C64" s="184"/>
      <c r="D64" s="184"/>
      <c r="E64" s="184"/>
      <c r="F64" s="184" t="s">
        <v>82</v>
      </c>
      <c r="G64" s="185">
        <v>0</v>
      </c>
      <c r="H64" s="186">
        <v>36525</v>
      </c>
      <c r="I64" s="185">
        <v>0</v>
      </c>
      <c r="J64" s="186">
        <v>36525</v>
      </c>
      <c r="K64" s="185">
        <v>0</v>
      </c>
      <c r="L64" s="186">
        <v>36525</v>
      </c>
    </row>
    <row r="65" spans="1:12" ht="12.75" x14ac:dyDescent="0.2">
      <c r="A65" s="184" t="s">
        <v>87</v>
      </c>
      <c r="B65" s="184" t="s">
        <v>88</v>
      </c>
      <c r="C65" s="184"/>
      <c r="D65" s="184"/>
      <c r="E65" s="184"/>
      <c r="F65" s="184" t="s">
        <v>82</v>
      </c>
      <c r="G65" s="185">
        <v>0</v>
      </c>
      <c r="H65" s="186">
        <v>36525</v>
      </c>
      <c r="I65" s="185">
        <v>0</v>
      </c>
      <c r="J65" s="186">
        <v>36525</v>
      </c>
      <c r="K65" s="185">
        <v>0</v>
      </c>
      <c r="L65" s="186">
        <v>36525</v>
      </c>
    </row>
    <row r="66" spans="1:12" ht="12.75" x14ac:dyDescent="0.2">
      <c r="A66" s="184" t="s">
        <v>89</v>
      </c>
      <c r="B66" s="184" t="s">
        <v>90</v>
      </c>
      <c r="C66" s="184"/>
      <c r="D66" s="184"/>
      <c r="E66" s="184"/>
      <c r="F66" s="184" t="s">
        <v>82</v>
      </c>
      <c r="G66" s="185">
        <v>0</v>
      </c>
      <c r="H66" s="186">
        <v>36525</v>
      </c>
      <c r="I66" s="185">
        <v>0</v>
      </c>
      <c r="J66" s="186">
        <v>36525</v>
      </c>
      <c r="K66" s="185">
        <v>0</v>
      </c>
      <c r="L66" s="186">
        <v>36525</v>
      </c>
    </row>
    <row r="67" spans="1:12" ht="12.75" x14ac:dyDescent="0.2">
      <c r="A67" s="184" t="s">
        <v>91</v>
      </c>
      <c r="B67" s="184" t="s">
        <v>92</v>
      </c>
      <c r="C67" s="184"/>
      <c r="D67" s="184"/>
      <c r="E67" s="184"/>
      <c r="F67" s="184" t="s">
        <v>82</v>
      </c>
      <c r="G67" s="185">
        <v>0</v>
      </c>
      <c r="H67" s="186">
        <v>36525</v>
      </c>
      <c r="I67" s="185">
        <v>0</v>
      </c>
      <c r="J67" s="186">
        <v>36525</v>
      </c>
      <c r="K67" s="185">
        <v>0</v>
      </c>
      <c r="L67" s="186">
        <v>36525</v>
      </c>
    </row>
    <row r="68" spans="1:12" ht="12.75" x14ac:dyDescent="0.2">
      <c r="A68" s="184" t="s">
        <v>93</v>
      </c>
      <c r="B68" s="184"/>
      <c r="C68" s="184"/>
      <c r="D68" s="184"/>
      <c r="E68" s="184"/>
      <c r="F68" s="184" t="s">
        <v>94</v>
      </c>
      <c r="G68" s="185">
        <v>0</v>
      </c>
      <c r="H68" s="186">
        <v>36525</v>
      </c>
      <c r="I68" s="185">
        <v>0</v>
      </c>
      <c r="J68" s="186">
        <v>36525</v>
      </c>
      <c r="K68" s="185">
        <v>0</v>
      </c>
      <c r="L68" s="186">
        <v>36525</v>
      </c>
    </row>
    <row r="69" spans="1:12" ht="12.75" x14ac:dyDescent="0.2">
      <c r="A69" s="184" t="s">
        <v>95</v>
      </c>
      <c r="B69" s="184"/>
      <c r="C69" s="184"/>
      <c r="D69" s="184"/>
      <c r="E69" s="184"/>
      <c r="F69" s="184" t="s">
        <v>96</v>
      </c>
      <c r="G69" s="185">
        <v>0</v>
      </c>
      <c r="H69" s="186">
        <v>36525</v>
      </c>
      <c r="I69" s="185">
        <v>0</v>
      </c>
      <c r="J69" s="186">
        <v>36525</v>
      </c>
      <c r="K69" s="185">
        <v>0</v>
      </c>
      <c r="L69" s="186">
        <v>36525</v>
      </c>
    </row>
    <row r="70" spans="1:12" ht="12.75" x14ac:dyDescent="0.2">
      <c r="A70" s="184" t="s">
        <v>97</v>
      </c>
      <c r="B70" s="184"/>
      <c r="C70" s="184"/>
      <c r="D70" s="184"/>
      <c r="E70" s="184"/>
      <c r="F70" s="184" t="s">
        <v>82</v>
      </c>
      <c r="G70" s="185">
        <v>1080</v>
      </c>
      <c r="H70" s="186">
        <v>36525</v>
      </c>
      <c r="I70" s="185">
        <v>0</v>
      </c>
      <c r="J70" s="186">
        <v>36525</v>
      </c>
      <c r="K70" s="185">
        <v>0</v>
      </c>
      <c r="L70" s="186">
        <v>36525</v>
      </c>
    </row>
    <row r="71" spans="1:12" ht="12.75" x14ac:dyDescent="0.2">
      <c r="A71" s="184" t="s">
        <v>98</v>
      </c>
      <c r="B71" s="184"/>
      <c r="C71" s="184"/>
      <c r="D71" s="184"/>
      <c r="E71" s="184"/>
      <c r="F71" s="184" t="s">
        <v>82</v>
      </c>
      <c r="G71" s="185">
        <v>20</v>
      </c>
      <c r="H71" s="186">
        <v>36525</v>
      </c>
      <c r="I71" s="185">
        <v>0</v>
      </c>
      <c r="J71" s="186">
        <v>36525</v>
      </c>
      <c r="K71" s="185">
        <v>0</v>
      </c>
      <c r="L71" s="186">
        <v>36525</v>
      </c>
    </row>
    <row r="72" spans="1:12" ht="12.75" x14ac:dyDescent="0.2">
      <c r="A72" s="184" t="s">
        <v>99</v>
      </c>
      <c r="B72" s="184"/>
      <c r="C72" s="184"/>
      <c r="D72" s="184"/>
      <c r="E72" s="184"/>
      <c r="F72" s="184" t="s">
        <v>82</v>
      </c>
      <c r="G72" s="185">
        <v>1120</v>
      </c>
      <c r="H72" s="186">
        <v>36525</v>
      </c>
      <c r="I72" s="185">
        <v>0</v>
      </c>
      <c r="J72" s="186">
        <v>36525</v>
      </c>
      <c r="K72" s="185">
        <v>0</v>
      </c>
      <c r="L72" s="186">
        <v>36525</v>
      </c>
    </row>
    <row r="73" spans="1:12" ht="12.75" x14ac:dyDescent="0.2">
      <c r="A73" s="184" t="s">
        <v>100</v>
      </c>
      <c r="B73" s="184"/>
      <c r="C73" s="184"/>
      <c r="D73" s="184"/>
      <c r="E73" s="184"/>
      <c r="F73" s="184" t="s">
        <v>82</v>
      </c>
      <c r="G73" s="185">
        <v>20</v>
      </c>
      <c r="H73" s="186">
        <v>36525</v>
      </c>
      <c r="I73" s="185">
        <v>0</v>
      </c>
      <c r="J73" s="186">
        <v>36525</v>
      </c>
      <c r="K73" s="185">
        <v>0</v>
      </c>
      <c r="L73" s="186">
        <v>36525</v>
      </c>
    </row>
    <row r="74" spans="1:12" ht="12.75" x14ac:dyDescent="0.2">
      <c r="A74" s="184" t="s">
        <v>101</v>
      </c>
      <c r="B74" s="184"/>
      <c r="C74" s="184"/>
      <c r="D74" s="184"/>
      <c r="E74" s="184"/>
      <c r="F74" s="184" t="s">
        <v>82</v>
      </c>
      <c r="G74" s="185">
        <v>2350</v>
      </c>
      <c r="H74" s="186">
        <v>36525</v>
      </c>
      <c r="I74" s="185">
        <v>0</v>
      </c>
      <c r="J74" s="186">
        <v>36525</v>
      </c>
      <c r="K74" s="185">
        <v>0</v>
      </c>
      <c r="L74" s="186">
        <v>36525</v>
      </c>
    </row>
    <row r="75" spans="1:12" ht="12.75" x14ac:dyDescent="0.2">
      <c r="A75" s="184" t="s">
        <v>102</v>
      </c>
      <c r="B75" s="184"/>
      <c r="C75" s="184"/>
      <c r="D75" s="184"/>
      <c r="E75" s="184"/>
      <c r="F75" s="184" t="s">
        <v>82</v>
      </c>
      <c r="G75" s="185">
        <v>230</v>
      </c>
      <c r="H75" s="186">
        <v>36525</v>
      </c>
      <c r="I75" s="185">
        <v>0</v>
      </c>
      <c r="J75" s="186">
        <v>36525</v>
      </c>
      <c r="K75" s="185">
        <v>0</v>
      </c>
      <c r="L75" s="186">
        <v>36525</v>
      </c>
    </row>
    <row r="76" spans="1:12" ht="12.75" x14ac:dyDescent="0.2">
      <c r="A76" s="184" t="s">
        <v>103</v>
      </c>
      <c r="B76" s="184"/>
      <c r="C76" s="184"/>
      <c r="D76" s="184"/>
      <c r="E76" s="184"/>
      <c r="F76" s="184" t="s">
        <v>82</v>
      </c>
      <c r="G76" s="185">
        <v>3260</v>
      </c>
      <c r="H76" s="186">
        <v>36525</v>
      </c>
      <c r="I76" s="185">
        <v>0</v>
      </c>
      <c r="J76" s="186">
        <v>36525</v>
      </c>
      <c r="K76" s="185">
        <v>0</v>
      </c>
      <c r="L76" s="186">
        <v>36525</v>
      </c>
    </row>
    <row r="77" spans="1:12" ht="12.75" x14ac:dyDescent="0.2">
      <c r="A77" s="184" t="s">
        <v>104</v>
      </c>
      <c r="B77" s="184"/>
      <c r="C77" s="184"/>
      <c r="D77" s="184"/>
      <c r="E77" s="184"/>
      <c r="F77" s="184" t="s">
        <v>82</v>
      </c>
      <c r="G77" s="185">
        <v>130</v>
      </c>
      <c r="H77" s="186">
        <v>36525</v>
      </c>
      <c r="I77" s="185">
        <v>0</v>
      </c>
      <c r="J77" s="186">
        <v>36525</v>
      </c>
      <c r="K77" s="185">
        <v>0</v>
      </c>
      <c r="L77" s="186">
        <v>36525</v>
      </c>
    </row>
    <row r="78" spans="1:12" ht="12.75" x14ac:dyDescent="0.2">
      <c r="A78" s="184" t="s">
        <v>105</v>
      </c>
      <c r="B78" s="184"/>
      <c r="C78" s="184"/>
      <c r="D78" s="184"/>
      <c r="E78" s="184"/>
      <c r="F78" s="184" t="s">
        <v>82</v>
      </c>
      <c r="G78" s="185">
        <v>50</v>
      </c>
      <c r="H78" s="186">
        <v>36525</v>
      </c>
      <c r="I78" s="185">
        <v>0</v>
      </c>
      <c r="J78" s="186">
        <v>36525</v>
      </c>
      <c r="K78" s="185">
        <v>0</v>
      </c>
      <c r="L78" s="186">
        <v>36525</v>
      </c>
    </row>
    <row r="79" spans="1:12" ht="12.75" x14ac:dyDescent="0.2">
      <c r="A79" s="184" t="s">
        <v>106</v>
      </c>
      <c r="B79" s="184"/>
      <c r="C79" s="184"/>
      <c r="D79" s="184"/>
      <c r="E79" s="184"/>
      <c r="F79" s="184" t="s">
        <v>82</v>
      </c>
      <c r="G79" s="185">
        <v>10</v>
      </c>
      <c r="H79" s="186">
        <v>36525</v>
      </c>
      <c r="I79" s="185">
        <v>0</v>
      </c>
      <c r="J79" s="186">
        <v>36525</v>
      </c>
      <c r="K79" s="185">
        <v>0</v>
      </c>
      <c r="L79" s="186">
        <v>36525</v>
      </c>
    </row>
    <row r="80" spans="1:12" ht="12.75" x14ac:dyDescent="0.2">
      <c r="A80" s="184" t="s">
        <v>107</v>
      </c>
      <c r="B80" s="184"/>
      <c r="C80" s="184"/>
      <c r="D80" s="184"/>
      <c r="E80" s="184"/>
      <c r="F80" s="184" t="s">
        <v>82</v>
      </c>
      <c r="G80" s="185">
        <v>2050</v>
      </c>
      <c r="H80" s="186">
        <v>36525</v>
      </c>
      <c r="I80" s="185">
        <v>0</v>
      </c>
      <c r="J80" s="186">
        <v>36525</v>
      </c>
      <c r="K80" s="185">
        <v>0</v>
      </c>
      <c r="L80" s="186">
        <v>36525</v>
      </c>
    </row>
    <row r="81" spans="1:12" ht="12.75" x14ac:dyDescent="0.2">
      <c r="A81" s="184" t="s">
        <v>108</v>
      </c>
      <c r="B81" s="184"/>
      <c r="C81" s="184"/>
      <c r="D81" s="184"/>
      <c r="E81" s="184"/>
      <c r="F81" s="184" t="s">
        <v>82</v>
      </c>
      <c r="G81" s="185">
        <v>60</v>
      </c>
      <c r="H81" s="186">
        <v>36525</v>
      </c>
      <c r="I81" s="185">
        <v>0</v>
      </c>
      <c r="J81" s="186">
        <v>36525</v>
      </c>
      <c r="K81" s="185">
        <v>0</v>
      </c>
      <c r="L81" s="186">
        <v>36525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Portrait</vt:lpstr>
      <vt:lpstr>WF1</vt:lpstr>
      <vt:lpstr>Portrait!Print_Area</vt:lpstr>
      <vt:lpstr>Portrait!Print_Titles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Seltzer</dc:creator>
  <cp:lastModifiedBy>Etina Qirjo</cp:lastModifiedBy>
  <cp:lastPrinted>2012-10-18T16:22:28Z</cp:lastPrinted>
  <dcterms:created xsi:type="dcterms:W3CDTF">2009-01-30T15:25:17Z</dcterms:created>
  <dcterms:modified xsi:type="dcterms:W3CDTF">2013-08-30T20:21:53Z</dcterms:modified>
</cp:coreProperties>
</file>