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9220" yWindow="0" windowWidth="25600" windowHeight="19660" tabRatio="500" activeTab="4"/>
  </bookViews>
  <sheets>
    <sheet name="RES METHODS" sheetId="1" r:id="rId1"/>
    <sheet name="COGNITION" sheetId="2" r:id="rId2"/>
    <sheet name="DEVELOPMENT" sheetId="3" r:id="rId3"/>
    <sheet name="SOCIAL" sheetId="4" r:id="rId4"/>
    <sheet name="STA3163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3" i="5"/>
  <c r="P11" i="3"/>
  <c r="P12" i="3"/>
  <c r="P13" i="3"/>
  <c r="P14" i="3"/>
  <c r="P15" i="3"/>
  <c r="P16" i="3"/>
  <c r="P17" i="3"/>
  <c r="P18" i="3"/>
  <c r="P19" i="3"/>
  <c r="P20" i="3"/>
  <c r="P5" i="3"/>
  <c r="P4" i="3"/>
  <c r="P6" i="3"/>
  <c r="P7" i="3"/>
  <c r="P8" i="3"/>
  <c r="P9" i="3"/>
  <c r="P10" i="3"/>
  <c r="P3" i="3"/>
  <c r="O20" i="3"/>
  <c r="H20" i="3"/>
  <c r="I20" i="3"/>
  <c r="J20" i="3"/>
  <c r="K20" i="3"/>
  <c r="L20" i="3"/>
  <c r="M20" i="3"/>
  <c r="N20" i="3"/>
  <c r="G20" i="3"/>
  <c r="O15" i="3"/>
  <c r="H15" i="3"/>
  <c r="I15" i="3"/>
  <c r="J15" i="3"/>
  <c r="K15" i="3"/>
  <c r="L15" i="3"/>
  <c r="M15" i="3"/>
  <c r="N15" i="3"/>
  <c r="G15" i="3"/>
  <c r="O10" i="3"/>
  <c r="H10" i="3"/>
  <c r="I10" i="3"/>
  <c r="J10" i="3"/>
  <c r="K10" i="3"/>
  <c r="L10" i="3"/>
  <c r="M10" i="3"/>
  <c r="N10" i="3"/>
  <c r="G10" i="3"/>
  <c r="K5" i="3"/>
  <c r="L5" i="3"/>
  <c r="M5" i="3"/>
  <c r="N5" i="3"/>
  <c r="O5" i="3"/>
  <c r="H5" i="3"/>
  <c r="I5" i="3"/>
  <c r="J5" i="3"/>
  <c r="G5" i="3"/>
  <c r="K4" i="2"/>
  <c r="K5" i="2"/>
  <c r="K6" i="2"/>
  <c r="K7" i="2"/>
  <c r="K8" i="2"/>
  <c r="K9" i="2"/>
  <c r="K3" i="2"/>
  <c r="K4" i="1"/>
  <c r="K5" i="1"/>
  <c r="K6" i="1"/>
  <c r="K7" i="1"/>
  <c r="K8" i="1"/>
  <c r="K3" i="1"/>
</calcChain>
</file>

<file path=xl/sharedStrings.xml><?xml version="1.0" encoding="utf-8"?>
<sst xmlns="http://schemas.openxmlformats.org/spreadsheetml/2006/main" count="163" uniqueCount="82">
  <si>
    <t>Learning Outcomes Associated with the Course</t>
  </si>
  <si>
    <t># of Questions Used to Measure the Outcome</t>
  </si>
  <si>
    <t>Total # of students Responding Correctly  to Question(s)*</t>
  </si>
  <si>
    <t>Total # of Students Responding to Question(s)*</t>
  </si>
  <si>
    <t>% Correct for the Outcome</t>
  </si>
  <si>
    <t>N/A</t>
  </si>
  <si>
    <t>HOFF FALL 2012</t>
  </si>
  <si>
    <t>104-132</t>
  </si>
  <si>
    <t>Writing</t>
  </si>
  <si>
    <t>1 manuscript</t>
  </si>
  <si>
    <t>WOLGIN FALL 2012</t>
  </si>
  <si>
    <r>
      <t>A.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1. Nature of Scientific Explanation</t>
    </r>
  </si>
  <si>
    <r>
      <t>A.</t>
    </r>
    <r>
      <rPr>
        <sz val="7"/>
        <color theme="1"/>
        <rFont val="Times New Roman"/>
      </rPr>
      <t xml:space="preserve">    </t>
    </r>
    <r>
      <rPr>
        <sz val="12"/>
        <color theme="1"/>
        <rFont val="Cambria"/>
      </rPr>
      <t>2. Threats to the Validity and Reliability of Observations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</si>
  <si>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3. The Limitations of Measurement Scales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</si>
  <si>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4. The Limitations of Measurement Scales</t>
    </r>
  </si>
  <si>
    <r>
      <t>A.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5. Proper interpretation of correlational and experimental data</t>
    </r>
  </si>
  <si>
    <r>
      <t>B.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 xml:space="preserve"> % of students achieving at least 70% in the writing portion of the course</t>
    </r>
  </si>
  <si>
    <t>FALL AVERAGE</t>
  </si>
  <si>
    <t>HONG FALL 2012</t>
  </si>
  <si>
    <t>History and theoretical approaches to cognition</t>
  </si>
  <si>
    <t>Scientific methods of theory testing in cognitive psychology</t>
  </si>
  <si>
    <t>Perception</t>
  </si>
  <si>
    <t>Attention</t>
  </si>
  <si>
    <t>Memory</t>
  </si>
  <si>
    <t>Language</t>
  </si>
  <si>
    <t>Higher-order cognition</t>
  </si>
  <si>
    <t>PARRA FALL 2012</t>
  </si>
  <si>
    <t>GREIF FALL 2012</t>
  </si>
  <si>
    <t>SELLERS FALL 2012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</si>
  <si>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</si>
  <si>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</si>
  <si>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</si>
  <si>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</si>
  <si>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</si>
  <si>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</si>
  <si>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</si>
  <si>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</si>
  <si>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</si>
  <si>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</si>
  <si>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</si>
  <si>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</si>
  <si>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</si>
  <si>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</si>
  <si>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MARION FALL 2012</t>
  </si>
  <si>
    <t>1a Longitudinal Research</t>
  </si>
  <si>
    <t>1b Cohort Effects in Research</t>
  </si>
  <si>
    <t>2a Brain Development</t>
  </si>
  <si>
    <t>2b Nature/Nurture Issue</t>
  </si>
  <si>
    <t>2c Prenatal Development</t>
  </si>
  <si>
    <t>2d Physical Development</t>
  </si>
  <si>
    <t>3a Piaget's Theory of Cog Dev</t>
  </si>
  <si>
    <t>3b Memory Development</t>
  </si>
  <si>
    <t>3c Language Development</t>
  </si>
  <si>
    <t>3d Theories of Intelligence</t>
  </si>
  <si>
    <t>4a Theories of Attachment</t>
  </si>
  <si>
    <t>4b Parenting Styles</t>
  </si>
  <si>
    <t>4c Temperament &amp; Personality</t>
  </si>
  <si>
    <t>4d Gender Theories</t>
  </si>
  <si>
    <t>na</t>
  </si>
  <si>
    <t>Discriminate between correlation and experimental design</t>
  </si>
  <si>
    <t>Understand importance of conducting research</t>
  </si>
  <si>
    <t>Knowledge of heuristics and biases</t>
  </si>
  <si>
    <t>Knowledge of social perception, attribution, &amp; beliefs</t>
  </si>
  <si>
    <t>Knowledge of attitudes and behavior</t>
  </si>
  <si>
    <t>Knowledge of social comparison &amp; self</t>
  </si>
  <si>
    <t>Knowledge of conformity, compliance, and obedience</t>
  </si>
  <si>
    <t>Knowledge of influence and persuasion</t>
  </si>
  <si>
    <t>Knowledge of minority, cultural, and gender influences</t>
  </si>
  <si>
    <t>Knowledge of group and interpersonal processes</t>
  </si>
  <si>
    <t>Knowledge of prejudice and discrimination</t>
  </si>
  <si>
    <t>Knowledge of aggression</t>
  </si>
  <si>
    <t>Knowledge of altruism</t>
  </si>
  <si>
    <t>Average</t>
  </si>
  <si>
    <t>SHERMAN F2012</t>
  </si>
  <si>
    <t>RIDDLE FALL 2012</t>
  </si>
  <si>
    <t>1a. Students will be able to generate descriptive statistics.</t>
  </si>
  <si>
    <t>1b. Students will be able to create composite variables using existing data.</t>
  </si>
  <si>
    <t>2a. Students will be able to conduct an independent samples t-test and interpret the results coherently.</t>
  </si>
  <si>
    <t>2b.  Students will be able to conduct a paired samples t-test and interpret the results coherently.</t>
  </si>
  <si>
    <t>3a.  Students will be able to calculate a correlation and to interpret the results coherently.</t>
  </si>
  <si>
    <t>3b.  Students will be able to conduct an ANOVA procedure (with up to two independent variables) and interpret the results coherently.</t>
  </si>
  <si>
    <t>HIATT FALL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</si>
</sst>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name val="Cambria"/>
      <family val="1"/>
    </font>
    <font>
      <i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2" xfId="0" applyFill="1" applyBorder="1"/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0" borderId="0" xfId="0" applyFont="1" applyBorder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2" borderId="0" xfId="0" applyNumberFormat="1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8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0" fillId="0" borderId="0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J2"/>
    </sheetView>
  </sheetViews>
  <sheetFormatPr baseColWidth="10" defaultRowHeight="15" x14ac:dyDescent="0"/>
  <cols>
    <col min="1" max="1" width="29.33203125" customWidth="1"/>
    <col min="6" max="6" width="10.83203125" style="8"/>
    <col min="11" max="11" width="10.83203125" style="5"/>
  </cols>
  <sheetData>
    <row r="1" spans="1:11">
      <c r="A1" s="1" t="s">
        <v>6</v>
      </c>
      <c r="B1" s="1"/>
      <c r="C1" s="1"/>
      <c r="D1" s="1"/>
      <c r="E1" s="1"/>
      <c r="F1" s="1" t="s">
        <v>10</v>
      </c>
      <c r="G1" s="1"/>
      <c r="H1" s="1"/>
      <c r="I1" s="1"/>
      <c r="J1" s="1"/>
      <c r="K1" s="5" t="s">
        <v>17</v>
      </c>
    </row>
    <row r="2" spans="1:11" ht="10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0</v>
      </c>
      <c r="G2" s="2" t="s">
        <v>1</v>
      </c>
      <c r="H2" s="2" t="s">
        <v>2</v>
      </c>
      <c r="I2" s="2" t="s">
        <v>3</v>
      </c>
      <c r="J2" s="2" t="s">
        <v>4</v>
      </c>
    </row>
    <row r="3" spans="1:11" ht="30">
      <c r="A3" s="3" t="s">
        <v>11</v>
      </c>
      <c r="B3" s="4">
        <v>4</v>
      </c>
      <c r="C3" s="4">
        <v>46.5</v>
      </c>
      <c r="D3" s="4">
        <v>67</v>
      </c>
      <c r="E3" s="4">
        <v>69.5</v>
      </c>
      <c r="F3" s="7">
        <v>1</v>
      </c>
      <c r="G3" s="4">
        <v>4</v>
      </c>
      <c r="H3" s="4"/>
      <c r="I3" s="4" t="s">
        <v>7</v>
      </c>
      <c r="J3" s="4">
        <v>82</v>
      </c>
      <c r="K3" s="5">
        <f>AVERAGE(E3+J3)/2</f>
        <v>75.75</v>
      </c>
    </row>
    <row r="4" spans="1:11" ht="45">
      <c r="A4" s="3" t="s">
        <v>12</v>
      </c>
      <c r="B4" s="4">
        <v>4</v>
      </c>
      <c r="C4" s="4">
        <v>57</v>
      </c>
      <c r="D4" s="4">
        <v>67</v>
      </c>
      <c r="E4" s="4">
        <v>85.5</v>
      </c>
      <c r="F4" s="7">
        <v>2</v>
      </c>
      <c r="G4" s="4">
        <v>4</v>
      </c>
      <c r="H4" s="4"/>
      <c r="I4" s="4" t="s">
        <v>7</v>
      </c>
      <c r="J4" s="4">
        <v>84</v>
      </c>
      <c r="K4" s="5">
        <f t="shared" ref="K4:K8" si="0">AVERAGE(E4+J4)/2</f>
        <v>84.75</v>
      </c>
    </row>
    <row r="5" spans="1:11" ht="30">
      <c r="A5" s="3" t="s">
        <v>13</v>
      </c>
      <c r="B5" s="4">
        <v>3</v>
      </c>
      <c r="C5" s="4">
        <v>40.700000000000003</v>
      </c>
      <c r="D5" s="4">
        <v>67</v>
      </c>
      <c r="E5" s="4">
        <v>61</v>
      </c>
      <c r="F5" s="7">
        <v>3</v>
      </c>
      <c r="G5" s="4">
        <v>4</v>
      </c>
      <c r="H5" s="4"/>
      <c r="I5" s="4" t="s">
        <v>7</v>
      </c>
      <c r="J5" s="4">
        <v>60</v>
      </c>
      <c r="K5" s="5">
        <f t="shared" si="0"/>
        <v>60.5</v>
      </c>
    </row>
    <row r="6" spans="1:11" ht="30">
      <c r="A6" s="3" t="s">
        <v>14</v>
      </c>
      <c r="B6" s="4">
        <v>2</v>
      </c>
      <c r="C6" s="4">
        <v>48</v>
      </c>
      <c r="D6" s="4">
        <v>67</v>
      </c>
      <c r="E6" s="4">
        <v>72</v>
      </c>
      <c r="F6" s="7">
        <v>4</v>
      </c>
      <c r="G6" s="4">
        <v>4</v>
      </c>
      <c r="H6" s="4"/>
      <c r="I6" s="4" t="s">
        <v>7</v>
      </c>
      <c r="J6" s="4">
        <v>80</v>
      </c>
      <c r="K6" s="5">
        <f t="shared" si="0"/>
        <v>76</v>
      </c>
    </row>
    <row r="7" spans="1:11" ht="45">
      <c r="A7" s="3" t="s">
        <v>15</v>
      </c>
      <c r="B7" s="4">
        <v>4</v>
      </c>
      <c r="C7" s="4">
        <v>49.5</v>
      </c>
      <c r="D7" s="4">
        <v>67</v>
      </c>
      <c r="E7" s="4">
        <v>74</v>
      </c>
      <c r="F7" s="7">
        <v>5</v>
      </c>
      <c r="G7" s="4">
        <v>4</v>
      </c>
      <c r="H7" s="4"/>
      <c r="I7" s="4" t="s">
        <v>7</v>
      </c>
      <c r="J7" s="4">
        <v>66</v>
      </c>
      <c r="K7" s="5">
        <f t="shared" si="0"/>
        <v>70</v>
      </c>
    </row>
    <row r="8" spans="1:11" ht="45">
      <c r="A8" s="3" t="s">
        <v>16</v>
      </c>
      <c r="B8" s="4" t="s">
        <v>5</v>
      </c>
      <c r="C8" s="4">
        <v>43</v>
      </c>
      <c r="D8" s="4">
        <v>68</v>
      </c>
      <c r="E8" s="4">
        <v>63.2</v>
      </c>
      <c r="F8" s="7" t="s">
        <v>8</v>
      </c>
      <c r="G8" s="4" t="s">
        <v>9</v>
      </c>
      <c r="H8" s="4"/>
      <c r="I8" s="4">
        <v>121</v>
      </c>
      <c r="J8" s="4">
        <v>87</v>
      </c>
      <c r="K8" s="5">
        <f t="shared" si="0"/>
        <v>75.099999999999994</v>
      </c>
    </row>
  </sheetData>
  <mergeCells count="2">
    <mergeCell ref="A1:E1"/>
    <mergeCell ref="F1:J1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3" sqref="G13"/>
    </sheetView>
  </sheetViews>
  <sheetFormatPr baseColWidth="10" defaultRowHeight="15" x14ac:dyDescent="0"/>
  <cols>
    <col min="1" max="1" width="59.5" style="10" bestFit="1" customWidth="1"/>
    <col min="2" max="4" width="10.83203125" style="10"/>
    <col min="5" max="5" width="10.83203125" style="16"/>
    <col min="6" max="10" width="10.83203125" style="10"/>
    <col min="11" max="11" width="10.83203125" style="17"/>
    <col min="12" max="16384" width="10.83203125" style="10"/>
  </cols>
  <sheetData>
    <row r="1" spans="1:12">
      <c r="A1" s="9" t="s">
        <v>18</v>
      </c>
      <c r="B1" s="9"/>
      <c r="C1" s="9"/>
      <c r="D1" s="9"/>
      <c r="E1" s="9"/>
      <c r="F1" s="9" t="s">
        <v>26</v>
      </c>
      <c r="G1" s="9"/>
      <c r="H1" s="9"/>
      <c r="I1" s="9"/>
      <c r="J1" s="9"/>
    </row>
    <row r="2" spans="1:12" ht="105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0</v>
      </c>
      <c r="G2" s="11" t="s">
        <v>1</v>
      </c>
      <c r="H2" s="11" t="s">
        <v>2</v>
      </c>
      <c r="I2" s="11" t="s">
        <v>3</v>
      </c>
      <c r="J2" s="11" t="s">
        <v>4</v>
      </c>
      <c r="K2" s="17" t="s">
        <v>17</v>
      </c>
    </row>
    <row r="3" spans="1:12">
      <c r="A3" s="13" t="s">
        <v>19</v>
      </c>
      <c r="B3" s="10">
        <v>2</v>
      </c>
      <c r="E3" s="16">
        <v>81.5</v>
      </c>
      <c r="F3" s="14"/>
      <c r="G3" s="15">
        <v>3</v>
      </c>
      <c r="H3" s="15">
        <v>49</v>
      </c>
      <c r="I3" s="15">
        <v>59</v>
      </c>
      <c r="J3" s="15">
        <v>83</v>
      </c>
      <c r="K3" s="17">
        <f>AVERAGE(J3+E3)/2</f>
        <v>82.25</v>
      </c>
      <c r="L3" s="15"/>
    </row>
    <row r="4" spans="1:12">
      <c r="A4" s="13" t="s">
        <v>20</v>
      </c>
      <c r="B4" s="10">
        <v>3</v>
      </c>
      <c r="E4" s="16">
        <v>71.333333333333329</v>
      </c>
      <c r="F4" s="14"/>
      <c r="G4" s="15">
        <v>6</v>
      </c>
      <c r="H4" s="15">
        <v>44.8</v>
      </c>
      <c r="I4" s="15">
        <v>59</v>
      </c>
      <c r="J4" s="15">
        <v>75.900000000000006</v>
      </c>
      <c r="K4" s="17">
        <f t="shared" ref="K4:K9" si="0">AVERAGE(J4+E4)/2</f>
        <v>73.616666666666674</v>
      </c>
      <c r="L4" s="15"/>
    </row>
    <row r="5" spans="1:12">
      <c r="A5" s="10" t="s">
        <v>21</v>
      </c>
      <c r="B5" s="10">
        <v>3</v>
      </c>
      <c r="E5" s="16">
        <v>59.666666666666664</v>
      </c>
      <c r="F5" s="14"/>
      <c r="G5" s="15">
        <v>3</v>
      </c>
      <c r="H5" s="15">
        <v>43.3</v>
      </c>
      <c r="I5" s="15">
        <v>59</v>
      </c>
      <c r="J5" s="15">
        <v>73.400000000000006</v>
      </c>
      <c r="K5" s="17">
        <f t="shared" si="0"/>
        <v>66.533333333333331</v>
      </c>
      <c r="L5" s="15"/>
    </row>
    <row r="6" spans="1:12">
      <c r="A6" s="10" t="s">
        <v>22</v>
      </c>
      <c r="B6" s="10">
        <v>3</v>
      </c>
      <c r="E6" s="16">
        <v>56</v>
      </c>
      <c r="F6" s="14"/>
      <c r="G6" s="15">
        <v>2</v>
      </c>
      <c r="H6" s="15">
        <v>39</v>
      </c>
      <c r="I6" s="15">
        <v>59</v>
      </c>
      <c r="J6" s="15">
        <v>66</v>
      </c>
      <c r="K6" s="17">
        <f t="shared" si="0"/>
        <v>61</v>
      </c>
      <c r="L6" s="15"/>
    </row>
    <row r="7" spans="1:12">
      <c r="A7" s="10" t="s">
        <v>23</v>
      </c>
      <c r="B7" s="10">
        <v>3</v>
      </c>
      <c r="E7" s="16">
        <v>91.83</v>
      </c>
      <c r="F7" s="14"/>
      <c r="G7" s="15">
        <v>9</v>
      </c>
      <c r="H7" s="15">
        <v>44.8</v>
      </c>
      <c r="I7" s="15">
        <v>58</v>
      </c>
      <c r="J7" s="15">
        <v>77.400000000000006</v>
      </c>
      <c r="K7" s="17">
        <f t="shared" si="0"/>
        <v>84.615000000000009</v>
      </c>
      <c r="L7" s="15"/>
    </row>
    <row r="8" spans="1:12">
      <c r="A8" s="10" t="s">
        <v>24</v>
      </c>
      <c r="B8" s="10">
        <v>3</v>
      </c>
      <c r="E8" s="16">
        <v>90.776666666666657</v>
      </c>
      <c r="F8" s="14"/>
      <c r="G8" s="15">
        <v>4</v>
      </c>
      <c r="H8" s="15">
        <v>45</v>
      </c>
      <c r="I8" s="15">
        <v>59</v>
      </c>
      <c r="J8" s="15">
        <v>76.2</v>
      </c>
      <c r="K8" s="17">
        <f t="shared" si="0"/>
        <v>83.48833333333333</v>
      </c>
      <c r="L8" s="15"/>
    </row>
    <row r="9" spans="1:12">
      <c r="A9" s="13" t="s">
        <v>25</v>
      </c>
      <c r="B9" s="10">
        <v>3</v>
      </c>
      <c r="E9" s="16">
        <v>79.246666666666655</v>
      </c>
      <c r="F9" s="14"/>
      <c r="G9" s="15">
        <v>17</v>
      </c>
      <c r="H9" s="15">
        <v>38.6</v>
      </c>
      <c r="I9" s="15">
        <v>59</v>
      </c>
      <c r="J9" s="15">
        <v>65.400000000000006</v>
      </c>
      <c r="K9" s="17">
        <f t="shared" si="0"/>
        <v>72.323333333333323</v>
      </c>
      <c r="L9" s="15"/>
    </row>
  </sheetData>
  <mergeCells count="2">
    <mergeCell ref="A1:E1"/>
    <mergeCell ref="F1:J1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O2" sqref="O1:O1048576"/>
    </sheetView>
  </sheetViews>
  <sheetFormatPr baseColWidth="10" defaultRowHeight="15" x14ac:dyDescent="0"/>
  <cols>
    <col min="1" max="1" width="19.83203125" style="20" customWidth="1"/>
    <col min="2" max="4" width="10.83203125" style="20"/>
    <col min="5" max="5" width="10.83203125" style="38"/>
    <col min="6" max="9" width="10.83203125" style="20"/>
    <col min="10" max="10" width="10.83203125" style="38"/>
    <col min="11" max="11" width="21.5" style="20" customWidth="1"/>
    <col min="12" max="14" width="10.83203125" style="20"/>
    <col min="15" max="15" width="11.83203125" style="38" bestFit="1" customWidth="1"/>
    <col min="16" max="16384" width="10.83203125" style="20"/>
  </cols>
  <sheetData>
    <row r="1" spans="1:16">
      <c r="A1" s="18" t="s">
        <v>27</v>
      </c>
      <c r="B1" s="18"/>
      <c r="C1" s="18"/>
      <c r="D1" s="18"/>
      <c r="E1" s="18"/>
      <c r="F1" s="18" t="s">
        <v>28</v>
      </c>
      <c r="G1" s="18"/>
      <c r="H1" s="18"/>
      <c r="I1" s="18"/>
      <c r="J1" s="18"/>
      <c r="K1" s="18" t="s">
        <v>43</v>
      </c>
      <c r="L1" s="18"/>
      <c r="M1" s="18"/>
      <c r="N1" s="18"/>
      <c r="O1" s="18"/>
      <c r="P1" s="19"/>
    </row>
    <row r="2" spans="1:16" ht="105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0</v>
      </c>
      <c r="G2" s="11" t="s">
        <v>1</v>
      </c>
      <c r="H2" s="11" t="s">
        <v>2</v>
      </c>
      <c r="I2" s="11" t="s">
        <v>3</v>
      </c>
      <c r="J2" s="12" t="s">
        <v>4</v>
      </c>
      <c r="K2" s="11" t="s">
        <v>0</v>
      </c>
      <c r="L2" s="11" t="s">
        <v>1</v>
      </c>
      <c r="M2" s="11" t="s">
        <v>2</v>
      </c>
      <c r="N2" s="11" t="s">
        <v>3</v>
      </c>
      <c r="O2" s="12" t="s">
        <v>4</v>
      </c>
      <c r="P2" s="19" t="s">
        <v>17</v>
      </c>
    </row>
    <row r="3" spans="1:16" ht="30">
      <c r="A3" s="22" t="s">
        <v>44</v>
      </c>
      <c r="F3" s="21" t="s">
        <v>29</v>
      </c>
      <c r="G3" s="21">
        <v>1</v>
      </c>
      <c r="H3" s="21">
        <v>85</v>
      </c>
      <c r="I3" s="21">
        <v>120</v>
      </c>
      <c r="J3" s="40">
        <v>70.832999999999998</v>
      </c>
      <c r="K3" s="22" t="s">
        <v>44</v>
      </c>
      <c r="L3" s="23">
        <v>0</v>
      </c>
      <c r="M3" s="23" t="s">
        <v>58</v>
      </c>
      <c r="N3" s="23" t="s">
        <v>58</v>
      </c>
      <c r="O3" s="41" t="s">
        <v>58</v>
      </c>
      <c r="P3" s="20" t="e">
        <f>AVERAGE(O3+J3+E3)/3</f>
        <v>#VALUE!</v>
      </c>
    </row>
    <row r="4" spans="1:16" ht="30">
      <c r="A4" s="22" t="s">
        <v>45</v>
      </c>
      <c r="F4" s="21" t="s">
        <v>30</v>
      </c>
      <c r="G4" s="21">
        <v>1</v>
      </c>
      <c r="H4" s="21">
        <v>100</v>
      </c>
      <c r="I4" s="21">
        <v>120</v>
      </c>
      <c r="J4" s="40">
        <v>83.332999999999998</v>
      </c>
      <c r="K4" s="22" t="s">
        <v>45</v>
      </c>
      <c r="L4" s="23">
        <v>0</v>
      </c>
      <c r="M4" s="23" t="s">
        <v>58</v>
      </c>
      <c r="N4" s="23" t="s">
        <v>58</v>
      </c>
      <c r="O4" s="41" t="s">
        <v>58</v>
      </c>
      <c r="P4" s="20" t="e">
        <f t="shared" ref="P4:P27" si="0">AVERAGE(O4+J4+E4)/3</f>
        <v>#VALUE!</v>
      </c>
    </row>
    <row r="5" spans="1:16">
      <c r="A5" s="4">
        <v>1</v>
      </c>
      <c r="B5" s="4">
        <v>2</v>
      </c>
      <c r="C5" s="4">
        <v>252</v>
      </c>
      <c r="D5" s="4">
        <v>310</v>
      </c>
      <c r="E5" s="39">
        <v>81.290000000000006</v>
      </c>
      <c r="F5" s="21"/>
      <c r="G5" s="21">
        <f>AVERAGE(G3:G4)</f>
        <v>1</v>
      </c>
      <c r="H5" s="21">
        <f t="shared" ref="H5:K5" si="1">AVERAGE(H3:H4)</f>
        <v>92.5</v>
      </c>
      <c r="I5" s="21">
        <f t="shared" si="1"/>
        <v>120</v>
      </c>
      <c r="J5" s="40">
        <f t="shared" si="1"/>
        <v>77.082999999999998</v>
      </c>
      <c r="K5" s="21" t="e">
        <f t="shared" si="1"/>
        <v>#DIV/0!</v>
      </c>
      <c r="L5" s="21">
        <f t="shared" ref="L5" si="2">AVERAGE(L3:L4)</f>
        <v>0</v>
      </c>
      <c r="M5" s="21" t="e">
        <f t="shared" ref="M5" si="3">AVERAGE(M3:M4)</f>
        <v>#DIV/0!</v>
      </c>
      <c r="N5" s="21" t="e">
        <f t="shared" ref="N5:O5" si="4">AVERAGE(N3:N4)</f>
        <v>#DIV/0!</v>
      </c>
      <c r="O5" s="40" t="e">
        <f t="shared" si="4"/>
        <v>#DIV/0!</v>
      </c>
      <c r="P5" s="19">
        <f>AVERAGE(J5+E5)/2</f>
        <v>79.186499999999995</v>
      </c>
    </row>
    <row r="6" spans="1:16" ht="30">
      <c r="A6" s="22" t="s">
        <v>46</v>
      </c>
      <c r="F6" s="21" t="s">
        <v>31</v>
      </c>
      <c r="G6" s="21">
        <v>1</v>
      </c>
      <c r="H6" s="21">
        <v>65</v>
      </c>
      <c r="I6" s="21">
        <v>104</v>
      </c>
      <c r="J6" s="40">
        <v>62.5</v>
      </c>
      <c r="K6" s="22" t="s">
        <v>46</v>
      </c>
      <c r="L6" s="23">
        <v>8</v>
      </c>
      <c r="M6" s="23">
        <v>61</v>
      </c>
      <c r="N6" s="23">
        <v>85</v>
      </c>
      <c r="O6" s="41">
        <v>0.71470588235294119</v>
      </c>
      <c r="P6" s="20">
        <f t="shared" si="0"/>
        <v>21.071568627450979</v>
      </c>
    </row>
    <row r="7" spans="1:16" ht="30">
      <c r="A7" s="22" t="s">
        <v>47</v>
      </c>
      <c r="F7" s="21" t="s">
        <v>32</v>
      </c>
      <c r="G7" s="21">
        <v>1</v>
      </c>
      <c r="H7" s="21">
        <v>104</v>
      </c>
      <c r="I7" s="21">
        <v>120</v>
      </c>
      <c r="J7" s="40">
        <v>86.667000000000002</v>
      </c>
      <c r="K7" s="22" t="s">
        <v>47</v>
      </c>
      <c r="L7" s="23">
        <v>10</v>
      </c>
      <c r="M7" s="23">
        <v>66</v>
      </c>
      <c r="N7" s="23">
        <v>85</v>
      </c>
      <c r="O7" s="41">
        <v>0.77304964539007093</v>
      </c>
      <c r="P7" s="20">
        <f t="shared" si="0"/>
        <v>29.146683215130025</v>
      </c>
    </row>
    <row r="8" spans="1:16" ht="30">
      <c r="A8" s="22" t="s">
        <v>48</v>
      </c>
      <c r="F8" s="21" t="s">
        <v>33</v>
      </c>
      <c r="G8" s="21">
        <v>1</v>
      </c>
      <c r="H8" s="21">
        <v>88</v>
      </c>
      <c r="I8" s="21">
        <v>120</v>
      </c>
      <c r="J8" s="40">
        <v>73.332999999999998</v>
      </c>
      <c r="K8" s="22" t="s">
        <v>48</v>
      </c>
      <c r="L8" s="23">
        <v>15</v>
      </c>
      <c r="M8" s="23">
        <v>64</v>
      </c>
      <c r="N8" s="23">
        <v>85</v>
      </c>
      <c r="O8" s="41">
        <v>0.75412411626080122</v>
      </c>
      <c r="P8" s="20">
        <f t="shared" si="0"/>
        <v>24.695708038753597</v>
      </c>
    </row>
    <row r="9" spans="1:16" ht="30">
      <c r="A9" s="22" t="s">
        <v>49</v>
      </c>
      <c r="F9" s="21" t="s">
        <v>34</v>
      </c>
      <c r="G9" s="21">
        <v>1</v>
      </c>
      <c r="H9" s="21">
        <v>56</v>
      </c>
      <c r="I9" s="21">
        <v>120</v>
      </c>
      <c r="J9" s="40">
        <v>46.667000000000002</v>
      </c>
      <c r="K9" s="22" t="s">
        <v>49</v>
      </c>
      <c r="L9" s="23">
        <v>7</v>
      </c>
      <c r="M9" s="23">
        <v>66</v>
      </c>
      <c r="N9" s="23">
        <v>85</v>
      </c>
      <c r="O9" s="41">
        <v>0.77983193277310925</v>
      </c>
      <c r="P9" s="20">
        <f t="shared" si="0"/>
        <v>15.815610644257703</v>
      </c>
    </row>
    <row r="10" spans="1:16">
      <c r="A10" s="4">
        <v>2</v>
      </c>
      <c r="B10" s="4">
        <v>4</v>
      </c>
      <c r="C10" s="4">
        <v>398</v>
      </c>
      <c r="D10" s="4">
        <v>620</v>
      </c>
      <c r="E10" s="39">
        <v>64.83</v>
      </c>
      <c r="F10" s="21"/>
      <c r="G10" s="21">
        <f>AVERAGE(G6:G9)</f>
        <v>1</v>
      </c>
      <c r="H10" s="21">
        <f t="shared" ref="H10:O10" si="5">AVERAGE(H6:H9)</f>
        <v>78.25</v>
      </c>
      <c r="I10" s="21">
        <f t="shared" si="5"/>
        <v>116</v>
      </c>
      <c r="J10" s="40">
        <f t="shared" si="5"/>
        <v>67.291750000000008</v>
      </c>
      <c r="K10" s="21" t="e">
        <f t="shared" si="5"/>
        <v>#DIV/0!</v>
      </c>
      <c r="L10" s="21">
        <f t="shared" si="5"/>
        <v>10</v>
      </c>
      <c r="M10" s="21">
        <f t="shared" si="5"/>
        <v>64.25</v>
      </c>
      <c r="N10" s="21">
        <f t="shared" si="5"/>
        <v>85</v>
      </c>
      <c r="O10" s="40">
        <f>AVERAGE(O6:O9)*100</f>
        <v>75.542789419423059</v>
      </c>
      <c r="P10" s="19">
        <f t="shared" si="0"/>
        <v>69.221513139807698</v>
      </c>
    </row>
    <row r="11" spans="1:16" ht="30">
      <c r="A11" s="22" t="s">
        <v>50</v>
      </c>
      <c r="F11" s="21" t="s">
        <v>35</v>
      </c>
      <c r="G11" s="21">
        <v>1</v>
      </c>
      <c r="H11" s="21">
        <v>86</v>
      </c>
      <c r="I11" s="21">
        <v>104</v>
      </c>
      <c r="J11" s="40">
        <v>82.691999999999993</v>
      </c>
      <c r="K11" s="22" t="s">
        <v>50</v>
      </c>
      <c r="L11" s="23">
        <v>8</v>
      </c>
      <c r="M11" s="23">
        <v>60</v>
      </c>
      <c r="N11" s="23">
        <v>85</v>
      </c>
      <c r="O11" s="41">
        <v>0.70882352941176474</v>
      </c>
      <c r="P11" s="20">
        <f t="shared" si="0"/>
        <v>27.800274509803916</v>
      </c>
    </row>
    <row r="12" spans="1:16" ht="30">
      <c r="A12" s="22" t="s">
        <v>51</v>
      </c>
      <c r="F12" s="21" t="s">
        <v>36</v>
      </c>
      <c r="G12" s="21">
        <v>1</v>
      </c>
      <c r="H12" s="21">
        <v>61</v>
      </c>
      <c r="I12" s="21">
        <v>104</v>
      </c>
      <c r="J12" s="40">
        <v>58.652999999999999</v>
      </c>
      <c r="K12" s="22" t="s">
        <v>51</v>
      </c>
      <c r="L12" s="23">
        <v>15</v>
      </c>
      <c r="M12" s="23">
        <v>62</v>
      </c>
      <c r="N12" s="23">
        <v>85</v>
      </c>
      <c r="O12" s="41">
        <v>0.7247058823529412</v>
      </c>
      <c r="P12" s="20">
        <f t="shared" si="0"/>
        <v>19.792568627450979</v>
      </c>
    </row>
    <row r="13" spans="1:16" ht="30">
      <c r="A13" s="22" t="s">
        <v>52</v>
      </c>
      <c r="F13" s="21" t="s">
        <v>37</v>
      </c>
      <c r="G13" s="21">
        <v>1</v>
      </c>
      <c r="H13" s="21">
        <v>51</v>
      </c>
      <c r="I13" s="21">
        <v>104</v>
      </c>
      <c r="J13" s="40">
        <v>49.037999999999997</v>
      </c>
      <c r="K13" s="22" t="s">
        <v>52</v>
      </c>
      <c r="L13" s="23">
        <v>15</v>
      </c>
      <c r="M13" s="23">
        <v>59</v>
      </c>
      <c r="N13" s="23">
        <v>84</v>
      </c>
      <c r="O13" s="41">
        <v>0.70293884034948373</v>
      </c>
      <c r="P13" s="20">
        <f t="shared" si="0"/>
        <v>16.58031294678316</v>
      </c>
    </row>
    <row r="14" spans="1:16" ht="30">
      <c r="A14" s="22" t="s">
        <v>53</v>
      </c>
      <c r="F14" s="21" t="s">
        <v>38</v>
      </c>
      <c r="G14" s="21">
        <v>1</v>
      </c>
      <c r="H14" s="21">
        <v>97</v>
      </c>
      <c r="I14" s="21">
        <v>118</v>
      </c>
      <c r="J14" s="40">
        <v>82.221999999999994</v>
      </c>
      <c r="K14" s="22" t="s">
        <v>53</v>
      </c>
      <c r="L14" s="23">
        <v>15</v>
      </c>
      <c r="M14" s="23">
        <v>59</v>
      </c>
      <c r="N14" s="23">
        <v>84</v>
      </c>
      <c r="O14" s="41">
        <v>0.69896743447180298</v>
      </c>
      <c r="P14" s="20">
        <f t="shared" si="0"/>
        <v>27.640322478157263</v>
      </c>
    </row>
    <row r="15" spans="1:16">
      <c r="A15" s="4">
        <v>3</v>
      </c>
      <c r="B15" s="4">
        <v>4</v>
      </c>
      <c r="C15" s="4">
        <v>363</v>
      </c>
      <c r="D15" s="4">
        <v>620</v>
      </c>
      <c r="E15" s="39">
        <v>58.55</v>
      </c>
      <c r="F15" s="21"/>
      <c r="G15" s="21">
        <f>AVERAGE(G11:G14)</f>
        <v>1</v>
      </c>
      <c r="H15" s="21">
        <f t="shared" ref="H15:O15" si="6">AVERAGE(H11:H14)</f>
        <v>73.75</v>
      </c>
      <c r="I15" s="21">
        <f t="shared" si="6"/>
        <v>107.5</v>
      </c>
      <c r="J15" s="40">
        <f t="shared" si="6"/>
        <v>68.15124999999999</v>
      </c>
      <c r="K15" s="21" t="e">
        <f t="shared" si="6"/>
        <v>#DIV/0!</v>
      </c>
      <c r="L15" s="21">
        <f t="shared" si="6"/>
        <v>13.25</v>
      </c>
      <c r="M15" s="21">
        <f t="shared" si="6"/>
        <v>60</v>
      </c>
      <c r="N15" s="21">
        <f t="shared" si="6"/>
        <v>84.5</v>
      </c>
      <c r="O15" s="40">
        <f>AVERAGE(O11:O14)*100</f>
        <v>70.885892164649817</v>
      </c>
      <c r="P15" s="19">
        <f t="shared" si="0"/>
        <v>65.86238072154994</v>
      </c>
    </row>
    <row r="16" spans="1:16" ht="30">
      <c r="A16" s="22" t="s">
        <v>54</v>
      </c>
      <c r="F16" s="21" t="s">
        <v>39</v>
      </c>
      <c r="G16" s="21">
        <v>1</v>
      </c>
      <c r="H16" s="21">
        <v>107</v>
      </c>
      <c r="I16" s="21">
        <v>118</v>
      </c>
      <c r="J16" s="40">
        <v>90.677000000000007</v>
      </c>
      <c r="K16" s="22" t="s">
        <v>54</v>
      </c>
      <c r="L16" s="23">
        <v>6</v>
      </c>
      <c r="M16" s="23">
        <v>67</v>
      </c>
      <c r="N16" s="23">
        <v>84</v>
      </c>
      <c r="O16" s="41">
        <v>0.79644268774703553</v>
      </c>
      <c r="P16" s="20">
        <f t="shared" si="0"/>
        <v>30.491147562582345</v>
      </c>
    </row>
    <row r="17" spans="1:16">
      <c r="A17" s="22" t="s">
        <v>55</v>
      </c>
      <c r="F17" s="21" t="s">
        <v>40</v>
      </c>
      <c r="G17" s="21">
        <v>1</v>
      </c>
      <c r="H17" s="21">
        <v>112</v>
      </c>
      <c r="I17" s="21">
        <v>118</v>
      </c>
      <c r="J17" s="40">
        <v>94.915000000000006</v>
      </c>
      <c r="K17" s="22" t="s">
        <v>55</v>
      </c>
      <c r="L17" s="23">
        <v>8</v>
      </c>
      <c r="M17" s="23">
        <v>63</v>
      </c>
      <c r="N17" s="23">
        <v>84</v>
      </c>
      <c r="O17" s="41">
        <v>0.7455357142857143</v>
      </c>
      <c r="P17" s="20">
        <f t="shared" si="0"/>
        <v>31.886845238095237</v>
      </c>
    </row>
    <row r="18" spans="1:16" ht="30">
      <c r="A18" s="22" t="s">
        <v>56</v>
      </c>
      <c r="F18" s="21" t="s">
        <v>41</v>
      </c>
      <c r="G18" s="21">
        <v>1</v>
      </c>
      <c r="H18" s="21">
        <v>102</v>
      </c>
      <c r="I18" s="21">
        <v>118</v>
      </c>
      <c r="J18" s="40">
        <v>86.44</v>
      </c>
      <c r="K18" s="22" t="s">
        <v>56</v>
      </c>
      <c r="L18" s="23">
        <v>13</v>
      </c>
      <c r="M18" s="23">
        <v>63</v>
      </c>
      <c r="N18" s="23">
        <v>84</v>
      </c>
      <c r="O18" s="41">
        <v>0.75160993560257594</v>
      </c>
      <c r="P18" s="20">
        <f t="shared" si="0"/>
        <v>29.063869978534189</v>
      </c>
    </row>
    <row r="19" spans="1:16">
      <c r="A19" s="22" t="s">
        <v>57</v>
      </c>
      <c r="F19" s="21" t="s">
        <v>42</v>
      </c>
      <c r="G19" s="21" t="s">
        <v>5</v>
      </c>
      <c r="H19" s="21" t="s">
        <v>5</v>
      </c>
      <c r="I19" s="21" t="s">
        <v>5</v>
      </c>
      <c r="J19" s="40" t="s">
        <v>5</v>
      </c>
      <c r="K19" s="22" t="s">
        <v>57</v>
      </c>
      <c r="L19" s="23">
        <v>17</v>
      </c>
      <c r="M19" s="23">
        <v>63</v>
      </c>
      <c r="N19" s="23">
        <v>84</v>
      </c>
      <c r="O19" s="41">
        <v>0.74737578726382081</v>
      </c>
      <c r="P19" s="20" t="e">
        <f t="shared" si="0"/>
        <v>#VALUE!</v>
      </c>
    </row>
    <row r="20" spans="1:16">
      <c r="A20" s="4">
        <v>4</v>
      </c>
      <c r="B20" s="4">
        <v>4</v>
      </c>
      <c r="C20" s="4">
        <v>491</v>
      </c>
      <c r="D20" s="4">
        <v>620</v>
      </c>
      <c r="E20" s="39">
        <v>79.19</v>
      </c>
      <c r="G20" s="20">
        <f>AVERAGE(G16:G19)</f>
        <v>1</v>
      </c>
      <c r="H20" s="20">
        <f t="shared" ref="H20:O20" si="7">AVERAGE(H16:H19)</f>
        <v>107</v>
      </c>
      <c r="I20" s="20">
        <f t="shared" si="7"/>
        <v>118</v>
      </c>
      <c r="J20" s="38">
        <f t="shared" si="7"/>
        <v>90.677333333333351</v>
      </c>
      <c r="K20" s="20" t="e">
        <f t="shared" si="7"/>
        <v>#DIV/0!</v>
      </c>
      <c r="L20" s="20">
        <f t="shared" si="7"/>
        <v>11</v>
      </c>
      <c r="M20" s="20">
        <f t="shared" si="7"/>
        <v>64</v>
      </c>
      <c r="N20" s="20">
        <f t="shared" si="7"/>
        <v>84</v>
      </c>
      <c r="O20" s="38">
        <f>AVERAGE(O16:O19)*100</f>
        <v>76.024103122478664</v>
      </c>
      <c r="P20" s="19">
        <f t="shared" si="0"/>
        <v>81.963812151937347</v>
      </c>
    </row>
  </sheetData>
  <mergeCells count="3">
    <mergeCell ref="A1:E1"/>
    <mergeCell ref="F1:J1"/>
    <mergeCell ref="K1:O1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1:E1048576"/>
    </sheetView>
  </sheetViews>
  <sheetFormatPr baseColWidth="10" defaultColWidth="11" defaultRowHeight="15" x14ac:dyDescent="0"/>
  <cols>
    <col min="1" max="1" width="29.33203125" style="28" customWidth="1"/>
    <col min="2" max="4" width="11" style="27"/>
    <col min="5" max="5" width="11" style="33"/>
    <col min="6" max="16384" width="11" style="27"/>
  </cols>
  <sheetData>
    <row r="1" spans="1:5">
      <c r="A1" s="29" t="s">
        <v>73</v>
      </c>
      <c r="B1" s="29"/>
      <c r="C1" s="29"/>
      <c r="D1" s="29"/>
      <c r="E1" s="29"/>
    </row>
    <row r="2" spans="1:5" ht="105">
      <c r="A2" s="24" t="s">
        <v>0</v>
      </c>
      <c r="B2" s="24" t="s">
        <v>1</v>
      </c>
      <c r="C2" s="24" t="s">
        <v>2</v>
      </c>
      <c r="D2" s="24" t="s">
        <v>3</v>
      </c>
      <c r="E2" s="30" t="s">
        <v>4</v>
      </c>
    </row>
    <row r="3" spans="1:5" ht="30">
      <c r="A3" s="25" t="s">
        <v>59</v>
      </c>
      <c r="B3" s="26">
        <v>1</v>
      </c>
      <c r="C3" s="26">
        <v>110</v>
      </c>
      <c r="D3" s="26">
        <v>76</v>
      </c>
      <c r="E3" s="31">
        <v>0.69099999999999995</v>
      </c>
    </row>
    <row r="4" spans="1:5" ht="30">
      <c r="A4" s="25" t="s">
        <v>60</v>
      </c>
      <c r="B4" s="26">
        <v>1</v>
      </c>
      <c r="C4" s="26">
        <v>110</v>
      </c>
      <c r="D4" s="26">
        <v>94</v>
      </c>
      <c r="E4" s="31">
        <v>0.85499999999999998</v>
      </c>
    </row>
    <row r="5" spans="1:5" ht="30">
      <c r="A5" s="25" t="s">
        <v>61</v>
      </c>
      <c r="B5" s="26">
        <v>1</v>
      </c>
      <c r="C5" s="26">
        <v>110</v>
      </c>
      <c r="D5" s="26">
        <v>79</v>
      </c>
      <c r="E5" s="31">
        <v>0.71799999999999997</v>
      </c>
    </row>
    <row r="6" spans="1:5" ht="30">
      <c r="A6" s="25" t="s">
        <v>62</v>
      </c>
      <c r="B6" s="26">
        <v>1</v>
      </c>
      <c r="C6" s="26">
        <v>110</v>
      </c>
      <c r="D6" s="26">
        <v>97</v>
      </c>
      <c r="E6" s="31">
        <v>0.88200000000000001</v>
      </c>
    </row>
    <row r="7" spans="1:5" ht="30">
      <c r="A7" s="25" t="s">
        <v>63</v>
      </c>
      <c r="B7" s="26">
        <v>1</v>
      </c>
      <c r="C7" s="26">
        <v>110</v>
      </c>
      <c r="D7" s="26">
        <v>80</v>
      </c>
      <c r="E7" s="31">
        <v>0.72699999999999998</v>
      </c>
    </row>
    <row r="8" spans="1:5" ht="30">
      <c r="A8" s="25" t="s">
        <v>64</v>
      </c>
      <c r="B8" s="26">
        <v>1</v>
      </c>
      <c r="C8" s="26">
        <v>110</v>
      </c>
      <c r="D8" s="26">
        <v>83</v>
      </c>
      <c r="E8" s="31">
        <v>0.755</v>
      </c>
    </row>
    <row r="9" spans="1:5" ht="30">
      <c r="A9" s="25" t="s">
        <v>65</v>
      </c>
      <c r="B9" s="26">
        <v>1</v>
      </c>
      <c r="C9" s="26">
        <v>110</v>
      </c>
      <c r="D9" s="26">
        <v>92</v>
      </c>
      <c r="E9" s="31">
        <v>0.83599999999999997</v>
      </c>
    </row>
    <row r="10" spans="1:5" ht="30">
      <c r="A10" s="25" t="s">
        <v>66</v>
      </c>
      <c r="B10" s="26">
        <v>1</v>
      </c>
      <c r="C10" s="26">
        <v>110</v>
      </c>
      <c r="D10" s="26">
        <v>106</v>
      </c>
      <c r="E10" s="31">
        <v>0.96399999999999997</v>
      </c>
    </row>
    <row r="11" spans="1:5" ht="30">
      <c r="A11" s="25" t="s">
        <v>67</v>
      </c>
      <c r="B11" s="26">
        <v>1</v>
      </c>
      <c r="C11" s="26">
        <v>110</v>
      </c>
      <c r="D11" s="26">
        <v>92</v>
      </c>
      <c r="E11" s="31">
        <v>0.83599999999999997</v>
      </c>
    </row>
    <row r="12" spans="1:5" ht="30">
      <c r="A12" s="25" t="s">
        <v>68</v>
      </c>
      <c r="B12" s="26">
        <v>1</v>
      </c>
      <c r="C12" s="26">
        <v>110</v>
      </c>
      <c r="D12" s="26">
        <v>96</v>
      </c>
      <c r="E12" s="31">
        <v>0.873</v>
      </c>
    </row>
    <row r="13" spans="1:5" ht="30">
      <c r="A13" s="25" t="s">
        <v>69</v>
      </c>
      <c r="B13" s="26">
        <v>1</v>
      </c>
      <c r="C13" s="26">
        <v>110</v>
      </c>
      <c r="D13" s="26">
        <v>94</v>
      </c>
      <c r="E13" s="31">
        <v>0.85499999999999998</v>
      </c>
    </row>
    <row r="14" spans="1:5">
      <c r="A14" s="25" t="s">
        <v>70</v>
      </c>
      <c r="B14" s="26">
        <v>1</v>
      </c>
      <c r="C14" s="26">
        <v>110</v>
      </c>
      <c r="D14" s="26">
        <v>110</v>
      </c>
      <c r="E14" s="32">
        <v>1</v>
      </c>
    </row>
    <row r="15" spans="1:5">
      <c r="A15" s="25" t="s">
        <v>71</v>
      </c>
      <c r="B15" s="26">
        <v>1</v>
      </c>
      <c r="C15" s="26">
        <v>110</v>
      </c>
      <c r="D15" s="26">
        <v>80</v>
      </c>
      <c r="E15" s="31">
        <v>0.72699999999999998</v>
      </c>
    </row>
    <row r="16" spans="1:5">
      <c r="A16" s="25" t="s">
        <v>72</v>
      </c>
      <c r="B16" s="26"/>
      <c r="C16" s="26">
        <v>110</v>
      </c>
      <c r="D16" s="26">
        <v>90.69</v>
      </c>
      <c r="E16" s="31">
        <v>0.82399999999999995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1" sqref="K1:K1048576"/>
    </sheetView>
  </sheetViews>
  <sheetFormatPr baseColWidth="10" defaultRowHeight="15" x14ac:dyDescent="0"/>
  <cols>
    <col min="1" max="1" width="31.1640625" style="28" customWidth="1"/>
    <col min="2" max="5" width="10.83203125" style="20"/>
    <col min="6" max="6" width="10.83203125" style="37"/>
    <col min="7" max="10" width="10.83203125" style="20"/>
    <col min="11" max="11" width="10.83203125" style="19"/>
    <col min="12" max="16384" width="10.83203125" style="20"/>
  </cols>
  <sheetData>
    <row r="1" spans="1:14">
      <c r="A1" s="18" t="s">
        <v>74</v>
      </c>
      <c r="B1" s="18"/>
      <c r="C1" s="18"/>
      <c r="D1" s="18"/>
      <c r="E1" s="18"/>
      <c r="F1" s="18" t="s">
        <v>81</v>
      </c>
      <c r="G1" s="18"/>
      <c r="H1" s="18"/>
      <c r="I1" s="18"/>
      <c r="J1" s="18"/>
    </row>
    <row r="2" spans="1:14" ht="10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35" t="s">
        <v>0</v>
      </c>
      <c r="G2" s="11" t="s">
        <v>1</v>
      </c>
      <c r="H2" s="11" t="s">
        <v>2</v>
      </c>
      <c r="I2" s="11" t="s">
        <v>3</v>
      </c>
      <c r="J2" s="11" t="s">
        <v>4</v>
      </c>
      <c r="K2" s="19" t="s">
        <v>17</v>
      </c>
    </row>
    <row r="3" spans="1:14" ht="30">
      <c r="A3" s="34" t="s">
        <v>75</v>
      </c>
      <c r="B3" s="2">
        <v>1</v>
      </c>
      <c r="C3" s="2">
        <v>27</v>
      </c>
      <c r="D3" s="2">
        <v>28</v>
      </c>
      <c r="E3" s="20">
        <v>96</v>
      </c>
      <c r="F3" s="36" t="s">
        <v>29</v>
      </c>
      <c r="G3" s="25">
        <v>2</v>
      </c>
      <c r="H3" s="25">
        <v>18</v>
      </c>
      <c r="I3" s="25">
        <v>20</v>
      </c>
      <c r="J3" s="25">
        <v>90</v>
      </c>
      <c r="K3" s="19">
        <f>AVERAGE(J3+E3)/2</f>
        <v>93</v>
      </c>
    </row>
    <row r="4" spans="1:14" ht="45">
      <c r="A4" s="34" t="s">
        <v>76</v>
      </c>
      <c r="B4" s="2">
        <v>1</v>
      </c>
      <c r="C4" s="2">
        <v>26</v>
      </c>
      <c r="D4" s="2">
        <v>28</v>
      </c>
      <c r="E4" s="20">
        <v>93</v>
      </c>
      <c r="F4" s="36" t="s">
        <v>30</v>
      </c>
      <c r="G4" s="25">
        <v>1</v>
      </c>
      <c r="H4" s="25">
        <v>19</v>
      </c>
      <c r="I4" s="25">
        <v>20</v>
      </c>
      <c r="J4" s="25">
        <v>95</v>
      </c>
      <c r="K4" s="19">
        <f t="shared" ref="K4:K8" si="0">AVERAGE(J4+E4)/2</f>
        <v>94</v>
      </c>
    </row>
    <row r="5" spans="1:14" ht="45">
      <c r="A5" s="34" t="s">
        <v>77</v>
      </c>
      <c r="B5" s="2">
        <v>1</v>
      </c>
      <c r="C5" s="2">
        <v>25</v>
      </c>
      <c r="D5" s="2">
        <v>28</v>
      </c>
      <c r="E5" s="20">
        <v>89</v>
      </c>
      <c r="F5" s="36" t="s">
        <v>31</v>
      </c>
      <c r="G5" s="25">
        <v>1</v>
      </c>
      <c r="H5" s="25">
        <v>16</v>
      </c>
      <c r="I5" s="25">
        <v>20</v>
      </c>
      <c r="J5" s="25">
        <v>80</v>
      </c>
      <c r="K5" s="19">
        <f t="shared" si="0"/>
        <v>84.5</v>
      </c>
    </row>
    <row r="6" spans="1:14" ht="45">
      <c r="A6" s="34" t="s">
        <v>78</v>
      </c>
      <c r="B6" s="2">
        <v>1</v>
      </c>
      <c r="C6" s="2">
        <v>26</v>
      </c>
      <c r="D6" s="2">
        <v>28</v>
      </c>
      <c r="E6" s="42">
        <v>93</v>
      </c>
      <c r="F6" s="36" t="s">
        <v>32</v>
      </c>
      <c r="G6" s="25">
        <v>1</v>
      </c>
      <c r="H6" s="25">
        <v>14</v>
      </c>
      <c r="I6" s="25">
        <v>20</v>
      </c>
      <c r="J6" s="25">
        <v>70</v>
      </c>
      <c r="K6" s="19">
        <f t="shared" si="0"/>
        <v>81.5</v>
      </c>
      <c r="N6" s="42"/>
    </row>
    <row r="7" spans="1:14" ht="45">
      <c r="A7" s="34" t="s">
        <v>79</v>
      </c>
      <c r="B7" s="2">
        <v>1</v>
      </c>
      <c r="C7" s="2">
        <v>28</v>
      </c>
      <c r="D7" s="2">
        <v>28</v>
      </c>
      <c r="E7" s="42">
        <v>100</v>
      </c>
      <c r="F7" s="36" t="s">
        <v>35</v>
      </c>
      <c r="G7" s="25">
        <v>2</v>
      </c>
      <c r="H7" s="25">
        <v>18</v>
      </c>
      <c r="I7" s="25">
        <v>20</v>
      </c>
      <c r="J7" s="25">
        <v>90</v>
      </c>
      <c r="K7" s="19">
        <f t="shared" si="0"/>
        <v>95</v>
      </c>
      <c r="N7" s="42"/>
    </row>
    <row r="8" spans="1:14" ht="60">
      <c r="A8" s="34" t="s">
        <v>80</v>
      </c>
      <c r="B8" s="2">
        <v>1</v>
      </c>
      <c r="C8" s="2">
        <v>23</v>
      </c>
      <c r="D8" s="2">
        <v>28</v>
      </c>
      <c r="E8" s="42">
        <v>82</v>
      </c>
      <c r="F8" s="36" t="s">
        <v>36</v>
      </c>
      <c r="G8" s="25">
        <v>1</v>
      </c>
      <c r="H8" s="25">
        <v>12</v>
      </c>
      <c r="I8" s="25">
        <v>20</v>
      </c>
      <c r="J8" s="25">
        <v>60</v>
      </c>
      <c r="K8" s="19">
        <f t="shared" si="0"/>
        <v>71</v>
      </c>
      <c r="N8" s="42"/>
    </row>
  </sheetData>
  <mergeCells count="2">
    <mergeCell ref="A1:E1"/>
    <mergeCell ref="F1:J1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 METHODS</vt:lpstr>
      <vt:lpstr>COGNITION</vt:lpstr>
      <vt:lpstr>DEVELOPMENT</vt:lpstr>
      <vt:lpstr>SOCIAL</vt:lpstr>
      <vt:lpstr>STA3163L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Peluso</dc:creator>
  <cp:lastModifiedBy>Jennifer Peluso</cp:lastModifiedBy>
  <dcterms:created xsi:type="dcterms:W3CDTF">2013-01-15T18:44:39Z</dcterms:created>
  <dcterms:modified xsi:type="dcterms:W3CDTF">2013-01-15T19:09:33Z</dcterms:modified>
</cp:coreProperties>
</file>