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cbul\OneDrive\Documents\"/>
    </mc:Choice>
  </mc:AlternateContent>
  <bookViews>
    <workbookView xWindow="0" yWindow="0" windowWidth="28800" windowHeight="12300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6" i="3" l="1"/>
  <c r="AJ7" i="3"/>
  <c r="AJ8" i="3"/>
  <c r="AJ9" i="3"/>
  <c r="AJ10" i="3"/>
  <c r="AJ11" i="3"/>
  <c r="AJ12" i="3"/>
  <c r="AJ13" i="3"/>
  <c r="AJ14" i="3"/>
  <c r="BE6" i="3" l="1"/>
  <c r="BE7" i="3"/>
  <c r="AS6" i="3"/>
  <c r="AS7" i="3"/>
  <c r="BF5" i="3"/>
  <c r="AT6" i="3"/>
  <c r="BF6" i="3"/>
  <c r="AT7" i="3"/>
  <c r="BF7" i="3"/>
  <c r="AT8" i="3"/>
  <c r="BF8" i="3"/>
  <c r="AT9" i="3"/>
  <c r="BF9" i="3"/>
  <c r="AT10" i="3"/>
  <c r="BF10" i="3"/>
  <c r="AT11" i="3"/>
  <c r="BF11" i="3"/>
  <c r="AT12" i="3"/>
  <c r="BF12" i="3"/>
  <c r="AT13" i="3"/>
  <c r="BF13" i="3"/>
  <c r="AT14" i="3"/>
  <c r="BF14" i="3"/>
  <c r="BE8" i="3"/>
  <c r="BE9" i="3"/>
  <c r="BE10" i="3"/>
  <c r="BE11" i="3"/>
  <c r="BE12" i="3"/>
  <c r="BE13" i="3"/>
  <c r="BE14" i="3"/>
  <c r="X4" i="3"/>
  <c r="AN5" i="3" s="1"/>
  <c r="Y4" i="3"/>
  <c r="AQ5" i="3" s="1"/>
  <c r="Z4" i="3"/>
  <c r="AT5" i="3" s="1"/>
  <c r="AA4" i="3"/>
  <c r="AW5" i="3" s="1"/>
  <c r="AB4" i="3"/>
  <c r="AZ5" i="3" s="1"/>
  <c r="AC4" i="3"/>
  <c r="BC5" i="3" s="1"/>
  <c r="AD4" i="3"/>
  <c r="AE4" i="3"/>
  <c r="BI5" i="3" s="1"/>
  <c r="AF4" i="3"/>
  <c r="BL5" i="3" s="1"/>
  <c r="AG4" i="3"/>
  <c r="BO5" i="3" s="1"/>
  <c r="X5" i="3"/>
  <c r="Y5" i="3"/>
  <c r="Z5" i="3"/>
  <c r="AA5" i="3"/>
  <c r="AB5" i="3"/>
  <c r="AC5" i="3"/>
  <c r="AD5" i="3"/>
  <c r="AE5" i="3"/>
  <c r="AF5" i="3"/>
  <c r="AG5" i="3"/>
  <c r="W4" i="3"/>
  <c r="AK5" i="3" s="1"/>
  <c r="W5" i="3"/>
  <c r="X6" i="3"/>
  <c r="AN6" i="3" s="1"/>
  <c r="Y6" i="3"/>
  <c r="AQ6" i="3" s="1"/>
  <c r="Z6" i="3"/>
  <c r="AA6" i="3"/>
  <c r="AW6" i="3" s="1"/>
  <c r="AB6" i="3"/>
  <c r="AZ6" i="3" s="1"/>
  <c r="AC6" i="3"/>
  <c r="BC6" i="3" s="1"/>
  <c r="AD6" i="3"/>
  <c r="AE6" i="3"/>
  <c r="BI6" i="3" s="1"/>
  <c r="AF6" i="3"/>
  <c r="BL6" i="3" s="1"/>
  <c r="AG6" i="3"/>
  <c r="BO6" i="3" s="1"/>
  <c r="X7" i="3"/>
  <c r="AN7" i="3" s="1"/>
  <c r="Y7" i="3"/>
  <c r="AQ7" i="3" s="1"/>
  <c r="Z7" i="3"/>
  <c r="AA7" i="3"/>
  <c r="AW7" i="3" s="1"/>
  <c r="AB7" i="3"/>
  <c r="AZ7" i="3" s="1"/>
  <c r="AC7" i="3"/>
  <c r="BC7" i="3" s="1"/>
  <c r="AD7" i="3"/>
  <c r="AE7" i="3"/>
  <c r="BI7" i="3" s="1"/>
  <c r="AF7" i="3"/>
  <c r="BL7" i="3" s="1"/>
  <c r="AG7" i="3"/>
  <c r="BO7" i="3" s="1"/>
  <c r="X10" i="3"/>
  <c r="AN8" i="3" s="1"/>
  <c r="Y10" i="3"/>
  <c r="AQ8" i="3" s="1"/>
  <c r="Z10" i="3"/>
  <c r="AA10" i="3"/>
  <c r="AW8" i="3" s="1"/>
  <c r="AB10" i="3"/>
  <c r="AZ8" i="3" s="1"/>
  <c r="AC10" i="3"/>
  <c r="BC8" i="3" s="1"/>
  <c r="AD10" i="3"/>
  <c r="AE10" i="3"/>
  <c r="BI8" i="3" s="1"/>
  <c r="AF10" i="3"/>
  <c r="BL8" i="3" s="1"/>
  <c r="AG10" i="3"/>
  <c r="BO8" i="3" s="1"/>
  <c r="X11" i="3"/>
  <c r="AN9" i="3" s="1"/>
  <c r="Y11" i="3"/>
  <c r="AQ9" i="3" s="1"/>
  <c r="Z11" i="3"/>
  <c r="AA11" i="3"/>
  <c r="AW9" i="3" s="1"/>
  <c r="AB11" i="3"/>
  <c r="AZ9" i="3" s="1"/>
  <c r="AC11" i="3"/>
  <c r="BC9" i="3" s="1"/>
  <c r="AD11" i="3"/>
  <c r="AE11" i="3"/>
  <c r="BI9" i="3" s="1"/>
  <c r="AF11" i="3"/>
  <c r="BL9" i="3" s="1"/>
  <c r="AG11" i="3"/>
  <c r="BO9" i="3" s="1"/>
  <c r="X12" i="3"/>
  <c r="AN10" i="3" s="1"/>
  <c r="Y12" i="3"/>
  <c r="AQ10" i="3" s="1"/>
  <c r="Z12" i="3"/>
  <c r="AA12" i="3"/>
  <c r="AW10" i="3" s="1"/>
  <c r="AB12" i="3"/>
  <c r="AZ10" i="3" s="1"/>
  <c r="AC12" i="3"/>
  <c r="BC10" i="3" s="1"/>
  <c r="AD12" i="3"/>
  <c r="AE12" i="3"/>
  <c r="BI10" i="3" s="1"/>
  <c r="AF12" i="3"/>
  <c r="BL10" i="3" s="1"/>
  <c r="AG12" i="3"/>
  <c r="BO10" i="3" s="1"/>
  <c r="X15" i="3"/>
  <c r="AN11" i="3" s="1"/>
  <c r="Y15" i="3"/>
  <c r="AQ11" i="3" s="1"/>
  <c r="Z15" i="3"/>
  <c r="AA15" i="3"/>
  <c r="AW11" i="3" s="1"/>
  <c r="AB15" i="3"/>
  <c r="AZ11" i="3" s="1"/>
  <c r="AC15" i="3"/>
  <c r="BC11" i="3" s="1"/>
  <c r="AD15" i="3"/>
  <c r="AE15" i="3"/>
  <c r="BI11" i="3" s="1"/>
  <c r="AF15" i="3"/>
  <c r="BL11" i="3" s="1"/>
  <c r="AG15" i="3"/>
  <c r="BO11" i="3" s="1"/>
  <c r="X16" i="3"/>
  <c r="AN12" i="3" s="1"/>
  <c r="Y16" i="3"/>
  <c r="AQ12" i="3" s="1"/>
  <c r="Z16" i="3"/>
  <c r="AA16" i="3"/>
  <c r="AW12" i="3" s="1"/>
  <c r="AB16" i="3"/>
  <c r="AZ12" i="3" s="1"/>
  <c r="AC16" i="3"/>
  <c r="BC12" i="3" s="1"/>
  <c r="AD16" i="3"/>
  <c r="AE16" i="3"/>
  <c r="BI12" i="3" s="1"/>
  <c r="AF16" i="3"/>
  <c r="BL12" i="3" s="1"/>
  <c r="AG16" i="3"/>
  <c r="BO12" i="3" s="1"/>
  <c r="X17" i="3"/>
  <c r="AN13" i="3" s="1"/>
  <c r="Y17" i="3"/>
  <c r="AQ13" i="3" s="1"/>
  <c r="Z17" i="3"/>
  <c r="AA17" i="3"/>
  <c r="AW13" i="3" s="1"/>
  <c r="AB17" i="3"/>
  <c r="AZ13" i="3" s="1"/>
  <c r="AC17" i="3"/>
  <c r="BC13" i="3" s="1"/>
  <c r="AD17" i="3"/>
  <c r="AE17" i="3"/>
  <c r="BI13" i="3" s="1"/>
  <c r="AF17" i="3"/>
  <c r="BL13" i="3" s="1"/>
  <c r="AG17" i="3"/>
  <c r="BO13" i="3" s="1"/>
  <c r="X18" i="3"/>
  <c r="AN14" i="3" s="1"/>
  <c r="Y18" i="3"/>
  <c r="AQ14" i="3" s="1"/>
  <c r="Z18" i="3"/>
  <c r="AA18" i="3"/>
  <c r="AW14" i="3" s="1"/>
  <c r="AB18" i="3"/>
  <c r="AZ14" i="3" s="1"/>
  <c r="AC18" i="3"/>
  <c r="BC14" i="3" s="1"/>
  <c r="AD18" i="3"/>
  <c r="AE18" i="3"/>
  <c r="BI14" i="3" s="1"/>
  <c r="AF18" i="3"/>
  <c r="BL14" i="3" s="1"/>
  <c r="AG18" i="3"/>
  <c r="BO14" i="3" s="1"/>
  <c r="W11" i="3"/>
  <c r="AK9" i="3" s="1"/>
  <c r="W18" i="3"/>
  <c r="AK14" i="3" s="1"/>
  <c r="W17" i="3"/>
  <c r="AK13" i="3" s="1"/>
  <c r="W16" i="3"/>
  <c r="AK12" i="3" s="1"/>
  <c r="W15" i="3"/>
  <c r="AK11" i="3" s="1"/>
  <c r="W12" i="3"/>
  <c r="AK10" i="3" s="1"/>
  <c r="W10" i="3"/>
  <c r="AK8" i="3" s="1"/>
  <c r="W7" i="3"/>
  <c r="AK7" i="3" s="1"/>
  <c r="W6" i="3"/>
  <c r="AK6" i="3" s="1"/>
  <c r="AS8" i="3" l="1"/>
  <c r="AS10" i="3"/>
  <c r="AS9" i="3"/>
  <c r="AS14" i="3"/>
  <c r="AS13" i="3"/>
  <c r="AS12" i="3"/>
  <c r="AS11" i="3"/>
  <c r="R72" i="1"/>
  <c r="R69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33" i="1"/>
  <c r="R56" i="1" l="1"/>
  <c r="R57" i="1"/>
  <c r="R58" i="1"/>
  <c r="R59" i="1"/>
  <c r="R60" i="1"/>
  <c r="R61" i="1"/>
  <c r="R62" i="1"/>
  <c r="R63" i="1"/>
  <c r="R64" i="1"/>
  <c r="R65" i="1"/>
  <c r="R66" i="1"/>
  <c r="R67" i="1"/>
  <c r="R55" i="1"/>
  <c r="Q56" i="1"/>
  <c r="Q57" i="1"/>
  <c r="Q58" i="1"/>
  <c r="Q59" i="1"/>
  <c r="Q60" i="1"/>
  <c r="Q61" i="1"/>
  <c r="Q62" i="1"/>
  <c r="Q63" i="1"/>
  <c r="Q64" i="1"/>
  <c r="Q65" i="1"/>
  <c r="Q66" i="1"/>
  <c r="Q67" i="1"/>
  <c r="Q55" i="1"/>
  <c r="P56" i="1"/>
  <c r="P57" i="1"/>
  <c r="P58" i="1"/>
  <c r="P59" i="1"/>
  <c r="P60" i="1"/>
  <c r="P61" i="1"/>
  <c r="P62" i="1"/>
  <c r="P63" i="1"/>
  <c r="P64" i="1"/>
  <c r="P65" i="1"/>
  <c r="P66" i="1"/>
  <c r="P67" i="1"/>
  <c r="P55" i="1"/>
  <c r="B56" i="1"/>
  <c r="B57" i="1"/>
  <c r="B58" i="1"/>
  <c r="B59" i="1"/>
  <c r="B60" i="1"/>
  <c r="B61" i="1"/>
  <c r="B62" i="1"/>
  <c r="B63" i="1"/>
  <c r="B64" i="1"/>
  <c r="B65" i="1"/>
  <c r="B66" i="1"/>
  <c r="B67" i="1"/>
  <c r="B55" i="1"/>
  <c r="Q91" i="1" l="1"/>
  <c r="Q92" i="1"/>
  <c r="Q93" i="1"/>
  <c r="Q94" i="1"/>
  <c r="Q95" i="1"/>
  <c r="Q96" i="1"/>
  <c r="Q97" i="1"/>
  <c r="Q98" i="1"/>
  <c r="Q99" i="1"/>
  <c r="Q100" i="1"/>
  <c r="Q101" i="1"/>
  <c r="Q102" i="1"/>
  <c r="Q90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07" i="1"/>
</calcChain>
</file>

<file path=xl/sharedStrings.xml><?xml version="1.0" encoding="utf-8"?>
<sst xmlns="http://schemas.openxmlformats.org/spreadsheetml/2006/main" count="1001" uniqueCount="162">
  <si>
    <t xml:space="preserve">Germination Data </t>
  </si>
  <si>
    <t>Germination 13/11/22</t>
  </si>
  <si>
    <t>Germionation 17/11/22</t>
  </si>
  <si>
    <t>R1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</si>
  <si>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</si>
  <si>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</si>
  <si>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</si>
  <si>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</si>
  <si>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</si>
  <si>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</si>
  <si>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</si>
  <si>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</si>
  <si>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</si>
  <si>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</si>
  <si>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</si>
  <si>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</si>
  <si>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</si>
  <si>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R2</t>
  </si>
  <si>
    <t>R3</t>
  </si>
  <si>
    <t>Booting Data</t>
  </si>
  <si>
    <t>Booting Data 14/2/23</t>
  </si>
  <si>
    <t>Anthesis Data</t>
  </si>
  <si>
    <t>Anthesis Data 1/3/23</t>
  </si>
  <si>
    <t>Spike Data</t>
  </si>
  <si>
    <t>No Of Spikes/Pot 26/2/23</t>
  </si>
  <si>
    <t>No Of Spikes/Pot 1/3/23</t>
  </si>
  <si>
    <t>Grains Data</t>
  </si>
  <si>
    <t>Rep</t>
  </si>
  <si>
    <t>Treatments</t>
  </si>
  <si>
    <t>No of grains</t>
  </si>
  <si>
    <t>Grain Weight</t>
  </si>
  <si>
    <t>No of spikes</t>
  </si>
  <si>
    <t>Grains/Spike</t>
  </si>
  <si>
    <t>control</t>
  </si>
  <si>
    <t>CONTROL</t>
  </si>
  <si>
    <t>Roots, Stem , Spike data average</t>
  </si>
  <si>
    <t>Combinations</t>
  </si>
  <si>
    <t>Root Weight</t>
  </si>
  <si>
    <t>stem Weight</t>
  </si>
  <si>
    <t>Spike weight</t>
  </si>
  <si>
    <t>Total Weight</t>
  </si>
  <si>
    <t>No of Tillers</t>
  </si>
  <si>
    <t>W1M1</t>
  </si>
  <si>
    <t>W1M2</t>
  </si>
  <si>
    <t>W1M3</t>
  </si>
  <si>
    <t>W2M1</t>
  </si>
  <si>
    <t>W2M2</t>
  </si>
  <si>
    <t>W2M3</t>
  </si>
  <si>
    <t>W3M1</t>
  </si>
  <si>
    <t>W3M2</t>
  </si>
  <si>
    <t>W3M3</t>
  </si>
  <si>
    <t>W4M1</t>
  </si>
  <si>
    <t>W4M2</t>
  </si>
  <si>
    <t>W4M3</t>
  </si>
  <si>
    <t>W0M0</t>
  </si>
  <si>
    <t xml:space="preserve">Germination Mean </t>
  </si>
  <si>
    <t xml:space="preserve">                                                               Germination Mean </t>
  </si>
  <si>
    <t xml:space="preserve">                    Germination Mean </t>
  </si>
  <si>
    <t>Spikes Data Mean 1/3/23</t>
  </si>
  <si>
    <t>Average</t>
  </si>
  <si>
    <t>R1W1H1</t>
  </si>
  <si>
    <t>R1W1H2</t>
  </si>
  <si>
    <t>R1W1H3</t>
  </si>
  <si>
    <t>R1W2H1</t>
  </si>
  <si>
    <t>R1W2H2</t>
  </si>
  <si>
    <t>R1W2H3</t>
  </si>
  <si>
    <t>R1W3H1</t>
  </si>
  <si>
    <t>R1W3H2</t>
  </si>
  <si>
    <t>R1W3H3</t>
  </si>
  <si>
    <t>R1W4H1</t>
  </si>
  <si>
    <t>R1W4H2</t>
  </si>
  <si>
    <t>R1W4H3</t>
  </si>
  <si>
    <t>R1W*H*</t>
  </si>
  <si>
    <t>R2W1H1</t>
  </si>
  <si>
    <t>R2W1H2</t>
  </si>
  <si>
    <t>R2W1H3</t>
  </si>
  <si>
    <t>R2W2H1</t>
  </si>
  <si>
    <t>R2W2H2</t>
  </si>
  <si>
    <t>R2W2H3</t>
  </si>
  <si>
    <t>R2W3H1</t>
  </si>
  <si>
    <t>R2W3H2</t>
  </si>
  <si>
    <t>R2W3H3</t>
  </si>
  <si>
    <t>R2W4H1</t>
  </si>
  <si>
    <t>R2W4H2</t>
  </si>
  <si>
    <t>R2W4H3</t>
  </si>
  <si>
    <t>R2W*H*</t>
  </si>
  <si>
    <t>R3W1H1</t>
  </si>
  <si>
    <t>R3W1H2</t>
  </si>
  <si>
    <t>R3W1H3</t>
  </si>
  <si>
    <t>R3W2H1</t>
  </si>
  <si>
    <t>R3W2H2</t>
  </si>
  <si>
    <t>R3W2H3</t>
  </si>
  <si>
    <t>R3W3H1</t>
  </si>
  <si>
    <t>R3W3H2</t>
  </si>
  <si>
    <t>R3W3H3</t>
  </si>
  <si>
    <t>R3W4H1</t>
  </si>
  <si>
    <t>R3W4H2</t>
  </si>
  <si>
    <t>R3W4H3</t>
  </si>
  <si>
    <t>R3W*H*</t>
  </si>
  <si>
    <t>TREATMENT</t>
  </si>
  <si>
    <t>TOTAL WEIGHT</t>
  </si>
  <si>
    <t>ROOT WEIGHT</t>
  </si>
  <si>
    <t>STEM WEIGHT</t>
  </si>
  <si>
    <t>SPIKE WEIGHT</t>
  </si>
  <si>
    <t>R2W21H3</t>
  </si>
  <si>
    <t>REPLICATION NO:3</t>
  </si>
  <si>
    <t>REPLICATION NO:2</t>
  </si>
  <si>
    <t>NAME:MUHAMMAD BILAL</t>
  </si>
  <si>
    <t>ROLLNO:619</t>
  </si>
  <si>
    <t>SPIKE DATA MEAN/POT26/2/23</t>
  </si>
  <si>
    <t xml:space="preserve">R1 </t>
  </si>
  <si>
    <t>MEAN</t>
  </si>
  <si>
    <t>REPLICATION NO 3</t>
  </si>
  <si>
    <t>REPLICATION NO :2</t>
  </si>
  <si>
    <t>NO.OF TELLERS</t>
  </si>
  <si>
    <t>AND NO.OF TELLERS DURING HARVESTING</t>
  </si>
  <si>
    <t>TREATMENTS</t>
  </si>
  <si>
    <t>NO.OF PLANTS/POT</t>
  </si>
  <si>
    <t>P1</t>
  </si>
  <si>
    <t>P2</t>
  </si>
  <si>
    <t>P3</t>
  </si>
  <si>
    <t>P4</t>
  </si>
  <si>
    <t>P5</t>
  </si>
  <si>
    <t>NO.OF TELLERS PER POT</t>
  </si>
  <si>
    <t>Germination</t>
  </si>
  <si>
    <t>W</t>
  </si>
  <si>
    <t>HA</t>
  </si>
  <si>
    <t>Ger</t>
  </si>
  <si>
    <t>BS</t>
  </si>
  <si>
    <t>AS</t>
  </si>
  <si>
    <t>SPP</t>
  </si>
  <si>
    <t>spike per pot</t>
  </si>
  <si>
    <t>GPS</t>
  </si>
  <si>
    <t>GY</t>
  </si>
  <si>
    <t>TG</t>
  </si>
  <si>
    <t>Total grains</t>
  </si>
  <si>
    <t>Water</t>
  </si>
  <si>
    <t>Humic acid</t>
  </si>
  <si>
    <t>Boot Stage</t>
  </si>
  <si>
    <t>Anthesis stage</t>
  </si>
  <si>
    <t>Grain per spike</t>
  </si>
  <si>
    <t>Root weight</t>
  </si>
  <si>
    <t>RW</t>
  </si>
  <si>
    <t>SW</t>
  </si>
  <si>
    <t>Shoot + Leaves weight</t>
  </si>
  <si>
    <t>SLW</t>
  </si>
  <si>
    <t>TW</t>
  </si>
  <si>
    <t>Grain yield</t>
  </si>
  <si>
    <t>Treatment</t>
  </si>
  <si>
    <t>Control</t>
  </si>
  <si>
    <t>Treated</t>
  </si>
  <si>
    <t>Significance</t>
  </si>
  <si>
    <t>LSD</t>
  </si>
  <si>
    <t>Replication</t>
  </si>
  <si>
    <t>Spike per pot</t>
  </si>
  <si>
    <t>W 100 %</t>
  </si>
  <si>
    <t>W 80 %</t>
  </si>
  <si>
    <t>W 60 %</t>
  </si>
  <si>
    <t>W 40 %</t>
  </si>
  <si>
    <t xml:space="preserve">HA 10 </t>
  </si>
  <si>
    <t>HA 15</t>
  </si>
  <si>
    <t>HA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</si>
</sst>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4" borderId="0" applyNumberFormat="0" applyBorder="0" applyAlignment="0" applyProtection="0"/>
  </cellStyleXfs>
  <cellXfs count="1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1" xfId="0" applyBorder="1"/>
    <xf numFmtId="0" fontId="0" fillId="0" borderId="0" xfId="0" applyBorder="1"/>
    <xf numFmtId="0" fontId="1" fillId="0" borderId="0" xfId="0" applyFont="1"/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0" xfId="0" applyFont="1"/>
    <xf numFmtId="0" fontId="0" fillId="0" borderId="9" xfId="0" applyFill="1" applyBorder="1"/>
    <xf numFmtId="0" fontId="3" fillId="0" borderId="0" xfId="0" applyFont="1"/>
    <xf numFmtId="0" fontId="4" fillId="0" borderId="0" xfId="0" applyFont="1"/>
    <xf numFmtId="0" fontId="0" fillId="0" borderId="0" xfId="0"/>
    <xf numFmtId="0" fontId="0" fillId="0" borderId="1" xfId="0" applyBorder="1" applyAlignment="1">
      <alignment horizontal="center" vertical="center"/>
    </xf>
    <xf numFmtId="0" fontId="5" fillId="0" borderId="8" xfId="0" applyFont="1" applyFill="1" applyBorder="1" applyAlignment="1">
      <alignment vertic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4" fillId="0" borderId="0" xfId="0" applyNumberFormat="1" applyFont="1" applyBorder="1"/>
    <xf numFmtId="2" fontId="4" fillId="0" borderId="0" xfId="0" applyNumberFormat="1" applyFont="1"/>
    <xf numFmtId="2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2" fontId="4" fillId="3" borderId="5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4" fillId="3" borderId="10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0" fontId="1" fillId="0" borderId="1" xfId="0" applyFont="1" applyBorder="1"/>
    <xf numFmtId="2" fontId="1" fillId="0" borderId="3" xfId="0" applyNumberFormat="1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2" fontId="1" fillId="0" borderId="1" xfId="0" applyNumberFormat="1" applyFont="1" applyBorder="1" applyAlignment="1">
      <alignment horizontal="center" vertical="top"/>
    </xf>
    <xf numFmtId="0" fontId="0" fillId="0" borderId="1" xfId="0" applyBorder="1" applyAlignment="1">
      <alignment horizontal="left" indent="1"/>
    </xf>
    <xf numFmtId="0" fontId="6" fillId="4" borderId="1" xfId="1" applyBorder="1" applyAlignment="1">
      <alignment horizontal="center" vertical="center"/>
    </xf>
    <xf numFmtId="0" fontId="6" fillId="4" borderId="1" xfId="1" applyBorder="1" applyAlignment="1">
      <alignment vertical="center"/>
    </xf>
    <xf numFmtId="0" fontId="6" fillId="4" borderId="1" xfId="1" applyBorder="1"/>
    <xf numFmtId="0" fontId="6" fillId="4" borderId="3" xfId="1" applyBorder="1"/>
    <xf numFmtId="0" fontId="6" fillId="4" borderId="5" xfId="1" applyBorder="1"/>
    <xf numFmtId="0" fontId="0" fillId="0" borderId="1" xfId="0" applyBorder="1" applyAlignment="1">
      <alignment horizontal="left" indent="5"/>
    </xf>
    <xf numFmtId="0" fontId="0" fillId="0" borderId="1" xfId="0" applyFill="1" applyBorder="1"/>
    <xf numFmtId="2" fontId="4" fillId="3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top"/>
    </xf>
    <xf numFmtId="2" fontId="1" fillId="0" borderId="0" xfId="0" applyNumberFormat="1" applyFont="1" applyBorder="1" applyAlignment="1">
      <alignment horizontal="center" vertical="center"/>
    </xf>
    <xf numFmtId="2" fontId="4" fillId="3" borderId="0" xfId="0" applyNumberFormat="1" applyFont="1" applyFill="1" applyBorder="1" applyAlignment="1">
      <alignment horizontal="center" vertical="top"/>
    </xf>
    <xf numFmtId="0" fontId="6" fillId="4" borderId="0" xfId="1" applyBorder="1" applyAlignment="1">
      <alignment horizontal="center"/>
    </xf>
    <xf numFmtId="0" fontId="0" fillId="0" borderId="0" xfId="0" applyBorder="1" applyAlignment="1">
      <alignment horizontal="left" indent="1"/>
    </xf>
    <xf numFmtId="0" fontId="0" fillId="0" borderId="0" xfId="0" applyBorder="1" applyAlignment="1">
      <alignment horizontal="center"/>
    </xf>
    <xf numFmtId="0" fontId="6" fillId="4" borderId="0" xfId="1" applyBorder="1" applyAlignment="1">
      <alignment horizontal="center" vertical="center"/>
    </xf>
    <xf numFmtId="0" fontId="6" fillId="4" borderId="0" xfId="1" applyBorder="1"/>
    <xf numFmtId="0" fontId="1" fillId="0" borderId="0" xfId="0" applyFont="1" applyBorder="1"/>
    <xf numFmtId="0" fontId="8" fillId="4" borderId="1" xfId="1" applyFont="1" applyBorder="1"/>
    <xf numFmtId="0" fontId="8" fillId="4" borderId="1" xfId="1" applyFont="1" applyBorder="1" applyAlignment="1">
      <alignment horizontal="center"/>
    </xf>
    <xf numFmtId="0" fontId="0" fillId="0" borderId="1" xfId="0" applyBorder="1" applyAlignment="1">
      <alignment vertical="top"/>
    </xf>
    <xf numFmtId="0" fontId="0" fillId="0" borderId="1" xfId="0" applyBorder="1" applyAlignment="1">
      <alignment wrapText="1"/>
    </xf>
    <xf numFmtId="1" fontId="0" fillId="0" borderId="1" xfId="0" applyNumberFormat="1" applyBorder="1"/>
    <xf numFmtId="0" fontId="0" fillId="0" borderId="0" xfId="0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5" fillId="0" borderId="0" xfId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1" fontId="0" fillId="0" borderId="0" xfId="0" applyNumberFormat="1"/>
    <xf numFmtId="0" fontId="0" fillId="0" borderId="0" xfId="0" applyFont="1" applyBorder="1" applyAlignment="1">
      <alignment horizontal="center"/>
    </xf>
    <xf numFmtId="2" fontId="0" fillId="0" borderId="0" xfId="0" applyNumberFormat="1" applyBorder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2" fontId="0" fillId="0" borderId="0" xfId="0" applyNumberFormat="1" applyFill="1" applyAlignment="1">
      <alignment horizontal="center"/>
    </xf>
    <xf numFmtId="2" fontId="5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5" fillId="2" borderId="0" xfId="0" applyFont="1" applyFill="1" applyAlignment="1">
      <alignment horizontal="center" vertical="center"/>
    </xf>
    <xf numFmtId="0" fontId="0" fillId="4" borderId="0" xfId="1" applyFont="1" applyAlignment="1">
      <alignment horizontal="center"/>
    </xf>
    <xf numFmtId="0" fontId="6" fillId="4" borderId="0" xfId="1" applyAlignment="1">
      <alignment horizontal="center"/>
    </xf>
    <xf numFmtId="0" fontId="0" fillId="0" borderId="8" xfId="0" applyBorder="1" applyAlignment="1">
      <alignment horizontal="center"/>
    </xf>
    <xf numFmtId="0" fontId="8" fillId="4" borderId="3" xfId="1" applyFont="1" applyBorder="1" applyAlignment="1">
      <alignment horizontal="center"/>
    </xf>
    <xf numFmtId="0" fontId="8" fillId="4" borderId="4" xfId="1" applyFont="1" applyBorder="1" applyAlignment="1">
      <alignment horizontal="center"/>
    </xf>
    <xf numFmtId="0" fontId="8" fillId="4" borderId="5" xfId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4" borderId="0" xfId="1" applyFont="1" applyAlignment="1">
      <alignment horizontal="center" vertical="center"/>
    </xf>
    <xf numFmtId="0" fontId="6" fillId="4" borderId="0" xfId="1" applyAlignment="1">
      <alignment horizontal="center" vertical="center"/>
    </xf>
    <xf numFmtId="2" fontId="4" fillId="3" borderId="3" xfId="0" applyNumberFormat="1" applyFont="1" applyFill="1" applyBorder="1" applyAlignment="1">
      <alignment horizontal="center" vertical="center"/>
    </xf>
    <xf numFmtId="2" fontId="4" fillId="3" borderId="7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2" fontId="4" fillId="3" borderId="5" xfId="0" applyNumberFormat="1" applyFont="1" applyFill="1" applyBorder="1" applyAlignment="1">
      <alignment horizontal="center" vertical="center"/>
    </xf>
    <xf numFmtId="2" fontId="4" fillId="3" borderId="3" xfId="0" applyNumberFormat="1" applyFont="1" applyFill="1" applyBorder="1" applyAlignment="1">
      <alignment horizontal="center" vertical="top"/>
    </xf>
    <xf numFmtId="2" fontId="4" fillId="3" borderId="4" xfId="0" applyNumberFormat="1" applyFont="1" applyFill="1" applyBorder="1" applyAlignment="1">
      <alignment horizontal="center" vertical="top"/>
    </xf>
    <xf numFmtId="0" fontId="6" fillId="4" borderId="8" xfId="1" applyBorder="1" applyAlignment="1">
      <alignment horizontal="center" vertical="center"/>
    </xf>
    <xf numFmtId="0" fontId="6" fillId="4" borderId="3" xfId="1" applyBorder="1" applyAlignment="1">
      <alignment horizontal="center" vertical="center"/>
    </xf>
    <xf numFmtId="0" fontId="6" fillId="4" borderId="4" xfId="1" applyBorder="1" applyAlignment="1">
      <alignment horizontal="center" vertical="center"/>
    </xf>
    <xf numFmtId="0" fontId="6" fillId="4" borderId="5" xfId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4" borderId="3" xfId="1" applyBorder="1" applyAlignment="1">
      <alignment horizontal="center"/>
    </xf>
    <xf numFmtId="0" fontId="6" fillId="4" borderId="4" xfId="1" applyBorder="1" applyAlignment="1">
      <alignment horizontal="center"/>
    </xf>
    <xf numFmtId="0" fontId="6" fillId="4" borderId="5" xfId="1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2">
    <cellStyle name="60% - Accent1" xfId="1" builtinId="32"/>
    <cellStyle name="Normal" xfId="0" builtinId="0"/>
  </cellStyles>
  <dxfs count="5"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Sheet3!$AK$5</c:f>
              <c:strCache>
                <c:ptCount val="1"/>
                <c:pt idx="0">
                  <c:v>Germination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Sheet3!$AJ$6:$AJ$14</c:f>
              <c:strCache>
                <c:ptCount val="9"/>
                <c:pt idx="0">
                  <c:v>Control</c:v>
                </c:pt>
                <c:pt idx="1">
                  <c:v>Treated</c:v>
                </c:pt>
                <c:pt idx="2">
                  <c:v>HA 10 </c:v>
                </c:pt>
                <c:pt idx="3">
                  <c:v>HA 15</c:v>
                </c:pt>
                <c:pt idx="4">
                  <c:v>HA 20</c:v>
                </c:pt>
                <c:pt idx="5">
                  <c:v>W 40 %</c:v>
                </c:pt>
                <c:pt idx="6">
                  <c:v>W 60 %</c:v>
                </c:pt>
                <c:pt idx="7">
                  <c:v>W 80 %</c:v>
                </c:pt>
                <c:pt idx="8">
                  <c:v>W 100 %</c:v>
                </c:pt>
              </c:strCache>
            </c:strRef>
          </c:cat>
          <c:val>
            <c:numRef>
              <c:f>Sheet3!$AK$6:$AK$14</c:f>
              <c:numCache>
                <c:formatCode>0</c:formatCode>
                <c:ptCount val="9"/>
                <c:pt idx="0">
                  <c:v>11.666666666666666</c:v>
                </c:pt>
                <c:pt idx="1">
                  <c:v>10.481481481481481</c:v>
                </c:pt>
                <c:pt idx="2">
                  <c:v>11.166666666666666</c:v>
                </c:pt>
                <c:pt idx="3">
                  <c:v>10.75</c:v>
                </c:pt>
                <c:pt idx="4">
                  <c:v>10.583333333333334</c:v>
                </c:pt>
                <c:pt idx="5">
                  <c:v>10.444444444444445</c:v>
                </c:pt>
                <c:pt idx="6">
                  <c:v>10</c:v>
                </c:pt>
                <c:pt idx="7">
                  <c:v>12</c:v>
                </c:pt>
                <c:pt idx="8">
                  <c:v>10.888888888888889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46-4995-8947-56A04B4B8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691584"/>
        <c:axId val="234872104"/>
      </c:lineChart>
      <c:catAx>
        <c:axId val="23569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872104"/>
        <c:crosses val="autoZero"/>
        <c:auto val="1"/>
        <c:lblAlgn val="ctr"/>
        <c:lblOffset val="100"/>
        <c:noMultiLvlLbl val="0"/>
      </c:catAx>
      <c:valAx>
        <c:axId val="23487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69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Sheet3!$AN$5</c:f>
              <c:strCache>
                <c:ptCount val="1"/>
                <c:pt idx="0">
                  <c:v>Boot Stage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Sheet3!$AM$6:$AM$14</c:f>
              <c:numCache>
                <c:formatCode>General</c:formatCode>
                <c:ptCount val="9"/>
              </c:numCache>
            </c:numRef>
          </c:cat>
          <c:val>
            <c:numRef>
              <c:f>Sheet3!$AN$6:$AN$14</c:f>
              <c:numCache>
                <c:formatCode>0</c:formatCode>
                <c:ptCount val="9"/>
                <c:pt idx="0">
                  <c:v>100.66666666666667</c:v>
                </c:pt>
                <c:pt idx="1">
                  <c:v>99.666666666666671</c:v>
                </c:pt>
                <c:pt idx="2">
                  <c:v>99.833333333333329</c:v>
                </c:pt>
                <c:pt idx="3">
                  <c:v>100.16666666666667</c:v>
                </c:pt>
                <c:pt idx="4">
                  <c:v>99.666666666666671</c:v>
                </c:pt>
                <c:pt idx="5">
                  <c:v>99.111111111111114</c:v>
                </c:pt>
                <c:pt idx="6">
                  <c:v>99.777777777777771</c:v>
                </c:pt>
                <c:pt idx="7">
                  <c:v>99.777777777777771</c:v>
                </c:pt>
                <c:pt idx="8">
                  <c:v>101.11111111111111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7A-410E-8CFC-B8EA678ED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700168"/>
        <c:axId val="235700552"/>
      </c:lineChart>
      <c:catAx>
        <c:axId val="23570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00552"/>
        <c:crosses val="autoZero"/>
        <c:auto val="1"/>
        <c:lblAlgn val="ctr"/>
        <c:lblOffset val="100"/>
        <c:noMultiLvlLbl val="0"/>
      </c:catAx>
      <c:valAx>
        <c:axId val="23570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00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Sheet3!$AQ$5</c:f>
              <c:strCache>
                <c:ptCount val="1"/>
                <c:pt idx="0">
                  <c:v>Anthesis stage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Sheet3!$AP$6:$AP$14</c:f>
              <c:numCache>
                <c:formatCode>General</c:formatCode>
                <c:ptCount val="9"/>
              </c:numCache>
            </c:numRef>
          </c:cat>
          <c:val>
            <c:numRef>
              <c:f>Sheet3!$AQ$6:$AQ$14</c:f>
              <c:numCache>
                <c:formatCode>0</c:formatCode>
                <c:ptCount val="9"/>
                <c:pt idx="0">
                  <c:v>124</c:v>
                </c:pt>
                <c:pt idx="1">
                  <c:v>122.88888888888889</c:v>
                </c:pt>
                <c:pt idx="2">
                  <c:v>122.16666666666667</c:v>
                </c:pt>
                <c:pt idx="3">
                  <c:v>122.5</c:v>
                </c:pt>
                <c:pt idx="4">
                  <c:v>123.08333333333333</c:v>
                </c:pt>
                <c:pt idx="5">
                  <c:v>123</c:v>
                </c:pt>
                <c:pt idx="6">
                  <c:v>123.22222222222223</c:v>
                </c:pt>
                <c:pt idx="7">
                  <c:v>121.88888888888889</c:v>
                </c:pt>
                <c:pt idx="8">
                  <c:v>122.22222222222223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8B-4EB0-9F74-890579C53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738912"/>
        <c:axId val="235739296"/>
      </c:lineChart>
      <c:catAx>
        <c:axId val="23573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39296"/>
        <c:crosses val="autoZero"/>
        <c:auto val="1"/>
        <c:lblAlgn val="ctr"/>
        <c:lblOffset val="100"/>
        <c:noMultiLvlLbl val="0"/>
      </c:catAx>
      <c:valAx>
        <c:axId val="23573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3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Sheet3!$AK$5</c:f>
              <c:strCache>
                <c:ptCount val="1"/>
                <c:pt idx="0">
                  <c:v>Germination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Sheet3!$AJ$6:$AJ$14</c:f>
              <c:strCache>
                <c:ptCount val="9"/>
                <c:pt idx="0">
                  <c:v>Control</c:v>
                </c:pt>
                <c:pt idx="1">
                  <c:v>Treated</c:v>
                </c:pt>
                <c:pt idx="2">
                  <c:v>HA 10 </c:v>
                </c:pt>
                <c:pt idx="3">
                  <c:v>HA 15</c:v>
                </c:pt>
                <c:pt idx="4">
                  <c:v>HA 20</c:v>
                </c:pt>
                <c:pt idx="5">
                  <c:v>W 40 %</c:v>
                </c:pt>
                <c:pt idx="6">
                  <c:v>W 60 %</c:v>
                </c:pt>
                <c:pt idx="7">
                  <c:v>W 80 %</c:v>
                </c:pt>
                <c:pt idx="8">
                  <c:v>W 100 %</c:v>
                </c:pt>
              </c:strCache>
            </c:strRef>
          </c:cat>
          <c:val>
            <c:numRef>
              <c:f>Sheet3!$AK$6:$AK$14</c:f>
              <c:numCache>
                <c:formatCode>0</c:formatCode>
                <c:ptCount val="9"/>
                <c:pt idx="0">
                  <c:v>11.666666666666666</c:v>
                </c:pt>
                <c:pt idx="1">
                  <c:v>10.481481481481481</c:v>
                </c:pt>
                <c:pt idx="2">
                  <c:v>11.166666666666666</c:v>
                </c:pt>
                <c:pt idx="3">
                  <c:v>10.75</c:v>
                </c:pt>
                <c:pt idx="4">
                  <c:v>10.583333333333334</c:v>
                </c:pt>
                <c:pt idx="5">
                  <c:v>10.444444444444445</c:v>
                </c:pt>
                <c:pt idx="6">
                  <c:v>10</c:v>
                </c:pt>
                <c:pt idx="7">
                  <c:v>12</c:v>
                </c:pt>
                <c:pt idx="8">
                  <c:v>10.888888888888889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14-4A87-BD9C-7B21F070CBB0}"/>
            </c:ext>
          </c:extLst>
        </c:ser>
        <c:ser>
          <c:idx val="1"/>
          <c:order val="1"/>
          <c:tx>
            <c:strRef>
              <c:f>Sheet3!$AL$5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Sheet3!$AJ$6:$AJ$14</c:f>
              <c:strCache>
                <c:ptCount val="9"/>
                <c:pt idx="0">
                  <c:v>Control</c:v>
                </c:pt>
                <c:pt idx="1">
                  <c:v>Treated</c:v>
                </c:pt>
                <c:pt idx="2">
                  <c:v>HA 10 </c:v>
                </c:pt>
                <c:pt idx="3">
                  <c:v>HA 15</c:v>
                </c:pt>
                <c:pt idx="4">
                  <c:v>HA 20</c:v>
                </c:pt>
                <c:pt idx="5">
                  <c:v>W 40 %</c:v>
                </c:pt>
                <c:pt idx="6">
                  <c:v>W 60 %</c:v>
                </c:pt>
                <c:pt idx="7">
                  <c:v>W 80 %</c:v>
                </c:pt>
                <c:pt idx="8">
                  <c:v>W 100 %</c:v>
                </c:pt>
              </c:strCache>
            </c:strRef>
          </c:cat>
          <c:val>
            <c:numRef>
              <c:f>Sheet3!$AL$6:$AL$14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1-EB14-4A87-BD9C-7B21F070CBB0}"/>
            </c:ext>
          </c:extLst>
        </c:ser>
        <c:ser>
          <c:idx val="2"/>
          <c:order val="2"/>
          <c:tx>
            <c:strRef>
              <c:f>Sheet3!$AM$5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Sheet3!$AJ$6:$AJ$14</c:f>
              <c:strCache>
                <c:ptCount val="9"/>
                <c:pt idx="0">
                  <c:v>Control</c:v>
                </c:pt>
                <c:pt idx="1">
                  <c:v>Treated</c:v>
                </c:pt>
                <c:pt idx="2">
                  <c:v>HA 10 </c:v>
                </c:pt>
                <c:pt idx="3">
                  <c:v>HA 15</c:v>
                </c:pt>
                <c:pt idx="4">
                  <c:v>HA 20</c:v>
                </c:pt>
                <c:pt idx="5">
                  <c:v>W 40 %</c:v>
                </c:pt>
                <c:pt idx="6">
                  <c:v>W 60 %</c:v>
                </c:pt>
                <c:pt idx="7">
                  <c:v>W 80 %</c:v>
                </c:pt>
                <c:pt idx="8">
                  <c:v>W 100 %</c:v>
                </c:pt>
              </c:strCache>
            </c:strRef>
          </c:cat>
          <c:val>
            <c:numRef>
              <c:f>Sheet3!$AM$6:$AM$14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EB14-4A87-BD9C-7B21F070CBB0}"/>
            </c:ext>
          </c:extLst>
        </c:ser>
        <c:ser>
          <c:idx val="3"/>
          <c:order val="3"/>
          <c:tx>
            <c:strRef>
              <c:f>Sheet3!$AN$5</c:f>
              <c:strCache>
                <c:ptCount val="1"/>
                <c:pt idx="0">
                  <c:v>Boot Stage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Sheet3!$AJ$6:$AJ$14</c:f>
              <c:strCache>
                <c:ptCount val="9"/>
                <c:pt idx="0">
                  <c:v>Control</c:v>
                </c:pt>
                <c:pt idx="1">
                  <c:v>Treated</c:v>
                </c:pt>
                <c:pt idx="2">
                  <c:v>HA 10 </c:v>
                </c:pt>
                <c:pt idx="3">
                  <c:v>HA 15</c:v>
                </c:pt>
                <c:pt idx="4">
                  <c:v>HA 20</c:v>
                </c:pt>
                <c:pt idx="5">
                  <c:v>W 40 %</c:v>
                </c:pt>
                <c:pt idx="6">
                  <c:v>W 60 %</c:v>
                </c:pt>
                <c:pt idx="7">
                  <c:v>W 80 %</c:v>
                </c:pt>
                <c:pt idx="8">
                  <c:v>W 100 %</c:v>
                </c:pt>
              </c:strCache>
            </c:strRef>
          </c:cat>
          <c:val>
            <c:numRef>
              <c:f>Sheet3!$AN$6:$AN$14</c:f>
              <c:numCache>
                <c:formatCode>0</c:formatCode>
                <c:ptCount val="9"/>
                <c:pt idx="0">
                  <c:v>100.66666666666667</c:v>
                </c:pt>
                <c:pt idx="1">
                  <c:v>99.666666666666671</c:v>
                </c:pt>
                <c:pt idx="2">
                  <c:v>99.833333333333329</c:v>
                </c:pt>
                <c:pt idx="3">
                  <c:v>100.16666666666667</c:v>
                </c:pt>
                <c:pt idx="4">
                  <c:v>99.666666666666671</c:v>
                </c:pt>
                <c:pt idx="5">
                  <c:v>99.111111111111114</c:v>
                </c:pt>
                <c:pt idx="6">
                  <c:v>99.777777777777771</c:v>
                </c:pt>
                <c:pt idx="7">
                  <c:v>99.777777777777771</c:v>
                </c:pt>
                <c:pt idx="8">
                  <c:v>101.11111111111111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14-4A87-BD9C-7B21F070CB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82345056"/>
        <c:axId val="235109944"/>
      </c:barChart>
      <c:lineChart>
        <c:grouping val="standard"/>
        <c:varyColors val="0"/>
        <c:ser>
          <c:idx val="4"/>
          <c:order val="4"/>
          <c:tx>
            <c:strRef>
              <c:f>Sheet3!$AO$5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Sheet3!$AJ$6:$AJ$14</c:f>
              <c:strCache>
                <c:ptCount val="9"/>
                <c:pt idx="0">
                  <c:v>Control</c:v>
                </c:pt>
                <c:pt idx="1">
                  <c:v>Treated</c:v>
                </c:pt>
                <c:pt idx="2">
                  <c:v>HA 10 </c:v>
                </c:pt>
                <c:pt idx="3">
                  <c:v>HA 15</c:v>
                </c:pt>
                <c:pt idx="4">
                  <c:v>HA 20</c:v>
                </c:pt>
                <c:pt idx="5">
                  <c:v>W 40 %</c:v>
                </c:pt>
                <c:pt idx="6">
                  <c:v>W 60 %</c:v>
                </c:pt>
                <c:pt idx="7">
                  <c:v>W 80 %</c:v>
                </c:pt>
                <c:pt idx="8">
                  <c:v>W 100 %</c:v>
                </c:pt>
              </c:strCache>
            </c:strRef>
          </c:cat>
          <c:val>
            <c:numRef>
              <c:f>Sheet3!$AO$6:$AO$14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14-4A87-BD9C-7B21F070CBB0}"/>
            </c:ext>
          </c:extLst>
        </c:ser>
        <c:ser>
          <c:idx val="5"/>
          <c:order val="5"/>
          <c:tx>
            <c:strRef>
              <c:f>Sheet3!$AP$5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Sheet3!$AJ$6:$AJ$14</c:f>
              <c:strCache>
                <c:ptCount val="9"/>
                <c:pt idx="0">
                  <c:v>Control</c:v>
                </c:pt>
                <c:pt idx="1">
                  <c:v>Treated</c:v>
                </c:pt>
                <c:pt idx="2">
                  <c:v>HA 10 </c:v>
                </c:pt>
                <c:pt idx="3">
                  <c:v>HA 15</c:v>
                </c:pt>
                <c:pt idx="4">
                  <c:v>HA 20</c:v>
                </c:pt>
                <c:pt idx="5">
                  <c:v>W 40 %</c:v>
                </c:pt>
                <c:pt idx="6">
                  <c:v>W 60 %</c:v>
                </c:pt>
                <c:pt idx="7">
                  <c:v>W 80 %</c:v>
                </c:pt>
                <c:pt idx="8">
                  <c:v>W 100 %</c:v>
                </c:pt>
              </c:strCache>
            </c:strRef>
          </c:cat>
          <c:val>
            <c:numRef>
              <c:f>Sheet3!$AP$6:$AP$14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14-4A87-BD9C-7B21F070CB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2345056"/>
        <c:axId val="235109944"/>
      </c:lineChart>
      <c:lineChart>
        <c:grouping val="standard"/>
        <c:varyColors val="0"/>
        <c:ser>
          <c:idx val="6"/>
          <c:order val="6"/>
          <c:tx>
            <c:strRef>
              <c:f>Sheet3!$AQ$5</c:f>
              <c:strCache>
                <c:ptCount val="1"/>
                <c:pt idx="0">
                  <c:v>Anthesis stage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Sheet3!$AJ$6:$AJ$14</c:f>
              <c:strCache>
                <c:ptCount val="9"/>
                <c:pt idx="0">
                  <c:v>Control</c:v>
                </c:pt>
                <c:pt idx="1">
                  <c:v>Treated</c:v>
                </c:pt>
                <c:pt idx="2">
                  <c:v>HA 10 </c:v>
                </c:pt>
                <c:pt idx="3">
                  <c:v>HA 15</c:v>
                </c:pt>
                <c:pt idx="4">
                  <c:v>HA 20</c:v>
                </c:pt>
                <c:pt idx="5">
                  <c:v>W 40 %</c:v>
                </c:pt>
                <c:pt idx="6">
                  <c:v>W 60 %</c:v>
                </c:pt>
                <c:pt idx="7">
                  <c:v>W 80 %</c:v>
                </c:pt>
                <c:pt idx="8">
                  <c:v>W 100 %</c:v>
                </c:pt>
              </c:strCache>
            </c:strRef>
          </c:cat>
          <c:val>
            <c:numRef>
              <c:f>Sheet3!$AQ$6:$AQ$14</c:f>
              <c:numCache>
                <c:formatCode>0</c:formatCode>
                <c:ptCount val="9"/>
                <c:pt idx="0">
                  <c:v>124</c:v>
                </c:pt>
                <c:pt idx="1">
                  <c:v>122.88888888888889</c:v>
                </c:pt>
                <c:pt idx="2">
                  <c:v>122.16666666666667</c:v>
                </c:pt>
                <c:pt idx="3">
                  <c:v>122.5</c:v>
                </c:pt>
                <c:pt idx="4">
                  <c:v>123.08333333333333</c:v>
                </c:pt>
                <c:pt idx="5">
                  <c:v>123</c:v>
                </c:pt>
                <c:pt idx="6">
                  <c:v>123.22222222222223</c:v>
                </c:pt>
                <c:pt idx="7">
                  <c:v>121.88888888888889</c:v>
                </c:pt>
                <c:pt idx="8">
                  <c:v>122.22222222222223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14-4A87-BD9C-7B21F070CB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5190288"/>
        <c:axId val="235180880"/>
      </c:lineChart>
      <c:catAx>
        <c:axId val="28234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109944"/>
        <c:crosses val="autoZero"/>
        <c:auto val="1"/>
        <c:lblAlgn val="ctr"/>
        <c:lblOffset val="100"/>
        <c:noMultiLvlLbl val="0"/>
      </c:catAx>
      <c:valAx>
        <c:axId val="23510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345056"/>
        <c:crosses val="autoZero"/>
        <c:crossBetween val="between"/>
      </c:valAx>
      <c:valAx>
        <c:axId val="235180880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190288"/>
        <c:crosses val="max"/>
        <c:crossBetween val="between"/>
      </c:valAx>
      <c:catAx>
        <c:axId val="235190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5180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Spike</a:t>
            </a:r>
            <a:r>
              <a:rPr lang="en-US" baseline="0"/>
              <a:t>s, grains per spike, grain weight and grain yield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Sheet3!$AT$5</c:f>
              <c:strCache>
                <c:ptCount val="1"/>
                <c:pt idx="0">
                  <c:v>Spike per pot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Sheet3!$AS$6:$AS$14</c:f>
              <c:strCache>
                <c:ptCount val="9"/>
                <c:pt idx="0">
                  <c:v>Control</c:v>
                </c:pt>
                <c:pt idx="1">
                  <c:v>Treated</c:v>
                </c:pt>
                <c:pt idx="2">
                  <c:v>HA 10 </c:v>
                </c:pt>
                <c:pt idx="3">
                  <c:v>HA 15</c:v>
                </c:pt>
                <c:pt idx="4">
                  <c:v>HA 20</c:v>
                </c:pt>
                <c:pt idx="5">
                  <c:v>W 40 %</c:v>
                </c:pt>
                <c:pt idx="6">
                  <c:v>W 60 %</c:v>
                </c:pt>
                <c:pt idx="7">
                  <c:v>W 80 %</c:v>
                </c:pt>
                <c:pt idx="8">
                  <c:v>W 100 %</c:v>
                </c:pt>
              </c:strCache>
            </c:strRef>
          </c:cat>
          <c:val>
            <c:numRef>
              <c:f>Sheet3!$AT$6:$AT$14</c:f>
              <c:numCache>
                <c:formatCode>0.0</c:formatCode>
                <c:ptCount val="9"/>
                <c:pt idx="0">
                  <c:v>4.333333333333333</c:v>
                </c:pt>
                <c:pt idx="1">
                  <c:v>5.7037037037037033</c:v>
                </c:pt>
                <c:pt idx="2">
                  <c:v>5.666666666666667</c:v>
                </c:pt>
                <c:pt idx="3">
                  <c:v>5.75</c:v>
                </c:pt>
                <c:pt idx="4">
                  <c:v>5.916666666666667</c:v>
                </c:pt>
                <c:pt idx="5">
                  <c:v>5.5555555555555554</c:v>
                </c:pt>
                <c:pt idx="6">
                  <c:v>5.8888888888888893</c:v>
                </c:pt>
                <c:pt idx="7">
                  <c:v>6.333333333333333</c:v>
                </c:pt>
                <c:pt idx="8">
                  <c:v>5.5555555555555554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5A-4BB7-A547-0026684BB5C0}"/>
            </c:ext>
          </c:extLst>
        </c:ser>
        <c:ser>
          <c:idx val="1"/>
          <c:order val="1"/>
          <c:tx>
            <c:strRef>
              <c:f>Sheet3!$AU$5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Sheet3!$AS$6:$AS$14</c:f>
              <c:strCache>
                <c:ptCount val="9"/>
                <c:pt idx="0">
                  <c:v>Control</c:v>
                </c:pt>
                <c:pt idx="1">
                  <c:v>Treated</c:v>
                </c:pt>
                <c:pt idx="2">
                  <c:v>HA 10 </c:v>
                </c:pt>
                <c:pt idx="3">
                  <c:v>HA 15</c:v>
                </c:pt>
                <c:pt idx="4">
                  <c:v>HA 20</c:v>
                </c:pt>
                <c:pt idx="5">
                  <c:v>W 40 %</c:v>
                </c:pt>
                <c:pt idx="6">
                  <c:v>W 60 %</c:v>
                </c:pt>
                <c:pt idx="7">
                  <c:v>W 80 %</c:v>
                </c:pt>
                <c:pt idx="8">
                  <c:v>W 100 %</c:v>
                </c:pt>
              </c:strCache>
            </c:strRef>
          </c:cat>
          <c:val>
            <c:numRef>
              <c:f>Sheet3!$AU$6:$AU$14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1-FB5A-4BB7-A547-0026684BB5C0}"/>
            </c:ext>
          </c:extLst>
        </c:ser>
        <c:ser>
          <c:idx val="2"/>
          <c:order val="2"/>
          <c:tx>
            <c:strRef>
              <c:f>Sheet3!$AV$5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Sheet3!$AS$6:$AS$14</c:f>
              <c:strCache>
                <c:ptCount val="9"/>
                <c:pt idx="0">
                  <c:v>Control</c:v>
                </c:pt>
                <c:pt idx="1">
                  <c:v>Treated</c:v>
                </c:pt>
                <c:pt idx="2">
                  <c:v>HA 10 </c:v>
                </c:pt>
                <c:pt idx="3">
                  <c:v>HA 15</c:v>
                </c:pt>
                <c:pt idx="4">
                  <c:v>HA 20</c:v>
                </c:pt>
                <c:pt idx="5">
                  <c:v>W 40 %</c:v>
                </c:pt>
                <c:pt idx="6">
                  <c:v>W 60 %</c:v>
                </c:pt>
                <c:pt idx="7">
                  <c:v>W 80 %</c:v>
                </c:pt>
                <c:pt idx="8">
                  <c:v>W 100 %</c:v>
                </c:pt>
              </c:strCache>
            </c:strRef>
          </c:cat>
          <c:val>
            <c:numRef>
              <c:f>Sheet3!$AV$6:$AV$14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FB5A-4BB7-A547-0026684BB5C0}"/>
            </c:ext>
          </c:extLst>
        </c:ser>
        <c:ser>
          <c:idx val="3"/>
          <c:order val="3"/>
          <c:tx>
            <c:strRef>
              <c:f>Sheet3!$AW$5</c:f>
              <c:strCache>
                <c:ptCount val="1"/>
                <c:pt idx="0">
                  <c:v>Grain per spike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Sheet3!$AS$6:$AS$14</c:f>
              <c:strCache>
                <c:ptCount val="9"/>
                <c:pt idx="0">
                  <c:v>Control</c:v>
                </c:pt>
                <c:pt idx="1">
                  <c:v>Treated</c:v>
                </c:pt>
                <c:pt idx="2">
                  <c:v>HA 10 </c:v>
                </c:pt>
                <c:pt idx="3">
                  <c:v>HA 15</c:v>
                </c:pt>
                <c:pt idx="4">
                  <c:v>HA 20</c:v>
                </c:pt>
                <c:pt idx="5">
                  <c:v>W 40 %</c:v>
                </c:pt>
                <c:pt idx="6">
                  <c:v>W 60 %</c:v>
                </c:pt>
                <c:pt idx="7">
                  <c:v>W 80 %</c:v>
                </c:pt>
                <c:pt idx="8">
                  <c:v>W 100 %</c:v>
                </c:pt>
              </c:strCache>
            </c:strRef>
          </c:cat>
          <c:val>
            <c:numRef>
              <c:f>Sheet3!$AW$6:$AW$14</c:f>
              <c:numCache>
                <c:formatCode>0.0</c:formatCode>
                <c:ptCount val="9"/>
                <c:pt idx="0">
                  <c:v>20.903333333333332</c:v>
                </c:pt>
                <c:pt idx="1">
                  <c:v>32.558518518518518</c:v>
                </c:pt>
                <c:pt idx="2">
                  <c:v>36.475000000000001</c:v>
                </c:pt>
                <c:pt idx="3">
                  <c:v>31.533333333333331</c:v>
                </c:pt>
                <c:pt idx="4">
                  <c:v>34.680833333333332</c:v>
                </c:pt>
                <c:pt idx="5">
                  <c:v>33.152222222222221</c:v>
                </c:pt>
                <c:pt idx="6">
                  <c:v>30.811111111111106</c:v>
                </c:pt>
                <c:pt idx="7">
                  <c:v>37.072222222222223</c:v>
                </c:pt>
                <c:pt idx="8">
                  <c:v>37.016666666666673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5A-4BB7-A547-0026684BB5C0}"/>
            </c:ext>
          </c:extLst>
        </c:ser>
        <c:ser>
          <c:idx val="4"/>
          <c:order val="4"/>
          <c:tx>
            <c:strRef>
              <c:f>Sheet3!$AX$5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Sheet3!$AS$6:$AS$14</c:f>
              <c:strCache>
                <c:ptCount val="9"/>
                <c:pt idx="0">
                  <c:v>Control</c:v>
                </c:pt>
                <c:pt idx="1">
                  <c:v>Treated</c:v>
                </c:pt>
                <c:pt idx="2">
                  <c:v>HA 10 </c:v>
                </c:pt>
                <c:pt idx="3">
                  <c:v>HA 15</c:v>
                </c:pt>
                <c:pt idx="4">
                  <c:v>HA 20</c:v>
                </c:pt>
                <c:pt idx="5">
                  <c:v>W 40 %</c:v>
                </c:pt>
                <c:pt idx="6">
                  <c:v>W 60 %</c:v>
                </c:pt>
                <c:pt idx="7">
                  <c:v>W 80 %</c:v>
                </c:pt>
                <c:pt idx="8">
                  <c:v>W 100 %</c:v>
                </c:pt>
              </c:strCache>
            </c:strRef>
          </c:cat>
          <c:val>
            <c:numRef>
              <c:f>Sheet3!$AX$6:$AX$14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4-FB5A-4BB7-A547-0026684BB5C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3757688"/>
        <c:axId val="283758080"/>
      </c:barChart>
      <c:lineChart>
        <c:grouping val="standard"/>
        <c:varyColors val="0"/>
        <c:ser>
          <c:idx val="5"/>
          <c:order val="5"/>
          <c:tx>
            <c:strRef>
              <c:f>Sheet3!$AY$5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Sheet3!$AS$6:$AS$14</c:f>
              <c:strCache>
                <c:ptCount val="9"/>
                <c:pt idx="0">
                  <c:v>Control</c:v>
                </c:pt>
                <c:pt idx="1">
                  <c:v>Treated</c:v>
                </c:pt>
                <c:pt idx="2">
                  <c:v>HA 10 </c:v>
                </c:pt>
                <c:pt idx="3">
                  <c:v>HA 15</c:v>
                </c:pt>
                <c:pt idx="4">
                  <c:v>HA 20</c:v>
                </c:pt>
                <c:pt idx="5">
                  <c:v>W 40 %</c:v>
                </c:pt>
                <c:pt idx="6">
                  <c:v>W 60 %</c:v>
                </c:pt>
                <c:pt idx="7">
                  <c:v>W 80 %</c:v>
                </c:pt>
                <c:pt idx="8">
                  <c:v>W 100 %</c:v>
                </c:pt>
              </c:strCache>
            </c:strRef>
          </c:cat>
          <c:val>
            <c:numRef>
              <c:f>Sheet3!$AY$6:$AY$14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5A-4BB7-A547-0026684BB5C0}"/>
            </c:ext>
          </c:extLst>
        </c:ser>
        <c:ser>
          <c:idx val="7"/>
          <c:order val="6"/>
          <c:tx>
            <c:strRef>
              <c:f>Sheet3!$BA$5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Sheet3!$AS$6:$AS$14</c:f>
              <c:strCache>
                <c:ptCount val="9"/>
                <c:pt idx="0">
                  <c:v>Control</c:v>
                </c:pt>
                <c:pt idx="1">
                  <c:v>Treated</c:v>
                </c:pt>
                <c:pt idx="2">
                  <c:v>HA 10 </c:v>
                </c:pt>
                <c:pt idx="3">
                  <c:v>HA 15</c:v>
                </c:pt>
                <c:pt idx="4">
                  <c:v>HA 20</c:v>
                </c:pt>
                <c:pt idx="5">
                  <c:v>W 40 %</c:v>
                </c:pt>
                <c:pt idx="6">
                  <c:v>W 60 %</c:v>
                </c:pt>
                <c:pt idx="7">
                  <c:v>W 80 %</c:v>
                </c:pt>
                <c:pt idx="8">
                  <c:v>W 100 %</c:v>
                </c:pt>
              </c:strCache>
            </c:strRef>
          </c:cat>
          <c:val>
            <c:numRef>
              <c:f>Sheet3!$BA$6:$BA$14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5A-4BB7-A547-0026684BB5C0}"/>
            </c:ext>
          </c:extLst>
        </c:ser>
        <c:ser>
          <c:idx val="8"/>
          <c:order val="7"/>
          <c:tx>
            <c:strRef>
              <c:f>Sheet3!$BB$5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Sheet3!$AS$6:$AS$14</c:f>
              <c:strCache>
                <c:ptCount val="9"/>
                <c:pt idx="0">
                  <c:v>Control</c:v>
                </c:pt>
                <c:pt idx="1">
                  <c:v>Treated</c:v>
                </c:pt>
                <c:pt idx="2">
                  <c:v>HA 10 </c:v>
                </c:pt>
                <c:pt idx="3">
                  <c:v>HA 15</c:v>
                </c:pt>
                <c:pt idx="4">
                  <c:v>HA 20</c:v>
                </c:pt>
                <c:pt idx="5">
                  <c:v>W 40 %</c:v>
                </c:pt>
                <c:pt idx="6">
                  <c:v>W 60 %</c:v>
                </c:pt>
                <c:pt idx="7">
                  <c:v>W 80 %</c:v>
                </c:pt>
                <c:pt idx="8">
                  <c:v>W 100 %</c:v>
                </c:pt>
              </c:strCache>
            </c:strRef>
          </c:cat>
          <c:val>
            <c:numRef>
              <c:f>Sheet3!$BB$6:$BB$14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5A-4BB7-A547-0026684BB5C0}"/>
            </c:ext>
          </c:extLst>
        </c:ser>
        <c:ser>
          <c:idx val="9"/>
          <c:order val="8"/>
          <c:tx>
            <c:strRef>
              <c:f>Sheet3!$BC$5</c:f>
              <c:strCache>
                <c:ptCount val="1"/>
                <c:pt idx="0">
                  <c:v>Grain yield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Sheet3!$AS$6:$AS$14</c:f>
              <c:strCache>
                <c:ptCount val="9"/>
                <c:pt idx="0">
                  <c:v>Control</c:v>
                </c:pt>
                <c:pt idx="1">
                  <c:v>Treated</c:v>
                </c:pt>
                <c:pt idx="2">
                  <c:v>HA 10 </c:v>
                </c:pt>
                <c:pt idx="3">
                  <c:v>HA 15</c:v>
                </c:pt>
                <c:pt idx="4">
                  <c:v>HA 20</c:v>
                </c:pt>
                <c:pt idx="5">
                  <c:v>W 40 %</c:v>
                </c:pt>
                <c:pt idx="6">
                  <c:v>W 60 %</c:v>
                </c:pt>
                <c:pt idx="7">
                  <c:v>W 80 %</c:v>
                </c:pt>
                <c:pt idx="8">
                  <c:v>W 100 %</c:v>
                </c:pt>
              </c:strCache>
            </c:strRef>
          </c:cat>
          <c:val>
            <c:numRef>
              <c:f>Sheet3!$BC$6:$BC$14</c:f>
              <c:numCache>
                <c:formatCode>0.0</c:formatCode>
                <c:ptCount val="9"/>
                <c:pt idx="0">
                  <c:v>9.2533333333333321</c:v>
                </c:pt>
                <c:pt idx="1">
                  <c:v>11.667037037037039</c:v>
                </c:pt>
                <c:pt idx="2">
                  <c:v>13.094166666666668</c:v>
                </c:pt>
                <c:pt idx="3">
                  <c:v>12.1625</c:v>
                </c:pt>
                <c:pt idx="4">
                  <c:v>14.193333333333335</c:v>
                </c:pt>
                <c:pt idx="5">
                  <c:v>12.137777777777778</c:v>
                </c:pt>
                <c:pt idx="6">
                  <c:v>12.915555555555555</c:v>
                </c:pt>
                <c:pt idx="7">
                  <c:v>12.704444444444441</c:v>
                </c:pt>
                <c:pt idx="8">
                  <c:v>15.16888888888889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5A-4BB7-A547-0026684BB5C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3758864"/>
        <c:axId val="283760432"/>
      </c:lineChart>
      <c:catAx>
        <c:axId val="283757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758080"/>
        <c:crosses val="autoZero"/>
        <c:auto val="1"/>
        <c:lblAlgn val="ctr"/>
        <c:lblOffset val="100"/>
        <c:noMultiLvlLbl val="0"/>
      </c:catAx>
      <c:valAx>
        <c:axId val="28375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757688"/>
        <c:crosses val="autoZero"/>
        <c:crossBetween val="between"/>
      </c:valAx>
      <c:valAx>
        <c:axId val="28376043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758864"/>
        <c:crosses val="max"/>
        <c:crossBetween val="between"/>
      </c:valAx>
      <c:catAx>
        <c:axId val="2837588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3760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Sheet3!$AZ$5</c:f>
              <c:strCache>
                <c:ptCount val="1"/>
                <c:pt idx="0">
                  <c:v>Total grains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Sheet3!$AY$6:$AY$14</c:f>
              <c:strCache>
                <c:ptCount val="9"/>
                <c:pt idx="0">
                  <c:v>Control</c:v>
                </c:pt>
                <c:pt idx="1">
                  <c:v>Treated</c:v>
                </c:pt>
                <c:pt idx="2">
                  <c:v>HA 10 </c:v>
                </c:pt>
                <c:pt idx="3">
                  <c:v>HA 15</c:v>
                </c:pt>
                <c:pt idx="4">
                  <c:v>HA 20</c:v>
                </c:pt>
                <c:pt idx="5">
                  <c:v>W 40 %</c:v>
                </c:pt>
                <c:pt idx="6">
                  <c:v>W 60 %</c:v>
                </c:pt>
                <c:pt idx="7">
                  <c:v>W 80 %</c:v>
                </c:pt>
                <c:pt idx="8">
                  <c:v>W 100 %</c:v>
                </c:pt>
              </c:strCache>
            </c:strRef>
          </c:cat>
          <c:val>
            <c:numRef>
              <c:f>Sheet3!$AZ$6:$AZ$14</c:f>
              <c:numCache>
                <c:formatCode>0.0</c:formatCode>
                <c:ptCount val="9"/>
                <c:pt idx="0">
                  <c:v>144.21</c:v>
                </c:pt>
                <c:pt idx="1">
                  <c:v>228.46777777777774</c:v>
                </c:pt>
                <c:pt idx="2">
                  <c:v>251.75</c:v>
                </c:pt>
                <c:pt idx="3">
                  <c:v>240.83333333333334</c:v>
                </c:pt>
                <c:pt idx="4">
                  <c:v>258.16666666666669</c:v>
                </c:pt>
                <c:pt idx="5">
                  <c:v>220.55555555555554</c:v>
                </c:pt>
                <c:pt idx="6">
                  <c:v>216.77777777777777</c:v>
                </c:pt>
                <c:pt idx="7">
                  <c:v>275.22222222222223</c:v>
                </c:pt>
                <c:pt idx="8">
                  <c:v>289.22222222222223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1C-4C57-B74D-99AFD9CADA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5191856"/>
        <c:axId val="235192640"/>
      </c:lineChart>
      <c:catAx>
        <c:axId val="23519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192640"/>
        <c:crosses val="autoZero"/>
        <c:auto val="1"/>
        <c:lblAlgn val="ctr"/>
        <c:lblOffset val="100"/>
        <c:noMultiLvlLbl val="0"/>
      </c:catAx>
      <c:valAx>
        <c:axId val="23519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19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Root weight,Shoot + Leaves weight</a:t>
            </a:r>
            <a:r>
              <a:rPr lang="en-GB" sz="1400" b="0" i="0" u="none" strike="noStrike" baseline="0"/>
              <a:t> ,Spike weight</a:t>
            </a:r>
            <a:r>
              <a:rPr lang="en-GB" sz="1400" b="0" i="0" u="none" strike="noStrike" baseline="0">
                <a:effectLst/>
              </a:rPr>
              <a:t>Shoot + Leaves weight</a:t>
            </a:r>
            <a:r>
              <a:rPr lang="en-GB" sz="1400" b="0" i="0" u="none" strike="noStrike" baseline="0"/>
              <a:t>  </a:t>
            </a:r>
            <a:r>
              <a:rPr lang="en-GB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Sheet3!$BE$6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Sheet3!$BF$5:$BO$5</c:f>
              <c:strCache>
                <c:ptCount val="10"/>
                <c:pt idx="0">
                  <c:v>Root weight</c:v>
                </c:pt>
                <c:pt idx="3">
                  <c:v>Shoot + Leaves weight</c:v>
                </c:pt>
                <c:pt idx="6">
                  <c:v>Spike weight</c:v>
                </c:pt>
                <c:pt idx="9">
                  <c:v>Total Weight</c:v>
                </c:pt>
              </c:strCache>
            </c:strRef>
          </c:cat>
          <c:val>
            <c:numRef>
              <c:f>Sheet3!$BF$6:$BO$6</c:f>
              <c:numCache>
                <c:formatCode>General</c:formatCode>
                <c:ptCount val="10"/>
                <c:pt idx="0" formatCode="0.00">
                  <c:v>1.5046666666666668</c:v>
                </c:pt>
                <c:pt idx="3" formatCode="0.00">
                  <c:v>2.1019999999999999</c:v>
                </c:pt>
                <c:pt idx="6" formatCode="0.00">
                  <c:v>2.5071111111111111</c:v>
                </c:pt>
                <c:pt idx="9" formatCode="0.00">
                  <c:v>6.3633333333333333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FC-4843-91D9-EBC77D179660}"/>
            </c:ext>
          </c:extLst>
        </c:ser>
        <c:ser>
          <c:idx val="1"/>
          <c:order val="1"/>
          <c:tx>
            <c:strRef>
              <c:f>Sheet3!$BE$7</c:f>
              <c:strCache>
                <c:ptCount val="1"/>
                <c:pt idx="0">
                  <c:v>Treated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Sheet3!$BF$5:$BO$5</c:f>
              <c:strCache>
                <c:ptCount val="10"/>
                <c:pt idx="0">
                  <c:v>Root weight</c:v>
                </c:pt>
                <c:pt idx="3">
                  <c:v>Shoot + Leaves weight</c:v>
                </c:pt>
                <c:pt idx="6">
                  <c:v>Spike weight</c:v>
                </c:pt>
                <c:pt idx="9">
                  <c:v>Total Weight</c:v>
                </c:pt>
              </c:strCache>
            </c:strRef>
          </c:cat>
          <c:val>
            <c:numRef>
              <c:f>Sheet3!$BF$7:$BO$7</c:f>
              <c:numCache>
                <c:formatCode>General</c:formatCode>
                <c:ptCount val="10"/>
                <c:pt idx="0" formatCode="0.00">
                  <c:v>1.4742962962962962</c:v>
                </c:pt>
                <c:pt idx="3" formatCode="0.00">
                  <c:v>1.865049382716049</c:v>
                </c:pt>
                <c:pt idx="6" formatCode="0.00">
                  <c:v>2.7729876543209877</c:v>
                </c:pt>
                <c:pt idx="9" formatCode="0.00">
                  <c:v>6.1127777777777776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FC-4843-91D9-EBC77D179660}"/>
            </c:ext>
          </c:extLst>
        </c:ser>
        <c:ser>
          <c:idx val="2"/>
          <c:order val="2"/>
          <c:tx>
            <c:strRef>
              <c:f>Sheet3!$BE$8</c:f>
              <c:strCache>
                <c:ptCount val="1"/>
                <c:pt idx="0">
                  <c:v>HA 10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Sheet3!$BF$5:$BO$5</c:f>
              <c:strCache>
                <c:ptCount val="10"/>
                <c:pt idx="0">
                  <c:v>Root weight</c:v>
                </c:pt>
                <c:pt idx="3">
                  <c:v>Shoot + Leaves weight</c:v>
                </c:pt>
                <c:pt idx="6">
                  <c:v>Spike weight</c:v>
                </c:pt>
                <c:pt idx="9">
                  <c:v>Total Weight</c:v>
                </c:pt>
              </c:strCache>
            </c:strRef>
          </c:cat>
          <c:val>
            <c:numRef>
              <c:f>Sheet3!$BF$8:$BO$8</c:f>
              <c:numCache>
                <c:formatCode>General</c:formatCode>
                <c:ptCount val="10"/>
                <c:pt idx="0" formatCode="0.00">
                  <c:v>1.8007500000000001</c:v>
                </c:pt>
                <c:pt idx="3" formatCode="0.00">
                  <c:v>2.0686388888888887</c:v>
                </c:pt>
                <c:pt idx="6" formatCode="0.00">
                  <c:v>2.9796111111111112</c:v>
                </c:pt>
                <c:pt idx="9" formatCode="0.00">
                  <c:v>6.8490000000000002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FC-4843-91D9-EBC77D179660}"/>
            </c:ext>
          </c:extLst>
        </c:ser>
        <c:ser>
          <c:idx val="3"/>
          <c:order val="3"/>
          <c:tx>
            <c:strRef>
              <c:f>Sheet3!$BE$9</c:f>
              <c:strCache>
                <c:ptCount val="1"/>
                <c:pt idx="0">
                  <c:v>HA 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Sheet3!$BF$5:$BO$5</c:f>
              <c:strCache>
                <c:ptCount val="10"/>
                <c:pt idx="0">
                  <c:v>Root weight</c:v>
                </c:pt>
                <c:pt idx="3">
                  <c:v>Shoot + Leaves weight</c:v>
                </c:pt>
                <c:pt idx="6">
                  <c:v>Spike weight</c:v>
                </c:pt>
                <c:pt idx="9">
                  <c:v>Total Weight</c:v>
                </c:pt>
              </c:strCache>
            </c:strRef>
          </c:cat>
          <c:val>
            <c:numRef>
              <c:f>Sheet3!$BF$9:$BO$9</c:f>
              <c:numCache>
                <c:formatCode>General</c:formatCode>
                <c:ptCount val="10"/>
                <c:pt idx="0" formatCode="0.00">
                  <c:v>1.3594166666666669</c:v>
                </c:pt>
                <c:pt idx="3" formatCode="0.00">
                  <c:v>1.9710555555555551</c:v>
                </c:pt>
                <c:pt idx="6" formatCode="0.00">
                  <c:v>2.9116666666666666</c:v>
                </c:pt>
                <c:pt idx="9" formatCode="0.00">
                  <c:v>6.2421388888888893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FC-4843-91D9-EBC77D179660}"/>
            </c:ext>
          </c:extLst>
        </c:ser>
        <c:ser>
          <c:idx val="4"/>
          <c:order val="4"/>
          <c:tx>
            <c:strRef>
              <c:f>Sheet3!$BE$10</c:f>
              <c:strCache>
                <c:ptCount val="1"/>
                <c:pt idx="0">
                  <c:v>HA 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Sheet3!$BF$5:$BO$5</c:f>
              <c:strCache>
                <c:ptCount val="10"/>
                <c:pt idx="0">
                  <c:v>Root weight</c:v>
                </c:pt>
                <c:pt idx="3">
                  <c:v>Shoot + Leaves weight</c:v>
                </c:pt>
                <c:pt idx="6">
                  <c:v>Spike weight</c:v>
                </c:pt>
                <c:pt idx="9">
                  <c:v>Total Weight</c:v>
                </c:pt>
              </c:strCache>
            </c:strRef>
          </c:cat>
          <c:val>
            <c:numRef>
              <c:f>Sheet3!$BF$10:$BO$10</c:f>
              <c:numCache>
                <c:formatCode>General</c:formatCode>
                <c:ptCount val="10"/>
                <c:pt idx="0" formatCode="0.00">
                  <c:v>1.659</c:v>
                </c:pt>
                <c:pt idx="3" formatCode="0.00">
                  <c:v>2.0727222222222221</c:v>
                </c:pt>
                <c:pt idx="6" formatCode="0.00">
                  <c:v>3.0292555555555549</c:v>
                </c:pt>
                <c:pt idx="9" formatCode="0.00">
                  <c:v>6.7609777777777778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FC-4843-91D9-EBC77D179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9284783"/>
        <c:axId val="1059270639"/>
      </c:barChart>
      <c:lineChart>
        <c:grouping val="standard"/>
        <c:varyColors val="0"/>
        <c:ser>
          <c:idx val="5"/>
          <c:order val="5"/>
          <c:tx>
            <c:strRef>
              <c:f>Sheet3!$BE$11</c:f>
              <c:strCache>
                <c:ptCount val="1"/>
                <c:pt idx="0">
                  <c:v>W 40 %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Sheet3!$BF$5:$BO$5</c:f>
              <c:strCache>
                <c:ptCount val="10"/>
                <c:pt idx="0">
                  <c:v>Root weight</c:v>
                </c:pt>
                <c:pt idx="3">
                  <c:v>Shoot + Leaves weight</c:v>
                </c:pt>
                <c:pt idx="6">
                  <c:v>Spike weight</c:v>
                </c:pt>
                <c:pt idx="9">
                  <c:v>Total Weight</c:v>
                </c:pt>
              </c:strCache>
            </c:strRef>
          </c:cat>
          <c:val>
            <c:numRef>
              <c:f>Sheet3!$BF$11:$BO$11</c:f>
              <c:numCache>
                <c:formatCode>General</c:formatCode>
                <c:ptCount val="10"/>
                <c:pt idx="0" formatCode="0.00">
                  <c:v>1.194</c:v>
                </c:pt>
                <c:pt idx="3" formatCode="0.00">
                  <c:v>1.7564444444444449</c:v>
                </c:pt>
                <c:pt idx="6" formatCode="0.00">
                  <c:v>2.6582222222222223</c:v>
                </c:pt>
                <c:pt idx="9" formatCode="0.00">
                  <c:v>5.6086666666666671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FC-4843-91D9-EBC77D179660}"/>
            </c:ext>
          </c:extLst>
        </c:ser>
        <c:ser>
          <c:idx val="6"/>
          <c:order val="6"/>
          <c:tx>
            <c:strRef>
              <c:f>Sheet3!$BE$12</c:f>
              <c:strCache>
                <c:ptCount val="1"/>
                <c:pt idx="0">
                  <c:v>W 60 %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Sheet3!$BF$5:$BO$5</c:f>
              <c:strCache>
                <c:ptCount val="10"/>
                <c:pt idx="0">
                  <c:v>Root weight</c:v>
                </c:pt>
                <c:pt idx="3">
                  <c:v>Shoot + Leaves weight</c:v>
                </c:pt>
                <c:pt idx="6">
                  <c:v>Spike weight</c:v>
                </c:pt>
                <c:pt idx="9">
                  <c:v>Total Weight</c:v>
                </c:pt>
              </c:strCache>
            </c:strRef>
          </c:cat>
          <c:val>
            <c:numRef>
              <c:f>Sheet3!$BF$12:$BO$12</c:f>
              <c:numCache>
                <c:formatCode>General</c:formatCode>
                <c:ptCount val="10"/>
                <c:pt idx="0" formatCode="0.00">
                  <c:v>1.4476666666666667</c:v>
                </c:pt>
                <c:pt idx="3" formatCode="0.00">
                  <c:v>1.9398888888888888</c:v>
                </c:pt>
                <c:pt idx="6" formatCode="0.00">
                  <c:v>2.8924888888888889</c:v>
                </c:pt>
                <c:pt idx="9" formatCode="0.00">
                  <c:v>6.280044444444445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2FC-4843-91D9-EBC77D179660}"/>
            </c:ext>
          </c:extLst>
        </c:ser>
        <c:ser>
          <c:idx val="7"/>
          <c:order val="7"/>
          <c:tx>
            <c:strRef>
              <c:f>Sheet3!$BE$13</c:f>
              <c:strCache>
                <c:ptCount val="1"/>
                <c:pt idx="0">
                  <c:v>W 80 %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Sheet3!$BF$5:$BO$5</c:f>
              <c:strCache>
                <c:ptCount val="10"/>
                <c:pt idx="0">
                  <c:v>Root weight</c:v>
                </c:pt>
                <c:pt idx="3">
                  <c:v>Shoot + Leaves weight</c:v>
                </c:pt>
                <c:pt idx="6">
                  <c:v>Spike weight</c:v>
                </c:pt>
                <c:pt idx="9">
                  <c:v>Total Weight</c:v>
                </c:pt>
              </c:strCache>
            </c:strRef>
          </c:cat>
          <c:val>
            <c:numRef>
              <c:f>Sheet3!$BF$13:$BO$13</c:f>
              <c:numCache>
                <c:formatCode>General</c:formatCode>
                <c:ptCount val="10"/>
                <c:pt idx="0" formatCode="0.00">
                  <c:v>1.9178888888888888</c:v>
                </c:pt>
                <c:pt idx="3" formatCode="0.00">
                  <c:v>2.1997777777777774</c:v>
                </c:pt>
                <c:pt idx="6" formatCode="0.00">
                  <c:v>3.2168148148148146</c:v>
                </c:pt>
                <c:pt idx="9" formatCode="0.00">
                  <c:v>7.3344814814814816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2FC-4843-91D9-EBC77D179660}"/>
            </c:ext>
          </c:extLst>
        </c:ser>
        <c:ser>
          <c:idx val="8"/>
          <c:order val="8"/>
          <c:tx>
            <c:strRef>
              <c:f>Sheet3!$BE$14</c:f>
              <c:strCache>
                <c:ptCount val="1"/>
                <c:pt idx="0">
                  <c:v>W 100 %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Sheet3!$BF$5:$BO$5</c:f>
              <c:strCache>
                <c:ptCount val="10"/>
                <c:pt idx="0">
                  <c:v>Root weight</c:v>
                </c:pt>
                <c:pt idx="3">
                  <c:v>Shoot + Leaves weight</c:v>
                </c:pt>
                <c:pt idx="6">
                  <c:v>Spike weight</c:v>
                </c:pt>
                <c:pt idx="9">
                  <c:v>Total Weight</c:v>
                </c:pt>
              </c:strCache>
            </c:strRef>
          </c:cat>
          <c:val>
            <c:numRef>
              <c:f>Sheet3!$BF$14:$BO$14</c:f>
              <c:numCache>
                <c:formatCode>General</c:formatCode>
                <c:ptCount val="10"/>
                <c:pt idx="0" formatCode="0.00">
                  <c:v>1.8644444444444446</c:v>
                </c:pt>
                <c:pt idx="3" formatCode="0.00">
                  <c:v>2.1588888888888889</c:v>
                </c:pt>
                <c:pt idx="6" formatCode="0.00">
                  <c:v>3.0454074074074069</c:v>
                </c:pt>
                <c:pt idx="9" formatCode="0.00">
                  <c:v>7.0687407407407399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2FC-4843-91D9-EBC77D179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284783"/>
        <c:axId val="1059270639"/>
      </c:lineChart>
      <c:catAx>
        <c:axId val="105928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270639"/>
        <c:crosses val="autoZero"/>
        <c:auto val="1"/>
        <c:lblAlgn val="ctr"/>
        <c:lblOffset val="100"/>
        <c:noMultiLvlLbl val="0"/>
      </c:catAx>
      <c:valAx>
        <c:axId val="105927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28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92075</xdr:colOff>
      <xdr:row>15</xdr:row>
      <xdr:rowOff>50800</xdr:rowOff>
    </xdr:from>
    <xdr:to>
      <xdr:col>38</xdr:col>
      <xdr:colOff>346075</xdr:colOff>
      <xdr:row>30</xdr:row>
      <xdr:rowOff>31750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123825</xdr:colOff>
      <xdr:row>30</xdr:row>
      <xdr:rowOff>177800</xdr:rowOff>
    </xdr:from>
    <xdr:to>
      <xdr:col>38</xdr:col>
      <xdr:colOff>377825</xdr:colOff>
      <xdr:row>45</xdr:row>
      <xdr:rowOff>158750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130175</xdr:colOff>
      <xdr:row>46</xdr:row>
      <xdr:rowOff>88900</xdr:rowOff>
    </xdr:from>
    <xdr:to>
      <xdr:col>38</xdr:col>
      <xdr:colOff>384175</xdr:colOff>
      <xdr:row>61</xdr:row>
      <xdr:rowOff>69850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644525</xdr:colOff>
      <xdr:row>15</xdr:row>
      <xdr:rowOff>0</xdr:rowOff>
    </xdr:from>
    <xdr:to>
      <xdr:col>46</xdr:col>
      <xdr:colOff>212725</xdr:colOff>
      <xdr:row>29</xdr:row>
      <xdr:rowOff>165100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387350</xdr:colOff>
      <xdr:row>16</xdr:row>
      <xdr:rowOff>50800</xdr:rowOff>
    </xdr:from>
    <xdr:to>
      <xdr:col>58</xdr:col>
      <xdr:colOff>196850</xdr:colOff>
      <xdr:row>33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46</xdr:col>
      <xdr:colOff>555625</xdr:colOff>
      <xdr:row>33</xdr:row>
      <xdr:rowOff>177800</xdr:rowOff>
    </xdr:from>
    <xdr:to>
      <xdr:col>54</xdr:col>
      <xdr:colOff>244475</xdr:colOff>
      <xdr:row>48</xdr:row>
      <xdr:rowOff>158750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58</xdr:col>
      <xdr:colOff>314325</xdr:colOff>
      <xdr:row>17</xdr:row>
      <xdr:rowOff>0</xdr:rowOff>
    </xdr:from>
    <xdr:to>
      <xdr:col>66</xdr:col>
      <xdr:colOff>9525</xdr:colOff>
      <xdr:row>31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I6:I18" headerRowCount="0" totalsRowShown="0" headerRowDxfId="4" dataDxfId="3" tableBorderDxfId="2" totalsRowBorderDxfId="1">
  <tableColumns count="1">
    <tableColumn id="1" name="Column1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E273"/>
  <sheetViews>
    <sheetView topLeftCell="Q1" zoomScaleNormal="100" workbookViewId="0">
      <selection activeCell="S4" sqref="S4:AF44"/>
    </sheetView>
  </sheetViews>
  <sheetFormatPr defaultRowHeight="15" x14ac:dyDescent="0.25"/>
  <cols>
    <col min="2" max="2" width="13.42578125" customWidth="1"/>
    <col min="4" max="4" width="23.7109375" customWidth="1"/>
    <col min="5" max="5" width="12.28515625" customWidth="1"/>
    <col min="6" max="6" width="19.42578125" customWidth="1"/>
    <col min="7" max="7" width="17.7109375" customWidth="1"/>
    <col min="8" max="8" width="14.28515625" customWidth="1"/>
    <col min="9" max="9" width="16.7109375" customWidth="1"/>
    <col min="10" max="10" width="14.28515625" customWidth="1"/>
    <col min="13" max="13" width="11.28515625" style="19" customWidth="1"/>
    <col min="14" max="14" width="11.28515625" customWidth="1"/>
    <col min="15" max="15" width="13.7109375" customWidth="1"/>
    <col min="16" max="16" width="13.42578125" customWidth="1"/>
    <col min="17" max="17" width="12.85546875" customWidth="1"/>
    <col min="18" max="19" width="13.42578125" customWidth="1"/>
  </cols>
  <sheetData>
    <row r="1" spans="3:57" x14ac:dyDescent="0.25">
      <c r="C1" s="34"/>
      <c r="D1" s="34"/>
      <c r="E1" s="34"/>
    </row>
    <row r="2" spans="3:57" ht="21" x14ac:dyDescent="0.35">
      <c r="C2" s="34"/>
      <c r="D2" s="36" t="s">
        <v>107</v>
      </c>
      <c r="E2" s="34"/>
      <c r="P2" s="17"/>
    </row>
    <row r="3" spans="3:57" ht="21" x14ac:dyDescent="0.35">
      <c r="C3" s="34"/>
      <c r="D3" s="36" t="s">
        <v>108</v>
      </c>
      <c r="E3" s="34"/>
      <c r="P3" s="17"/>
    </row>
    <row r="4" spans="3:57" ht="21" x14ac:dyDescent="0.35">
      <c r="C4" s="1"/>
      <c r="D4" s="1"/>
      <c r="F4" s="105" t="s">
        <v>0</v>
      </c>
      <c r="G4" s="105"/>
      <c r="H4" s="105"/>
      <c r="I4" s="105"/>
      <c r="J4" s="1"/>
      <c r="K4" s="1"/>
      <c r="L4" s="1"/>
      <c r="M4" s="1"/>
      <c r="N4" s="1"/>
      <c r="P4" s="17"/>
      <c r="S4" s="55" t="s">
        <v>153</v>
      </c>
      <c r="T4" s="55" t="s">
        <v>136</v>
      </c>
      <c r="U4" s="55" t="s">
        <v>137</v>
      </c>
      <c r="V4" s="55" t="s">
        <v>124</v>
      </c>
      <c r="W4" s="55" t="s">
        <v>138</v>
      </c>
      <c r="X4" s="55" t="s">
        <v>139</v>
      </c>
      <c r="Y4" s="55" t="s">
        <v>131</v>
      </c>
      <c r="Z4" s="55" t="s">
        <v>140</v>
      </c>
      <c r="AA4" s="55" t="s">
        <v>135</v>
      </c>
      <c r="AB4" s="55" t="s">
        <v>133</v>
      </c>
      <c r="AC4" s="55" t="s">
        <v>141</v>
      </c>
      <c r="AD4" s="55" t="s">
        <v>144</v>
      </c>
      <c r="AE4" s="55" t="s">
        <v>39</v>
      </c>
      <c r="AF4" s="55" t="s">
        <v>40</v>
      </c>
      <c r="AG4" s="10"/>
    </row>
    <row r="5" spans="3:57" ht="18.75" x14ac:dyDescent="0.25">
      <c r="C5" s="92" t="s">
        <v>1</v>
      </c>
      <c r="D5" s="92"/>
      <c r="E5" s="92"/>
      <c r="F5" s="2"/>
      <c r="G5" s="92" t="s">
        <v>2</v>
      </c>
      <c r="H5" s="92"/>
      <c r="I5" s="106"/>
      <c r="J5" s="2"/>
      <c r="K5" s="1"/>
      <c r="L5" s="1"/>
      <c r="M5" s="49"/>
      <c r="N5" s="95" t="s">
        <v>55</v>
      </c>
      <c r="O5" s="96"/>
      <c r="P5" s="97"/>
      <c r="Q5" s="98"/>
      <c r="S5" s="55" t="s">
        <v>27</v>
      </c>
      <c r="T5" s="55" t="s">
        <v>125</v>
      </c>
      <c r="U5" s="55" t="s">
        <v>126</v>
      </c>
      <c r="V5" s="55" t="s">
        <v>127</v>
      </c>
      <c r="W5" s="55" t="s">
        <v>128</v>
      </c>
      <c r="X5" s="55" t="s">
        <v>129</v>
      </c>
      <c r="Y5" s="55" t="s">
        <v>130</v>
      </c>
      <c r="Z5" s="66" t="s">
        <v>132</v>
      </c>
      <c r="AA5" s="66" t="s">
        <v>134</v>
      </c>
      <c r="AB5" s="67" t="s">
        <v>133</v>
      </c>
      <c r="AC5" s="55" t="s">
        <v>142</v>
      </c>
      <c r="AD5" s="55" t="s">
        <v>145</v>
      </c>
      <c r="AE5" s="55" t="s">
        <v>143</v>
      </c>
      <c r="AF5" s="64" t="s">
        <v>146</v>
      </c>
      <c r="AG5" s="10"/>
      <c r="AP5" s="85" t="s">
        <v>35</v>
      </c>
      <c r="AQ5" s="85"/>
      <c r="AR5" s="85"/>
      <c r="AS5" s="85"/>
      <c r="AT5" s="86" t="s">
        <v>115</v>
      </c>
      <c r="AU5" s="87"/>
      <c r="AV5" s="87"/>
      <c r="AW5" s="87"/>
      <c r="AX5" s="19"/>
      <c r="AY5" s="19"/>
      <c r="AZ5" s="70" t="s">
        <v>106</v>
      </c>
      <c r="BA5" s="70"/>
      <c r="BB5" s="70"/>
      <c r="BC5" s="19"/>
      <c r="BD5" s="19"/>
      <c r="BE5" s="19"/>
    </row>
    <row r="6" spans="3:57" x14ac:dyDescent="0.25">
      <c r="C6" s="3" t="s">
        <v>3</v>
      </c>
      <c r="D6" s="3" t="s">
        <v>4</v>
      </c>
      <c r="E6" s="3">
        <v>3</v>
      </c>
      <c r="F6" s="2"/>
      <c r="G6" s="3" t="s">
        <v>3</v>
      </c>
      <c r="H6" s="3" t="s">
        <v>4</v>
      </c>
      <c r="I6" s="12">
        <v>5</v>
      </c>
      <c r="J6" s="2"/>
      <c r="K6" s="1"/>
      <c r="L6" s="1"/>
      <c r="M6" s="50"/>
      <c r="N6" s="37" t="s">
        <v>3</v>
      </c>
      <c r="O6" s="38" t="s">
        <v>4</v>
      </c>
      <c r="P6" s="39" t="s">
        <v>60</v>
      </c>
      <c r="Q6" s="40">
        <v>5</v>
      </c>
      <c r="S6" s="55">
        <v>1</v>
      </c>
      <c r="T6" s="55">
        <v>0</v>
      </c>
      <c r="U6" s="55">
        <v>0</v>
      </c>
      <c r="V6" s="55">
        <v>12</v>
      </c>
      <c r="W6" s="55">
        <v>100</v>
      </c>
      <c r="X6" s="55">
        <v>126</v>
      </c>
      <c r="Y6" s="55">
        <v>4</v>
      </c>
      <c r="Z6" s="55">
        <v>21.2</v>
      </c>
      <c r="AA6" s="55">
        <v>120</v>
      </c>
      <c r="AB6" s="55">
        <v>8.5399999999999991</v>
      </c>
      <c r="AC6" s="68">
        <v>1.024</v>
      </c>
      <c r="AD6" s="68">
        <v>2.0299999999999998</v>
      </c>
      <c r="AE6" s="68">
        <v>2.7793333333333337</v>
      </c>
      <c r="AF6" s="68">
        <v>6.57</v>
      </c>
      <c r="AG6" s="75"/>
      <c r="AH6" s="73"/>
      <c r="AP6" s="44" t="s">
        <v>37</v>
      </c>
      <c r="AQ6" s="44" t="s">
        <v>38</v>
      </c>
      <c r="AR6" s="45" t="s">
        <v>39</v>
      </c>
      <c r="AS6" s="44" t="s">
        <v>40</v>
      </c>
      <c r="AT6" s="46" t="s">
        <v>41</v>
      </c>
      <c r="AU6" s="19"/>
      <c r="AV6" s="19"/>
      <c r="AW6" s="19"/>
      <c r="AX6" s="57"/>
      <c r="AY6" s="44" t="s">
        <v>99</v>
      </c>
      <c r="AZ6" s="44" t="s">
        <v>100</v>
      </c>
      <c r="BA6" s="44" t="s">
        <v>101</v>
      </c>
      <c r="BB6" s="44" t="s">
        <v>102</v>
      </c>
      <c r="BC6" s="44" t="s">
        <v>103</v>
      </c>
      <c r="BD6" s="44" t="s">
        <v>114</v>
      </c>
      <c r="BE6" s="19"/>
    </row>
    <row r="7" spans="3:57" x14ac:dyDescent="0.25">
      <c r="C7" s="3" t="s">
        <v>3</v>
      </c>
      <c r="D7" s="3" t="s">
        <v>5</v>
      </c>
      <c r="E7" s="3">
        <v>3</v>
      </c>
      <c r="F7" s="2"/>
      <c r="G7" s="3" t="s">
        <v>3</v>
      </c>
      <c r="H7" s="3" t="s">
        <v>5</v>
      </c>
      <c r="I7" s="13">
        <v>6</v>
      </c>
      <c r="J7" s="2"/>
      <c r="M7" s="50"/>
      <c r="N7" s="37" t="s">
        <v>3</v>
      </c>
      <c r="O7" s="38" t="s">
        <v>5</v>
      </c>
      <c r="P7" s="39" t="s">
        <v>61</v>
      </c>
      <c r="Q7" s="40">
        <v>4.3333333333333304</v>
      </c>
      <c r="S7" s="55">
        <v>1</v>
      </c>
      <c r="T7" s="55">
        <v>1</v>
      </c>
      <c r="U7" s="55">
        <v>1</v>
      </c>
      <c r="V7" s="74">
        <v>12</v>
      </c>
      <c r="W7" s="55">
        <v>100</v>
      </c>
      <c r="X7" s="64">
        <v>126</v>
      </c>
      <c r="Y7" s="55">
        <v>6</v>
      </c>
      <c r="Z7" s="69">
        <v>34.5</v>
      </c>
      <c r="AA7" s="55">
        <v>207</v>
      </c>
      <c r="AB7" s="55">
        <v>10.199999999999999</v>
      </c>
      <c r="AC7" s="65">
        <v>1.17</v>
      </c>
      <c r="AD7" s="65">
        <v>1.6</v>
      </c>
      <c r="AE7" s="65">
        <v>2.2200000000000002</v>
      </c>
      <c r="AF7" s="68">
        <v>4.99</v>
      </c>
      <c r="AG7" s="75"/>
      <c r="AH7" s="73"/>
      <c r="AP7" s="36">
        <v>1.17</v>
      </c>
      <c r="AQ7" s="36">
        <v>1.6</v>
      </c>
      <c r="AR7" s="36">
        <v>2.2200000000000002</v>
      </c>
      <c r="AS7" s="36">
        <v>3.97</v>
      </c>
      <c r="AT7" s="22">
        <v>1.1399999999999999</v>
      </c>
      <c r="AU7" s="19"/>
      <c r="AV7" s="19"/>
      <c r="AW7" s="19"/>
      <c r="AX7" s="10"/>
      <c r="AY7" s="34" t="s">
        <v>73</v>
      </c>
      <c r="AZ7" s="34">
        <v>4.7560000000000002</v>
      </c>
      <c r="BA7" s="34">
        <v>1.0660000000000001</v>
      </c>
      <c r="BB7" s="34">
        <v>1.6539999999999999</v>
      </c>
      <c r="BC7" s="48">
        <v>2.19</v>
      </c>
      <c r="BD7" s="34">
        <v>0.6</v>
      </c>
      <c r="BE7" s="19"/>
    </row>
    <row r="8" spans="3:57" x14ac:dyDescent="0.25">
      <c r="C8" s="3" t="s">
        <v>3</v>
      </c>
      <c r="D8" s="3" t="s">
        <v>6</v>
      </c>
      <c r="E8" s="3">
        <v>2</v>
      </c>
      <c r="F8" s="2"/>
      <c r="G8" s="3" t="s">
        <v>3</v>
      </c>
      <c r="H8" s="3" t="s">
        <v>6</v>
      </c>
      <c r="I8" s="13">
        <v>5</v>
      </c>
      <c r="J8" s="2"/>
      <c r="M8" s="50"/>
      <c r="N8" s="37" t="s">
        <v>3</v>
      </c>
      <c r="O8" s="38" t="s">
        <v>6</v>
      </c>
      <c r="P8" s="39" t="s">
        <v>62</v>
      </c>
      <c r="Q8" s="40">
        <v>3.6666666666666665</v>
      </c>
      <c r="S8" s="55">
        <v>1</v>
      </c>
      <c r="T8" s="55">
        <v>1</v>
      </c>
      <c r="U8" s="55">
        <v>2</v>
      </c>
      <c r="V8" s="74">
        <v>11</v>
      </c>
      <c r="W8" s="55">
        <v>102</v>
      </c>
      <c r="X8" s="64">
        <v>124</v>
      </c>
      <c r="Y8" s="55">
        <v>5</v>
      </c>
      <c r="Z8" s="69">
        <v>24.2</v>
      </c>
      <c r="AA8" s="55">
        <v>121</v>
      </c>
      <c r="AB8" s="55">
        <v>11.22</v>
      </c>
      <c r="AC8" s="68">
        <v>1.1719999999999999</v>
      </c>
      <c r="AD8" s="68">
        <v>1.6</v>
      </c>
      <c r="AE8" s="68">
        <v>2.2200000000000002</v>
      </c>
      <c r="AF8" s="68">
        <v>4.9920000000000009</v>
      </c>
      <c r="AG8" s="75"/>
      <c r="AH8" s="73"/>
      <c r="AP8" s="22">
        <v>1.1719999999999999</v>
      </c>
      <c r="AQ8" s="22">
        <v>1.6</v>
      </c>
      <c r="AR8" s="22">
        <v>2.2200000000000002</v>
      </c>
      <c r="AS8" s="22">
        <v>4.99</v>
      </c>
      <c r="AT8" s="22">
        <v>0.6</v>
      </c>
      <c r="AU8" s="19"/>
      <c r="AV8" s="19"/>
      <c r="AW8" s="19"/>
      <c r="AX8" s="10"/>
      <c r="AY8" s="34" t="s">
        <v>74</v>
      </c>
      <c r="AZ8" s="34">
        <v>5.42</v>
      </c>
      <c r="BA8" s="34">
        <v>0.87</v>
      </c>
      <c r="BB8" s="34">
        <v>1.75</v>
      </c>
      <c r="BC8" s="34">
        <v>2.8</v>
      </c>
      <c r="BD8" s="34">
        <v>2</v>
      </c>
      <c r="BE8" s="19"/>
    </row>
    <row r="9" spans="3:57" x14ac:dyDescent="0.25">
      <c r="C9" s="3" t="s">
        <v>3</v>
      </c>
      <c r="D9" s="3" t="s">
        <v>7</v>
      </c>
      <c r="E9" s="3">
        <v>6</v>
      </c>
      <c r="F9" s="2"/>
      <c r="G9" s="3" t="s">
        <v>3</v>
      </c>
      <c r="H9" s="3" t="s">
        <v>7</v>
      </c>
      <c r="I9" s="13">
        <v>8</v>
      </c>
      <c r="J9" s="2"/>
      <c r="M9" s="50"/>
      <c r="N9" s="37" t="s">
        <v>3</v>
      </c>
      <c r="O9" s="38" t="s">
        <v>7</v>
      </c>
      <c r="P9" s="39" t="s">
        <v>63</v>
      </c>
      <c r="Q9" s="40">
        <v>4</v>
      </c>
      <c r="S9" s="55">
        <v>1</v>
      </c>
      <c r="T9" s="55">
        <v>1</v>
      </c>
      <c r="U9" s="55">
        <v>3</v>
      </c>
      <c r="V9" s="74">
        <v>12</v>
      </c>
      <c r="W9" s="55">
        <v>100</v>
      </c>
      <c r="X9" s="64">
        <v>124</v>
      </c>
      <c r="Y9" s="55">
        <v>7</v>
      </c>
      <c r="Z9" s="69">
        <v>32.57</v>
      </c>
      <c r="AA9" s="55">
        <v>228</v>
      </c>
      <c r="AB9" s="55">
        <v>10.94</v>
      </c>
      <c r="AC9" s="68">
        <v>0.44</v>
      </c>
      <c r="AD9" s="68">
        <v>1.42</v>
      </c>
      <c r="AE9" s="68">
        <v>2.57</v>
      </c>
      <c r="AF9" s="68">
        <v>4.43</v>
      </c>
      <c r="AG9" s="75"/>
      <c r="AH9" s="73"/>
      <c r="AP9" s="22">
        <v>0.44</v>
      </c>
      <c r="AQ9" s="22">
        <v>1.42</v>
      </c>
      <c r="AR9" s="22">
        <v>2.57</v>
      </c>
      <c r="AS9" s="22">
        <v>4.4400000000000004</v>
      </c>
      <c r="AT9" s="22">
        <v>0.6</v>
      </c>
      <c r="AU9" s="19"/>
      <c r="AV9" s="19"/>
      <c r="AW9" s="19"/>
      <c r="AX9" s="10"/>
      <c r="AY9" s="34" t="s">
        <v>104</v>
      </c>
      <c r="AZ9" s="34">
        <v>4.71</v>
      </c>
      <c r="BA9" s="34">
        <v>0.89</v>
      </c>
      <c r="BB9" s="34">
        <v>1.25</v>
      </c>
      <c r="BC9" s="34">
        <v>2.5680000000000001</v>
      </c>
      <c r="BD9" s="34">
        <v>2</v>
      </c>
      <c r="BE9" s="19"/>
    </row>
    <row r="10" spans="3:57" x14ac:dyDescent="0.25">
      <c r="C10" s="3" t="s">
        <v>3</v>
      </c>
      <c r="D10" s="3" t="s">
        <v>8</v>
      </c>
      <c r="E10" s="3">
        <v>2</v>
      </c>
      <c r="F10" s="2"/>
      <c r="G10" s="3" t="s">
        <v>3</v>
      </c>
      <c r="H10" s="3" t="s">
        <v>8</v>
      </c>
      <c r="I10" s="13">
        <v>5</v>
      </c>
      <c r="J10" s="2"/>
      <c r="M10" s="50"/>
      <c r="N10" s="37" t="s">
        <v>3</v>
      </c>
      <c r="O10" s="38" t="s">
        <v>8</v>
      </c>
      <c r="P10" s="39" t="s">
        <v>64</v>
      </c>
      <c r="Q10" s="40">
        <v>5.333333333333333</v>
      </c>
      <c r="S10" s="55">
        <v>1</v>
      </c>
      <c r="T10" s="55">
        <v>2</v>
      </c>
      <c r="U10" s="55">
        <v>1</v>
      </c>
      <c r="V10" s="74">
        <v>9</v>
      </c>
      <c r="W10" s="55">
        <v>99</v>
      </c>
      <c r="X10" s="64">
        <v>125</v>
      </c>
      <c r="Y10" s="55">
        <v>5</v>
      </c>
      <c r="Z10" s="69">
        <v>29</v>
      </c>
      <c r="AA10" s="55">
        <v>145</v>
      </c>
      <c r="AB10" s="55">
        <v>10.19</v>
      </c>
      <c r="AC10" s="68">
        <v>1.83</v>
      </c>
      <c r="AD10" s="68">
        <v>1.77</v>
      </c>
      <c r="AE10" s="68">
        <v>2.62</v>
      </c>
      <c r="AF10" s="68">
        <v>6.2200000000000006</v>
      </c>
      <c r="AG10" s="75"/>
      <c r="AH10" s="73"/>
      <c r="AP10" s="22">
        <v>1.83</v>
      </c>
      <c r="AQ10" s="22">
        <v>1.77</v>
      </c>
      <c r="AR10" s="22">
        <v>2.62</v>
      </c>
      <c r="AS10" s="22">
        <v>6.5</v>
      </c>
      <c r="AT10" s="22">
        <v>1.4</v>
      </c>
      <c r="AU10" s="19"/>
      <c r="AV10" s="19"/>
      <c r="AW10" s="19"/>
      <c r="AX10" s="58"/>
      <c r="AY10" s="36" t="s">
        <v>76</v>
      </c>
      <c r="AZ10" s="34">
        <v>4.6840000000000002</v>
      </c>
      <c r="BA10" s="34">
        <v>0.81799999999999995</v>
      </c>
      <c r="BB10" s="34">
        <v>1.369</v>
      </c>
      <c r="BC10" s="34">
        <v>2.5019999999999998</v>
      </c>
      <c r="BD10" s="34">
        <v>0.8</v>
      </c>
      <c r="BE10" s="19"/>
    </row>
    <row r="11" spans="3:57" x14ac:dyDescent="0.25">
      <c r="C11" s="3" t="s">
        <v>3</v>
      </c>
      <c r="D11" s="3" t="s">
        <v>9</v>
      </c>
      <c r="E11" s="3">
        <v>3</v>
      </c>
      <c r="F11" s="2"/>
      <c r="G11" s="3" t="s">
        <v>3</v>
      </c>
      <c r="H11" s="3" t="s">
        <v>9</v>
      </c>
      <c r="I11" s="13">
        <v>7</v>
      </c>
      <c r="J11" s="2"/>
      <c r="M11" s="50"/>
      <c r="N11" s="37" t="s">
        <v>3</v>
      </c>
      <c r="O11" s="38" t="s">
        <v>9</v>
      </c>
      <c r="P11" s="39" t="s">
        <v>65</v>
      </c>
      <c r="Q11" s="40">
        <v>4</v>
      </c>
      <c r="S11" s="55">
        <v>1</v>
      </c>
      <c r="T11" s="55">
        <v>2</v>
      </c>
      <c r="U11" s="55">
        <v>2</v>
      </c>
      <c r="V11" s="74">
        <v>12</v>
      </c>
      <c r="W11" s="55">
        <v>99</v>
      </c>
      <c r="X11" s="64">
        <v>123</v>
      </c>
      <c r="Y11" s="55">
        <v>5</v>
      </c>
      <c r="Z11" s="69">
        <v>34.6</v>
      </c>
      <c r="AA11" s="55">
        <v>173</v>
      </c>
      <c r="AB11" s="55">
        <v>8.25</v>
      </c>
      <c r="AC11" s="68">
        <v>0.44</v>
      </c>
      <c r="AD11" s="68">
        <v>1.43</v>
      </c>
      <c r="AE11" s="68">
        <v>2.5739999999999998</v>
      </c>
      <c r="AF11" s="68">
        <v>4.444</v>
      </c>
      <c r="AG11" s="75"/>
      <c r="AH11" s="73"/>
      <c r="AP11" s="22">
        <v>0.44</v>
      </c>
      <c r="AQ11" s="22">
        <v>1.43</v>
      </c>
      <c r="AR11" s="22">
        <v>2.5739999999999998</v>
      </c>
      <c r="AS11" s="22">
        <v>4.75</v>
      </c>
      <c r="AT11" s="22">
        <v>1</v>
      </c>
      <c r="AU11" s="19"/>
      <c r="AV11" s="19"/>
      <c r="AW11" s="19"/>
      <c r="AX11" s="10"/>
      <c r="AY11" s="34" t="s">
        <v>77</v>
      </c>
      <c r="AZ11" s="34">
        <v>5.3419999999999996</v>
      </c>
      <c r="BA11" s="34">
        <v>1.0920000000000001</v>
      </c>
      <c r="BB11" s="34">
        <v>1.6040000000000001</v>
      </c>
      <c r="BC11" s="34">
        <v>2.6459999999999999</v>
      </c>
      <c r="BD11" s="34">
        <v>2</v>
      </c>
      <c r="BE11" s="19"/>
    </row>
    <row r="12" spans="3:57" x14ac:dyDescent="0.25">
      <c r="C12" s="3" t="s">
        <v>3</v>
      </c>
      <c r="D12" s="3" t="s">
        <v>10</v>
      </c>
      <c r="E12" s="3">
        <v>3</v>
      </c>
      <c r="F12" s="2"/>
      <c r="G12" s="3" t="s">
        <v>3</v>
      </c>
      <c r="H12" s="3" t="s">
        <v>10</v>
      </c>
      <c r="I12" s="13">
        <v>5</v>
      </c>
      <c r="J12" s="2"/>
      <c r="M12" s="50"/>
      <c r="N12" s="37" t="s">
        <v>3</v>
      </c>
      <c r="O12" s="38" t="s">
        <v>10</v>
      </c>
      <c r="P12" s="39" t="s">
        <v>66</v>
      </c>
      <c r="Q12" s="40">
        <v>2.6666666666666665</v>
      </c>
      <c r="S12" s="55">
        <v>1</v>
      </c>
      <c r="T12" s="55">
        <v>2</v>
      </c>
      <c r="U12" s="55">
        <v>3</v>
      </c>
      <c r="V12" s="74">
        <v>10</v>
      </c>
      <c r="W12" s="55">
        <v>101</v>
      </c>
      <c r="X12" s="64">
        <v>124</v>
      </c>
      <c r="Y12" s="55">
        <v>6</v>
      </c>
      <c r="Z12" s="69">
        <v>43.5</v>
      </c>
      <c r="AA12" s="55">
        <v>261</v>
      </c>
      <c r="AB12" s="55">
        <v>12.45</v>
      </c>
      <c r="AC12" s="68">
        <v>1.55</v>
      </c>
      <c r="AD12" s="68">
        <v>1.82</v>
      </c>
      <c r="AE12" s="68">
        <v>2.73</v>
      </c>
      <c r="AF12" s="68">
        <v>6.1</v>
      </c>
      <c r="AG12" s="75"/>
      <c r="AH12" s="73"/>
      <c r="AP12" s="22">
        <v>1.55</v>
      </c>
      <c r="AQ12" s="22">
        <v>1.82</v>
      </c>
      <c r="AR12" s="22">
        <v>2.73</v>
      </c>
      <c r="AS12" s="22">
        <v>6.11</v>
      </c>
      <c r="AT12" s="22">
        <v>0.6</v>
      </c>
      <c r="AU12" s="19"/>
      <c r="AV12" s="19"/>
      <c r="AW12" s="19"/>
      <c r="AX12" s="10"/>
      <c r="AY12" s="34" t="s">
        <v>78</v>
      </c>
      <c r="AZ12" s="34">
        <v>7.5039999999999996</v>
      </c>
      <c r="BA12" s="34">
        <v>1.86</v>
      </c>
      <c r="BB12" s="34">
        <v>2.5219999999999998</v>
      </c>
      <c r="BC12" s="34">
        <v>3.3220000000000001</v>
      </c>
      <c r="BD12" s="34">
        <v>1.4</v>
      </c>
      <c r="BE12" s="19"/>
    </row>
    <row r="13" spans="3:57" x14ac:dyDescent="0.25">
      <c r="C13" s="3" t="s">
        <v>3</v>
      </c>
      <c r="D13" s="3" t="s">
        <v>11</v>
      </c>
      <c r="E13" s="3">
        <v>1</v>
      </c>
      <c r="F13" s="2"/>
      <c r="G13" s="3" t="s">
        <v>3</v>
      </c>
      <c r="H13" s="3" t="s">
        <v>11</v>
      </c>
      <c r="I13" s="13">
        <v>4</v>
      </c>
      <c r="J13" s="2"/>
      <c r="M13" s="50"/>
      <c r="N13" s="37" t="s">
        <v>3</v>
      </c>
      <c r="O13" s="38" t="s">
        <v>11</v>
      </c>
      <c r="P13" s="39" t="s">
        <v>67</v>
      </c>
      <c r="Q13" s="40">
        <v>5</v>
      </c>
      <c r="S13" s="55">
        <v>1</v>
      </c>
      <c r="T13" s="55">
        <v>3</v>
      </c>
      <c r="U13" s="55">
        <v>1</v>
      </c>
      <c r="V13" s="74">
        <v>12</v>
      </c>
      <c r="W13" s="55">
        <v>98</v>
      </c>
      <c r="X13" s="64">
        <v>122</v>
      </c>
      <c r="Y13" s="55">
        <v>5</v>
      </c>
      <c r="Z13" s="69">
        <v>35.799999999999997</v>
      </c>
      <c r="AA13" s="55">
        <v>179</v>
      </c>
      <c r="AB13" s="55">
        <v>8.15</v>
      </c>
      <c r="AC13" s="68">
        <v>2.13</v>
      </c>
      <c r="AD13" s="68">
        <v>2.21</v>
      </c>
      <c r="AE13" s="68">
        <v>3.21</v>
      </c>
      <c r="AF13" s="68">
        <v>7.55</v>
      </c>
      <c r="AG13" s="75"/>
      <c r="AH13" s="73"/>
      <c r="AP13" s="22">
        <v>2.13</v>
      </c>
      <c r="AQ13" s="22">
        <v>2.21</v>
      </c>
      <c r="AR13" s="22">
        <v>3.21</v>
      </c>
      <c r="AS13" s="22">
        <v>7.5</v>
      </c>
      <c r="AT13" s="22">
        <v>0.8</v>
      </c>
      <c r="AU13" s="19"/>
      <c r="AV13" s="19"/>
      <c r="AW13" s="19"/>
      <c r="AX13" s="10"/>
      <c r="AY13" s="34" t="s">
        <v>79</v>
      </c>
      <c r="AZ13" s="34">
        <v>7.4180000000000001</v>
      </c>
      <c r="BA13" s="34">
        <v>2.6309999999999998</v>
      </c>
      <c r="BB13" s="34">
        <v>2.024</v>
      </c>
      <c r="BC13" s="34">
        <v>2.762</v>
      </c>
      <c r="BD13" s="34">
        <v>1.4</v>
      </c>
      <c r="BE13" s="19"/>
    </row>
    <row r="14" spans="3:57" x14ac:dyDescent="0.25">
      <c r="C14" s="3" t="s">
        <v>3</v>
      </c>
      <c r="D14" s="3" t="s">
        <v>12</v>
      </c>
      <c r="E14" s="3">
        <v>2</v>
      </c>
      <c r="F14" s="2"/>
      <c r="G14" s="3" t="s">
        <v>3</v>
      </c>
      <c r="H14" s="3" t="s">
        <v>12</v>
      </c>
      <c r="I14" s="13">
        <v>6</v>
      </c>
      <c r="J14" s="2"/>
      <c r="M14" s="50"/>
      <c r="N14" s="37" t="s">
        <v>3</v>
      </c>
      <c r="O14" s="38" t="s">
        <v>12</v>
      </c>
      <c r="P14" s="39" t="s">
        <v>68</v>
      </c>
      <c r="Q14" s="40">
        <v>2.6666666666666665</v>
      </c>
      <c r="S14" s="55">
        <v>1</v>
      </c>
      <c r="T14" s="55">
        <v>3</v>
      </c>
      <c r="U14" s="55">
        <v>2</v>
      </c>
      <c r="V14" s="74">
        <v>13</v>
      </c>
      <c r="W14" s="55">
        <v>102</v>
      </c>
      <c r="X14" s="64">
        <v>121</v>
      </c>
      <c r="Y14" s="55">
        <v>6</v>
      </c>
      <c r="Z14" s="69">
        <v>31.6</v>
      </c>
      <c r="AA14" s="55">
        <v>190</v>
      </c>
      <c r="AB14" s="55">
        <v>9.2799999999999994</v>
      </c>
      <c r="AC14" s="71">
        <v>0.83</v>
      </c>
      <c r="AD14" s="71">
        <v>1.9779999999999998</v>
      </c>
      <c r="AE14" s="71">
        <v>3.0893333333333328</v>
      </c>
      <c r="AF14" s="68">
        <v>5.8973333333333322</v>
      </c>
      <c r="AG14" s="75"/>
      <c r="AH14" s="73"/>
      <c r="AP14" s="23">
        <v>0.83</v>
      </c>
      <c r="AQ14" s="23">
        <v>1.9779999999999998</v>
      </c>
      <c r="AR14" s="23">
        <v>3.0893333333333328</v>
      </c>
      <c r="AS14" s="23">
        <v>4.71</v>
      </c>
      <c r="AT14" s="23">
        <v>1.2</v>
      </c>
      <c r="AU14" s="19"/>
      <c r="AV14" s="19"/>
      <c r="AW14" s="19"/>
      <c r="AX14" s="10"/>
      <c r="AY14" s="34" t="s">
        <v>80</v>
      </c>
      <c r="AZ14" s="34">
        <v>6.2939999999999996</v>
      </c>
      <c r="BA14" s="34">
        <v>1.1359999999999999</v>
      </c>
      <c r="BB14" s="34">
        <v>1.8779999999999999</v>
      </c>
      <c r="BC14" s="34">
        <v>3.23</v>
      </c>
      <c r="BD14" s="34">
        <v>2</v>
      </c>
      <c r="BE14" s="19"/>
    </row>
    <row r="15" spans="3:57" x14ac:dyDescent="0.25">
      <c r="C15" s="3" t="s">
        <v>3</v>
      </c>
      <c r="D15" s="3" t="s">
        <v>13</v>
      </c>
      <c r="E15" s="3">
        <v>1</v>
      </c>
      <c r="F15" s="2"/>
      <c r="G15" s="3" t="s">
        <v>3</v>
      </c>
      <c r="H15" s="3" t="s">
        <v>13</v>
      </c>
      <c r="I15" s="13">
        <v>3</v>
      </c>
      <c r="J15" s="2"/>
      <c r="M15" s="50"/>
      <c r="N15" s="37" t="s">
        <v>3</v>
      </c>
      <c r="O15" s="38" t="s">
        <v>13</v>
      </c>
      <c r="P15" s="39" t="s">
        <v>69</v>
      </c>
      <c r="Q15" s="40">
        <v>6</v>
      </c>
      <c r="S15" s="55">
        <v>1</v>
      </c>
      <c r="T15" s="55">
        <v>3</v>
      </c>
      <c r="U15" s="55">
        <v>3</v>
      </c>
      <c r="V15" s="74">
        <v>11</v>
      </c>
      <c r="W15" s="55">
        <v>99</v>
      </c>
      <c r="X15" s="64">
        <v>122</v>
      </c>
      <c r="Y15" s="55">
        <v>6</v>
      </c>
      <c r="Z15" s="69">
        <v>32</v>
      </c>
      <c r="AA15" s="55">
        <v>192</v>
      </c>
      <c r="AB15" s="55">
        <v>8.36</v>
      </c>
      <c r="AC15" s="68">
        <v>1.5</v>
      </c>
      <c r="AD15" s="68">
        <v>1.796</v>
      </c>
      <c r="AE15" s="68">
        <v>2.3839999999999999</v>
      </c>
      <c r="AF15" s="68">
        <v>5.68</v>
      </c>
      <c r="AG15" s="75"/>
      <c r="AH15" s="73"/>
      <c r="AP15" s="22">
        <v>1.5</v>
      </c>
      <c r="AQ15" s="22">
        <v>1.796</v>
      </c>
      <c r="AR15" s="22">
        <v>2.3839999999999999</v>
      </c>
      <c r="AS15" s="22">
        <v>5.3879999999999999</v>
      </c>
      <c r="AT15" s="22">
        <v>0.8</v>
      </c>
      <c r="AU15" s="19"/>
      <c r="AV15" s="19"/>
      <c r="AW15" s="19"/>
      <c r="AX15" s="10"/>
      <c r="AY15" s="34" t="s">
        <v>81</v>
      </c>
      <c r="AZ15" s="34">
        <v>8.4120000000000008</v>
      </c>
      <c r="BA15" s="34">
        <v>2.56</v>
      </c>
      <c r="BB15" s="34">
        <v>2.3759999999999999</v>
      </c>
      <c r="BC15" s="34">
        <v>3.476</v>
      </c>
      <c r="BD15" s="34">
        <v>0.8</v>
      </c>
      <c r="BE15" s="19"/>
    </row>
    <row r="16" spans="3:57" x14ac:dyDescent="0.25">
      <c r="C16" s="3" t="s">
        <v>3</v>
      </c>
      <c r="D16" s="3" t="s">
        <v>14</v>
      </c>
      <c r="E16" s="3">
        <v>1</v>
      </c>
      <c r="F16" s="2"/>
      <c r="G16" s="3" t="s">
        <v>3</v>
      </c>
      <c r="H16" s="3" t="s">
        <v>14</v>
      </c>
      <c r="I16" s="13">
        <v>5</v>
      </c>
      <c r="J16" s="2"/>
      <c r="M16" s="50"/>
      <c r="N16" s="37" t="s">
        <v>3</v>
      </c>
      <c r="O16" s="38" t="s">
        <v>14</v>
      </c>
      <c r="P16" s="39" t="s">
        <v>70</v>
      </c>
      <c r="Q16" s="40">
        <v>6.666666666666667</v>
      </c>
      <c r="S16" s="55">
        <v>1</v>
      </c>
      <c r="T16" s="55">
        <v>4</v>
      </c>
      <c r="U16" s="55">
        <v>1</v>
      </c>
      <c r="V16" s="74">
        <v>14</v>
      </c>
      <c r="W16" s="55">
        <v>102</v>
      </c>
      <c r="X16" s="64">
        <v>121</v>
      </c>
      <c r="Y16" s="55">
        <v>4</v>
      </c>
      <c r="Z16" s="69">
        <v>30.75</v>
      </c>
      <c r="AA16" s="55">
        <v>223</v>
      </c>
      <c r="AB16" s="55">
        <v>17.05</v>
      </c>
      <c r="AC16" s="68">
        <v>1.42</v>
      </c>
      <c r="AD16" s="68">
        <v>1.5686666666666669</v>
      </c>
      <c r="AE16" s="68">
        <v>2.3033333333333332</v>
      </c>
      <c r="AF16" s="68">
        <v>5.2919999999999998</v>
      </c>
      <c r="AG16" s="75"/>
      <c r="AH16" s="73"/>
      <c r="AP16" s="22">
        <v>1.42</v>
      </c>
      <c r="AQ16" s="22">
        <v>1.5686666666666669</v>
      </c>
      <c r="AR16" s="22">
        <v>2.3033333333333332</v>
      </c>
      <c r="AS16" s="22">
        <v>5.96</v>
      </c>
      <c r="AT16" s="22">
        <v>1.4</v>
      </c>
      <c r="AU16" s="19"/>
      <c r="AV16" s="19"/>
      <c r="AW16" s="19"/>
      <c r="AX16" s="10"/>
      <c r="AY16" s="34" t="s">
        <v>82</v>
      </c>
      <c r="AZ16" s="34">
        <v>7.99</v>
      </c>
      <c r="BA16" s="34">
        <v>2.0739999999999998</v>
      </c>
      <c r="BB16" s="34">
        <v>2.6120000000000001</v>
      </c>
      <c r="BC16" s="34">
        <v>3.7</v>
      </c>
      <c r="BD16" s="34">
        <v>1.2</v>
      </c>
      <c r="BE16" s="19"/>
    </row>
    <row r="17" spans="2:57" x14ac:dyDescent="0.25">
      <c r="C17" s="3" t="s">
        <v>3</v>
      </c>
      <c r="D17" s="3" t="s">
        <v>15</v>
      </c>
      <c r="E17" s="3">
        <v>6</v>
      </c>
      <c r="F17" s="2"/>
      <c r="G17" s="3" t="s">
        <v>3</v>
      </c>
      <c r="H17" s="3" t="s">
        <v>15</v>
      </c>
      <c r="I17" s="13">
        <v>6</v>
      </c>
      <c r="J17" s="2"/>
      <c r="M17" s="50"/>
      <c r="N17" s="37" t="s">
        <v>3</v>
      </c>
      <c r="O17" s="38" t="s">
        <v>15</v>
      </c>
      <c r="P17" s="39" t="s">
        <v>71</v>
      </c>
      <c r="Q17" s="40">
        <v>4.666666666666667</v>
      </c>
      <c r="S17" s="55">
        <v>1</v>
      </c>
      <c r="T17" s="55">
        <v>4</v>
      </c>
      <c r="U17" s="55">
        <v>2</v>
      </c>
      <c r="V17" s="74">
        <v>12</v>
      </c>
      <c r="W17" s="55">
        <v>102</v>
      </c>
      <c r="X17" s="64">
        <v>121</v>
      </c>
      <c r="Y17" s="55">
        <v>6</v>
      </c>
      <c r="Z17" s="69">
        <v>26.3</v>
      </c>
      <c r="AA17" s="55">
        <v>258</v>
      </c>
      <c r="AB17" s="55">
        <v>5.79</v>
      </c>
      <c r="AC17" s="68">
        <v>2.25</v>
      </c>
      <c r="AD17" s="68">
        <v>1.4826666666666666</v>
      </c>
      <c r="AE17" s="71">
        <v>2.3706666666666667</v>
      </c>
      <c r="AF17" s="68">
        <v>6.1033333333333335</v>
      </c>
      <c r="AG17" s="75"/>
      <c r="AH17" s="73"/>
      <c r="AP17" s="22">
        <v>2.25</v>
      </c>
      <c r="AQ17" s="22">
        <v>1.4826666666666666</v>
      </c>
      <c r="AR17" s="23">
        <v>2.3706666666666667</v>
      </c>
      <c r="AS17" s="22">
        <v>7.65</v>
      </c>
      <c r="AT17" s="22">
        <v>2</v>
      </c>
      <c r="AU17" s="19"/>
      <c r="AV17" s="19"/>
      <c r="AW17" s="19"/>
      <c r="AX17" s="10"/>
      <c r="AY17" s="34" t="s">
        <v>83</v>
      </c>
      <c r="AZ17" s="34">
        <v>7.3719999999999999</v>
      </c>
      <c r="BA17" s="34">
        <v>2.8</v>
      </c>
      <c r="BB17" s="34">
        <v>1.74</v>
      </c>
      <c r="BC17" s="34">
        <v>2.82</v>
      </c>
      <c r="BD17" s="34">
        <v>0.4</v>
      </c>
      <c r="BE17" s="19"/>
    </row>
    <row r="18" spans="2:57" x14ac:dyDescent="0.25">
      <c r="B18" s="11" t="s">
        <v>33</v>
      </c>
      <c r="C18" s="3" t="s">
        <v>3</v>
      </c>
      <c r="D18" s="3" t="s">
        <v>16</v>
      </c>
      <c r="E18" s="3">
        <v>4</v>
      </c>
      <c r="F18" s="2"/>
      <c r="G18" s="3" t="s">
        <v>3</v>
      </c>
      <c r="H18" s="3" t="s">
        <v>16</v>
      </c>
      <c r="I18" s="14">
        <v>3</v>
      </c>
      <c r="J18" s="2"/>
      <c r="M18" s="50"/>
      <c r="N18" s="37" t="s">
        <v>3</v>
      </c>
      <c r="O18" s="38" t="s">
        <v>16</v>
      </c>
      <c r="P18" s="39" t="s">
        <v>72</v>
      </c>
      <c r="Q18" s="40">
        <v>5</v>
      </c>
      <c r="S18" s="55">
        <v>1</v>
      </c>
      <c r="T18" s="55">
        <v>4</v>
      </c>
      <c r="U18" s="55">
        <v>3</v>
      </c>
      <c r="V18" s="74">
        <v>11</v>
      </c>
      <c r="W18" s="55">
        <v>100</v>
      </c>
      <c r="X18" s="64">
        <v>125</v>
      </c>
      <c r="Y18" s="55">
        <v>5</v>
      </c>
      <c r="Z18" s="69">
        <v>37.6</v>
      </c>
      <c r="AA18" s="55">
        <v>288</v>
      </c>
      <c r="AB18" s="55">
        <v>13.38</v>
      </c>
      <c r="AC18" s="68">
        <v>1.31</v>
      </c>
      <c r="AD18" s="68">
        <v>1.5886666666666667</v>
      </c>
      <c r="AE18" s="68">
        <v>2.2266666666666666</v>
      </c>
      <c r="AF18" s="68">
        <v>5.1253333333333337</v>
      </c>
      <c r="AG18" s="75"/>
      <c r="AH18" s="73"/>
      <c r="AP18" s="22">
        <v>1.31</v>
      </c>
      <c r="AQ18" s="22">
        <v>1.5886666666666667</v>
      </c>
      <c r="AR18" s="22">
        <v>2.2266666666666666</v>
      </c>
      <c r="AS18" s="22">
        <v>6.43</v>
      </c>
      <c r="AT18" s="22">
        <v>0.6</v>
      </c>
      <c r="AU18" s="19"/>
      <c r="AV18" s="19"/>
      <c r="AW18" s="19"/>
      <c r="AX18" s="10"/>
      <c r="AY18" s="34" t="s">
        <v>84</v>
      </c>
      <c r="AZ18" s="34">
        <v>6.7880000000000003</v>
      </c>
      <c r="BA18" s="34">
        <v>1.39</v>
      </c>
      <c r="BB18" s="34">
        <v>2.0960000000000001</v>
      </c>
      <c r="BC18" s="34">
        <v>3.3039999999999998</v>
      </c>
      <c r="BD18" s="34">
        <v>0.6</v>
      </c>
      <c r="BE18" s="19"/>
    </row>
    <row r="19" spans="2:57" x14ac:dyDescent="0.25">
      <c r="C19" s="1"/>
      <c r="D19" s="1"/>
      <c r="E19" s="1"/>
      <c r="F19" s="1"/>
      <c r="G19" s="1"/>
      <c r="H19" s="1"/>
      <c r="J19" s="1"/>
      <c r="S19" s="55">
        <v>2</v>
      </c>
      <c r="T19" s="55">
        <v>0</v>
      </c>
      <c r="U19" s="55">
        <v>0</v>
      </c>
      <c r="V19" s="81">
        <v>11</v>
      </c>
      <c r="W19" s="64">
        <v>102</v>
      </c>
      <c r="X19" s="64">
        <v>121</v>
      </c>
      <c r="Y19" s="64">
        <v>5</v>
      </c>
      <c r="Z19" s="82">
        <v>22.21</v>
      </c>
      <c r="AA19" s="64">
        <v>154.22999999999999</v>
      </c>
      <c r="AB19" s="64">
        <v>9.89</v>
      </c>
      <c r="AC19" s="55">
        <v>2.4380000000000002</v>
      </c>
      <c r="AD19" s="55">
        <v>2.56</v>
      </c>
      <c r="AE19" s="55">
        <v>2.6960000000000002</v>
      </c>
      <c r="AF19" s="55">
        <v>7.7060000000000004</v>
      </c>
      <c r="AG19" s="75"/>
      <c r="AH19" s="73"/>
      <c r="AP19" s="22">
        <v>1.024</v>
      </c>
      <c r="AQ19" s="22">
        <v>2.0299999999999998</v>
      </c>
      <c r="AR19" s="22">
        <v>2.7793333333333337</v>
      </c>
      <c r="AS19" s="22">
        <v>6.57</v>
      </c>
      <c r="AT19" s="22">
        <v>1.4</v>
      </c>
      <c r="AU19" s="19"/>
      <c r="AV19" s="19"/>
      <c r="AW19" s="19"/>
      <c r="AX19" s="10"/>
      <c r="AY19" s="34" t="s">
        <v>85</v>
      </c>
      <c r="AZ19" s="34">
        <v>7.7060000000000004</v>
      </c>
      <c r="BA19" s="34">
        <v>2.4380000000000002</v>
      </c>
      <c r="BB19" s="34">
        <v>2.56</v>
      </c>
      <c r="BC19" s="34">
        <v>2.6960000000000002</v>
      </c>
      <c r="BD19" s="34">
        <v>1</v>
      </c>
      <c r="BE19" s="19"/>
    </row>
    <row r="20" spans="2:57" ht="19.5" thickBot="1" x14ac:dyDescent="0.35">
      <c r="C20" s="1"/>
      <c r="D20" s="1"/>
      <c r="E20" s="1"/>
      <c r="F20" s="1"/>
      <c r="G20" s="1"/>
      <c r="H20" s="93" t="s">
        <v>106</v>
      </c>
      <c r="I20" s="94"/>
      <c r="J20" s="94"/>
      <c r="K20" s="94"/>
      <c r="L20" s="94"/>
      <c r="M20" s="24"/>
      <c r="N20" s="24"/>
      <c r="O20" s="24"/>
      <c r="P20" s="24"/>
      <c r="Q20" s="24"/>
      <c r="S20" s="55">
        <v>2</v>
      </c>
      <c r="T20" s="55">
        <v>1</v>
      </c>
      <c r="U20" s="55">
        <v>1</v>
      </c>
      <c r="V20" s="55">
        <v>9</v>
      </c>
      <c r="W20" s="55">
        <v>98</v>
      </c>
      <c r="X20" s="64">
        <v>121</v>
      </c>
      <c r="Y20" s="55">
        <v>6</v>
      </c>
      <c r="Z20" s="69">
        <v>33.1</v>
      </c>
      <c r="AA20" s="55">
        <v>199</v>
      </c>
      <c r="AB20" s="55">
        <v>10.07</v>
      </c>
      <c r="AC20" s="68">
        <v>1.0660000000000001</v>
      </c>
      <c r="AD20" s="68">
        <v>1.6539999999999999</v>
      </c>
      <c r="AE20" s="71">
        <v>2.19</v>
      </c>
      <c r="AF20" s="68">
        <v>4.91</v>
      </c>
      <c r="AG20" s="75"/>
      <c r="AH20" s="73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</row>
    <row r="21" spans="2:57" ht="19.5" thickBot="1" x14ac:dyDescent="0.3">
      <c r="C21" s="92" t="s">
        <v>1</v>
      </c>
      <c r="D21" s="92"/>
      <c r="E21" s="92"/>
      <c r="F21" s="1"/>
      <c r="G21" s="92" t="s">
        <v>1</v>
      </c>
      <c r="H21" s="92"/>
      <c r="I21" s="92"/>
      <c r="J21" s="1"/>
      <c r="M21" s="49"/>
      <c r="N21" s="31" t="s">
        <v>56</v>
      </c>
      <c r="O21" s="29"/>
      <c r="P21" s="29"/>
      <c r="Q21" s="28"/>
      <c r="S21" s="55">
        <v>2</v>
      </c>
      <c r="T21" s="55">
        <v>1</v>
      </c>
      <c r="U21" s="55">
        <v>2</v>
      </c>
      <c r="V21" s="55">
        <v>7</v>
      </c>
      <c r="W21" s="55">
        <v>98</v>
      </c>
      <c r="X21" s="64">
        <v>122</v>
      </c>
      <c r="Y21" s="55">
        <v>5</v>
      </c>
      <c r="Z21" s="69">
        <v>19</v>
      </c>
      <c r="AA21" s="55">
        <v>195</v>
      </c>
      <c r="AB21" s="68">
        <v>14</v>
      </c>
      <c r="AC21" s="68">
        <v>0.87</v>
      </c>
      <c r="AD21" s="68">
        <v>1.75</v>
      </c>
      <c r="AE21" s="68">
        <v>2.8</v>
      </c>
      <c r="AF21" s="68">
        <v>5.42</v>
      </c>
      <c r="AG21" s="75"/>
      <c r="AH21" s="73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</row>
    <row r="22" spans="2:57" x14ac:dyDescent="0.25">
      <c r="C22" s="3" t="s">
        <v>17</v>
      </c>
      <c r="D22" s="3" t="s">
        <v>4</v>
      </c>
      <c r="E22" s="3">
        <v>2</v>
      </c>
      <c r="F22" s="1"/>
      <c r="G22" s="3" t="s">
        <v>17</v>
      </c>
      <c r="H22" s="3" t="s">
        <v>4</v>
      </c>
      <c r="I22" s="4">
        <v>8</v>
      </c>
      <c r="J22" s="1"/>
      <c r="M22" s="51"/>
      <c r="N22" s="30" t="s">
        <v>17</v>
      </c>
      <c r="O22" s="26" t="s">
        <v>4</v>
      </c>
      <c r="P22" s="36" t="s">
        <v>73</v>
      </c>
      <c r="Q22" s="27">
        <v>1.6666666666666667</v>
      </c>
      <c r="S22" s="55">
        <v>2</v>
      </c>
      <c r="T22" s="55">
        <v>1</v>
      </c>
      <c r="U22" s="55">
        <v>3</v>
      </c>
      <c r="V22" s="55">
        <v>9</v>
      </c>
      <c r="W22" s="55">
        <v>98</v>
      </c>
      <c r="X22" s="64">
        <v>125</v>
      </c>
      <c r="Y22" s="55">
        <v>6</v>
      </c>
      <c r="Z22" s="69">
        <v>42.5</v>
      </c>
      <c r="AA22" s="55">
        <v>255</v>
      </c>
      <c r="AB22" s="55">
        <v>11.97</v>
      </c>
      <c r="AC22" s="68">
        <v>0.89</v>
      </c>
      <c r="AD22" s="68">
        <v>1.25</v>
      </c>
      <c r="AE22" s="68">
        <v>2.5680000000000001</v>
      </c>
      <c r="AF22" s="68">
        <v>4.7080000000000002</v>
      </c>
      <c r="AG22" s="75"/>
      <c r="AH22" s="73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</row>
    <row r="23" spans="2:57" x14ac:dyDescent="0.25">
      <c r="C23" s="3" t="s">
        <v>17</v>
      </c>
      <c r="D23" s="3" t="s">
        <v>5</v>
      </c>
      <c r="E23" s="3">
        <v>5</v>
      </c>
      <c r="F23" s="1"/>
      <c r="G23" s="3" t="s">
        <v>17</v>
      </c>
      <c r="H23" s="3" t="s">
        <v>5</v>
      </c>
      <c r="I23" s="4">
        <v>10</v>
      </c>
      <c r="J23" s="1"/>
      <c r="M23" s="51"/>
      <c r="N23" s="26" t="s">
        <v>17</v>
      </c>
      <c r="O23" s="26" t="s">
        <v>5</v>
      </c>
      <c r="P23" s="36" t="s">
        <v>74</v>
      </c>
      <c r="Q23" s="27">
        <v>5</v>
      </c>
      <c r="S23" s="55">
        <v>2</v>
      </c>
      <c r="T23" s="55">
        <v>2</v>
      </c>
      <c r="U23" s="55">
        <v>1</v>
      </c>
      <c r="V23" s="55">
        <v>12</v>
      </c>
      <c r="W23" s="55">
        <v>100</v>
      </c>
      <c r="X23" s="64">
        <v>125</v>
      </c>
      <c r="Y23" s="55">
        <v>6</v>
      </c>
      <c r="Z23" s="69">
        <v>36.799999999999997</v>
      </c>
      <c r="AA23" s="55">
        <v>221</v>
      </c>
      <c r="AB23" s="55">
        <v>10.18</v>
      </c>
      <c r="AC23" s="68">
        <v>0.81799999999999995</v>
      </c>
      <c r="AD23" s="68">
        <v>1.369</v>
      </c>
      <c r="AE23" s="68">
        <v>2.5019999999999998</v>
      </c>
      <c r="AF23" s="68">
        <v>4.6890000000000001</v>
      </c>
      <c r="AG23" s="75"/>
      <c r="AH23" s="73"/>
      <c r="AP23" s="19"/>
      <c r="AQ23" s="88" t="s">
        <v>112</v>
      </c>
      <c r="AR23" s="88"/>
      <c r="AS23" s="88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</row>
    <row r="24" spans="2:57" x14ac:dyDescent="0.25">
      <c r="C24" s="3" t="s">
        <v>17</v>
      </c>
      <c r="D24" s="3" t="s">
        <v>6</v>
      </c>
      <c r="E24" s="3">
        <v>6</v>
      </c>
      <c r="F24" s="1"/>
      <c r="G24" s="3" t="s">
        <v>17</v>
      </c>
      <c r="H24" s="3" t="s">
        <v>6</v>
      </c>
      <c r="I24" s="4">
        <v>8</v>
      </c>
      <c r="J24" s="1"/>
      <c r="M24" s="51"/>
      <c r="N24" s="26" t="s">
        <v>17</v>
      </c>
      <c r="O24" s="26" t="s">
        <v>6</v>
      </c>
      <c r="P24" s="36" t="s">
        <v>75</v>
      </c>
      <c r="Q24" s="27">
        <v>2</v>
      </c>
      <c r="S24" s="55">
        <v>2</v>
      </c>
      <c r="T24" s="55">
        <v>2</v>
      </c>
      <c r="U24" s="55">
        <v>2</v>
      </c>
      <c r="V24" s="55">
        <v>7</v>
      </c>
      <c r="W24" s="55">
        <v>98</v>
      </c>
      <c r="X24" s="64">
        <v>122</v>
      </c>
      <c r="Y24" s="55">
        <v>5</v>
      </c>
      <c r="Z24" s="69">
        <v>29.6</v>
      </c>
      <c r="AA24" s="55">
        <v>248</v>
      </c>
      <c r="AB24" s="55">
        <v>16.079999999999998</v>
      </c>
      <c r="AC24" s="68">
        <v>1.0920000000000001</v>
      </c>
      <c r="AD24" s="68">
        <v>1.6040000000000001</v>
      </c>
      <c r="AE24" s="68">
        <v>2.6459999999999999</v>
      </c>
      <c r="AF24" s="68">
        <v>5.3420000000000005</v>
      </c>
      <c r="AG24" s="75"/>
      <c r="AH24" s="73"/>
      <c r="AP24" s="44" t="s">
        <v>99</v>
      </c>
      <c r="AQ24" s="44" t="s">
        <v>100</v>
      </c>
      <c r="AR24" s="44" t="s">
        <v>101</v>
      </c>
      <c r="AS24" s="44" t="s">
        <v>102</v>
      </c>
      <c r="AT24" s="44" t="s">
        <v>103</v>
      </c>
      <c r="AU24" s="44" t="s">
        <v>114</v>
      </c>
      <c r="AV24" s="19"/>
      <c r="AW24" s="19"/>
      <c r="AX24" s="19"/>
      <c r="AY24" s="19"/>
      <c r="AZ24" s="19"/>
      <c r="BA24" s="19"/>
      <c r="BB24" s="19"/>
      <c r="BC24" s="19"/>
      <c r="BD24" s="19"/>
      <c r="BE24" s="19"/>
    </row>
    <row r="25" spans="2:57" x14ac:dyDescent="0.25">
      <c r="C25" s="3" t="s">
        <v>17</v>
      </c>
      <c r="D25" s="3" t="s">
        <v>7</v>
      </c>
      <c r="E25" s="3">
        <v>5</v>
      </c>
      <c r="F25" s="1"/>
      <c r="G25" s="3" t="s">
        <v>17</v>
      </c>
      <c r="H25" s="3" t="s">
        <v>7</v>
      </c>
      <c r="I25" s="4">
        <v>5</v>
      </c>
      <c r="J25" s="1"/>
      <c r="M25" s="51"/>
      <c r="N25" s="26" t="s">
        <v>17</v>
      </c>
      <c r="O25" s="26" t="s">
        <v>7</v>
      </c>
      <c r="P25" s="36" t="s">
        <v>76</v>
      </c>
      <c r="Q25" s="27">
        <v>4</v>
      </c>
      <c r="S25" s="55">
        <v>2</v>
      </c>
      <c r="T25" s="55">
        <v>2</v>
      </c>
      <c r="U25" s="55">
        <v>3</v>
      </c>
      <c r="V25" s="55">
        <v>10</v>
      </c>
      <c r="W25" s="55">
        <v>99</v>
      </c>
      <c r="X25" s="64">
        <v>124</v>
      </c>
      <c r="Y25" s="55">
        <v>7</v>
      </c>
      <c r="Z25" s="69">
        <v>20.399999999999999</v>
      </c>
      <c r="AA25" s="55">
        <v>243</v>
      </c>
      <c r="AB25" s="55">
        <v>16.18</v>
      </c>
      <c r="AC25" s="68">
        <v>1.86</v>
      </c>
      <c r="AD25" s="68">
        <v>2.5219999999999998</v>
      </c>
      <c r="AE25" s="68">
        <v>3.3220000000000001</v>
      </c>
      <c r="AF25" s="68">
        <v>7.7039999999999997</v>
      </c>
      <c r="AG25" s="75"/>
      <c r="AH25" s="73"/>
      <c r="AP25" s="34" t="s">
        <v>86</v>
      </c>
      <c r="AQ25" s="34">
        <v>7.7640000000000002</v>
      </c>
      <c r="AR25" s="34">
        <v>2.57</v>
      </c>
      <c r="AS25" s="34">
        <v>2.2040000000000002</v>
      </c>
      <c r="AT25" s="34">
        <v>2.99</v>
      </c>
      <c r="AU25" s="34">
        <v>1</v>
      </c>
      <c r="AV25" s="19"/>
      <c r="AW25" s="19"/>
      <c r="AX25" s="19"/>
      <c r="AY25" s="19"/>
      <c r="AZ25" s="19"/>
      <c r="BA25" s="19"/>
      <c r="BB25" s="19"/>
      <c r="BC25" s="19"/>
      <c r="BD25" s="19"/>
      <c r="BE25" s="19"/>
    </row>
    <row r="26" spans="2:57" x14ac:dyDescent="0.25">
      <c r="C26" s="3" t="s">
        <v>17</v>
      </c>
      <c r="D26" s="3" t="s">
        <v>8</v>
      </c>
      <c r="E26" s="3">
        <v>2</v>
      </c>
      <c r="F26" s="1"/>
      <c r="G26" s="3" t="s">
        <v>17</v>
      </c>
      <c r="H26" s="3" t="s">
        <v>8</v>
      </c>
      <c r="I26" s="4">
        <v>10</v>
      </c>
      <c r="J26" s="1"/>
      <c r="M26" s="51"/>
      <c r="N26" s="26" t="s">
        <v>17</v>
      </c>
      <c r="O26" s="26" t="s">
        <v>8</v>
      </c>
      <c r="P26" s="36" t="s">
        <v>77</v>
      </c>
      <c r="Q26" s="27">
        <v>6</v>
      </c>
      <c r="S26" s="55">
        <v>2</v>
      </c>
      <c r="T26" s="55">
        <v>3</v>
      </c>
      <c r="U26" s="55">
        <v>1</v>
      </c>
      <c r="V26" s="55">
        <v>11</v>
      </c>
      <c r="W26" s="55">
        <v>99</v>
      </c>
      <c r="X26" s="64">
        <v>121</v>
      </c>
      <c r="Y26" s="55">
        <v>8</v>
      </c>
      <c r="Z26" s="69">
        <v>35.5</v>
      </c>
      <c r="AA26" s="55">
        <v>284</v>
      </c>
      <c r="AB26" s="55">
        <v>13.7</v>
      </c>
      <c r="AC26" s="68">
        <v>2.6309999999999998</v>
      </c>
      <c r="AD26" s="68">
        <v>2.024</v>
      </c>
      <c r="AE26" s="68">
        <v>2.762</v>
      </c>
      <c r="AF26" s="68">
        <v>7.4169999999999998</v>
      </c>
      <c r="AG26" s="75"/>
      <c r="AH26" s="73"/>
      <c r="AP26" s="34" t="s">
        <v>87</v>
      </c>
      <c r="AQ26" s="34">
        <v>6.218</v>
      </c>
      <c r="AR26" s="34">
        <v>0.97799999999999998</v>
      </c>
      <c r="AS26" s="34">
        <v>2.37</v>
      </c>
      <c r="AT26" s="34">
        <v>2.87</v>
      </c>
      <c r="AU26" s="34">
        <v>1</v>
      </c>
      <c r="AV26" s="19"/>
      <c r="AW26" s="19"/>
      <c r="AX26" s="19"/>
      <c r="AY26" s="19"/>
      <c r="AZ26" s="19"/>
      <c r="BA26" s="19"/>
      <c r="BB26" s="19"/>
      <c r="BC26" s="19"/>
      <c r="BD26" s="19"/>
      <c r="BE26" s="19"/>
    </row>
    <row r="27" spans="2:57" x14ac:dyDescent="0.25">
      <c r="C27" s="3" t="s">
        <v>17</v>
      </c>
      <c r="D27" s="3" t="s">
        <v>9</v>
      </c>
      <c r="E27" s="3">
        <v>7</v>
      </c>
      <c r="F27" s="1"/>
      <c r="G27" s="3" t="s">
        <v>17</v>
      </c>
      <c r="H27" s="3" t="s">
        <v>9</v>
      </c>
      <c r="I27" s="4">
        <v>7</v>
      </c>
      <c r="J27" s="1"/>
      <c r="M27" s="51"/>
      <c r="N27" s="26" t="s">
        <v>17</v>
      </c>
      <c r="O27" s="26" t="s">
        <v>9</v>
      </c>
      <c r="P27" s="36" t="s">
        <v>78</v>
      </c>
      <c r="Q27" s="27">
        <v>4</v>
      </c>
      <c r="S27" s="55">
        <v>2</v>
      </c>
      <c r="T27" s="55">
        <v>3</v>
      </c>
      <c r="U27" s="55">
        <v>2</v>
      </c>
      <c r="V27" s="55">
        <v>11</v>
      </c>
      <c r="W27" s="55">
        <v>98</v>
      </c>
      <c r="X27" s="64">
        <v>123</v>
      </c>
      <c r="Y27" s="55">
        <v>6</v>
      </c>
      <c r="Z27" s="69">
        <v>38.1</v>
      </c>
      <c r="AA27" s="55">
        <v>229</v>
      </c>
      <c r="AB27" s="55">
        <v>10.32</v>
      </c>
      <c r="AC27" s="68">
        <v>1.1359999999999999</v>
      </c>
      <c r="AD27" s="68">
        <v>1.8779999999999999</v>
      </c>
      <c r="AE27" s="68">
        <v>3.23</v>
      </c>
      <c r="AF27" s="68">
        <v>6.2439999999999998</v>
      </c>
      <c r="AG27" s="75"/>
      <c r="AH27" s="73"/>
      <c r="AP27" s="34" t="s">
        <v>88</v>
      </c>
      <c r="AQ27" s="34">
        <v>6.97</v>
      </c>
      <c r="AR27" s="34">
        <v>1.59</v>
      </c>
      <c r="AS27" s="34">
        <v>1.96</v>
      </c>
      <c r="AT27" s="34">
        <v>3.496</v>
      </c>
      <c r="AU27" s="34">
        <v>1.2</v>
      </c>
      <c r="AV27" s="19"/>
      <c r="AW27" s="19"/>
      <c r="AX27" s="19"/>
      <c r="AY27" s="19"/>
      <c r="AZ27" s="19"/>
      <c r="BA27" s="19"/>
      <c r="BB27" s="19"/>
      <c r="BC27" s="19"/>
      <c r="BD27" s="19"/>
      <c r="BE27" s="19"/>
    </row>
    <row r="28" spans="2:57" x14ac:dyDescent="0.25">
      <c r="C28" s="3" t="s">
        <v>17</v>
      </c>
      <c r="D28" s="3" t="s">
        <v>10</v>
      </c>
      <c r="E28" s="3">
        <v>5</v>
      </c>
      <c r="F28" s="1"/>
      <c r="G28" s="3" t="s">
        <v>17</v>
      </c>
      <c r="H28" s="3" t="s">
        <v>10</v>
      </c>
      <c r="I28" s="4">
        <v>6</v>
      </c>
      <c r="J28" s="1"/>
      <c r="M28" s="51"/>
      <c r="N28" s="26" t="s">
        <v>17</v>
      </c>
      <c r="O28" s="26" t="s">
        <v>10</v>
      </c>
      <c r="P28" s="36" t="s">
        <v>79</v>
      </c>
      <c r="Q28" s="27">
        <v>4.666666666666667</v>
      </c>
      <c r="S28" s="55">
        <v>2</v>
      </c>
      <c r="T28" s="55">
        <v>3</v>
      </c>
      <c r="U28" s="55">
        <v>3</v>
      </c>
      <c r="V28" s="55">
        <v>9</v>
      </c>
      <c r="W28" s="55">
        <v>99</v>
      </c>
      <c r="X28" s="64">
        <v>122</v>
      </c>
      <c r="Y28" s="55">
        <v>7</v>
      </c>
      <c r="Z28" s="69">
        <v>31.2</v>
      </c>
      <c r="AA28" s="55">
        <v>289</v>
      </c>
      <c r="AB28" s="55">
        <v>12.23</v>
      </c>
      <c r="AC28" s="68">
        <v>2.56</v>
      </c>
      <c r="AD28" s="68">
        <v>2.3759999999999999</v>
      </c>
      <c r="AE28" s="68">
        <v>3.476</v>
      </c>
      <c r="AF28" s="68">
        <v>8.411999999999999</v>
      </c>
      <c r="AG28" s="75"/>
      <c r="AH28" s="73"/>
      <c r="AP28" s="36" t="s">
        <v>89</v>
      </c>
      <c r="AQ28" s="34">
        <v>6.7</v>
      </c>
      <c r="AR28" s="34">
        <v>1.038</v>
      </c>
      <c r="AS28" s="34">
        <v>2.234</v>
      </c>
      <c r="AT28" s="34">
        <v>3.4279999999999999</v>
      </c>
      <c r="AU28" s="34">
        <v>1.4</v>
      </c>
      <c r="AV28" s="19"/>
      <c r="AW28" s="19"/>
      <c r="AX28" s="19"/>
      <c r="AY28" s="19"/>
      <c r="AZ28" s="19"/>
      <c r="BA28" s="19"/>
      <c r="BB28" s="19"/>
      <c r="BC28" s="19"/>
      <c r="BD28" s="19"/>
      <c r="BE28" s="19"/>
    </row>
    <row r="29" spans="2:57" x14ac:dyDescent="0.25">
      <c r="C29" s="3" t="s">
        <v>17</v>
      </c>
      <c r="D29" s="3" t="s">
        <v>11</v>
      </c>
      <c r="E29" s="3">
        <v>3</v>
      </c>
      <c r="F29" s="1"/>
      <c r="G29" s="3" t="s">
        <v>17</v>
      </c>
      <c r="H29" s="3" t="s">
        <v>11</v>
      </c>
      <c r="I29" s="4">
        <v>6</v>
      </c>
      <c r="J29" s="1"/>
      <c r="M29" s="51"/>
      <c r="N29" s="26" t="s">
        <v>17</v>
      </c>
      <c r="O29" s="26" t="s">
        <v>11</v>
      </c>
      <c r="P29" s="36" t="s">
        <v>80</v>
      </c>
      <c r="Q29" s="27">
        <v>5.333333333333333</v>
      </c>
      <c r="S29" s="55">
        <v>2</v>
      </c>
      <c r="T29" s="55">
        <v>4</v>
      </c>
      <c r="U29" s="55">
        <v>1</v>
      </c>
      <c r="V29" s="55">
        <v>11</v>
      </c>
      <c r="W29" s="55">
        <v>102</v>
      </c>
      <c r="X29" s="64">
        <v>121</v>
      </c>
      <c r="Y29" s="55">
        <v>5</v>
      </c>
      <c r="Z29" s="69">
        <v>38.4</v>
      </c>
      <c r="AA29" s="55">
        <v>342</v>
      </c>
      <c r="AB29" s="55">
        <v>15.94</v>
      </c>
      <c r="AC29" s="68">
        <v>2.0739999999999998</v>
      </c>
      <c r="AD29" s="68">
        <v>2.6120000000000001</v>
      </c>
      <c r="AE29" s="68">
        <v>3.7</v>
      </c>
      <c r="AF29" s="68">
        <v>8.3859999999999992</v>
      </c>
      <c r="AG29" s="75"/>
      <c r="AH29" s="73"/>
      <c r="AP29" s="34" t="s">
        <v>90</v>
      </c>
      <c r="AQ29" s="34">
        <v>5.702</v>
      </c>
      <c r="AR29" s="34">
        <v>1.583</v>
      </c>
      <c r="AS29" s="34">
        <v>1.528</v>
      </c>
      <c r="AT29" s="34">
        <v>2.3439999999999999</v>
      </c>
      <c r="AU29" s="34">
        <v>0.4</v>
      </c>
      <c r="AV29" s="19"/>
      <c r="AW29" s="19"/>
      <c r="AX29" s="19"/>
      <c r="AY29" s="19"/>
      <c r="AZ29" s="19"/>
      <c r="BA29" s="19"/>
      <c r="BB29" s="19"/>
      <c r="BC29" s="19"/>
      <c r="BD29" s="19"/>
      <c r="BE29" s="19"/>
    </row>
    <row r="30" spans="2:57" x14ac:dyDescent="0.25">
      <c r="C30" s="3" t="s">
        <v>17</v>
      </c>
      <c r="D30" s="3" t="s">
        <v>12</v>
      </c>
      <c r="E30" s="3">
        <v>4</v>
      </c>
      <c r="F30" s="1"/>
      <c r="G30" s="3" t="s">
        <v>17</v>
      </c>
      <c r="H30" s="3" t="s">
        <v>12</v>
      </c>
      <c r="I30" s="4">
        <v>8</v>
      </c>
      <c r="J30" s="1"/>
      <c r="M30" s="51"/>
      <c r="N30" s="26" t="s">
        <v>17</v>
      </c>
      <c r="O30" s="26" t="s">
        <v>12</v>
      </c>
      <c r="P30" s="36" t="s">
        <v>81</v>
      </c>
      <c r="Q30" s="27">
        <v>2.6666666666666665</v>
      </c>
      <c r="S30" s="55">
        <v>2</v>
      </c>
      <c r="T30" s="55">
        <v>4</v>
      </c>
      <c r="U30" s="55">
        <v>2</v>
      </c>
      <c r="V30" s="55">
        <v>7</v>
      </c>
      <c r="W30" s="55">
        <v>102</v>
      </c>
      <c r="X30" s="64">
        <v>122</v>
      </c>
      <c r="Y30" s="55">
        <v>9</v>
      </c>
      <c r="Z30" s="69">
        <v>38.799999999999997</v>
      </c>
      <c r="AA30" s="55">
        <v>340</v>
      </c>
      <c r="AB30" s="55">
        <v>17.309999999999999</v>
      </c>
      <c r="AC30" s="68">
        <v>2.8</v>
      </c>
      <c r="AD30" s="68">
        <v>1.74</v>
      </c>
      <c r="AE30" s="68">
        <v>2.82</v>
      </c>
      <c r="AF30" s="68">
        <v>7.3599999999999994</v>
      </c>
      <c r="AG30" s="75"/>
      <c r="AH30" s="73"/>
      <c r="AP30" s="34" t="s">
        <v>91</v>
      </c>
      <c r="AQ30" s="34">
        <v>9.8640000000000008</v>
      </c>
      <c r="AR30" s="34">
        <v>2.8180000000000001</v>
      </c>
      <c r="AS30" s="34">
        <v>3.1819999999999999</v>
      </c>
      <c r="AT30" s="34">
        <v>3.8664000000000001</v>
      </c>
      <c r="AU30" s="34">
        <v>1.2</v>
      </c>
      <c r="AV30" s="19"/>
      <c r="AW30" s="19"/>
      <c r="AX30" s="19"/>
      <c r="AY30" s="19"/>
      <c r="AZ30" s="19"/>
      <c r="BA30" s="19"/>
      <c r="BB30" s="19"/>
      <c r="BC30" s="19"/>
      <c r="BD30" s="19"/>
      <c r="BE30" s="19"/>
    </row>
    <row r="31" spans="2:57" x14ac:dyDescent="0.25">
      <c r="C31" s="3" t="s">
        <v>17</v>
      </c>
      <c r="D31" s="3" t="s">
        <v>13</v>
      </c>
      <c r="E31" s="3">
        <v>4</v>
      </c>
      <c r="F31" s="1"/>
      <c r="G31" s="3" t="s">
        <v>17</v>
      </c>
      <c r="H31" s="3" t="s">
        <v>13</v>
      </c>
      <c r="I31" s="4">
        <v>6</v>
      </c>
      <c r="J31" s="1"/>
      <c r="M31" s="51"/>
      <c r="N31" s="26" t="s">
        <v>17</v>
      </c>
      <c r="O31" s="26" t="s">
        <v>13</v>
      </c>
      <c r="P31" s="36" t="s">
        <v>82</v>
      </c>
      <c r="Q31" s="27">
        <v>3.6666666666666665</v>
      </c>
      <c r="S31" s="55">
        <v>2</v>
      </c>
      <c r="T31" s="55">
        <v>4</v>
      </c>
      <c r="U31" s="55">
        <v>3</v>
      </c>
      <c r="V31" s="55">
        <v>9</v>
      </c>
      <c r="W31" s="55">
        <v>99</v>
      </c>
      <c r="X31" s="64">
        <v>123</v>
      </c>
      <c r="Y31" s="55">
        <v>6</v>
      </c>
      <c r="Z31" s="69">
        <v>35.5</v>
      </c>
      <c r="AA31" s="55">
        <v>273</v>
      </c>
      <c r="AB31" s="55">
        <v>12.46</v>
      </c>
      <c r="AC31" s="68">
        <v>1.39</v>
      </c>
      <c r="AD31" s="68">
        <v>2.0960000000000001</v>
      </c>
      <c r="AE31" s="68">
        <v>3.3039999999999998</v>
      </c>
      <c r="AF31" s="68">
        <v>6.7899999999999991</v>
      </c>
      <c r="AG31" s="75"/>
      <c r="AH31" s="73"/>
      <c r="AP31" s="34" t="s">
        <v>92</v>
      </c>
      <c r="AQ31" s="34">
        <v>8.766</v>
      </c>
      <c r="AR31" s="34">
        <v>2.5640000000000001</v>
      </c>
      <c r="AS31" s="34">
        <v>2.6819999999999999</v>
      </c>
      <c r="AT31" s="34">
        <v>3.5</v>
      </c>
      <c r="AU31" s="34">
        <v>1.4</v>
      </c>
      <c r="AV31" s="19"/>
      <c r="AW31" s="19"/>
      <c r="AX31" s="19"/>
      <c r="AY31" s="19"/>
      <c r="AZ31" s="19"/>
      <c r="BA31" s="19"/>
      <c r="BB31" s="19"/>
      <c r="BC31" s="19"/>
      <c r="BD31" s="19"/>
      <c r="BE31" s="19"/>
    </row>
    <row r="32" spans="2:57" x14ac:dyDescent="0.25">
      <c r="C32" s="3" t="s">
        <v>17</v>
      </c>
      <c r="D32" s="3" t="s">
        <v>14</v>
      </c>
      <c r="E32" s="3">
        <v>4</v>
      </c>
      <c r="F32" s="1"/>
      <c r="G32" s="3" t="s">
        <v>17</v>
      </c>
      <c r="H32" s="3" t="s">
        <v>14</v>
      </c>
      <c r="I32" s="4">
        <v>10</v>
      </c>
      <c r="J32" s="1"/>
      <c r="M32" s="51"/>
      <c r="N32" s="26" t="s">
        <v>17</v>
      </c>
      <c r="O32" s="26" t="s">
        <v>14</v>
      </c>
      <c r="P32" s="36" t="s">
        <v>83</v>
      </c>
      <c r="Q32" s="27">
        <v>5</v>
      </c>
      <c r="S32" s="55">
        <v>3</v>
      </c>
      <c r="T32" s="55">
        <v>0</v>
      </c>
      <c r="U32" s="55">
        <v>0</v>
      </c>
      <c r="V32" s="64">
        <v>12</v>
      </c>
      <c r="W32" s="64">
        <v>100</v>
      </c>
      <c r="X32" s="64">
        <v>125</v>
      </c>
      <c r="Y32" s="64">
        <v>4</v>
      </c>
      <c r="Z32" s="82">
        <v>19.3</v>
      </c>
      <c r="AA32" s="64">
        <v>158.4</v>
      </c>
      <c r="AB32" s="64">
        <v>9.33</v>
      </c>
      <c r="AC32" s="55">
        <v>1.052</v>
      </c>
      <c r="AD32" s="55">
        <v>1.716</v>
      </c>
      <c r="AE32" s="55">
        <v>2.0459999999999998</v>
      </c>
      <c r="AF32" s="55">
        <v>4.8140000000000001</v>
      </c>
      <c r="AG32" s="75"/>
      <c r="AH32" s="73"/>
      <c r="AP32" s="34" t="s">
        <v>93</v>
      </c>
      <c r="AQ32" s="34">
        <v>7.27</v>
      </c>
      <c r="AR32" s="34">
        <v>1.3879999999999999</v>
      </c>
      <c r="AS32" s="34">
        <v>2.3199999999999998</v>
      </c>
      <c r="AT32" s="34">
        <v>3.65</v>
      </c>
      <c r="AU32" s="34">
        <v>1.6</v>
      </c>
      <c r="AV32" s="19"/>
      <c r="AW32" s="19"/>
      <c r="AX32" s="19"/>
      <c r="AY32" s="19"/>
      <c r="AZ32" s="19"/>
      <c r="BA32" s="19"/>
      <c r="BB32" s="19"/>
      <c r="BC32" s="19"/>
      <c r="BD32" s="19"/>
      <c r="BE32" s="19"/>
    </row>
    <row r="33" spans="3:57" x14ac:dyDescent="0.25">
      <c r="C33" s="3" t="s">
        <v>17</v>
      </c>
      <c r="D33" s="3" t="s">
        <v>15</v>
      </c>
      <c r="E33" s="3">
        <v>8</v>
      </c>
      <c r="F33" s="1"/>
      <c r="G33" s="3" t="s">
        <v>17</v>
      </c>
      <c r="H33" s="3" t="s">
        <v>15</v>
      </c>
      <c r="I33" s="4">
        <v>8</v>
      </c>
      <c r="J33" s="1"/>
      <c r="M33" s="51"/>
      <c r="N33" s="26" t="s">
        <v>17</v>
      </c>
      <c r="O33" s="26" t="s">
        <v>15</v>
      </c>
      <c r="P33" s="36" t="s">
        <v>84</v>
      </c>
      <c r="Q33" s="27">
        <v>3.3333333333333335</v>
      </c>
      <c r="S33" s="55">
        <v>3</v>
      </c>
      <c r="T33" s="55">
        <v>1</v>
      </c>
      <c r="U33" s="55">
        <v>1</v>
      </c>
      <c r="V33" s="55">
        <v>11</v>
      </c>
      <c r="W33" s="55">
        <v>98</v>
      </c>
      <c r="X33" s="64">
        <v>121</v>
      </c>
      <c r="Y33" s="55">
        <v>4</v>
      </c>
      <c r="Z33" s="69">
        <v>39.5</v>
      </c>
      <c r="AA33" s="55">
        <v>278</v>
      </c>
      <c r="AB33" s="55">
        <v>12.19</v>
      </c>
      <c r="AC33" s="68">
        <v>2.57</v>
      </c>
      <c r="AD33" s="68">
        <v>2.2040000000000002</v>
      </c>
      <c r="AE33" s="68">
        <v>2.99</v>
      </c>
      <c r="AF33" s="68">
        <v>7.7640000000000002</v>
      </c>
      <c r="AG33" s="75"/>
      <c r="AH33" s="73"/>
      <c r="AP33" s="34" t="s">
        <v>94</v>
      </c>
      <c r="AQ33" s="34">
        <v>11.093999999999999</v>
      </c>
      <c r="AR33" s="34">
        <v>2.5219999999999998</v>
      </c>
      <c r="AS33" s="34">
        <v>2.5339999999999998</v>
      </c>
      <c r="AT33" s="34">
        <v>3.65</v>
      </c>
      <c r="AU33" s="34">
        <v>1.8</v>
      </c>
      <c r="AV33" s="19"/>
      <c r="AW33" s="19"/>
      <c r="AX33" s="19"/>
      <c r="AY33" s="19"/>
      <c r="AZ33" s="19"/>
      <c r="BA33" s="19"/>
      <c r="BB33" s="19"/>
      <c r="BC33" s="19"/>
      <c r="BD33" s="19"/>
      <c r="BE33" s="19"/>
    </row>
    <row r="34" spans="3:57" x14ac:dyDescent="0.25">
      <c r="C34" s="3" t="s">
        <v>17</v>
      </c>
      <c r="D34" s="3" t="s">
        <v>16</v>
      </c>
      <c r="E34" s="3">
        <v>3</v>
      </c>
      <c r="F34" s="1"/>
      <c r="G34" s="3" t="s">
        <v>17</v>
      </c>
      <c r="H34" s="3" t="s">
        <v>16</v>
      </c>
      <c r="I34" s="4">
        <v>3</v>
      </c>
      <c r="J34" s="1"/>
      <c r="M34" s="51"/>
      <c r="N34" s="26" t="s">
        <v>17</v>
      </c>
      <c r="O34" s="26" t="s">
        <v>16</v>
      </c>
      <c r="P34" s="36" t="s">
        <v>85</v>
      </c>
      <c r="Q34" s="27">
        <v>3</v>
      </c>
      <c r="S34" s="55">
        <v>3</v>
      </c>
      <c r="T34" s="55">
        <v>1</v>
      </c>
      <c r="U34" s="55">
        <v>2</v>
      </c>
      <c r="V34" s="55">
        <v>12</v>
      </c>
      <c r="W34" s="55">
        <v>100</v>
      </c>
      <c r="X34" s="64">
        <v>123</v>
      </c>
      <c r="Y34" s="55">
        <v>6</v>
      </c>
      <c r="Z34" s="69">
        <v>36.799999999999997</v>
      </c>
      <c r="AA34" s="55">
        <v>221</v>
      </c>
      <c r="AB34" s="55">
        <v>10.3</v>
      </c>
      <c r="AC34" s="68">
        <v>0.97799999999999998</v>
      </c>
      <c r="AD34" s="68">
        <v>2.37</v>
      </c>
      <c r="AE34" s="68">
        <v>2.87</v>
      </c>
      <c r="AF34" s="80">
        <v>6.218</v>
      </c>
      <c r="AG34" s="75"/>
      <c r="AH34" s="73"/>
      <c r="AP34" s="34" t="s">
        <v>95</v>
      </c>
      <c r="AQ34" s="34">
        <v>9.6140000000000008</v>
      </c>
      <c r="AR34" s="34">
        <v>2.298</v>
      </c>
      <c r="AS34" s="34">
        <v>2.8959999999999999</v>
      </c>
      <c r="AT34" s="34">
        <v>4.33</v>
      </c>
      <c r="AU34" s="34">
        <v>1.4</v>
      </c>
      <c r="AV34" s="19"/>
      <c r="AW34" s="19"/>
      <c r="AX34" s="19"/>
      <c r="AY34" s="19"/>
      <c r="AZ34" s="19"/>
      <c r="BA34" s="19"/>
      <c r="BB34" s="19"/>
      <c r="BC34" s="19"/>
      <c r="BD34" s="19"/>
      <c r="BE34" s="19"/>
    </row>
    <row r="35" spans="3:57" x14ac:dyDescent="0.25">
      <c r="C35" s="1"/>
      <c r="D35" s="1"/>
      <c r="E35" s="1"/>
      <c r="F35" s="1"/>
      <c r="G35" s="1"/>
      <c r="H35" s="1"/>
      <c r="I35" s="1"/>
      <c r="J35" s="1"/>
      <c r="S35" s="55">
        <v>3</v>
      </c>
      <c r="T35" s="55">
        <v>1</v>
      </c>
      <c r="U35" s="55">
        <v>3</v>
      </c>
      <c r="V35" s="55">
        <v>11</v>
      </c>
      <c r="W35" s="55">
        <v>98</v>
      </c>
      <c r="X35" s="64">
        <v>121</v>
      </c>
      <c r="Y35" s="55">
        <v>5</v>
      </c>
      <c r="Z35" s="69">
        <v>36.200000000000003</v>
      </c>
      <c r="AA35" s="55">
        <v>281</v>
      </c>
      <c r="AB35" s="55">
        <v>18.350000000000001</v>
      </c>
      <c r="AC35" s="68">
        <v>1.59</v>
      </c>
      <c r="AD35" s="68">
        <v>1.96</v>
      </c>
      <c r="AE35" s="68">
        <v>3.496</v>
      </c>
      <c r="AF35" s="68">
        <v>7.0459999999999994</v>
      </c>
      <c r="AG35" s="75"/>
      <c r="AH35" s="73"/>
      <c r="AP35" s="34" t="s">
        <v>96</v>
      </c>
      <c r="AQ35" s="34">
        <v>8.4740000000000002</v>
      </c>
      <c r="AR35" s="34">
        <v>1.76</v>
      </c>
      <c r="AS35" s="34">
        <v>3.1179999999999999</v>
      </c>
      <c r="AT35" s="34">
        <v>3.5960000000000001</v>
      </c>
      <c r="AU35" s="34">
        <v>1</v>
      </c>
      <c r="AV35" s="19"/>
      <c r="AW35" s="19"/>
      <c r="AX35" s="19"/>
      <c r="AY35" s="19"/>
      <c r="AZ35" s="19"/>
      <c r="BA35" s="19"/>
      <c r="BB35" s="19"/>
      <c r="BC35" s="19"/>
      <c r="BD35" s="19"/>
      <c r="BE35" s="19"/>
    </row>
    <row r="36" spans="3:57" ht="18.75" x14ac:dyDescent="0.3">
      <c r="C36" s="1"/>
      <c r="D36" s="1"/>
      <c r="E36" s="1"/>
      <c r="F36" s="1"/>
      <c r="G36" s="1"/>
      <c r="H36" s="93" t="s">
        <v>105</v>
      </c>
      <c r="I36" s="94"/>
      <c r="J36" s="94"/>
      <c r="K36" s="94"/>
      <c r="L36" s="94"/>
      <c r="M36" s="25"/>
      <c r="N36" s="25"/>
      <c r="O36" s="25"/>
      <c r="P36" s="25"/>
      <c r="S36" s="55">
        <v>3</v>
      </c>
      <c r="T36" s="55">
        <v>2</v>
      </c>
      <c r="U36" s="55">
        <v>1</v>
      </c>
      <c r="V36" s="55">
        <v>8</v>
      </c>
      <c r="W36" s="55">
        <v>98</v>
      </c>
      <c r="X36" s="64">
        <v>121</v>
      </c>
      <c r="Y36" s="55">
        <v>6</v>
      </c>
      <c r="Z36" s="69">
        <v>38.6</v>
      </c>
      <c r="AA36" s="55">
        <v>262</v>
      </c>
      <c r="AB36" s="55">
        <v>13.26</v>
      </c>
      <c r="AC36" s="68">
        <v>1.038</v>
      </c>
      <c r="AD36" s="68">
        <v>2.234</v>
      </c>
      <c r="AE36" s="68">
        <v>3.4279999999999999</v>
      </c>
      <c r="AF36" s="68">
        <v>6.7</v>
      </c>
      <c r="AG36" s="75"/>
      <c r="AH36" s="73"/>
      <c r="AP36" s="34" t="s">
        <v>97</v>
      </c>
      <c r="AQ36" s="34">
        <v>6.5620000000000003</v>
      </c>
      <c r="AR36" s="34">
        <v>1.478</v>
      </c>
      <c r="AS36" s="34">
        <v>2.3279999999999998</v>
      </c>
      <c r="AT36" s="34">
        <v>2.758</v>
      </c>
      <c r="AU36" s="34">
        <v>0.8</v>
      </c>
      <c r="AV36" s="19"/>
      <c r="AW36" s="19"/>
      <c r="AX36" s="19"/>
      <c r="AY36" s="19"/>
      <c r="AZ36" s="19"/>
      <c r="BA36" s="19"/>
      <c r="BB36" s="19"/>
      <c r="BC36" s="19"/>
      <c r="BD36" s="19"/>
      <c r="BE36" s="19"/>
    </row>
    <row r="37" spans="3:57" ht="18.75" x14ac:dyDescent="0.25">
      <c r="C37" s="92" t="s">
        <v>1</v>
      </c>
      <c r="D37" s="92"/>
      <c r="E37" s="92"/>
      <c r="F37" s="1"/>
      <c r="G37" s="92" t="s">
        <v>1</v>
      </c>
      <c r="H37" s="92"/>
      <c r="I37" s="92"/>
      <c r="J37" s="1"/>
      <c r="M37" s="52"/>
      <c r="N37" s="99" t="s">
        <v>57</v>
      </c>
      <c r="O37" s="100"/>
      <c r="P37" s="100"/>
      <c r="Q37" s="28"/>
      <c r="S37" s="55">
        <v>3</v>
      </c>
      <c r="T37" s="55">
        <v>2</v>
      </c>
      <c r="U37" s="55">
        <v>2</v>
      </c>
      <c r="V37" s="55">
        <v>12</v>
      </c>
      <c r="W37" s="55">
        <v>102</v>
      </c>
      <c r="X37" s="64">
        <v>124</v>
      </c>
      <c r="Y37" s="55">
        <v>8</v>
      </c>
      <c r="Z37" s="69">
        <v>24.6</v>
      </c>
      <c r="AA37" s="55">
        <v>197</v>
      </c>
      <c r="AB37" s="55">
        <v>13.48</v>
      </c>
      <c r="AC37" s="68">
        <v>1.583</v>
      </c>
      <c r="AD37" s="68">
        <v>1.528</v>
      </c>
      <c r="AE37" s="68">
        <v>2.3439999999999999</v>
      </c>
      <c r="AF37" s="68">
        <v>5.4550000000000001</v>
      </c>
      <c r="AG37" s="75"/>
      <c r="AH37" s="73"/>
      <c r="AP37" s="34" t="s">
        <v>98</v>
      </c>
      <c r="AQ37" s="34">
        <v>4.8140000000000001</v>
      </c>
      <c r="AR37" s="34">
        <v>1.052</v>
      </c>
      <c r="AS37" s="34">
        <v>1.716</v>
      </c>
      <c r="AT37" s="34">
        <v>2.0459999999999998</v>
      </c>
      <c r="AU37" s="34">
        <v>0.4</v>
      </c>
      <c r="AV37" s="19"/>
      <c r="AW37" s="19"/>
      <c r="AX37" s="19"/>
      <c r="AY37" s="19"/>
      <c r="AZ37" s="19"/>
      <c r="BA37" s="19"/>
      <c r="BB37" s="19"/>
      <c r="BC37" s="19"/>
      <c r="BD37" s="19"/>
      <c r="BE37" s="19"/>
    </row>
    <row r="38" spans="3:57" x14ac:dyDescent="0.25">
      <c r="C38" s="3" t="s">
        <v>18</v>
      </c>
      <c r="D38" s="3" t="s">
        <v>4</v>
      </c>
      <c r="E38" s="4">
        <v>3</v>
      </c>
      <c r="F38" s="1"/>
      <c r="G38" s="3" t="s">
        <v>18</v>
      </c>
      <c r="H38" s="3" t="s">
        <v>4</v>
      </c>
      <c r="I38" s="4">
        <v>6</v>
      </c>
      <c r="J38" s="1"/>
      <c r="K38" s="1"/>
      <c r="L38" s="1"/>
      <c r="M38" s="51"/>
      <c r="N38" s="26" t="s">
        <v>18</v>
      </c>
      <c r="O38" s="26" t="s">
        <v>4</v>
      </c>
      <c r="P38" s="36" t="s">
        <v>86</v>
      </c>
      <c r="Q38" s="27">
        <v>5.666666666666667</v>
      </c>
      <c r="S38" s="55">
        <v>3</v>
      </c>
      <c r="T38" s="55">
        <v>2</v>
      </c>
      <c r="U38" s="55">
        <v>3</v>
      </c>
      <c r="V38" s="55">
        <v>10</v>
      </c>
      <c r="W38" s="55">
        <v>102</v>
      </c>
      <c r="X38" s="64">
        <v>121</v>
      </c>
      <c r="Y38" s="55">
        <v>5</v>
      </c>
      <c r="Z38" s="69">
        <v>20.2</v>
      </c>
      <c r="AA38" s="55">
        <v>201</v>
      </c>
      <c r="AB38" s="55">
        <v>16.170000000000002</v>
      </c>
      <c r="AC38" s="68">
        <v>2.8180000000000001</v>
      </c>
      <c r="AD38" s="68">
        <v>3.1819999999999999</v>
      </c>
      <c r="AE38" s="68">
        <v>3.8664000000000001</v>
      </c>
      <c r="AF38" s="68">
        <v>9.8664000000000005</v>
      </c>
      <c r="AG38" s="75"/>
      <c r="AH38" s="73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</row>
    <row r="39" spans="3:57" x14ac:dyDescent="0.25">
      <c r="C39" s="3" t="s">
        <v>18</v>
      </c>
      <c r="D39" s="3" t="s">
        <v>5</v>
      </c>
      <c r="E39" s="4">
        <v>3</v>
      </c>
      <c r="F39" s="1"/>
      <c r="G39" s="3" t="s">
        <v>18</v>
      </c>
      <c r="H39" s="3" t="s">
        <v>5</v>
      </c>
      <c r="I39" s="4">
        <v>5</v>
      </c>
      <c r="J39" s="1"/>
      <c r="K39" s="1"/>
      <c r="L39" s="1"/>
      <c r="M39" s="51"/>
      <c r="N39" s="26" t="s">
        <v>18</v>
      </c>
      <c r="O39" s="26" t="s">
        <v>5</v>
      </c>
      <c r="P39" s="36" t="s">
        <v>87</v>
      </c>
      <c r="Q39" s="27">
        <v>6</v>
      </c>
      <c r="S39" s="55">
        <v>3</v>
      </c>
      <c r="T39" s="55">
        <v>3</v>
      </c>
      <c r="U39" s="55">
        <v>1</v>
      </c>
      <c r="V39" s="55">
        <v>11</v>
      </c>
      <c r="W39" s="55">
        <v>102</v>
      </c>
      <c r="X39" s="64">
        <v>121</v>
      </c>
      <c r="Y39" s="55">
        <v>8</v>
      </c>
      <c r="Z39" s="69">
        <v>41.35</v>
      </c>
      <c r="AA39" s="55">
        <v>359</v>
      </c>
      <c r="AB39" s="55">
        <v>16.989999999999998</v>
      </c>
      <c r="AC39" s="68">
        <v>2.5640000000000001</v>
      </c>
      <c r="AD39" s="68">
        <v>2.6819999999999999</v>
      </c>
      <c r="AE39" s="68">
        <v>3.5</v>
      </c>
      <c r="AF39" s="68">
        <v>8.7460000000000004</v>
      </c>
      <c r="AG39" s="75"/>
      <c r="AH39" s="73"/>
      <c r="AI39" s="10"/>
    </row>
    <row r="40" spans="3:57" x14ac:dyDescent="0.25">
      <c r="C40" s="3" t="s">
        <v>18</v>
      </c>
      <c r="D40" s="3" t="s">
        <v>6</v>
      </c>
      <c r="E40" s="4">
        <v>2</v>
      </c>
      <c r="F40" s="1"/>
      <c r="G40" s="3" t="s">
        <v>18</v>
      </c>
      <c r="H40" s="3" t="s">
        <v>6</v>
      </c>
      <c r="I40" s="4">
        <v>6</v>
      </c>
      <c r="J40" s="1"/>
      <c r="K40" s="1"/>
      <c r="L40" s="1"/>
      <c r="M40" s="51"/>
      <c r="N40" s="26" t="s">
        <v>18</v>
      </c>
      <c r="O40" s="26" t="s">
        <v>6</v>
      </c>
      <c r="P40" s="36" t="s">
        <v>88</v>
      </c>
      <c r="Q40" s="27">
        <v>5.333333333333333</v>
      </c>
      <c r="S40" s="55">
        <v>3</v>
      </c>
      <c r="T40" s="55">
        <v>3</v>
      </c>
      <c r="U40" s="55">
        <v>2</v>
      </c>
      <c r="V40" s="55">
        <v>14</v>
      </c>
      <c r="W40" s="55">
        <v>99</v>
      </c>
      <c r="X40" s="64">
        <v>124</v>
      </c>
      <c r="Y40" s="55">
        <v>5</v>
      </c>
      <c r="Z40" s="69">
        <v>43.8</v>
      </c>
      <c r="AA40" s="55">
        <v>369</v>
      </c>
      <c r="AB40" s="55">
        <v>16.63</v>
      </c>
      <c r="AC40" s="68">
        <v>1.3879999999999999</v>
      </c>
      <c r="AD40" s="68">
        <v>2.3199999999999998</v>
      </c>
      <c r="AE40" s="68">
        <v>3.65</v>
      </c>
      <c r="AF40" s="68">
        <v>7.3579999999999997</v>
      </c>
      <c r="AG40" s="75"/>
      <c r="AH40" s="73"/>
      <c r="AI40" s="10"/>
    </row>
    <row r="41" spans="3:57" x14ac:dyDescent="0.25">
      <c r="C41" s="3" t="s">
        <v>18</v>
      </c>
      <c r="D41" s="3" t="s">
        <v>7</v>
      </c>
      <c r="E41" s="4">
        <v>3</v>
      </c>
      <c r="F41" s="1"/>
      <c r="G41" s="3" t="s">
        <v>18</v>
      </c>
      <c r="H41" s="3" t="s">
        <v>7</v>
      </c>
      <c r="I41" s="4">
        <v>9</v>
      </c>
      <c r="J41" s="1"/>
      <c r="M41" s="51"/>
      <c r="N41" s="26" t="s">
        <v>18</v>
      </c>
      <c r="O41" s="26" t="s">
        <v>7</v>
      </c>
      <c r="P41" s="36" t="s">
        <v>89</v>
      </c>
      <c r="Q41" s="27">
        <v>2.6666666666666665</v>
      </c>
      <c r="S41" s="55">
        <v>3</v>
      </c>
      <c r="T41" s="55">
        <v>3</v>
      </c>
      <c r="U41" s="55">
        <v>3</v>
      </c>
      <c r="V41" s="55">
        <v>16</v>
      </c>
      <c r="W41" s="55">
        <v>102</v>
      </c>
      <c r="X41" s="64">
        <v>121</v>
      </c>
      <c r="Y41" s="55">
        <v>6</v>
      </c>
      <c r="Z41" s="69">
        <v>44.3</v>
      </c>
      <c r="AA41" s="55">
        <v>386</v>
      </c>
      <c r="AB41" s="55">
        <v>18.68</v>
      </c>
      <c r="AC41" s="68">
        <v>2.5219999999999998</v>
      </c>
      <c r="AD41" s="68">
        <v>2.5339999999999998</v>
      </c>
      <c r="AE41" s="68">
        <v>3.65</v>
      </c>
      <c r="AF41" s="68">
        <v>8.7059999999999995</v>
      </c>
      <c r="AG41" s="75"/>
      <c r="AH41" s="73"/>
      <c r="AI41" s="10"/>
    </row>
    <row r="42" spans="3:57" x14ac:dyDescent="0.25">
      <c r="C42" s="3" t="s">
        <v>18</v>
      </c>
      <c r="D42" s="3" t="s">
        <v>8</v>
      </c>
      <c r="E42" s="4">
        <v>5</v>
      </c>
      <c r="F42" s="1"/>
      <c r="G42" s="3" t="s">
        <v>18</v>
      </c>
      <c r="H42" s="3" t="s">
        <v>8</v>
      </c>
      <c r="I42" s="4">
        <v>5</v>
      </c>
      <c r="J42" s="1"/>
      <c r="M42" s="51"/>
      <c r="N42" s="26" t="s">
        <v>18</v>
      </c>
      <c r="O42" s="26" t="s">
        <v>8</v>
      </c>
      <c r="P42" s="36" t="s">
        <v>90</v>
      </c>
      <c r="Q42" s="27">
        <v>3.3333333333333335</v>
      </c>
      <c r="S42" s="55">
        <v>3</v>
      </c>
      <c r="T42" s="55">
        <v>4</v>
      </c>
      <c r="U42" s="55">
        <v>1</v>
      </c>
      <c r="V42" s="55">
        <v>14</v>
      </c>
      <c r="W42" s="55">
        <v>102</v>
      </c>
      <c r="X42" s="64">
        <v>121</v>
      </c>
      <c r="Y42" s="55">
        <v>5</v>
      </c>
      <c r="Z42" s="69">
        <v>44.4</v>
      </c>
      <c r="AA42" s="55">
        <v>322</v>
      </c>
      <c r="AB42" s="55">
        <v>19.21</v>
      </c>
      <c r="AC42" s="68">
        <v>2.298</v>
      </c>
      <c r="AD42" s="68">
        <v>2.8959999999999999</v>
      </c>
      <c r="AE42" s="68">
        <v>4.33</v>
      </c>
      <c r="AF42" s="68">
        <v>9.5240000000000009</v>
      </c>
      <c r="AG42" s="10"/>
      <c r="AH42" s="10"/>
      <c r="AI42" s="10"/>
    </row>
    <row r="43" spans="3:57" x14ac:dyDescent="0.25">
      <c r="C43" s="3" t="s">
        <v>18</v>
      </c>
      <c r="D43" s="3" t="s">
        <v>9</v>
      </c>
      <c r="E43" s="4">
        <v>2</v>
      </c>
      <c r="F43" s="1"/>
      <c r="G43" s="3" t="s">
        <v>18</v>
      </c>
      <c r="H43" s="3" t="s">
        <v>9</v>
      </c>
      <c r="I43" s="4">
        <v>7</v>
      </c>
      <c r="J43" s="1"/>
      <c r="M43" s="51"/>
      <c r="N43" s="26" t="s">
        <v>18</v>
      </c>
      <c r="O43" s="26" t="s">
        <v>9</v>
      </c>
      <c r="P43" s="36" t="s">
        <v>91</v>
      </c>
      <c r="Q43" s="27">
        <v>2.6666666666666665</v>
      </c>
      <c r="S43" s="55">
        <v>3</v>
      </c>
      <c r="T43" s="55">
        <v>4</v>
      </c>
      <c r="U43" s="55">
        <v>2</v>
      </c>
      <c r="V43" s="55">
        <v>11</v>
      </c>
      <c r="W43" s="55">
        <v>102</v>
      </c>
      <c r="X43" s="64">
        <v>121</v>
      </c>
      <c r="Y43" s="55">
        <v>5</v>
      </c>
      <c r="Z43" s="69">
        <v>41.2</v>
      </c>
      <c r="AA43" s="55">
        <v>356</v>
      </c>
      <c r="AB43" s="55">
        <v>16.23</v>
      </c>
      <c r="AC43" s="68">
        <v>1.76</v>
      </c>
      <c r="AD43" s="68">
        <v>3.1179999999999999</v>
      </c>
      <c r="AE43" s="68">
        <v>3.5960000000000001</v>
      </c>
      <c r="AF43" s="68">
        <v>8.4740000000000002</v>
      </c>
      <c r="AG43" s="10"/>
      <c r="AH43" s="10"/>
      <c r="AI43" s="10"/>
    </row>
    <row r="44" spans="3:57" x14ac:dyDescent="0.25">
      <c r="C44" s="3" t="s">
        <v>18</v>
      </c>
      <c r="D44" s="3" t="s">
        <v>10</v>
      </c>
      <c r="E44" s="4">
        <v>4</v>
      </c>
      <c r="F44" s="1"/>
      <c r="G44" s="3" t="s">
        <v>18</v>
      </c>
      <c r="H44" s="3" t="s">
        <v>10</v>
      </c>
      <c r="I44" s="4">
        <v>6</v>
      </c>
      <c r="J44" s="1"/>
      <c r="M44" s="51"/>
      <c r="N44" s="26" t="s">
        <v>18</v>
      </c>
      <c r="O44" s="26" t="s">
        <v>10</v>
      </c>
      <c r="P44" s="36" t="s">
        <v>92</v>
      </c>
      <c r="Q44" s="27">
        <v>6</v>
      </c>
      <c r="S44" s="55">
        <v>3</v>
      </c>
      <c r="T44" s="55">
        <v>4</v>
      </c>
      <c r="U44" s="55">
        <v>3</v>
      </c>
      <c r="V44" s="55">
        <v>9</v>
      </c>
      <c r="W44" s="55">
        <v>99</v>
      </c>
      <c r="X44" s="64">
        <v>125</v>
      </c>
      <c r="Y44" s="55">
        <v>5</v>
      </c>
      <c r="Z44" s="69">
        <v>40.200000000000003</v>
      </c>
      <c r="AA44" s="55">
        <v>201</v>
      </c>
      <c r="AB44" s="55">
        <v>19.149999999999999</v>
      </c>
      <c r="AC44" s="68">
        <v>1.478</v>
      </c>
      <c r="AD44" s="68">
        <v>2.3279999999999998</v>
      </c>
      <c r="AE44" s="68">
        <v>2.758</v>
      </c>
      <c r="AF44" s="68">
        <v>6.5640000000000001</v>
      </c>
      <c r="AG44" s="10"/>
      <c r="AH44" s="10"/>
      <c r="AI44" s="10"/>
    </row>
    <row r="45" spans="3:57" x14ac:dyDescent="0.25">
      <c r="C45" s="3" t="s">
        <v>18</v>
      </c>
      <c r="D45" s="3" t="s">
        <v>11</v>
      </c>
      <c r="E45" s="4">
        <v>4</v>
      </c>
      <c r="F45" s="1"/>
      <c r="G45" s="3" t="s">
        <v>18</v>
      </c>
      <c r="H45" s="3" t="s">
        <v>11</v>
      </c>
      <c r="I45" s="4">
        <v>3</v>
      </c>
      <c r="J45" s="1"/>
      <c r="M45" s="51"/>
      <c r="N45" s="26" t="s">
        <v>18</v>
      </c>
      <c r="O45" s="26" t="s">
        <v>11</v>
      </c>
      <c r="P45" s="36" t="s">
        <v>93</v>
      </c>
      <c r="Q45" s="27">
        <v>5.333333333333333</v>
      </c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</row>
    <row r="46" spans="3:57" x14ac:dyDescent="0.25">
      <c r="C46" s="3" t="s">
        <v>18</v>
      </c>
      <c r="D46" s="3" t="s">
        <v>12</v>
      </c>
      <c r="E46" s="4">
        <v>2</v>
      </c>
      <c r="F46" s="1"/>
      <c r="G46" s="3" t="s">
        <v>18</v>
      </c>
      <c r="H46" s="3" t="s">
        <v>12</v>
      </c>
      <c r="I46" s="4">
        <v>1</v>
      </c>
      <c r="J46" s="1"/>
      <c r="M46" s="51"/>
      <c r="N46" s="26" t="s">
        <v>18</v>
      </c>
      <c r="O46" s="26" t="s">
        <v>12</v>
      </c>
      <c r="P46" s="36" t="s">
        <v>94</v>
      </c>
      <c r="Q46" s="27">
        <v>2.3333333333333335</v>
      </c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</row>
    <row r="47" spans="3:57" x14ac:dyDescent="0.25">
      <c r="C47" s="3" t="s">
        <v>18</v>
      </c>
      <c r="D47" s="3" t="s">
        <v>13</v>
      </c>
      <c r="E47" s="4">
        <v>1</v>
      </c>
      <c r="F47" s="1"/>
      <c r="G47" s="3" t="s">
        <v>18</v>
      </c>
      <c r="H47" s="3" t="s">
        <v>13</v>
      </c>
      <c r="I47" s="4">
        <v>3</v>
      </c>
      <c r="J47" s="1"/>
      <c r="M47" s="51"/>
      <c r="N47" s="26" t="s">
        <v>18</v>
      </c>
      <c r="O47" s="26" t="s">
        <v>13</v>
      </c>
      <c r="P47" s="36" t="s">
        <v>95</v>
      </c>
      <c r="Q47" s="27">
        <v>2.6666666666666665</v>
      </c>
    </row>
    <row r="48" spans="3:57" x14ac:dyDescent="0.25">
      <c r="C48" s="3" t="s">
        <v>18</v>
      </c>
      <c r="D48" s="3" t="s">
        <v>14</v>
      </c>
      <c r="E48" s="4">
        <v>2</v>
      </c>
      <c r="F48" s="1"/>
      <c r="G48" s="3" t="s">
        <v>18</v>
      </c>
      <c r="H48" s="3" t="s">
        <v>14</v>
      </c>
      <c r="I48" s="4">
        <v>6</v>
      </c>
      <c r="J48" s="1"/>
      <c r="M48" s="51"/>
      <c r="N48" s="26" t="s">
        <v>18</v>
      </c>
      <c r="O48" s="26" t="s">
        <v>14</v>
      </c>
      <c r="P48" s="36" t="s">
        <v>96</v>
      </c>
      <c r="Q48" s="27">
        <v>5.666666666666667</v>
      </c>
    </row>
    <row r="49" spans="2:18" x14ac:dyDescent="0.25">
      <c r="C49" s="3" t="s">
        <v>18</v>
      </c>
      <c r="D49" s="3" t="s">
        <v>15</v>
      </c>
      <c r="E49" s="4">
        <v>4</v>
      </c>
      <c r="F49" s="1"/>
      <c r="G49" s="3" t="s">
        <v>18</v>
      </c>
      <c r="H49" s="3" t="s">
        <v>15</v>
      </c>
      <c r="I49" s="4">
        <v>8</v>
      </c>
      <c r="J49" s="1"/>
      <c r="M49" s="51"/>
      <c r="N49" s="26" t="s">
        <v>18</v>
      </c>
      <c r="O49" s="26" t="s">
        <v>15</v>
      </c>
      <c r="P49" s="36" t="s">
        <v>97</v>
      </c>
      <c r="Q49" s="27">
        <v>3</v>
      </c>
    </row>
    <row r="50" spans="2:18" x14ac:dyDescent="0.25">
      <c r="C50" s="3" t="s">
        <v>18</v>
      </c>
      <c r="D50" s="3" t="s">
        <v>16</v>
      </c>
      <c r="E50" s="4">
        <v>0</v>
      </c>
      <c r="F50" s="1"/>
      <c r="G50" s="3" t="s">
        <v>18</v>
      </c>
      <c r="H50" s="3" t="s">
        <v>16</v>
      </c>
      <c r="I50" s="4">
        <v>8</v>
      </c>
      <c r="J50" s="1"/>
      <c r="M50" s="51"/>
      <c r="N50" s="26" t="s">
        <v>18</v>
      </c>
      <c r="O50" s="26" t="s">
        <v>16</v>
      </c>
      <c r="P50" s="36" t="s">
        <v>98</v>
      </c>
      <c r="Q50" s="27">
        <v>6</v>
      </c>
    </row>
    <row r="51" spans="2:18" x14ac:dyDescent="0.25">
      <c r="C51" s="1"/>
      <c r="D51" s="1"/>
      <c r="E51" s="1"/>
      <c r="F51" s="1"/>
      <c r="G51" s="1"/>
      <c r="H51" s="1"/>
      <c r="I51" s="1"/>
      <c r="J51" s="1"/>
    </row>
    <row r="52" spans="2:18" x14ac:dyDescent="0.25">
      <c r="C52" s="1"/>
      <c r="D52" s="1"/>
      <c r="E52" s="1"/>
      <c r="F52" s="105" t="s">
        <v>19</v>
      </c>
      <c r="G52" s="105"/>
      <c r="H52" s="105"/>
      <c r="I52" s="105"/>
      <c r="J52" s="1"/>
    </row>
    <row r="53" spans="2:18" x14ac:dyDescent="0.25">
      <c r="C53" s="1"/>
      <c r="D53" s="1"/>
      <c r="E53" s="1"/>
      <c r="F53" s="1"/>
      <c r="G53" s="1"/>
      <c r="H53" s="1"/>
      <c r="I53" s="1"/>
      <c r="J53" s="1"/>
    </row>
    <row r="54" spans="2:18" x14ac:dyDescent="0.25">
      <c r="C54" s="92" t="s">
        <v>20</v>
      </c>
      <c r="D54" s="92"/>
      <c r="E54" s="92"/>
      <c r="F54" s="1"/>
      <c r="G54" s="92" t="s">
        <v>20</v>
      </c>
      <c r="H54" s="92"/>
      <c r="I54" s="92"/>
      <c r="J54" s="1"/>
      <c r="K54" s="92" t="s">
        <v>20</v>
      </c>
      <c r="L54" s="92"/>
      <c r="M54" s="92"/>
      <c r="N54" s="92"/>
      <c r="P54" t="s">
        <v>3</v>
      </c>
      <c r="Q54" s="19" t="s">
        <v>17</v>
      </c>
      <c r="R54" s="19" t="s">
        <v>18</v>
      </c>
    </row>
    <row r="55" spans="2:18" x14ac:dyDescent="0.25">
      <c r="B55">
        <f>F55+E55</f>
        <v>100</v>
      </c>
      <c r="C55" s="3" t="s">
        <v>3</v>
      </c>
      <c r="D55" s="3" t="s">
        <v>4</v>
      </c>
      <c r="E55" s="5">
        <v>3</v>
      </c>
      <c r="F55" s="1">
        <v>97</v>
      </c>
      <c r="G55" s="3" t="s">
        <v>17</v>
      </c>
      <c r="H55" s="3" t="s">
        <v>4</v>
      </c>
      <c r="I55" s="4">
        <v>1</v>
      </c>
      <c r="J55" s="1">
        <v>97</v>
      </c>
      <c r="K55" s="3" t="s">
        <v>18</v>
      </c>
      <c r="L55" s="3" t="s">
        <v>4</v>
      </c>
      <c r="M55" s="33"/>
      <c r="N55" s="4">
        <v>1</v>
      </c>
      <c r="O55">
        <v>97</v>
      </c>
      <c r="P55">
        <f>F55+E55</f>
        <v>100</v>
      </c>
      <c r="Q55">
        <f>J55+I55</f>
        <v>98</v>
      </c>
      <c r="R55">
        <f>O55+N55</f>
        <v>98</v>
      </c>
    </row>
    <row r="56" spans="2:18" x14ac:dyDescent="0.25">
      <c r="B56" s="19">
        <f t="shared" ref="B56:B67" si="0">F56+E56</f>
        <v>102</v>
      </c>
      <c r="C56" s="3" t="s">
        <v>3</v>
      </c>
      <c r="D56" s="3" t="s">
        <v>5</v>
      </c>
      <c r="E56" s="4">
        <v>0</v>
      </c>
      <c r="F56" s="1">
        <v>102</v>
      </c>
      <c r="G56" s="3" t="s">
        <v>17</v>
      </c>
      <c r="H56" s="3" t="s">
        <v>5</v>
      </c>
      <c r="I56" s="4">
        <v>1</v>
      </c>
      <c r="J56" s="1">
        <v>97</v>
      </c>
      <c r="K56" s="3" t="s">
        <v>18</v>
      </c>
      <c r="L56" s="3" t="s">
        <v>5</v>
      </c>
      <c r="M56" s="33"/>
      <c r="N56" s="4">
        <v>3</v>
      </c>
      <c r="O56" s="19">
        <v>97</v>
      </c>
      <c r="P56" s="19">
        <f t="shared" ref="P56:P67" si="1">F56+E56</f>
        <v>102</v>
      </c>
      <c r="Q56" s="19">
        <f t="shared" ref="Q56:Q67" si="2">J56+I56</f>
        <v>98</v>
      </c>
      <c r="R56" s="19">
        <f t="shared" ref="R56:R67" si="3">O56+N56</f>
        <v>100</v>
      </c>
    </row>
    <row r="57" spans="2:18" x14ac:dyDescent="0.25">
      <c r="B57" s="19">
        <f t="shared" si="0"/>
        <v>100</v>
      </c>
      <c r="C57" s="3" t="s">
        <v>3</v>
      </c>
      <c r="D57" s="3" t="s">
        <v>6</v>
      </c>
      <c r="E57" s="4">
        <v>3</v>
      </c>
      <c r="F57" s="1">
        <v>97</v>
      </c>
      <c r="G57" s="3" t="s">
        <v>17</v>
      </c>
      <c r="H57" s="3" t="s">
        <v>6</v>
      </c>
      <c r="I57" s="4">
        <v>1</v>
      </c>
      <c r="J57" s="1">
        <v>97</v>
      </c>
      <c r="K57" s="3" t="s">
        <v>18</v>
      </c>
      <c r="L57" s="3" t="s">
        <v>6</v>
      </c>
      <c r="M57" s="33"/>
      <c r="N57" s="4">
        <v>1</v>
      </c>
      <c r="O57" s="19">
        <v>97</v>
      </c>
      <c r="P57" s="19">
        <f t="shared" si="1"/>
        <v>100</v>
      </c>
      <c r="Q57" s="19">
        <f t="shared" si="2"/>
        <v>98</v>
      </c>
      <c r="R57" s="19">
        <f t="shared" si="3"/>
        <v>98</v>
      </c>
    </row>
    <row r="58" spans="2:18" x14ac:dyDescent="0.25">
      <c r="B58" s="19">
        <f t="shared" si="0"/>
        <v>99</v>
      </c>
      <c r="C58" s="3" t="s">
        <v>3</v>
      </c>
      <c r="D58" s="3" t="s">
        <v>7</v>
      </c>
      <c r="E58" s="4">
        <v>2</v>
      </c>
      <c r="F58" s="1">
        <v>97</v>
      </c>
      <c r="G58" s="3" t="s">
        <v>17</v>
      </c>
      <c r="H58" s="3" t="s">
        <v>7</v>
      </c>
      <c r="I58" s="4">
        <v>3</v>
      </c>
      <c r="J58" s="1">
        <v>97</v>
      </c>
      <c r="K58" s="3" t="s">
        <v>18</v>
      </c>
      <c r="L58" s="3" t="s">
        <v>7</v>
      </c>
      <c r="M58" s="33"/>
      <c r="N58" s="4">
        <v>1</v>
      </c>
      <c r="O58" s="19">
        <v>97</v>
      </c>
      <c r="P58" s="19">
        <f t="shared" si="1"/>
        <v>99</v>
      </c>
      <c r="Q58" s="19">
        <f t="shared" si="2"/>
        <v>100</v>
      </c>
      <c r="R58" s="19">
        <f t="shared" si="3"/>
        <v>98</v>
      </c>
    </row>
    <row r="59" spans="2:18" x14ac:dyDescent="0.25">
      <c r="B59" s="19">
        <f t="shared" si="0"/>
        <v>99</v>
      </c>
      <c r="C59" s="3" t="s">
        <v>3</v>
      </c>
      <c r="D59" s="3" t="s">
        <v>8</v>
      </c>
      <c r="E59" s="4">
        <v>2</v>
      </c>
      <c r="F59" s="1">
        <v>97</v>
      </c>
      <c r="G59" s="3" t="s">
        <v>17</v>
      </c>
      <c r="H59" s="3" t="s">
        <v>8</v>
      </c>
      <c r="I59" s="4">
        <v>1</v>
      </c>
      <c r="J59" s="1">
        <v>97</v>
      </c>
      <c r="K59" s="3" t="s">
        <v>18</v>
      </c>
      <c r="L59" s="3" t="s">
        <v>8</v>
      </c>
      <c r="M59" s="33"/>
      <c r="N59" s="4">
        <v>0</v>
      </c>
      <c r="O59" s="19">
        <v>102</v>
      </c>
      <c r="P59" s="19">
        <f t="shared" si="1"/>
        <v>99</v>
      </c>
      <c r="Q59" s="19">
        <f t="shared" si="2"/>
        <v>98</v>
      </c>
      <c r="R59" s="19">
        <f t="shared" si="3"/>
        <v>102</v>
      </c>
    </row>
    <row r="60" spans="2:18" x14ac:dyDescent="0.25">
      <c r="B60" s="19">
        <f t="shared" si="0"/>
        <v>101</v>
      </c>
      <c r="C60" s="3" t="s">
        <v>3</v>
      </c>
      <c r="D60" s="3" t="s">
        <v>9</v>
      </c>
      <c r="E60" s="4">
        <v>4</v>
      </c>
      <c r="F60" s="1">
        <v>97</v>
      </c>
      <c r="G60" s="3" t="s">
        <v>17</v>
      </c>
      <c r="H60" s="3" t="s">
        <v>9</v>
      </c>
      <c r="I60" s="4">
        <v>2</v>
      </c>
      <c r="J60" s="1">
        <v>97</v>
      </c>
      <c r="K60" s="3" t="s">
        <v>18</v>
      </c>
      <c r="L60" s="3" t="s">
        <v>9</v>
      </c>
      <c r="M60" s="33"/>
      <c r="N60" s="4">
        <v>0</v>
      </c>
      <c r="O60" s="19">
        <v>102</v>
      </c>
      <c r="P60" s="19">
        <f t="shared" si="1"/>
        <v>101</v>
      </c>
      <c r="Q60" s="19">
        <f t="shared" si="2"/>
        <v>99</v>
      </c>
      <c r="R60" s="19">
        <f t="shared" si="3"/>
        <v>102</v>
      </c>
    </row>
    <row r="61" spans="2:18" x14ac:dyDescent="0.25">
      <c r="B61" s="19">
        <f t="shared" si="0"/>
        <v>98</v>
      </c>
      <c r="C61" s="3" t="s">
        <v>3</v>
      </c>
      <c r="D61" s="3" t="s">
        <v>10</v>
      </c>
      <c r="E61" s="4">
        <v>1</v>
      </c>
      <c r="F61" s="1">
        <v>97</v>
      </c>
      <c r="G61" s="3" t="s">
        <v>17</v>
      </c>
      <c r="H61" s="3" t="s">
        <v>10</v>
      </c>
      <c r="I61" s="4">
        <v>2</v>
      </c>
      <c r="J61" s="1">
        <v>97</v>
      </c>
      <c r="K61" s="3" t="s">
        <v>18</v>
      </c>
      <c r="L61" s="3" t="s">
        <v>10</v>
      </c>
      <c r="M61" s="33"/>
      <c r="N61" s="4">
        <v>0</v>
      </c>
      <c r="O61" s="19">
        <v>102</v>
      </c>
      <c r="P61" s="19">
        <f t="shared" si="1"/>
        <v>98</v>
      </c>
      <c r="Q61" s="19">
        <f t="shared" si="2"/>
        <v>99</v>
      </c>
      <c r="R61" s="19">
        <f t="shared" si="3"/>
        <v>102</v>
      </c>
    </row>
    <row r="62" spans="2:18" x14ac:dyDescent="0.25">
      <c r="B62" s="19">
        <f t="shared" si="0"/>
        <v>102</v>
      </c>
      <c r="C62" s="3" t="s">
        <v>3</v>
      </c>
      <c r="D62" s="3" t="s">
        <v>11</v>
      </c>
      <c r="E62" s="4">
        <v>0</v>
      </c>
      <c r="F62" s="1">
        <v>102</v>
      </c>
      <c r="G62" s="3" t="s">
        <v>17</v>
      </c>
      <c r="H62" s="3" t="s">
        <v>11</v>
      </c>
      <c r="I62" s="4">
        <v>1</v>
      </c>
      <c r="J62" s="1">
        <v>97</v>
      </c>
      <c r="K62" s="3" t="s">
        <v>18</v>
      </c>
      <c r="L62" s="3" t="s">
        <v>11</v>
      </c>
      <c r="M62" s="33"/>
      <c r="N62" s="4">
        <v>2</v>
      </c>
      <c r="O62" s="19">
        <v>97</v>
      </c>
      <c r="P62" s="19">
        <f t="shared" si="1"/>
        <v>102</v>
      </c>
      <c r="Q62" s="19">
        <f t="shared" si="2"/>
        <v>98</v>
      </c>
      <c r="R62" s="19">
        <f t="shared" si="3"/>
        <v>99</v>
      </c>
    </row>
    <row r="63" spans="2:18" x14ac:dyDescent="0.25">
      <c r="B63" s="19">
        <f t="shared" si="0"/>
        <v>99</v>
      </c>
      <c r="C63" s="3" t="s">
        <v>3</v>
      </c>
      <c r="D63" s="3" t="s">
        <v>12</v>
      </c>
      <c r="E63" s="4">
        <v>2</v>
      </c>
      <c r="F63" s="1">
        <v>97</v>
      </c>
      <c r="G63" s="3" t="s">
        <v>17</v>
      </c>
      <c r="H63" s="3" t="s">
        <v>12</v>
      </c>
      <c r="I63" s="4">
        <v>2</v>
      </c>
      <c r="J63" s="1">
        <v>97</v>
      </c>
      <c r="K63" s="3" t="s">
        <v>18</v>
      </c>
      <c r="L63" s="3" t="s">
        <v>12</v>
      </c>
      <c r="M63" s="33"/>
      <c r="N63" s="4">
        <v>0</v>
      </c>
      <c r="O63" s="19">
        <v>102</v>
      </c>
      <c r="P63" s="19">
        <f t="shared" si="1"/>
        <v>99</v>
      </c>
      <c r="Q63" s="19">
        <f t="shared" si="2"/>
        <v>99</v>
      </c>
      <c r="R63" s="19">
        <f t="shared" si="3"/>
        <v>102</v>
      </c>
    </row>
    <row r="64" spans="2:18" x14ac:dyDescent="0.25">
      <c r="B64" s="19">
        <f t="shared" si="0"/>
        <v>102</v>
      </c>
      <c r="C64" s="3" t="s">
        <v>3</v>
      </c>
      <c r="D64" s="3" t="s">
        <v>13</v>
      </c>
      <c r="E64" s="4">
        <v>0</v>
      </c>
      <c r="F64" s="1">
        <v>102</v>
      </c>
      <c r="G64" s="3" t="s">
        <v>17</v>
      </c>
      <c r="H64" s="3" t="s">
        <v>13</v>
      </c>
      <c r="I64" s="4">
        <v>0</v>
      </c>
      <c r="J64" s="1">
        <v>102</v>
      </c>
      <c r="K64" s="3" t="s">
        <v>18</v>
      </c>
      <c r="L64" s="3" t="s">
        <v>13</v>
      </c>
      <c r="M64" s="33"/>
      <c r="N64" s="4">
        <v>0</v>
      </c>
      <c r="O64" s="19">
        <v>102</v>
      </c>
      <c r="P64" s="19">
        <f t="shared" si="1"/>
        <v>102</v>
      </c>
      <c r="Q64" s="19">
        <f t="shared" si="2"/>
        <v>102</v>
      </c>
      <c r="R64" s="19">
        <f t="shared" si="3"/>
        <v>102</v>
      </c>
    </row>
    <row r="65" spans="2:19" x14ac:dyDescent="0.25">
      <c r="B65" s="19">
        <f t="shared" si="0"/>
        <v>102</v>
      </c>
      <c r="C65" s="3" t="s">
        <v>3</v>
      </c>
      <c r="D65" s="3" t="s">
        <v>14</v>
      </c>
      <c r="E65" s="4">
        <v>0</v>
      </c>
      <c r="F65" s="1">
        <v>102</v>
      </c>
      <c r="G65" s="3" t="s">
        <v>17</v>
      </c>
      <c r="H65" s="3" t="s">
        <v>14</v>
      </c>
      <c r="I65" s="4">
        <v>0</v>
      </c>
      <c r="J65" s="1">
        <v>102</v>
      </c>
      <c r="K65" s="3" t="s">
        <v>18</v>
      </c>
      <c r="L65" s="3" t="s">
        <v>14</v>
      </c>
      <c r="M65" s="6"/>
      <c r="N65" s="6">
        <v>0</v>
      </c>
      <c r="O65" s="19">
        <v>102</v>
      </c>
      <c r="P65" s="19">
        <f t="shared" si="1"/>
        <v>102</v>
      </c>
      <c r="Q65" s="19">
        <f t="shared" si="2"/>
        <v>102</v>
      </c>
      <c r="R65" s="19">
        <f t="shared" si="3"/>
        <v>102</v>
      </c>
    </row>
    <row r="66" spans="2:19" x14ac:dyDescent="0.25">
      <c r="B66" s="19">
        <f t="shared" si="0"/>
        <v>100</v>
      </c>
      <c r="C66" s="3" t="s">
        <v>3</v>
      </c>
      <c r="D66" s="3" t="s">
        <v>15</v>
      </c>
      <c r="E66" s="4">
        <v>3</v>
      </c>
      <c r="F66" s="1">
        <v>97</v>
      </c>
      <c r="G66" s="3" t="s">
        <v>17</v>
      </c>
      <c r="H66" s="3" t="s">
        <v>15</v>
      </c>
      <c r="I66" s="4">
        <v>2</v>
      </c>
      <c r="J66" s="1">
        <v>97</v>
      </c>
      <c r="K66" s="3" t="s">
        <v>18</v>
      </c>
      <c r="L66" s="3" t="s">
        <v>15</v>
      </c>
      <c r="M66" s="6"/>
      <c r="N66" s="6">
        <v>2</v>
      </c>
      <c r="O66" s="19">
        <v>97</v>
      </c>
      <c r="P66" s="19">
        <f t="shared" si="1"/>
        <v>100</v>
      </c>
      <c r="Q66" s="19">
        <f t="shared" si="2"/>
        <v>99</v>
      </c>
      <c r="R66" s="19">
        <f t="shared" si="3"/>
        <v>99</v>
      </c>
    </row>
    <row r="67" spans="2:19" x14ac:dyDescent="0.25">
      <c r="B67" s="19">
        <f t="shared" si="0"/>
        <v>99</v>
      </c>
      <c r="C67" s="3" t="s">
        <v>3</v>
      </c>
      <c r="D67" s="3" t="s">
        <v>16</v>
      </c>
      <c r="E67" s="4">
        <v>2</v>
      </c>
      <c r="F67" s="1">
        <v>97</v>
      </c>
      <c r="G67" s="3" t="s">
        <v>17</v>
      </c>
      <c r="H67" s="3" t="s">
        <v>16</v>
      </c>
      <c r="I67" s="4">
        <v>0</v>
      </c>
      <c r="J67" s="1">
        <v>97</v>
      </c>
      <c r="K67" s="3" t="s">
        <v>18</v>
      </c>
      <c r="L67" s="3" t="s">
        <v>16</v>
      </c>
      <c r="M67" s="6"/>
      <c r="N67" s="6">
        <v>0</v>
      </c>
      <c r="O67" s="19">
        <v>102</v>
      </c>
      <c r="P67" s="19">
        <f t="shared" si="1"/>
        <v>99</v>
      </c>
      <c r="Q67" s="19">
        <f t="shared" si="2"/>
        <v>97</v>
      </c>
      <c r="R67" s="19">
        <f t="shared" si="3"/>
        <v>102</v>
      </c>
    </row>
    <row r="68" spans="2:19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2:19" x14ac:dyDescent="0.25">
      <c r="E69" s="105" t="s">
        <v>21</v>
      </c>
      <c r="F69" s="105"/>
      <c r="G69" s="105"/>
      <c r="H69" s="105"/>
      <c r="R69">
        <f>3+12</f>
        <v>15</v>
      </c>
    </row>
    <row r="70" spans="2:19" x14ac:dyDescent="0.25">
      <c r="Q70">
        <v>2023</v>
      </c>
      <c r="R70">
        <v>3</v>
      </c>
      <c r="S70">
        <v>1</v>
      </c>
    </row>
    <row r="71" spans="2:19" x14ac:dyDescent="0.25">
      <c r="C71" s="92" t="s">
        <v>22</v>
      </c>
      <c r="D71" s="92"/>
      <c r="E71" s="92"/>
      <c r="F71" s="1"/>
      <c r="G71" s="92" t="s">
        <v>22</v>
      </c>
      <c r="H71" s="92"/>
      <c r="I71" s="92"/>
      <c r="J71" s="1"/>
      <c r="K71" s="92" t="s">
        <v>22</v>
      </c>
      <c r="L71" s="92"/>
      <c r="M71" s="92"/>
      <c r="N71" s="92"/>
      <c r="Q71">
        <v>2022</v>
      </c>
      <c r="R71">
        <v>11</v>
      </c>
      <c r="S71">
        <v>1</v>
      </c>
    </row>
    <row r="72" spans="2:19" x14ac:dyDescent="0.25">
      <c r="C72" s="3" t="s">
        <v>3</v>
      </c>
      <c r="D72" s="3" t="s">
        <v>4</v>
      </c>
      <c r="E72" s="7">
        <v>6</v>
      </c>
      <c r="F72" s="1">
        <v>114</v>
      </c>
      <c r="G72" s="3" t="s">
        <v>17</v>
      </c>
      <c r="H72" s="3" t="s">
        <v>4</v>
      </c>
      <c r="I72" s="6">
        <v>1</v>
      </c>
      <c r="J72" s="1"/>
      <c r="K72" s="3" t="s">
        <v>18</v>
      </c>
      <c r="L72" s="3" t="s">
        <v>4</v>
      </c>
      <c r="M72" s="6"/>
      <c r="N72" s="6">
        <v>1</v>
      </c>
      <c r="R72">
        <f>R69-R71</f>
        <v>4</v>
      </c>
      <c r="S72">
        <v>0</v>
      </c>
    </row>
    <row r="73" spans="2:19" x14ac:dyDescent="0.25">
      <c r="C73" s="3" t="s">
        <v>3</v>
      </c>
      <c r="D73" s="3" t="s">
        <v>5</v>
      </c>
      <c r="E73" s="6">
        <v>4</v>
      </c>
      <c r="F73" s="1"/>
      <c r="G73" s="3" t="s">
        <v>17</v>
      </c>
      <c r="H73" s="3" t="s">
        <v>5</v>
      </c>
      <c r="I73" s="6">
        <v>2</v>
      </c>
      <c r="J73" s="1"/>
      <c r="K73" s="3" t="s">
        <v>18</v>
      </c>
      <c r="L73" s="3" t="s">
        <v>5</v>
      </c>
      <c r="M73" s="6"/>
      <c r="N73" s="6">
        <v>3</v>
      </c>
    </row>
    <row r="74" spans="2:19" x14ac:dyDescent="0.25">
      <c r="C74" s="3" t="s">
        <v>3</v>
      </c>
      <c r="D74" s="3" t="s">
        <v>6</v>
      </c>
      <c r="E74" s="6">
        <v>4</v>
      </c>
      <c r="F74" s="1"/>
      <c r="G74" s="3" t="s">
        <v>17</v>
      </c>
      <c r="H74" s="3" t="s">
        <v>6</v>
      </c>
      <c r="I74" s="6">
        <v>5</v>
      </c>
      <c r="J74" s="1"/>
      <c r="K74" s="3" t="s">
        <v>18</v>
      </c>
      <c r="L74" s="3" t="s">
        <v>6</v>
      </c>
      <c r="M74" s="6"/>
      <c r="N74" s="6">
        <v>0</v>
      </c>
      <c r="R74">
        <v>120</v>
      </c>
    </row>
    <row r="75" spans="2:19" x14ac:dyDescent="0.25">
      <c r="C75" s="3" t="s">
        <v>3</v>
      </c>
      <c r="D75" s="3" t="s">
        <v>7</v>
      </c>
      <c r="E75" s="6">
        <v>5</v>
      </c>
      <c r="F75" s="1"/>
      <c r="G75" s="3" t="s">
        <v>17</v>
      </c>
      <c r="H75" s="3" t="s">
        <v>7</v>
      </c>
      <c r="I75" s="6">
        <v>5</v>
      </c>
      <c r="J75" s="1"/>
      <c r="K75" s="3" t="s">
        <v>18</v>
      </c>
      <c r="L75" s="3" t="s">
        <v>7</v>
      </c>
      <c r="M75" s="6"/>
      <c r="N75" s="6">
        <v>1</v>
      </c>
    </row>
    <row r="76" spans="2:19" x14ac:dyDescent="0.25">
      <c r="C76" s="3" t="s">
        <v>3</v>
      </c>
      <c r="D76" s="3" t="s">
        <v>8</v>
      </c>
      <c r="E76" s="6">
        <v>3</v>
      </c>
      <c r="F76" s="1"/>
      <c r="G76" s="3" t="s">
        <v>17</v>
      </c>
      <c r="H76" s="3" t="s">
        <v>8</v>
      </c>
      <c r="I76" s="6">
        <v>2</v>
      </c>
      <c r="J76" s="1"/>
      <c r="K76" s="3" t="s">
        <v>18</v>
      </c>
      <c r="L76" s="3" t="s">
        <v>8</v>
      </c>
      <c r="M76" s="6"/>
      <c r="N76" s="6">
        <v>4</v>
      </c>
    </row>
    <row r="77" spans="2:19" x14ac:dyDescent="0.25">
      <c r="C77" s="3" t="s">
        <v>3</v>
      </c>
      <c r="D77" s="3" t="s">
        <v>9</v>
      </c>
      <c r="E77" s="6">
        <v>4</v>
      </c>
      <c r="F77" s="1"/>
      <c r="G77" s="3" t="s">
        <v>17</v>
      </c>
      <c r="H77" s="3" t="s">
        <v>9</v>
      </c>
      <c r="I77" s="6">
        <v>4</v>
      </c>
      <c r="J77" s="1"/>
      <c r="K77" s="3" t="s">
        <v>18</v>
      </c>
      <c r="L77" s="3" t="s">
        <v>9</v>
      </c>
      <c r="M77" s="6"/>
      <c r="N77" s="6">
        <v>1</v>
      </c>
    </row>
    <row r="78" spans="2:19" x14ac:dyDescent="0.25">
      <c r="C78" s="3" t="s">
        <v>3</v>
      </c>
      <c r="D78" s="3" t="s">
        <v>10</v>
      </c>
      <c r="E78" s="6">
        <v>2</v>
      </c>
      <c r="F78" s="1"/>
      <c r="G78" s="3" t="s">
        <v>17</v>
      </c>
      <c r="H78" s="3" t="s">
        <v>10</v>
      </c>
      <c r="I78" s="6">
        <v>1</v>
      </c>
      <c r="J78" s="1"/>
      <c r="K78" s="3" t="s">
        <v>18</v>
      </c>
      <c r="L78" s="3" t="s">
        <v>10</v>
      </c>
      <c r="M78" s="6"/>
      <c r="N78" s="6">
        <v>1</v>
      </c>
    </row>
    <row r="79" spans="2:19" x14ac:dyDescent="0.25">
      <c r="C79" s="3" t="s">
        <v>3</v>
      </c>
      <c r="D79" s="3" t="s">
        <v>11</v>
      </c>
      <c r="E79" s="6">
        <v>1</v>
      </c>
      <c r="F79" s="1"/>
      <c r="G79" s="3" t="s">
        <v>17</v>
      </c>
      <c r="H79" s="3" t="s">
        <v>11</v>
      </c>
      <c r="I79" s="6">
        <v>3</v>
      </c>
      <c r="J79" s="1"/>
      <c r="K79" s="3" t="s">
        <v>18</v>
      </c>
      <c r="L79" s="3" t="s">
        <v>11</v>
      </c>
      <c r="M79" s="6"/>
      <c r="N79" s="6">
        <v>4</v>
      </c>
    </row>
    <row r="80" spans="2:19" x14ac:dyDescent="0.25">
      <c r="C80" s="3" t="s">
        <v>3</v>
      </c>
      <c r="D80" s="3" t="s">
        <v>12</v>
      </c>
      <c r="E80" s="6">
        <v>2</v>
      </c>
      <c r="F80" s="1"/>
      <c r="G80" s="3" t="s">
        <v>17</v>
      </c>
      <c r="H80" s="3" t="s">
        <v>12</v>
      </c>
      <c r="I80" s="6">
        <v>2</v>
      </c>
      <c r="J80" s="1"/>
      <c r="K80" s="3" t="s">
        <v>18</v>
      </c>
      <c r="L80" s="3" t="s">
        <v>12</v>
      </c>
      <c r="M80" s="6"/>
      <c r="N80" s="6">
        <v>1</v>
      </c>
    </row>
    <row r="81" spans="3:17" x14ac:dyDescent="0.25">
      <c r="C81" s="3" t="s">
        <v>3</v>
      </c>
      <c r="D81" s="3" t="s">
        <v>13</v>
      </c>
      <c r="E81" s="6">
        <v>0</v>
      </c>
      <c r="F81" s="1"/>
      <c r="G81" s="3" t="s">
        <v>17</v>
      </c>
      <c r="H81" s="3" t="s">
        <v>13</v>
      </c>
      <c r="I81" s="6">
        <v>0</v>
      </c>
      <c r="J81" s="1"/>
      <c r="K81" s="3" t="s">
        <v>18</v>
      </c>
      <c r="L81" s="3" t="s">
        <v>13</v>
      </c>
      <c r="M81" s="6"/>
      <c r="N81" s="6">
        <v>1</v>
      </c>
    </row>
    <row r="82" spans="3:17" x14ac:dyDescent="0.25">
      <c r="C82" s="3" t="s">
        <v>3</v>
      </c>
      <c r="D82" s="3" t="s">
        <v>14</v>
      </c>
      <c r="E82" s="6">
        <v>0</v>
      </c>
      <c r="F82" s="1"/>
      <c r="G82" s="3" t="s">
        <v>17</v>
      </c>
      <c r="H82" s="3" t="s">
        <v>14</v>
      </c>
      <c r="I82" s="6">
        <v>2</v>
      </c>
      <c r="J82" s="1"/>
      <c r="K82" s="3" t="s">
        <v>18</v>
      </c>
      <c r="L82" s="3" t="s">
        <v>14</v>
      </c>
      <c r="M82" s="6"/>
      <c r="N82" s="6">
        <v>0</v>
      </c>
    </row>
    <row r="83" spans="3:17" x14ac:dyDescent="0.25">
      <c r="C83" s="3" t="s">
        <v>3</v>
      </c>
      <c r="D83" s="3" t="s">
        <v>15</v>
      </c>
      <c r="E83" s="6">
        <v>5</v>
      </c>
      <c r="F83" s="1"/>
      <c r="G83" s="3" t="s">
        <v>17</v>
      </c>
      <c r="H83" s="3" t="s">
        <v>15</v>
      </c>
      <c r="I83" s="6">
        <v>3</v>
      </c>
      <c r="J83" s="1"/>
      <c r="K83" s="3" t="s">
        <v>18</v>
      </c>
      <c r="L83" s="3" t="s">
        <v>15</v>
      </c>
      <c r="M83" s="6"/>
      <c r="N83" s="6">
        <v>5</v>
      </c>
    </row>
    <row r="84" spans="3:17" x14ac:dyDescent="0.25">
      <c r="C84" s="3" t="s">
        <v>3</v>
      </c>
      <c r="D84" s="3" t="s">
        <v>16</v>
      </c>
      <c r="E84" s="6">
        <v>5</v>
      </c>
      <c r="F84" s="1"/>
      <c r="G84" s="3" t="s">
        <v>17</v>
      </c>
      <c r="H84" s="3" t="s">
        <v>16</v>
      </c>
      <c r="I84" s="6">
        <v>2</v>
      </c>
      <c r="J84" s="1"/>
      <c r="K84" s="3" t="s">
        <v>18</v>
      </c>
      <c r="L84" s="3" t="s">
        <v>16</v>
      </c>
      <c r="M84" s="6"/>
      <c r="N84" s="6">
        <v>0</v>
      </c>
    </row>
    <row r="85" spans="3:17" x14ac:dyDescent="0.25">
      <c r="C85" s="1"/>
      <c r="D85" s="1"/>
      <c r="E85" s="1"/>
      <c r="F85" s="1"/>
      <c r="G85" s="1"/>
      <c r="H85" s="1"/>
      <c r="I85" s="1"/>
      <c r="J85" s="1"/>
    </row>
    <row r="86" spans="3:17" x14ac:dyDescent="0.25">
      <c r="C86" s="1"/>
      <c r="D86" s="1"/>
      <c r="E86" s="105" t="s">
        <v>23</v>
      </c>
      <c r="F86" s="105"/>
      <c r="G86" s="105"/>
      <c r="H86" s="105"/>
      <c r="I86" s="1"/>
      <c r="J86" s="1"/>
    </row>
    <row r="87" spans="3:17" x14ac:dyDescent="0.25">
      <c r="C87" s="1"/>
      <c r="D87" s="1"/>
      <c r="E87" s="1"/>
      <c r="F87" s="1"/>
      <c r="G87" s="1"/>
      <c r="H87" s="1"/>
      <c r="I87" s="1"/>
      <c r="J87" s="1"/>
    </row>
    <row r="88" spans="3:17" x14ac:dyDescent="0.25">
      <c r="C88" s="102" t="s">
        <v>24</v>
      </c>
      <c r="D88" s="103"/>
      <c r="E88" s="104"/>
      <c r="F88" s="1"/>
      <c r="G88" s="102" t="s">
        <v>25</v>
      </c>
      <c r="H88" s="103"/>
      <c r="I88" s="104"/>
      <c r="M88" s="53"/>
      <c r="N88" s="107" t="s">
        <v>109</v>
      </c>
      <c r="O88" s="108"/>
      <c r="P88" s="108"/>
      <c r="Q88" s="109"/>
    </row>
    <row r="89" spans="3:17" x14ac:dyDescent="0.25">
      <c r="C89" s="3" t="s">
        <v>3</v>
      </c>
      <c r="D89" s="3" t="s">
        <v>4</v>
      </c>
      <c r="E89" s="4">
        <v>3</v>
      </c>
      <c r="F89" s="1"/>
      <c r="G89" s="3" t="s">
        <v>3</v>
      </c>
      <c r="H89" s="3" t="s">
        <v>4</v>
      </c>
      <c r="I89" s="4">
        <v>5</v>
      </c>
      <c r="M89" s="54"/>
      <c r="N89" s="41" t="s">
        <v>110</v>
      </c>
      <c r="O89" s="41" t="s">
        <v>17</v>
      </c>
      <c r="P89" s="41" t="s">
        <v>18</v>
      </c>
      <c r="Q89" s="41" t="s">
        <v>111</v>
      </c>
    </row>
    <row r="90" spans="3:17" x14ac:dyDescent="0.25">
      <c r="C90" s="3" t="s">
        <v>3</v>
      </c>
      <c r="D90" s="3" t="s">
        <v>5</v>
      </c>
      <c r="E90" s="4">
        <v>1</v>
      </c>
      <c r="F90" s="8"/>
      <c r="G90" s="3" t="s">
        <v>3</v>
      </c>
      <c r="H90" s="3" t="s">
        <v>5</v>
      </c>
      <c r="I90" s="4">
        <v>5</v>
      </c>
      <c r="M90" s="55"/>
      <c r="N90" s="33">
        <v>3</v>
      </c>
      <c r="O90" s="33">
        <v>2</v>
      </c>
      <c r="P90" s="33">
        <v>5</v>
      </c>
      <c r="Q90" s="63">
        <f>AVERAGE(N90,O90,P90)</f>
        <v>3.3333333333333335</v>
      </c>
    </row>
    <row r="91" spans="3:17" x14ac:dyDescent="0.25">
      <c r="C91" s="3" t="s">
        <v>3</v>
      </c>
      <c r="D91" s="3" t="s">
        <v>6</v>
      </c>
      <c r="E91" s="4">
        <v>0</v>
      </c>
      <c r="G91" s="3" t="s">
        <v>3</v>
      </c>
      <c r="H91" s="3" t="s">
        <v>6</v>
      </c>
      <c r="I91" s="4">
        <v>4</v>
      </c>
      <c r="M91" s="55"/>
      <c r="N91" s="33">
        <v>1</v>
      </c>
      <c r="O91" s="33">
        <v>0</v>
      </c>
      <c r="P91" s="33">
        <v>5</v>
      </c>
      <c r="Q91" s="63">
        <f t="shared" ref="Q91:Q102" si="4">AVERAGE(N91,O91,P91)</f>
        <v>2</v>
      </c>
    </row>
    <row r="92" spans="3:17" x14ac:dyDescent="0.25">
      <c r="C92" s="3" t="s">
        <v>3</v>
      </c>
      <c r="D92" s="3" t="s">
        <v>7</v>
      </c>
      <c r="E92" s="4">
        <v>3</v>
      </c>
      <c r="G92" s="3" t="s">
        <v>3</v>
      </c>
      <c r="H92" s="3" t="s">
        <v>7</v>
      </c>
      <c r="I92" s="4">
        <v>5</v>
      </c>
      <c r="M92" s="55"/>
      <c r="N92" s="33">
        <v>0</v>
      </c>
      <c r="O92" s="33">
        <v>1</v>
      </c>
      <c r="P92" s="33">
        <v>6</v>
      </c>
      <c r="Q92" s="63">
        <f t="shared" si="4"/>
        <v>2.3333333333333335</v>
      </c>
    </row>
    <row r="93" spans="3:17" x14ac:dyDescent="0.25">
      <c r="C93" s="3" t="s">
        <v>3</v>
      </c>
      <c r="D93" s="3" t="s">
        <v>8</v>
      </c>
      <c r="E93" s="4">
        <v>2</v>
      </c>
      <c r="G93" s="3" t="s">
        <v>3</v>
      </c>
      <c r="H93" s="3" t="s">
        <v>8</v>
      </c>
      <c r="I93" s="4">
        <v>5</v>
      </c>
      <c r="M93" s="55"/>
      <c r="N93" s="33">
        <v>3</v>
      </c>
      <c r="O93" s="33">
        <v>0</v>
      </c>
      <c r="P93" s="33">
        <v>5</v>
      </c>
      <c r="Q93" s="63">
        <f t="shared" si="4"/>
        <v>2.6666666666666665</v>
      </c>
    </row>
    <row r="94" spans="3:17" x14ac:dyDescent="0.25">
      <c r="C94" s="3" t="s">
        <v>3</v>
      </c>
      <c r="D94" s="3" t="s">
        <v>9</v>
      </c>
      <c r="E94" s="4">
        <v>1</v>
      </c>
      <c r="G94" s="3" t="s">
        <v>3</v>
      </c>
      <c r="H94" s="3" t="s">
        <v>9</v>
      </c>
      <c r="I94" s="4">
        <v>5</v>
      </c>
      <c r="M94" s="55"/>
      <c r="N94" s="33">
        <v>2</v>
      </c>
      <c r="O94" s="33">
        <v>0</v>
      </c>
      <c r="P94" s="33">
        <v>7</v>
      </c>
      <c r="Q94" s="63">
        <f t="shared" si="4"/>
        <v>3</v>
      </c>
    </row>
    <row r="95" spans="3:17" x14ac:dyDescent="0.25">
      <c r="C95" s="3" t="s">
        <v>3</v>
      </c>
      <c r="D95" s="3" t="s">
        <v>10</v>
      </c>
      <c r="E95" s="4">
        <v>0</v>
      </c>
      <c r="G95" s="3" t="s">
        <v>3</v>
      </c>
      <c r="H95" s="3" t="s">
        <v>10</v>
      </c>
      <c r="I95" s="4">
        <v>4</v>
      </c>
      <c r="M95" s="55"/>
      <c r="N95" s="33">
        <v>1</v>
      </c>
      <c r="O95" s="33">
        <v>1</v>
      </c>
      <c r="P95" s="33">
        <v>5</v>
      </c>
      <c r="Q95" s="63">
        <f t="shared" si="4"/>
        <v>2.3333333333333335</v>
      </c>
    </row>
    <row r="96" spans="3:17" x14ac:dyDescent="0.25">
      <c r="C96" s="3" t="s">
        <v>3</v>
      </c>
      <c r="D96" s="3" t="s">
        <v>11</v>
      </c>
      <c r="E96" s="4">
        <v>2</v>
      </c>
      <c r="G96" s="3" t="s">
        <v>3</v>
      </c>
      <c r="H96" s="3" t="s">
        <v>11</v>
      </c>
      <c r="I96" s="4">
        <v>4</v>
      </c>
      <c r="M96" s="55"/>
      <c r="N96" s="33">
        <v>0</v>
      </c>
      <c r="O96" s="33">
        <v>3</v>
      </c>
      <c r="P96" s="33">
        <v>4</v>
      </c>
      <c r="Q96" s="63">
        <f t="shared" si="4"/>
        <v>2.3333333333333335</v>
      </c>
    </row>
    <row r="97" spans="3:17" x14ac:dyDescent="0.25">
      <c r="C97" s="3" t="s">
        <v>3</v>
      </c>
      <c r="D97" s="3" t="s">
        <v>12</v>
      </c>
      <c r="E97" s="4">
        <v>4</v>
      </c>
      <c r="G97" s="3" t="s">
        <v>3</v>
      </c>
      <c r="H97" s="3" t="s">
        <v>12</v>
      </c>
      <c r="I97" s="4">
        <v>3</v>
      </c>
      <c r="M97" s="55"/>
      <c r="N97" s="33">
        <v>2</v>
      </c>
      <c r="O97" s="33">
        <v>3</v>
      </c>
      <c r="P97" s="33">
        <v>3</v>
      </c>
      <c r="Q97" s="63">
        <f t="shared" si="4"/>
        <v>2.6666666666666665</v>
      </c>
    </row>
    <row r="98" spans="3:17" x14ac:dyDescent="0.25">
      <c r="C98" s="3" t="s">
        <v>3</v>
      </c>
      <c r="D98" s="3" t="s">
        <v>13</v>
      </c>
      <c r="E98" s="4">
        <v>0</v>
      </c>
      <c r="G98" s="3" t="s">
        <v>3</v>
      </c>
      <c r="H98" s="3" t="s">
        <v>13</v>
      </c>
      <c r="I98" s="4">
        <v>3</v>
      </c>
      <c r="M98" s="55"/>
      <c r="N98" s="33">
        <v>4</v>
      </c>
      <c r="O98" s="33">
        <v>1</v>
      </c>
      <c r="P98" s="33">
        <v>6</v>
      </c>
      <c r="Q98" s="63">
        <f t="shared" si="4"/>
        <v>3.6666666666666665</v>
      </c>
    </row>
    <row r="99" spans="3:17" x14ac:dyDescent="0.25">
      <c r="C99" s="3" t="s">
        <v>3</v>
      </c>
      <c r="D99" s="3" t="s">
        <v>14</v>
      </c>
      <c r="E99" s="4">
        <v>0</v>
      </c>
      <c r="G99" s="3" t="s">
        <v>3</v>
      </c>
      <c r="H99" s="3" t="s">
        <v>14</v>
      </c>
      <c r="I99" s="4">
        <v>2</v>
      </c>
      <c r="M99" s="55"/>
      <c r="N99" s="33">
        <v>0</v>
      </c>
      <c r="O99" s="33">
        <v>2</v>
      </c>
      <c r="P99" s="33">
        <v>1</v>
      </c>
      <c r="Q99" s="63">
        <f t="shared" si="4"/>
        <v>1</v>
      </c>
    </row>
    <row r="100" spans="3:17" x14ac:dyDescent="0.25">
      <c r="C100" s="3" t="s">
        <v>3</v>
      </c>
      <c r="D100" s="3" t="s">
        <v>15</v>
      </c>
      <c r="E100" s="4">
        <v>2</v>
      </c>
      <c r="G100" s="3" t="s">
        <v>3</v>
      </c>
      <c r="H100" s="3" t="s">
        <v>15</v>
      </c>
      <c r="I100" s="4">
        <v>1</v>
      </c>
      <c r="M100" s="55"/>
      <c r="N100" s="33">
        <v>0</v>
      </c>
      <c r="O100" s="33">
        <v>1</v>
      </c>
      <c r="P100" s="33">
        <v>2</v>
      </c>
      <c r="Q100" s="63">
        <f t="shared" si="4"/>
        <v>1</v>
      </c>
    </row>
    <row r="101" spans="3:17" x14ac:dyDescent="0.25">
      <c r="C101" s="3" t="s">
        <v>3</v>
      </c>
      <c r="D101" s="3" t="s">
        <v>16</v>
      </c>
      <c r="E101" s="4">
        <v>0</v>
      </c>
      <c r="G101" s="3" t="s">
        <v>3</v>
      </c>
      <c r="H101" s="3" t="s">
        <v>16</v>
      </c>
      <c r="I101" s="4">
        <v>5</v>
      </c>
      <c r="M101" s="55"/>
      <c r="N101" s="33">
        <v>2</v>
      </c>
      <c r="O101" s="33">
        <v>0</v>
      </c>
      <c r="P101" s="33">
        <v>3</v>
      </c>
      <c r="Q101" s="63">
        <f t="shared" si="4"/>
        <v>1.6666666666666667</v>
      </c>
    </row>
    <row r="102" spans="3:17" x14ac:dyDescent="0.25">
      <c r="M102" s="55"/>
      <c r="N102" s="33">
        <v>0</v>
      </c>
      <c r="O102" s="33">
        <v>0</v>
      </c>
      <c r="P102" s="33">
        <v>2</v>
      </c>
      <c r="Q102" s="63">
        <f t="shared" si="4"/>
        <v>0.66666666666666663</v>
      </c>
    </row>
    <row r="104" spans="3:17" x14ac:dyDescent="0.25">
      <c r="C104" s="1"/>
      <c r="D104" s="1"/>
      <c r="E104" s="1"/>
      <c r="F104" s="1"/>
      <c r="G104" s="1"/>
      <c r="H104" s="1"/>
    </row>
    <row r="105" spans="3:17" x14ac:dyDescent="0.25">
      <c r="C105" s="102" t="s">
        <v>24</v>
      </c>
      <c r="D105" s="103"/>
      <c r="E105" s="104"/>
      <c r="G105" s="102" t="s">
        <v>25</v>
      </c>
      <c r="H105" s="103"/>
      <c r="I105" s="104"/>
      <c r="M105" s="56"/>
      <c r="N105" s="101" t="s">
        <v>58</v>
      </c>
      <c r="O105" s="101"/>
      <c r="P105" s="101"/>
      <c r="Q105" s="101"/>
    </row>
    <row r="106" spans="3:17" x14ac:dyDescent="0.25">
      <c r="C106" s="3" t="s">
        <v>17</v>
      </c>
      <c r="D106" s="3" t="s">
        <v>4</v>
      </c>
      <c r="E106" s="4">
        <v>2</v>
      </c>
      <c r="G106" s="3" t="s">
        <v>17</v>
      </c>
      <c r="H106" s="3" t="s">
        <v>4</v>
      </c>
      <c r="I106" s="4">
        <v>1</v>
      </c>
      <c r="M106" s="2"/>
      <c r="N106" s="32" t="s">
        <v>3</v>
      </c>
      <c r="O106" s="32" t="s">
        <v>17</v>
      </c>
      <c r="P106" s="32" t="s">
        <v>18</v>
      </c>
      <c r="Q106" s="35" t="s">
        <v>59</v>
      </c>
    </row>
    <row r="107" spans="3:17" x14ac:dyDescent="0.25">
      <c r="C107" s="3" t="s">
        <v>17</v>
      </c>
      <c r="D107" s="3" t="s">
        <v>5</v>
      </c>
      <c r="E107" s="4">
        <v>0</v>
      </c>
      <c r="G107" s="3" t="s">
        <v>17</v>
      </c>
      <c r="H107" s="3" t="s">
        <v>5</v>
      </c>
      <c r="I107" s="4">
        <v>4</v>
      </c>
      <c r="M107" s="55"/>
      <c r="N107" s="33">
        <v>5</v>
      </c>
      <c r="O107" s="33">
        <v>1</v>
      </c>
      <c r="P107" s="33">
        <v>3</v>
      </c>
      <c r="Q107" s="34">
        <f>AVERAGE(P107,O107,N107)</f>
        <v>3</v>
      </c>
    </row>
    <row r="108" spans="3:17" x14ac:dyDescent="0.25">
      <c r="C108" s="3" t="s">
        <v>17</v>
      </c>
      <c r="D108" s="3" t="s">
        <v>6</v>
      </c>
      <c r="E108" s="4">
        <v>1</v>
      </c>
      <c r="G108" s="3" t="s">
        <v>17</v>
      </c>
      <c r="H108" s="3" t="s">
        <v>6</v>
      </c>
      <c r="I108" s="4">
        <v>5</v>
      </c>
      <c r="M108" s="55"/>
      <c r="N108" s="33">
        <v>5</v>
      </c>
      <c r="O108" s="33">
        <v>4</v>
      </c>
      <c r="P108" s="33">
        <v>4</v>
      </c>
      <c r="Q108" s="34">
        <f t="shared" ref="Q108:Q119" si="5">AVERAGE(P108,O108,N108)</f>
        <v>4.333333333333333</v>
      </c>
    </row>
    <row r="109" spans="3:17" x14ac:dyDescent="0.25">
      <c r="C109" s="3" t="s">
        <v>17</v>
      </c>
      <c r="D109" s="3" t="s">
        <v>7</v>
      </c>
      <c r="E109" s="4">
        <v>0</v>
      </c>
      <c r="G109" s="3" t="s">
        <v>17</v>
      </c>
      <c r="H109" s="3" t="s">
        <v>7</v>
      </c>
      <c r="I109" s="4">
        <v>5</v>
      </c>
      <c r="M109" s="55"/>
      <c r="N109" s="33">
        <v>4</v>
      </c>
      <c r="O109" s="33">
        <v>5</v>
      </c>
      <c r="P109" s="33">
        <v>2</v>
      </c>
      <c r="Q109" s="34">
        <f t="shared" si="5"/>
        <v>3.6666666666666665</v>
      </c>
    </row>
    <row r="110" spans="3:17" x14ac:dyDescent="0.25">
      <c r="C110" s="3" t="s">
        <v>17</v>
      </c>
      <c r="D110" s="3" t="s">
        <v>8</v>
      </c>
      <c r="E110" s="4">
        <v>0</v>
      </c>
      <c r="G110" s="3" t="s">
        <v>17</v>
      </c>
      <c r="H110" s="3" t="s">
        <v>8</v>
      </c>
      <c r="I110" s="4">
        <v>4</v>
      </c>
      <c r="M110" s="55"/>
      <c r="N110" s="33">
        <v>5</v>
      </c>
      <c r="O110" s="33">
        <v>5</v>
      </c>
      <c r="P110" s="33">
        <v>5</v>
      </c>
      <c r="Q110" s="34">
        <f t="shared" si="5"/>
        <v>5</v>
      </c>
    </row>
    <row r="111" spans="3:17" x14ac:dyDescent="0.25">
      <c r="C111" s="3" t="s">
        <v>17</v>
      </c>
      <c r="D111" s="3" t="s">
        <v>9</v>
      </c>
      <c r="E111" s="4">
        <v>1</v>
      </c>
      <c r="G111" s="3" t="s">
        <v>17</v>
      </c>
      <c r="H111" s="3" t="s">
        <v>9</v>
      </c>
      <c r="I111" s="4">
        <v>5</v>
      </c>
      <c r="M111" s="55"/>
      <c r="N111" s="33">
        <v>5</v>
      </c>
      <c r="O111" s="33">
        <v>4</v>
      </c>
      <c r="P111" s="33">
        <v>5</v>
      </c>
      <c r="Q111" s="34">
        <f t="shared" si="5"/>
        <v>4.666666666666667</v>
      </c>
    </row>
    <row r="112" spans="3:17" x14ac:dyDescent="0.25">
      <c r="C112" s="3" t="s">
        <v>17</v>
      </c>
      <c r="D112" s="3" t="s">
        <v>10</v>
      </c>
      <c r="E112" s="4">
        <v>3</v>
      </c>
      <c r="G112" s="3" t="s">
        <v>17</v>
      </c>
      <c r="H112" s="3" t="s">
        <v>10</v>
      </c>
      <c r="I112" s="4">
        <v>4</v>
      </c>
      <c r="M112" s="55"/>
      <c r="N112" s="33">
        <v>5</v>
      </c>
      <c r="O112" s="33">
        <v>5</v>
      </c>
      <c r="P112" s="33">
        <v>4</v>
      </c>
      <c r="Q112" s="34">
        <f t="shared" si="5"/>
        <v>4.666666666666667</v>
      </c>
    </row>
    <row r="113" spans="3:17" x14ac:dyDescent="0.25">
      <c r="C113" s="3" t="s">
        <v>17</v>
      </c>
      <c r="D113" s="3" t="s">
        <v>11</v>
      </c>
      <c r="E113" s="4">
        <v>3</v>
      </c>
      <c r="G113" s="3" t="s">
        <v>17</v>
      </c>
      <c r="H113" s="3" t="s">
        <v>11</v>
      </c>
      <c r="I113" s="4">
        <v>4</v>
      </c>
      <c r="M113" s="55"/>
      <c r="N113" s="33">
        <v>4</v>
      </c>
      <c r="O113" s="33">
        <v>4</v>
      </c>
      <c r="P113" s="33">
        <v>4</v>
      </c>
      <c r="Q113" s="34">
        <f t="shared" si="5"/>
        <v>4</v>
      </c>
    </row>
    <row r="114" spans="3:17" x14ac:dyDescent="0.25">
      <c r="C114" s="3" t="s">
        <v>17</v>
      </c>
      <c r="D114" s="3" t="s">
        <v>12</v>
      </c>
      <c r="E114" s="4">
        <v>1</v>
      </c>
      <c r="G114" s="3" t="s">
        <v>17</v>
      </c>
      <c r="H114" s="3" t="s">
        <v>12</v>
      </c>
      <c r="I114" s="4">
        <v>4</v>
      </c>
      <c r="M114" s="55"/>
      <c r="N114" s="33">
        <v>4</v>
      </c>
      <c r="O114" s="33">
        <v>4</v>
      </c>
      <c r="P114" s="33">
        <v>5</v>
      </c>
      <c r="Q114" s="34">
        <f t="shared" si="5"/>
        <v>4.333333333333333</v>
      </c>
    </row>
    <row r="115" spans="3:17" x14ac:dyDescent="0.25">
      <c r="C115" s="3" t="s">
        <v>17</v>
      </c>
      <c r="D115" s="3" t="s">
        <v>13</v>
      </c>
      <c r="E115" s="4">
        <v>2</v>
      </c>
      <c r="G115" s="3" t="s">
        <v>17</v>
      </c>
      <c r="H115" s="3" t="s">
        <v>13</v>
      </c>
      <c r="I115" s="4">
        <v>5</v>
      </c>
      <c r="M115" s="55"/>
      <c r="N115" s="33">
        <v>3</v>
      </c>
      <c r="O115" s="33">
        <v>4</v>
      </c>
      <c r="P115" s="33">
        <v>5</v>
      </c>
      <c r="Q115" s="34">
        <f t="shared" si="5"/>
        <v>4</v>
      </c>
    </row>
    <row r="116" spans="3:17" x14ac:dyDescent="0.25">
      <c r="C116" s="3" t="s">
        <v>17</v>
      </c>
      <c r="D116" s="3" t="s">
        <v>14</v>
      </c>
      <c r="E116" s="4">
        <v>1</v>
      </c>
      <c r="G116" s="3" t="s">
        <v>17</v>
      </c>
      <c r="H116" s="3" t="s">
        <v>14</v>
      </c>
      <c r="I116" s="4">
        <v>4</v>
      </c>
      <c r="M116" s="55"/>
      <c r="N116" s="33">
        <v>3</v>
      </c>
      <c r="O116" s="33">
        <v>5</v>
      </c>
      <c r="P116" s="33">
        <v>5</v>
      </c>
      <c r="Q116" s="34">
        <f t="shared" si="5"/>
        <v>4.333333333333333</v>
      </c>
    </row>
    <row r="117" spans="3:17" x14ac:dyDescent="0.25">
      <c r="C117" s="3" t="s">
        <v>17</v>
      </c>
      <c r="D117" s="3" t="s">
        <v>15</v>
      </c>
      <c r="E117" s="4">
        <v>0</v>
      </c>
      <c r="G117" s="3" t="s">
        <v>17</v>
      </c>
      <c r="H117" s="3" t="s">
        <v>15</v>
      </c>
      <c r="I117" s="4">
        <v>5</v>
      </c>
      <c r="M117" s="55"/>
      <c r="N117" s="33">
        <v>2</v>
      </c>
      <c r="O117" s="33">
        <v>4</v>
      </c>
      <c r="P117" s="33">
        <v>1</v>
      </c>
      <c r="Q117" s="34">
        <f t="shared" si="5"/>
        <v>2.3333333333333335</v>
      </c>
    </row>
    <row r="118" spans="3:17" x14ac:dyDescent="0.25">
      <c r="C118" s="3" t="s">
        <v>17</v>
      </c>
      <c r="D118" s="3" t="s">
        <v>16</v>
      </c>
      <c r="E118" s="4">
        <v>0</v>
      </c>
      <c r="G118" s="3" t="s">
        <v>17</v>
      </c>
      <c r="H118" s="3" t="s">
        <v>16</v>
      </c>
      <c r="I118" s="4">
        <v>5</v>
      </c>
      <c r="M118" s="55"/>
      <c r="N118" s="33">
        <v>1</v>
      </c>
      <c r="O118" s="33">
        <v>5</v>
      </c>
      <c r="P118" s="33">
        <v>5</v>
      </c>
      <c r="Q118" s="34">
        <f t="shared" si="5"/>
        <v>3.6666666666666665</v>
      </c>
    </row>
    <row r="119" spans="3:17" x14ac:dyDescent="0.25">
      <c r="M119" s="55"/>
      <c r="N119" s="33">
        <v>5</v>
      </c>
      <c r="O119" s="33">
        <v>5</v>
      </c>
      <c r="P119" s="33">
        <v>0</v>
      </c>
      <c r="Q119" s="34">
        <f t="shared" si="5"/>
        <v>3.3333333333333335</v>
      </c>
    </row>
    <row r="121" spans="3:17" x14ac:dyDescent="0.25">
      <c r="C121" s="102" t="s">
        <v>24</v>
      </c>
      <c r="D121" s="103"/>
      <c r="E121" s="104"/>
      <c r="G121" s="102" t="s">
        <v>25</v>
      </c>
      <c r="H121" s="103"/>
      <c r="I121" s="104"/>
    </row>
    <row r="122" spans="3:17" x14ac:dyDescent="0.25">
      <c r="C122" s="3" t="s">
        <v>18</v>
      </c>
      <c r="D122" s="3" t="s">
        <v>4</v>
      </c>
      <c r="E122" s="4">
        <v>5</v>
      </c>
      <c r="G122" s="3" t="s">
        <v>18</v>
      </c>
      <c r="H122" s="3" t="s">
        <v>4</v>
      </c>
      <c r="I122" s="4">
        <v>3</v>
      </c>
    </row>
    <row r="123" spans="3:17" x14ac:dyDescent="0.25">
      <c r="C123" s="3" t="s">
        <v>18</v>
      </c>
      <c r="D123" s="3" t="s">
        <v>5</v>
      </c>
      <c r="E123" s="4">
        <v>5</v>
      </c>
      <c r="G123" s="3" t="s">
        <v>18</v>
      </c>
      <c r="H123" s="3" t="s">
        <v>5</v>
      </c>
      <c r="I123" s="4">
        <v>4</v>
      </c>
    </row>
    <row r="124" spans="3:17" x14ac:dyDescent="0.25">
      <c r="C124" s="3" t="s">
        <v>18</v>
      </c>
      <c r="D124" s="3" t="s">
        <v>6</v>
      </c>
      <c r="E124" s="4">
        <v>6</v>
      </c>
      <c r="G124" s="3" t="s">
        <v>18</v>
      </c>
      <c r="H124" s="3" t="s">
        <v>6</v>
      </c>
      <c r="I124" s="4">
        <v>2</v>
      </c>
    </row>
    <row r="125" spans="3:17" x14ac:dyDescent="0.25">
      <c r="C125" s="3" t="s">
        <v>18</v>
      </c>
      <c r="D125" s="3" t="s">
        <v>7</v>
      </c>
      <c r="E125" s="4">
        <v>5</v>
      </c>
      <c r="G125" s="3" t="s">
        <v>18</v>
      </c>
      <c r="H125" s="3" t="s">
        <v>7</v>
      </c>
      <c r="I125" s="4">
        <v>5</v>
      </c>
    </row>
    <row r="126" spans="3:17" x14ac:dyDescent="0.25">
      <c r="C126" s="3" t="s">
        <v>18</v>
      </c>
      <c r="D126" s="3" t="s">
        <v>8</v>
      </c>
      <c r="E126" s="4">
        <v>7</v>
      </c>
      <c r="G126" s="3" t="s">
        <v>18</v>
      </c>
      <c r="H126" s="3" t="s">
        <v>8</v>
      </c>
      <c r="I126" s="4">
        <v>5</v>
      </c>
    </row>
    <row r="127" spans="3:17" x14ac:dyDescent="0.25">
      <c r="C127" s="3" t="s">
        <v>18</v>
      </c>
      <c r="D127" s="3" t="s">
        <v>9</v>
      </c>
      <c r="E127" s="4">
        <v>5</v>
      </c>
      <c r="G127" s="3" t="s">
        <v>18</v>
      </c>
      <c r="H127" s="3" t="s">
        <v>9</v>
      </c>
      <c r="I127" s="4">
        <v>4</v>
      </c>
    </row>
    <row r="128" spans="3:17" x14ac:dyDescent="0.25">
      <c r="C128" s="3" t="s">
        <v>18</v>
      </c>
      <c r="D128" s="3" t="s">
        <v>10</v>
      </c>
      <c r="E128" s="4">
        <v>4</v>
      </c>
      <c r="G128" s="3" t="s">
        <v>18</v>
      </c>
      <c r="H128" s="3" t="s">
        <v>10</v>
      </c>
      <c r="I128" s="4">
        <v>4</v>
      </c>
    </row>
    <row r="129" spans="3:9" x14ac:dyDescent="0.25">
      <c r="C129" s="3" t="s">
        <v>18</v>
      </c>
      <c r="D129" s="3" t="s">
        <v>11</v>
      </c>
      <c r="E129" s="4">
        <v>3</v>
      </c>
      <c r="G129" s="3" t="s">
        <v>18</v>
      </c>
      <c r="H129" s="3" t="s">
        <v>11</v>
      </c>
      <c r="I129" s="4">
        <v>5</v>
      </c>
    </row>
    <row r="130" spans="3:9" x14ac:dyDescent="0.25">
      <c r="C130" s="3" t="s">
        <v>18</v>
      </c>
      <c r="D130" s="3" t="s">
        <v>12</v>
      </c>
      <c r="E130" s="4">
        <v>6</v>
      </c>
      <c r="G130" s="3" t="s">
        <v>18</v>
      </c>
      <c r="H130" s="3" t="s">
        <v>12</v>
      </c>
      <c r="I130" s="4">
        <v>5</v>
      </c>
    </row>
    <row r="131" spans="3:9" x14ac:dyDescent="0.25">
      <c r="C131" s="3" t="s">
        <v>18</v>
      </c>
      <c r="D131" s="3" t="s">
        <v>13</v>
      </c>
      <c r="E131" s="4">
        <v>1</v>
      </c>
      <c r="G131" s="3" t="s">
        <v>18</v>
      </c>
      <c r="H131" s="3" t="s">
        <v>13</v>
      </c>
      <c r="I131" s="4">
        <v>5</v>
      </c>
    </row>
    <row r="132" spans="3:9" x14ac:dyDescent="0.25">
      <c r="C132" s="3" t="s">
        <v>18</v>
      </c>
      <c r="D132" s="3" t="s">
        <v>14</v>
      </c>
      <c r="E132" s="4">
        <v>2</v>
      </c>
      <c r="G132" s="3" t="s">
        <v>18</v>
      </c>
      <c r="H132" s="3" t="s">
        <v>14</v>
      </c>
      <c r="I132" s="4">
        <v>1</v>
      </c>
    </row>
    <row r="133" spans="3:9" x14ac:dyDescent="0.25">
      <c r="C133" s="3" t="s">
        <v>18</v>
      </c>
      <c r="D133" s="3" t="s">
        <v>15</v>
      </c>
      <c r="E133" s="4">
        <v>3</v>
      </c>
      <c r="G133" s="3" t="s">
        <v>18</v>
      </c>
      <c r="H133" s="3" t="s">
        <v>15</v>
      </c>
      <c r="I133" s="4">
        <v>5</v>
      </c>
    </row>
    <row r="134" spans="3:9" x14ac:dyDescent="0.25">
      <c r="C134" s="3" t="s">
        <v>18</v>
      </c>
      <c r="D134" s="3" t="s">
        <v>16</v>
      </c>
      <c r="E134" s="4">
        <v>2</v>
      </c>
      <c r="G134" s="3" t="s">
        <v>18</v>
      </c>
      <c r="H134" s="3" t="s">
        <v>16</v>
      </c>
      <c r="I134" s="4">
        <v>0</v>
      </c>
    </row>
    <row r="138" spans="3:9" x14ac:dyDescent="0.25">
      <c r="D138" s="110" t="s">
        <v>26</v>
      </c>
      <c r="E138" s="110"/>
      <c r="F138" s="110"/>
      <c r="G138" s="110"/>
    </row>
    <row r="140" spans="3:9" x14ac:dyDescent="0.25">
      <c r="C140" s="42" t="s">
        <v>27</v>
      </c>
      <c r="D140" s="43" t="s">
        <v>28</v>
      </c>
      <c r="E140" s="43" t="s">
        <v>29</v>
      </c>
      <c r="F140" s="44" t="s">
        <v>30</v>
      </c>
      <c r="G140" s="44" t="s">
        <v>31</v>
      </c>
      <c r="H140" s="43" t="s">
        <v>32</v>
      </c>
    </row>
    <row r="141" spans="3:9" x14ac:dyDescent="0.25">
      <c r="C141" s="3" t="s">
        <v>3</v>
      </c>
      <c r="D141" s="3" t="s">
        <v>4</v>
      </c>
      <c r="E141" s="9">
        <v>207</v>
      </c>
      <c r="F141" s="9">
        <v>10.199999999999999</v>
      </c>
      <c r="G141" s="9">
        <v>6</v>
      </c>
      <c r="H141" s="9">
        <v>34.5</v>
      </c>
    </row>
    <row r="142" spans="3:9" x14ac:dyDescent="0.25">
      <c r="C142" s="3" t="s">
        <v>3</v>
      </c>
      <c r="D142" s="3" t="s">
        <v>5</v>
      </c>
      <c r="E142" s="9">
        <v>121</v>
      </c>
      <c r="F142" s="9">
        <v>11.22</v>
      </c>
      <c r="G142" s="9">
        <v>5</v>
      </c>
      <c r="H142" s="9">
        <v>24.2</v>
      </c>
    </row>
    <row r="143" spans="3:9" x14ac:dyDescent="0.25">
      <c r="C143" s="3" t="s">
        <v>3</v>
      </c>
      <c r="D143" s="3" t="s">
        <v>6</v>
      </c>
      <c r="E143" s="9">
        <v>228</v>
      </c>
      <c r="F143" s="9">
        <v>10.94</v>
      </c>
      <c r="G143" s="9">
        <v>7</v>
      </c>
      <c r="H143" s="9">
        <v>32.57</v>
      </c>
    </row>
    <row r="144" spans="3:9" x14ac:dyDescent="0.25">
      <c r="C144" s="3" t="s">
        <v>3</v>
      </c>
      <c r="D144" s="3" t="s">
        <v>7</v>
      </c>
      <c r="E144" s="9">
        <v>145</v>
      </c>
      <c r="F144" s="9">
        <v>10.19</v>
      </c>
      <c r="G144" s="9">
        <v>5</v>
      </c>
      <c r="H144" s="9">
        <v>29</v>
      </c>
    </row>
    <row r="145" spans="2:14" x14ac:dyDescent="0.25">
      <c r="C145" s="3" t="s">
        <v>3</v>
      </c>
      <c r="D145" s="3" t="s">
        <v>8</v>
      </c>
      <c r="E145" s="9">
        <v>173</v>
      </c>
      <c r="F145" s="9">
        <v>8.25</v>
      </c>
      <c r="G145" s="9">
        <v>5</v>
      </c>
      <c r="H145" s="9">
        <v>34.6</v>
      </c>
    </row>
    <row r="146" spans="2:14" x14ac:dyDescent="0.25">
      <c r="C146" s="3" t="s">
        <v>3</v>
      </c>
      <c r="D146" s="3" t="s">
        <v>9</v>
      </c>
      <c r="E146" s="9">
        <v>261</v>
      </c>
      <c r="F146" s="9">
        <v>12.45</v>
      </c>
      <c r="G146" s="9">
        <v>6</v>
      </c>
      <c r="H146" s="9">
        <v>43.5</v>
      </c>
    </row>
    <row r="147" spans="2:14" x14ac:dyDescent="0.25">
      <c r="C147" s="3" t="s">
        <v>3</v>
      </c>
      <c r="D147" s="3" t="s">
        <v>10</v>
      </c>
      <c r="E147" s="9">
        <v>179</v>
      </c>
      <c r="F147" s="9">
        <v>8.15</v>
      </c>
      <c r="G147" s="9">
        <v>5</v>
      </c>
      <c r="H147" s="9">
        <v>35.799999999999997</v>
      </c>
    </row>
    <row r="148" spans="2:14" x14ac:dyDescent="0.25">
      <c r="C148" s="3" t="s">
        <v>3</v>
      </c>
      <c r="D148" s="3" t="s">
        <v>11</v>
      </c>
      <c r="E148" s="9">
        <v>190</v>
      </c>
      <c r="F148" s="9">
        <v>9.2799999999999994</v>
      </c>
      <c r="G148" s="9">
        <v>6</v>
      </c>
      <c r="H148" s="9">
        <v>31.6</v>
      </c>
    </row>
    <row r="149" spans="2:14" ht="18.75" x14ac:dyDescent="0.3">
      <c r="C149" s="3" t="s">
        <v>3</v>
      </c>
      <c r="D149" s="3" t="s">
        <v>12</v>
      </c>
      <c r="E149" s="9">
        <v>192</v>
      </c>
      <c r="F149" s="9">
        <v>8.36</v>
      </c>
      <c r="G149" s="9">
        <v>6</v>
      </c>
      <c r="H149" s="9">
        <v>32</v>
      </c>
      <c r="M149" s="15"/>
      <c r="N149" s="15"/>
    </row>
    <row r="150" spans="2:14" x14ac:dyDescent="0.25">
      <c r="C150" s="3" t="s">
        <v>3</v>
      </c>
      <c r="D150" s="3" t="s">
        <v>13</v>
      </c>
      <c r="E150" s="9">
        <v>123</v>
      </c>
      <c r="F150" s="9">
        <v>7.05</v>
      </c>
      <c r="G150" s="9">
        <v>4</v>
      </c>
      <c r="H150" s="9">
        <v>30.75</v>
      </c>
    </row>
    <row r="151" spans="2:14" x14ac:dyDescent="0.25">
      <c r="C151" s="3" t="s">
        <v>3</v>
      </c>
      <c r="D151" s="3" t="s">
        <v>14</v>
      </c>
      <c r="E151" s="9">
        <v>158</v>
      </c>
      <c r="F151" s="9">
        <v>5.79</v>
      </c>
      <c r="G151" s="9">
        <v>6</v>
      </c>
      <c r="H151" s="9">
        <v>26.3</v>
      </c>
    </row>
    <row r="152" spans="2:14" x14ac:dyDescent="0.25">
      <c r="C152" s="3" t="s">
        <v>3</v>
      </c>
      <c r="D152" s="3" t="s">
        <v>15</v>
      </c>
      <c r="E152" s="9">
        <v>188</v>
      </c>
      <c r="F152" s="9">
        <v>13.38</v>
      </c>
      <c r="G152" s="9">
        <v>5</v>
      </c>
      <c r="H152" s="9">
        <v>37.6</v>
      </c>
    </row>
    <row r="153" spans="2:14" ht="18.75" x14ac:dyDescent="0.3">
      <c r="B153" s="15" t="s">
        <v>34</v>
      </c>
      <c r="C153" s="3" t="s">
        <v>3</v>
      </c>
      <c r="D153" s="3" t="s">
        <v>16</v>
      </c>
      <c r="E153" s="9">
        <v>199</v>
      </c>
      <c r="F153" s="9">
        <v>10.07</v>
      </c>
      <c r="G153" s="9">
        <v>6</v>
      </c>
      <c r="H153" s="9">
        <v>33.1</v>
      </c>
    </row>
    <row r="154" spans="2:14" x14ac:dyDescent="0.25">
      <c r="F154" s="10"/>
    </row>
    <row r="156" spans="2:14" x14ac:dyDescent="0.25">
      <c r="D156" s="88" t="s">
        <v>113</v>
      </c>
      <c r="E156" s="88"/>
      <c r="F156" s="88"/>
    </row>
    <row r="157" spans="2:14" x14ac:dyDescent="0.25">
      <c r="C157" s="42" t="s">
        <v>27</v>
      </c>
      <c r="D157" s="43" t="s">
        <v>28</v>
      </c>
      <c r="E157" s="43" t="s">
        <v>29</v>
      </c>
      <c r="F157" s="44" t="s">
        <v>30</v>
      </c>
      <c r="G157" s="44" t="s">
        <v>31</v>
      </c>
      <c r="H157" s="43" t="s">
        <v>32</v>
      </c>
    </row>
    <row r="158" spans="2:14" x14ac:dyDescent="0.25">
      <c r="C158" s="3" t="s">
        <v>17</v>
      </c>
      <c r="D158" s="3" t="s">
        <v>4</v>
      </c>
      <c r="E158">
        <v>95</v>
      </c>
      <c r="F158" s="9">
        <v>4</v>
      </c>
      <c r="G158" s="9">
        <v>5</v>
      </c>
      <c r="H158" s="9">
        <v>19</v>
      </c>
    </row>
    <row r="159" spans="2:14" x14ac:dyDescent="0.25">
      <c r="C159" s="3" t="s">
        <v>17</v>
      </c>
      <c r="D159" s="3" t="s">
        <v>5</v>
      </c>
      <c r="E159" s="9">
        <v>255</v>
      </c>
      <c r="F159" s="9">
        <v>11.97</v>
      </c>
      <c r="G159" s="9">
        <v>6</v>
      </c>
      <c r="H159" s="9">
        <v>42.5</v>
      </c>
    </row>
    <row r="160" spans="2:14" x14ac:dyDescent="0.25">
      <c r="C160" s="3" t="s">
        <v>17</v>
      </c>
      <c r="D160" s="3" t="s">
        <v>6</v>
      </c>
      <c r="E160" s="9">
        <v>221</v>
      </c>
      <c r="F160" s="9">
        <v>10.18</v>
      </c>
      <c r="G160" s="9">
        <v>6</v>
      </c>
      <c r="H160" s="9">
        <v>36.799999999999997</v>
      </c>
    </row>
    <row r="161" spans="2:8" x14ac:dyDescent="0.25">
      <c r="C161" s="3" t="s">
        <v>17</v>
      </c>
      <c r="D161" s="3" t="s">
        <v>7</v>
      </c>
      <c r="E161" s="9">
        <v>148</v>
      </c>
      <c r="F161" s="9">
        <v>6.08</v>
      </c>
      <c r="G161" s="9">
        <v>5</v>
      </c>
      <c r="H161" s="9">
        <v>29.6</v>
      </c>
    </row>
    <row r="162" spans="2:8" x14ac:dyDescent="0.25">
      <c r="C162" s="3" t="s">
        <v>17</v>
      </c>
      <c r="D162" s="3" t="s">
        <v>8</v>
      </c>
      <c r="E162" s="9">
        <v>143</v>
      </c>
      <c r="F162" s="9">
        <v>6.18</v>
      </c>
      <c r="G162" s="9">
        <v>7</v>
      </c>
      <c r="H162" s="9">
        <v>20.399999999999999</v>
      </c>
    </row>
    <row r="163" spans="2:8" x14ac:dyDescent="0.25">
      <c r="C163" s="3" t="s">
        <v>17</v>
      </c>
      <c r="D163" s="3" t="s">
        <v>9</v>
      </c>
      <c r="E163" s="9">
        <v>284</v>
      </c>
      <c r="F163" s="9">
        <v>13.7</v>
      </c>
      <c r="G163" s="9">
        <v>8</v>
      </c>
      <c r="H163" s="9">
        <v>35.5</v>
      </c>
    </row>
    <row r="164" spans="2:8" x14ac:dyDescent="0.25">
      <c r="C164" s="3" t="s">
        <v>17</v>
      </c>
      <c r="D164" s="3" t="s">
        <v>10</v>
      </c>
      <c r="E164" s="9">
        <v>229</v>
      </c>
      <c r="F164" s="9">
        <v>10.32</v>
      </c>
      <c r="G164" s="9">
        <v>6</v>
      </c>
      <c r="H164" s="9">
        <v>38.1</v>
      </c>
    </row>
    <row r="165" spans="2:8" x14ac:dyDescent="0.25">
      <c r="C165" s="3" t="s">
        <v>17</v>
      </c>
      <c r="D165" s="3" t="s">
        <v>11</v>
      </c>
      <c r="E165" s="9">
        <v>289</v>
      </c>
      <c r="F165" s="9">
        <v>12.23</v>
      </c>
      <c r="G165" s="9">
        <v>7</v>
      </c>
      <c r="H165" s="9">
        <v>41.2</v>
      </c>
    </row>
    <row r="166" spans="2:8" x14ac:dyDescent="0.25">
      <c r="C166" s="3" t="s">
        <v>17</v>
      </c>
      <c r="D166" s="3" t="s">
        <v>12</v>
      </c>
      <c r="E166" s="9">
        <v>342</v>
      </c>
      <c r="F166" s="9">
        <v>15.94</v>
      </c>
      <c r="G166" s="9">
        <v>5</v>
      </c>
      <c r="H166" s="9">
        <v>68.400000000000006</v>
      </c>
    </row>
    <row r="167" spans="2:8" x14ac:dyDescent="0.25">
      <c r="C167" s="3" t="s">
        <v>17</v>
      </c>
      <c r="D167" s="3" t="s">
        <v>13</v>
      </c>
      <c r="E167" s="9">
        <v>440</v>
      </c>
      <c r="F167" s="9">
        <v>17.309999999999999</v>
      </c>
      <c r="G167" s="9">
        <v>9</v>
      </c>
      <c r="H167" s="9">
        <v>48.8</v>
      </c>
    </row>
    <row r="168" spans="2:8" x14ac:dyDescent="0.25">
      <c r="C168" s="3" t="s">
        <v>17</v>
      </c>
      <c r="D168" s="3" t="s">
        <v>14</v>
      </c>
      <c r="E168" s="9">
        <v>273</v>
      </c>
      <c r="F168" s="9">
        <v>12.46</v>
      </c>
      <c r="G168" s="9">
        <v>6</v>
      </c>
      <c r="H168" s="9">
        <v>45.5</v>
      </c>
    </row>
    <row r="169" spans="2:8" x14ac:dyDescent="0.25">
      <c r="C169" s="3" t="s">
        <v>17</v>
      </c>
      <c r="D169" s="3" t="s">
        <v>15</v>
      </c>
      <c r="E169" s="9">
        <v>272</v>
      </c>
      <c r="F169" s="9">
        <v>12.87</v>
      </c>
      <c r="G169" s="9">
        <v>7</v>
      </c>
      <c r="H169" s="9">
        <v>28.8</v>
      </c>
    </row>
    <row r="170" spans="2:8" ht="18.75" x14ac:dyDescent="0.3">
      <c r="B170" s="18" t="s">
        <v>34</v>
      </c>
      <c r="C170" s="3" t="s">
        <v>17</v>
      </c>
      <c r="D170" s="3" t="s">
        <v>16</v>
      </c>
      <c r="E170" s="9">
        <v>278</v>
      </c>
      <c r="F170" s="9">
        <v>12.19</v>
      </c>
      <c r="G170" s="9">
        <v>4</v>
      </c>
      <c r="H170" s="9">
        <v>69.5</v>
      </c>
    </row>
    <row r="173" spans="2:8" x14ac:dyDescent="0.25">
      <c r="D173" s="88" t="s">
        <v>105</v>
      </c>
      <c r="E173" s="88"/>
      <c r="F173" s="88"/>
    </row>
    <row r="174" spans="2:8" x14ac:dyDescent="0.25">
      <c r="C174" s="42" t="s">
        <v>27</v>
      </c>
      <c r="D174" s="43" t="s">
        <v>28</v>
      </c>
      <c r="E174" s="43" t="s">
        <v>29</v>
      </c>
      <c r="F174" s="44" t="s">
        <v>30</v>
      </c>
      <c r="G174" s="44" t="s">
        <v>31</v>
      </c>
      <c r="H174" s="43" t="s">
        <v>32</v>
      </c>
    </row>
    <row r="175" spans="2:8" x14ac:dyDescent="0.25">
      <c r="C175" s="3" t="s">
        <v>18</v>
      </c>
      <c r="D175" s="3" t="s">
        <v>4</v>
      </c>
      <c r="E175" s="9">
        <v>221</v>
      </c>
      <c r="F175" s="9">
        <v>10.3</v>
      </c>
      <c r="G175" s="9">
        <v>6</v>
      </c>
      <c r="H175" s="9">
        <v>36.799999999999997</v>
      </c>
    </row>
    <row r="176" spans="2:8" x14ac:dyDescent="0.25">
      <c r="C176" s="3" t="s">
        <v>18</v>
      </c>
      <c r="D176" s="3" t="s">
        <v>5</v>
      </c>
      <c r="E176" s="9">
        <v>181</v>
      </c>
      <c r="F176" s="9">
        <v>8.35</v>
      </c>
      <c r="G176" s="9">
        <v>5</v>
      </c>
      <c r="H176" s="9">
        <v>36.200000000000003</v>
      </c>
    </row>
    <row r="177" spans="2:19" x14ac:dyDescent="0.25">
      <c r="C177" s="3" t="s">
        <v>18</v>
      </c>
      <c r="D177" s="3" t="s">
        <v>6</v>
      </c>
      <c r="E177" s="9">
        <v>262</v>
      </c>
      <c r="F177" s="9">
        <v>13.26</v>
      </c>
      <c r="G177" s="9">
        <v>6</v>
      </c>
      <c r="H177" s="9">
        <v>43.6</v>
      </c>
    </row>
    <row r="178" spans="2:19" x14ac:dyDescent="0.25">
      <c r="C178" s="3" t="s">
        <v>18</v>
      </c>
      <c r="D178" s="3" t="s">
        <v>7</v>
      </c>
      <c r="E178" s="9">
        <v>197</v>
      </c>
      <c r="F178" s="9">
        <v>13.48</v>
      </c>
      <c r="G178" s="9">
        <v>8</v>
      </c>
      <c r="H178" s="9">
        <v>24.6</v>
      </c>
    </row>
    <row r="179" spans="2:19" x14ac:dyDescent="0.25">
      <c r="C179" s="3" t="s">
        <v>18</v>
      </c>
      <c r="D179" s="3" t="s">
        <v>8</v>
      </c>
      <c r="E179" s="9">
        <v>101</v>
      </c>
      <c r="F179" s="9">
        <v>6.17</v>
      </c>
      <c r="G179" s="9">
        <v>5</v>
      </c>
      <c r="H179" s="9">
        <v>20.2</v>
      </c>
    </row>
    <row r="180" spans="2:19" x14ac:dyDescent="0.25">
      <c r="C180" s="3" t="s">
        <v>18</v>
      </c>
      <c r="D180" s="3" t="s">
        <v>9</v>
      </c>
      <c r="E180" s="9">
        <v>459</v>
      </c>
      <c r="F180" s="9">
        <v>16.989999999999998</v>
      </c>
      <c r="G180" s="9">
        <v>8</v>
      </c>
      <c r="H180" s="9">
        <v>57.35</v>
      </c>
    </row>
    <row r="181" spans="2:19" x14ac:dyDescent="0.25">
      <c r="C181" s="3" t="s">
        <v>18</v>
      </c>
      <c r="D181" s="3" t="s">
        <v>10</v>
      </c>
      <c r="E181" s="9">
        <v>369</v>
      </c>
      <c r="F181" s="9">
        <v>16.63</v>
      </c>
      <c r="G181" s="9">
        <v>5</v>
      </c>
      <c r="H181" s="9">
        <v>73.8</v>
      </c>
    </row>
    <row r="182" spans="2:19" x14ac:dyDescent="0.25">
      <c r="C182" s="3" t="s">
        <v>18</v>
      </c>
      <c r="D182" s="3" t="s">
        <v>11</v>
      </c>
      <c r="E182" s="9">
        <v>386</v>
      </c>
      <c r="F182" s="9">
        <v>18.68</v>
      </c>
      <c r="G182" s="9">
        <v>6</v>
      </c>
      <c r="H182" s="9">
        <v>64.3</v>
      </c>
    </row>
    <row r="183" spans="2:19" x14ac:dyDescent="0.25">
      <c r="C183" s="3" t="s">
        <v>18</v>
      </c>
      <c r="D183" s="3" t="s">
        <v>12</v>
      </c>
      <c r="E183" s="9">
        <v>422</v>
      </c>
      <c r="F183" s="9">
        <v>19.21</v>
      </c>
      <c r="G183" s="9">
        <v>5</v>
      </c>
      <c r="H183" s="9">
        <v>84.4</v>
      </c>
    </row>
    <row r="184" spans="2:19" x14ac:dyDescent="0.25">
      <c r="C184" s="3" t="s">
        <v>18</v>
      </c>
      <c r="D184" s="3" t="s">
        <v>13</v>
      </c>
      <c r="E184" s="9">
        <v>356</v>
      </c>
      <c r="F184" s="9">
        <v>16.23</v>
      </c>
      <c r="G184" s="9">
        <v>5</v>
      </c>
      <c r="H184" s="9">
        <v>71.2</v>
      </c>
    </row>
    <row r="185" spans="2:19" x14ac:dyDescent="0.25">
      <c r="C185" s="3" t="s">
        <v>18</v>
      </c>
      <c r="D185" s="3" t="s">
        <v>14</v>
      </c>
      <c r="E185" s="9">
        <v>201</v>
      </c>
      <c r="F185" s="9">
        <v>9.15</v>
      </c>
      <c r="G185" s="9">
        <v>5</v>
      </c>
      <c r="H185" s="9">
        <v>40.200000000000003</v>
      </c>
    </row>
    <row r="186" spans="2:19" x14ac:dyDescent="0.25">
      <c r="C186" s="3" t="s">
        <v>18</v>
      </c>
      <c r="D186" s="3" t="s">
        <v>15</v>
      </c>
      <c r="E186" s="9">
        <v>111</v>
      </c>
      <c r="F186" s="9">
        <v>5.4</v>
      </c>
      <c r="G186" s="9">
        <v>5</v>
      </c>
      <c r="H186" s="9">
        <v>22.2</v>
      </c>
    </row>
    <row r="187" spans="2:19" ht="18.75" x14ac:dyDescent="0.3">
      <c r="B187" s="18" t="s">
        <v>34</v>
      </c>
      <c r="C187" s="3" t="s">
        <v>18</v>
      </c>
      <c r="D187" s="3" t="s">
        <v>16</v>
      </c>
      <c r="E187" s="9">
        <v>173</v>
      </c>
      <c r="F187" s="9">
        <v>7.56</v>
      </c>
      <c r="G187" s="9">
        <v>7</v>
      </c>
      <c r="H187" s="9">
        <v>24.7</v>
      </c>
    </row>
    <row r="188" spans="2:19" x14ac:dyDescent="0.25">
      <c r="G188" s="16"/>
    </row>
    <row r="189" spans="2:19" x14ac:dyDescent="0.25">
      <c r="C189" s="21"/>
      <c r="D189" s="21"/>
      <c r="E189" s="85" t="s">
        <v>35</v>
      </c>
      <c r="F189" s="85"/>
      <c r="G189" s="85"/>
      <c r="H189" s="85"/>
      <c r="I189" s="86" t="s">
        <v>115</v>
      </c>
      <c r="J189" s="87"/>
      <c r="K189" s="87"/>
      <c r="L189" s="87"/>
      <c r="O189" s="88" t="s">
        <v>106</v>
      </c>
      <c r="P189" s="88"/>
      <c r="Q189" s="88"/>
    </row>
    <row r="190" spans="2:19" x14ac:dyDescent="0.25">
      <c r="C190" s="43" t="s">
        <v>28</v>
      </c>
      <c r="D190" s="44" t="s">
        <v>36</v>
      </c>
      <c r="E190" s="44" t="s">
        <v>37</v>
      </c>
      <c r="F190" s="44" t="s">
        <v>38</v>
      </c>
      <c r="G190" s="45" t="s">
        <v>39</v>
      </c>
      <c r="H190" s="44" t="s">
        <v>40</v>
      </c>
      <c r="I190" s="46" t="s">
        <v>41</v>
      </c>
      <c r="M190" s="57"/>
      <c r="N190" s="44" t="s">
        <v>99</v>
      </c>
      <c r="O190" s="44" t="s">
        <v>100</v>
      </c>
      <c r="P190" s="44" t="s">
        <v>101</v>
      </c>
      <c r="Q190" s="44" t="s">
        <v>102</v>
      </c>
      <c r="R190" s="44" t="s">
        <v>103</v>
      </c>
      <c r="S190" s="44" t="s">
        <v>114</v>
      </c>
    </row>
    <row r="191" spans="2:19" x14ac:dyDescent="0.25">
      <c r="C191" s="20" t="s">
        <v>4</v>
      </c>
      <c r="D191" s="47" t="s">
        <v>42</v>
      </c>
      <c r="E191" s="36">
        <v>1.17</v>
      </c>
      <c r="F191" s="36">
        <v>1.6</v>
      </c>
      <c r="G191" s="36">
        <v>2.2200000000000002</v>
      </c>
      <c r="H191" s="36">
        <v>3.97</v>
      </c>
      <c r="I191" s="22">
        <v>1.1399999999999999</v>
      </c>
      <c r="M191" s="10"/>
      <c r="N191" s="34" t="s">
        <v>73</v>
      </c>
      <c r="O191" s="34">
        <v>4.7560000000000002</v>
      </c>
      <c r="P191" s="34">
        <v>1.0660000000000001</v>
      </c>
      <c r="Q191" s="34">
        <v>1.6539999999999999</v>
      </c>
      <c r="R191" s="48">
        <v>2.19</v>
      </c>
      <c r="S191" s="34">
        <v>0.6</v>
      </c>
    </row>
    <row r="192" spans="2:19" x14ac:dyDescent="0.25">
      <c r="C192" s="20" t="s">
        <v>5</v>
      </c>
      <c r="D192" s="47" t="s">
        <v>43</v>
      </c>
      <c r="E192" s="22">
        <v>1.1719999999999999</v>
      </c>
      <c r="F192" s="22">
        <v>1.6</v>
      </c>
      <c r="G192" s="22">
        <v>2.2200000000000002</v>
      </c>
      <c r="H192" s="22">
        <v>4.99</v>
      </c>
      <c r="I192" s="22">
        <v>0.6</v>
      </c>
      <c r="M192" s="10"/>
      <c r="N192" s="34" t="s">
        <v>74</v>
      </c>
      <c r="O192" s="34">
        <v>5.42</v>
      </c>
      <c r="P192" s="34">
        <v>0.87</v>
      </c>
      <c r="Q192" s="34">
        <v>1.75</v>
      </c>
      <c r="R192" s="34">
        <v>2.8</v>
      </c>
      <c r="S192" s="34">
        <v>2</v>
      </c>
    </row>
    <row r="193" spans="3:19" x14ac:dyDescent="0.25">
      <c r="C193" s="20" t="s">
        <v>6</v>
      </c>
      <c r="D193" s="47" t="s">
        <v>44</v>
      </c>
      <c r="E193" s="22">
        <v>0.44</v>
      </c>
      <c r="F193" s="22">
        <v>1.42</v>
      </c>
      <c r="G193" s="22">
        <v>2.57</v>
      </c>
      <c r="H193" s="22">
        <v>4.4400000000000004</v>
      </c>
      <c r="I193" s="22">
        <v>0.6</v>
      </c>
      <c r="M193" s="10"/>
      <c r="N193" s="34" t="s">
        <v>104</v>
      </c>
      <c r="O193" s="34">
        <v>4.71</v>
      </c>
      <c r="P193" s="34">
        <v>0.89</v>
      </c>
      <c r="Q193" s="34">
        <v>1.25</v>
      </c>
      <c r="R193" s="34">
        <v>2.5680000000000001</v>
      </c>
      <c r="S193" s="34">
        <v>2</v>
      </c>
    </row>
    <row r="194" spans="3:19" x14ac:dyDescent="0.25">
      <c r="C194" s="20" t="s">
        <v>7</v>
      </c>
      <c r="D194" s="47" t="s">
        <v>45</v>
      </c>
      <c r="E194" s="22">
        <v>1.83</v>
      </c>
      <c r="F194" s="22">
        <v>1.77</v>
      </c>
      <c r="G194" s="22">
        <v>2.62</v>
      </c>
      <c r="H194" s="22">
        <v>6.5</v>
      </c>
      <c r="I194" s="22">
        <v>1.4</v>
      </c>
      <c r="M194" s="58"/>
      <c r="N194" s="36" t="s">
        <v>76</v>
      </c>
      <c r="O194" s="34">
        <v>4.6840000000000002</v>
      </c>
      <c r="P194" s="34">
        <v>0.81799999999999995</v>
      </c>
      <c r="Q194" s="34">
        <v>1.369</v>
      </c>
      <c r="R194" s="34">
        <v>2.5019999999999998</v>
      </c>
      <c r="S194" s="34">
        <v>0.8</v>
      </c>
    </row>
    <row r="195" spans="3:19" x14ac:dyDescent="0.25">
      <c r="C195" s="20" t="s">
        <v>8</v>
      </c>
      <c r="D195" s="47" t="s">
        <v>46</v>
      </c>
      <c r="E195" s="22">
        <v>0.44</v>
      </c>
      <c r="F195" s="22">
        <v>1.43</v>
      </c>
      <c r="G195" s="22">
        <v>2.5739999999999998</v>
      </c>
      <c r="H195" s="22">
        <v>4.75</v>
      </c>
      <c r="I195" s="22">
        <v>1</v>
      </c>
      <c r="M195" s="10"/>
      <c r="N195" s="34" t="s">
        <v>77</v>
      </c>
      <c r="O195" s="34">
        <v>5.3419999999999996</v>
      </c>
      <c r="P195" s="34">
        <v>1.0920000000000001</v>
      </c>
      <c r="Q195" s="34">
        <v>1.6040000000000001</v>
      </c>
      <c r="R195" s="34">
        <v>2.6459999999999999</v>
      </c>
      <c r="S195" s="34">
        <v>2</v>
      </c>
    </row>
    <row r="196" spans="3:19" x14ac:dyDescent="0.25">
      <c r="C196" s="20" t="s">
        <v>9</v>
      </c>
      <c r="D196" s="47" t="s">
        <v>47</v>
      </c>
      <c r="E196" s="22">
        <v>1.55</v>
      </c>
      <c r="F196" s="22">
        <v>1.82</v>
      </c>
      <c r="G196" s="22">
        <v>2.73</v>
      </c>
      <c r="H196" s="22">
        <v>6.11</v>
      </c>
      <c r="I196" s="22">
        <v>0.6</v>
      </c>
      <c r="M196" s="10"/>
      <c r="N196" s="34" t="s">
        <v>78</v>
      </c>
      <c r="O196" s="34">
        <v>7.5039999999999996</v>
      </c>
      <c r="P196" s="34">
        <v>1.86</v>
      </c>
      <c r="Q196" s="34">
        <v>2.5219999999999998</v>
      </c>
      <c r="R196" s="34">
        <v>3.3220000000000001</v>
      </c>
      <c r="S196" s="34">
        <v>1.4</v>
      </c>
    </row>
    <row r="197" spans="3:19" x14ac:dyDescent="0.25">
      <c r="C197" s="20" t="s">
        <v>10</v>
      </c>
      <c r="D197" s="47" t="s">
        <v>48</v>
      </c>
      <c r="E197" s="22">
        <v>2.13</v>
      </c>
      <c r="F197" s="22">
        <v>2.21</v>
      </c>
      <c r="G197" s="22">
        <v>3.21</v>
      </c>
      <c r="H197" s="22">
        <v>7.5</v>
      </c>
      <c r="I197" s="22">
        <v>0.8</v>
      </c>
      <c r="M197" s="10"/>
      <c r="N197" s="34" t="s">
        <v>79</v>
      </c>
      <c r="O197" s="34">
        <v>7.4180000000000001</v>
      </c>
      <c r="P197" s="34">
        <v>2.6309999999999998</v>
      </c>
      <c r="Q197" s="34">
        <v>2.024</v>
      </c>
      <c r="R197" s="34">
        <v>2.762</v>
      </c>
      <c r="S197" s="34">
        <v>1.4</v>
      </c>
    </row>
    <row r="198" spans="3:19" x14ac:dyDescent="0.25">
      <c r="C198" s="20" t="s">
        <v>11</v>
      </c>
      <c r="D198" s="47" t="s">
        <v>49</v>
      </c>
      <c r="E198" s="23">
        <v>0.83</v>
      </c>
      <c r="F198" s="23">
        <v>1.9779999999999998</v>
      </c>
      <c r="G198" s="23">
        <v>3.0893333333333328</v>
      </c>
      <c r="H198" s="23">
        <v>4.71</v>
      </c>
      <c r="I198" s="23">
        <v>1.2</v>
      </c>
      <c r="M198" s="10"/>
      <c r="N198" s="34" t="s">
        <v>80</v>
      </c>
      <c r="O198" s="34">
        <v>6.2939999999999996</v>
      </c>
      <c r="P198" s="34">
        <v>1.1359999999999999</v>
      </c>
      <c r="Q198" s="34">
        <v>1.8779999999999999</v>
      </c>
      <c r="R198" s="34">
        <v>3.23</v>
      </c>
      <c r="S198" s="34">
        <v>2</v>
      </c>
    </row>
    <row r="199" spans="3:19" x14ac:dyDescent="0.25">
      <c r="C199" s="20" t="s">
        <v>12</v>
      </c>
      <c r="D199" s="47" t="s">
        <v>50</v>
      </c>
      <c r="E199" s="22">
        <v>1.5</v>
      </c>
      <c r="F199" s="22">
        <v>1.796</v>
      </c>
      <c r="G199" s="22">
        <v>2.3839999999999999</v>
      </c>
      <c r="H199" s="22">
        <v>5.3879999999999999</v>
      </c>
      <c r="I199" s="22">
        <v>0.8</v>
      </c>
      <c r="M199" s="10"/>
      <c r="N199" s="34" t="s">
        <v>81</v>
      </c>
      <c r="O199" s="34">
        <v>8.4120000000000008</v>
      </c>
      <c r="P199" s="34">
        <v>2.56</v>
      </c>
      <c r="Q199" s="34">
        <v>2.3759999999999999</v>
      </c>
      <c r="R199" s="34">
        <v>3.476</v>
      </c>
      <c r="S199" s="34">
        <v>0.8</v>
      </c>
    </row>
    <row r="200" spans="3:19" x14ac:dyDescent="0.25">
      <c r="C200" s="20" t="s">
        <v>13</v>
      </c>
      <c r="D200" s="47" t="s">
        <v>51</v>
      </c>
      <c r="E200" s="22">
        <v>1.42</v>
      </c>
      <c r="F200" s="22">
        <v>1.5686666666666669</v>
      </c>
      <c r="G200" s="22">
        <v>2.3033333333333332</v>
      </c>
      <c r="H200" s="22">
        <v>5.96</v>
      </c>
      <c r="I200" s="22">
        <v>1.4</v>
      </c>
      <c r="M200" s="10"/>
      <c r="N200" s="34" t="s">
        <v>82</v>
      </c>
      <c r="O200" s="34">
        <v>7.99</v>
      </c>
      <c r="P200" s="34">
        <v>2.0739999999999998</v>
      </c>
      <c r="Q200" s="34">
        <v>2.6120000000000001</v>
      </c>
      <c r="R200" s="34">
        <v>3.7</v>
      </c>
      <c r="S200" s="34">
        <v>1.2</v>
      </c>
    </row>
    <row r="201" spans="3:19" x14ac:dyDescent="0.25">
      <c r="C201" s="20" t="s">
        <v>14</v>
      </c>
      <c r="D201" s="47" t="s">
        <v>52</v>
      </c>
      <c r="E201" s="22">
        <v>2.25</v>
      </c>
      <c r="F201" s="22">
        <v>1.4826666666666666</v>
      </c>
      <c r="G201" s="23">
        <v>2.3706666666666667</v>
      </c>
      <c r="H201" s="22">
        <v>7.65</v>
      </c>
      <c r="I201" s="22">
        <v>2</v>
      </c>
      <c r="M201" s="10"/>
      <c r="N201" s="34" t="s">
        <v>83</v>
      </c>
      <c r="O201" s="34">
        <v>7.3719999999999999</v>
      </c>
      <c r="P201" s="34">
        <v>2.8</v>
      </c>
      <c r="Q201" s="34">
        <v>1.74</v>
      </c>
      <c r="R201" s="34">
        <v>2.82</v>
      </c>
      <c r="S201" s="34">
        <v>0.4</v>
      </c>
    </row>
    <row r="202" spans="3:19" x14ac:dyDescent="0.25">
      <c r="C202" s="20" t="s">
        <v>15</v>
      </c>
      <c r="D202" s="47" t="s">
        <v>53</v>
      </c>
      <c r="E202" s="22">
        <v>1.31</v>
      </c>
      <c r="F202" s="22">
        <v>1.5886666666666667</v>
      </c>
      <c r="G202" s="22">
        <v>2.2266666666666666</v>
      </c>
      <c r="H202" s="22">
        <v>6.43</v>
      </c>
      <c r="I202" s="22">
        <v>0.6</v>
      </c>
      <c r="M202" s="10"/>
      <c r="N202" s="34" t="s">
        <v>84</v>
      </c>
      <c r="O202" s="34">
        <v>6.7880000000000003</v>
      </c>
      <c r="P202" s="34">
        <v>1.39</v>
      </c>
      <c r="Q202" s="34">
        <v>2.0960000000000001</v>
      </c>
      <c r="R202" s="34">
        <v>3.3039999999999998</v>
      </c>
      <c r="S202" s="34">
        <v>0.6</v>
      </c>
    </row>
    <row r="203" spans="3:19" x14ac:dyDescent="0.25">
      <c r="C203" s="20" t="s">
        <v>16</v>
      </c>
      <c r="D203" s="47" t="s">
        <v>54</v>
      </c>
      <c r="E203" s="22">
        <v>1.024</v>
      </c>
      <c r="F203" s="22">
        <v>2.0299999999999998</v>
      </c>
      <c r="G203" s="22">
        <v>2.7793333333333337</v>
      </c>
      <c r="H203" s="22">
        <v>6.57</v>
      </c>
      <c r="I203" s="22">
        <v>1.4</v>
      </c>
      <c r="M203" s="10"/>
      <c r="N203" s="34" t="s">
        <v>85</v>
      </c>
      <c r="O203" s="34">
        <v>7.7060000000000004</v>
      </c>
      <c r="P203" s="34">
        <v>2.4380000000000002</v>
      </c>
      <c r="Q203" s="34">
        <v>2.56</v>
      </c>
      <c r="R203" s="34">
        <v>2.6960000000000002</v>
      </c>
      <c r="S203" s="34">
        <v>1</v>
      </c>
    </row>
    <row r="207" spans="3:19" x14ac:dyDescent="0.25">
      <c r="F207" s="88" t="s">
        <v>112</v>
      </c>
      <c r="G207" s="88"/>
      <c r="H207" s="88"/>
    </row>
    <row r="208" spans="3:19" x14ac:dyDescent="0.25">
      <c r="E208" s="44" t="s">
        <v>99</v>
      </c>
      <c r="F208" s="44" t="s">
        <v>100</v>
      </c>
      <c r="G208" s="44" t="s">
        <v>101</v>
      </c>
      <c r="H208" s="44" t="s">
        <v>102</v>
      </c>
      <c r="I208" s="44" t="s">
        <v>103</v>
      </c>
      <c r="J208" s="44" t="s">
        <v>114</v>
      </c>
    </row>
    <row r="209" spans="5:10" x14ac:dyDescent="0.25">
      <c r="E209" s="34" t="s">
        <v>86</v>
      </c>
      <c r="F209" s="34">
        <v>7.7640000000000002</v>
      </c>
      <c r="G209" s="34">
        <v>2.57</v>
      </c>
      <c r="H209" s="34">
        <v>2.2040000000000002</v>
      </c>
      <c r="I209" s="34">
        <v>2.99</v>
      </c>
      <c r="J209" s="34">
        <v>1</v>
      </c>
    </row>
    <row r="210" spans="5:10" x14ac:dyDescent="0.25">
      <c r="E210" s="34" t="s">
        <v>87</v>
      </c>
      <c r="F210" s="34">
        <v>6.218</v>
      </c>
      <c r="G210" s="34">
        <v>0.97799999999999998</v>
      </c>
      <c r="H210" s="34">
        <v>2.37</v>
      </c>
      <c r="I210" s="34">
        <v>2.87</v>
      </c>
      <c r="J210" s="34">
        <v>1</v>
      </c>
    </row>
    <row r="211" spans="5:10" x14ac:dyDescent="0.25">
      <c r="E211" s="34" t="s">
        <v>88</v>
      </c>
      <c r="F211" s="34">
        <v>6.97</v>
      </c>
      <c r="G211" s="34">
        <v>1.59</v>
      </c>
      <c r="H211" s="34">
        <v>1.96</v>
      </c>
      <c r="I211" s="34">
        <v>3.496</v>
      </c>
      <c r="J211" s="34">
        <v>1.2</v>
      </c>
    </row>
    <row r="212" spans="5:10" x14ac:dyDescent="0.25">
      <c r="E212" s="36" t="s">
        <v>89</v>
      </c>
      <c r="F212" s="34">
        <v>6.7</v>
      </c>
      <c r="G212" s="34">
        <v>1.038</v>
      </c>
      <c r="H212" s="34">
        <v>2.234</v>
      </c>
      <c r="I212" s="34">
        <v>3.4279999999999999</v>
      </c>
      <c r="J212" s="34">
        <v>1.4</v>
      </c>
    </row>
    <row r="213" spans="5:10" x14ac:dyDescent="0.25">
      <c r="E213" s="34" t="s">
        <v>90</v>
      </c>
      <c r="F213" s="34">
        <v>5.702</v>
      </c>
      <c r="G213" s="34">
        <v>1.583</v>
      </c>
      <c r="H213" s="34">
        <v>1.528</v>
      </c>
      <c r="I213" s="34">
        <v>2.3439999999999999</v>
      </c>
      <c r="J213" s="34">
        <v>0.4</v>
      </c>
    </row>
    <row r="214" spans="5:10" x14ac:dyDescent="0.25">
      <c r="E214" s="34" t="s">
        <v>91</v>
      </c>
      <c r="F214" s="34">
        <v>9.8640000000000008</v>
      </c>
      <c r="G214" s="34">
        <v>2.8180000000000001</v>
      </c>
      <c r="H214" s="34">
        <v>3.1819999999999999</v>
      </c>
      <c r="I214" s="34">
        <v>3.8664000000000001</v>
      </c>
      <c r="J214" s="34">
        <v>1.2</v>
      </c>
    </row>
    <row r="215" spans="5:10" x14ac:dyDescent="0.25">
      <c r="E215" s="34" t="s">
        <v>92</v>
      </c>
      <c r="F215" s="34">
        <v>8.766</v>
      </c>
      <c r="G215" s="34">
        <v>2.5640000000000001</v>
      </c>
      <c r="H215" s="34">
        <v>2.6819999999999999</v>
      </c>
      <c r="I215" s="34">
        <v>3.5</v>
      </c>
      <c r="J215" s="34">
        <v>1.4</v>
      </c>
    </row>
    <row r="216" spans="5:10" x14ac:dyDescent="0.25">
      <c r="E216" s="34" t="s">
        <v>93</v>
      </c>
      <c r="F216" s="34">
        <v>7.27</v>
      </c>
      <c r="G216" s="34">
        <v>1.3879999999999999</v>
      </c>
      <c r="H216" s="34">
        <v>2.3199999999999998</v>
      </c>
      <c r="I216" s="34">
        <v>3.65</v>
      </c>
      <c r="J216" s="34">
        <v>1.6</v>
      </c>
    </row>
    <row r="217" spans="5:10" x14ac:dyDescent="0.25">
      <c r="E217" s="34" t="s">
        <v>94</v>
      </c>
      <c r="F217" s="34">
        <v>11.093999999999999</v>
      </c>
      <c r="G217" s="34">
        <v>2.5219999999999998</v>
      </c>
      <c r="H217" s="34">
        <v>2.5339999999999998</v>
      </c>
      <c r="I217" s="34">
        <v>3.65</v>
      </c>
      <c r="J217" s="34">
        <v>1.8</v>
      </c>
    </row>
    <row r="218" spans="5:10" x14ac:dyDescent="0.25">
      <c r="E218" s="34" t="s">
        <v>95</v>
      </c>
      <c r="F218" s="34">
        <v>9.6140000000000008</v>
      </c>
      <c r="G218" s="34">
        <v>2.298</v>
      </c>
      <c r="H218" s="34">
        <v>2.8959999999999999</v>
      </c>
      <c r="I218" s="34">
        <v>4.33</v>
      </c>
      <c r="J218" s="34">
        <v>1.4</v>
      </c>
    </row>
    <row r="219" spans="5:10" x14ac:dyDescent="0.25">
      <c r="E219" s="34" t="s">
        <v>96</v>
      </c>
      <c r="F219" s="34">
        <v>8.4740000000000002</v>
      </c>
      <c r="G219" s="34">
        <v>1.76</v>
      </c>
      <c r="H219" s="34">
        <v>3.1179999999999999</v>
      </c>
      <c r="I219" s="34">
        <v>3.5960000000000001</v>
      </c>
      <c r="J219" s="34">
        <v>1</v>
      </c>
    </row>
    <row r="220" spans="5:10" x14ac:dyDescent="0.25">
      <c r="E220" s="34" t="s">
        <v>97</v>
      </c>
      <c r="F220" s="34">
        <v>6.5620000000000003</v>
      </c>
      <c r="G220" s="34">
        <v>1.478</v>
      </c>
      <c r="H220" s="34">
        <v>2.3279999999999998</v>
      </c>
      <c r="I220" s="34">
        <v>2.758</v>
      </c>
      <c r="J220" s="34">
        <v>0.8</v>
      </c>
    </row>
    <row r="221" spans="5:10" x14ac:dyDescent="0.25">
      <c r="E221" s="34" t="s">
        <v>98</v>
      </c>
      <c r="F221" s="34">
        <v>4.8140000000000001</v>
      </c>
      <c r="G221" s="34">
        <v>1.052</v>
      </c>
      <c r="H221" s="34">
        <v>1.716</v>
      </c>
      <c r="I221" s="34">
        <v>2.0459999999999998</v>
      </c>
      <c r="J221" s="34">
        <v>0.4</v>
      </c>
    </row>
    <row r="230" spans="5:13" x14ac:dyDescent="0.25">
      <c r="E230" s="10"/>
      <c r="F230" s="10"/>
      <c r="G230" s="55"/>
      <c r="H230" s="10"/>
      <c r="I230" s="10"/>
    </row>
    <row r="231" spans="5:13" x14ac:dyDescent="0.25">
      <c r="E231" s="59" t="s">
        <v>116</v>
      </c>
      <c r="F231" s="59" t="s">
        <v>117</v>
      </c>
      <c r="G231" s="89" t="s">
        <v>123</v>
      </c>
      <c r="H231" s="90"/>
      <c r="I231" s="90"/>
      <c r="J231" s="90"/>
      <c r="K231" s="91"/>
    </row>
    <row r="232" spans="5:13" x14ac:dyDescent="0.25">
      <c r="E232" s="59"/>
      <c r="F232" s="59"/>
      <c r="G232" s="60" t="s">
        <v>118</v>
      </c>
      <c r="H232" s="59" t="s">
        <v>119</v>
      </c>
      <c r="I232" s="59" t="s">
        <v>120</v>
      </c>
      <c r="J232" s="59" t="s">
        <v>121</v>
      </c>
      <c r="K232" s="59" t="s">
        <v>122</v>
      </c>
    </row>
    <row r="233" spans="5:13" x14ac:dyDescent="0.25">
      <c r="E233" s="34" t="s">
        <v>60</v>
      </c>
      <c r="F233" s="61">
        <v>5</v>
      </c>
      <c r="G233" s="61">
        <v>2</v>
      </c>
      <c r="H233" s="61">
        <v>2</v>
      </c>
      <c r="I233" s="61">
        <v>3</v>
      </c>
      <c r="J233" s="61">
        <v>0</v>
      </c>
      <c r="K233" s="61">
        <v>0</v>
      </c>
      <c r="L233">
        <f>SUM(F233:K233)</f>
        <v>12</v>
      </c>
    </row>
    <row r="234" spans="5:13" x14ac:dyDescent="0.25">
      <c r="E234" s="34" t="s">
        <v>61</v>
      </c>
      <c r="F234" s="61">
        <v>5</v>
      </c>
      <c r="G234" s="61">
        <v>1</v>
      </c>
      <c r="H234" s="61">
        <v>1</v>
      </c>
      <c r="I234" s="61">
        <v>1</v>
      </c>
      <c r="J234" s="61">
        <v>0</v>
      </c>
      <c r="K234" s="61">
        <v>0</v>
      </c>
      <c r="L234" s="19">
        <f t="shared" ref="L234:L271" si="6">SUM(F234:K234)</f>
        <v>8</v>
      </c>
      <c r="M234"/>
    </row>
    <row r="235" spans="5:13" x14ac:dyDescent="0.25">
      <c r="E235" s="34" t="s">
        <v>62</v>
      </c>
      <c r="F235" s="61">
        <v>6</v>
      </c>
      <c r="G235" s="61">
        <v>1</v>
      </c>
      <c r="H235" s="61">
        <v>2</v>
      </c>
      <c r="I235" s="61">
        <v>0</v>
      </c>
      <c r="J235" s="61">
        <v>0</v>
      </c>
      <c r="K235" s="61">
        <v>0</v>
      </c>
      <c r="L235" s="19">
        <f t="shared" si="6"/>
        <v>9</v>
      </c>
      <c r="M235"/>
    </row>
    <row r="236" spans="5:13" x14ac:dyDescent="0.25">
      <c r="E236" s="34" t="s">
        <v>63</v>
      </c>
      <c r="F236" s="61">
        <v>5</v>
      </c>
      <c r="G236" s="61">
        <v>2</v>
      </c>
      <c r="H236" s="61">
        <v>2</v>
      </c>
      <c r="I236" s="61">
        <v>2</v>
      </c>
      <c r="J236" s="61">
        <v>1</v>
      </c>
      <c r="K236" s="61">
        <v>0</v>
      </c>
      <c r="L236" s="19">
        <f t="shared" si="6"/>
        <v>12</v>
      </c>
      <c r="M236"/>
    </row>
    <row r="237" spans="5:13" x14ac:dyDescent="0.25">
      <c r="E237" s="34" t="s">
        <v>64</v>
      </c>
      <c r="F237" s="61">
        <v>5</v>
      </c>
      <c r="G237" s="61">
        <v>2</v>
      </c>
      <c r="H237" s="61">
        <v>2</v>
      </c>
      <c r="I237" s="61">
        <v>1</v>
      </c>
      <c r="J237" s="61">
        <v>0</v>
      </c>
      <c r="K237" s="61">
        <v>0</v>
      </c>
      <c r="L237" s="19">
        <f t="shared" si="6"/>
        <v>10</v>
      </c>
      <c r="M237"/>
    </row>
    <row r="238" spans="5:13" x14ac:dyDescent="0.25">
      <c r="E238" s="34" t="s">
        <v>65</v>
      </c>
      <c r="F238" s="61">
        <v>5</v>
      </c>
      <c r="G238" s="61">
        <v>2</v>
      </c>
      <c r="H238" s="61">
        <v>1</v>
      </c>
      <c r="I238" s="61">
        <v>1</v>
      </c>
      <c r="J238" s="61">
        <v>0</v>
      </c>
      <c r="K238" s="61">
        <v>0</v>
      </c>
      <c r="L238" s="19">
        <f t="shared" si="6"/>
        <v>9</v>
      </c>
      <c r="M238"/>
    </row>
    <row r="239" spans="5:13" x14ac:dyDescent="0.25">
      <c r="E239" s="34" t="s">
        <v>66</v>
      </c>
      <c r="F239" s="61">
        <v>5</v>
      </c>
      <c r="G239" s="61">
        <v>1</v>
      </c>
      <c r="H239" s="61">
        <v>2</v>
      </c>
      <c r="I239" s="61">
        <v>0</v>
      </c>
      <c r="J239" s="61">
        <v>0</v>
      </c>
      <c r="K239" s="61">
        <v>0</v>
      </c>
      <c r="L239" s="19">
        <f t="shared" si="6"/>
        <v>8</v>
      </c>
      <c r="M239"/>
    </row>
    <row r="240" spans="5:13" x14ac:dyDescent="0.25">
      <c r="E240" s="34" t="s">
        <v>67</v>
      </c>
      <c r="F240" s="61">
        <v>5</v>
      </c>
      <c r="G240" s="61">
        <v>1</v>
      </c>
      <c r="H240" s="61">
        <v>2</v>
      </c>
      <c r="I240" s="61">
        <v>1</v>
      </c>
      <c r="J240" s="61">
        <v>0</v>
      </c>
      <c r="K240" s="61">
        <v>0</v>
      </c>
      <c r="L240" s="19">
        <f t="shared" si="6"/>
        <v>9</v>
      </c>
      <c r="M240"/>
    </row>
    <row r="241" spans="5:15" x14ac:dyDescent="0.25">
      <c r="E241" s="34" t="s">
        <v>68</v>
      </c>
      <c r="F241" s="61">
        <v>5</v>
      </c>
      <c r="G241" s="61">
        <v>1</v>
      </c>
      <c r="H241" s="61">
        <v>2</v>
      </c>
      <c r="I241" s="61">
        <v>1</v>
      </c>
      <c r="J241" s="61">
        <v>0</v>
      </c>
      <c r="K241" s="61">
        <v>0</v>
      </c>
      <c r="L241" s="19">
        <f t="shared" si="6"/>
        <v>9</v>
      </c>
      <c r="M241"/>
    </row>
    <row r="242" spans="5:15" x14ac:dyDescent="0.25">
      <c r="E242" s="34" t="s">
        <v>69</v>
      </c>
      <c r="F242" s="61">
        <v>5</v>
      </c>
      <c r="G242" s="61">
        <v>2</v>
      </c>
      <c r="H242" s="61">
        <v>2</v>
      </c>
      <c r="I242" s="61">
        <v>2</v>
      </c>
      <c r="J242" s="61">
        <v>0</v>
      </c>
      <c r="K242" s="61">
        <v>0</v>
      </c>
      <c r="L242" s="19">
        <f t="shared" si="6"/>
        <v>11</v>
      </c>
      <c r="M242"/>
    </row>
    <row r="243" spans="5:15" x14ac:dyDescent="0.25">
      <c r="E243" s="34" t="s">
        <v>70</v>
      </c>
      <c r="F243" s="61">
        <v>5</v>
      </c>
      <c r="G243" s="61">
        <v>1</v>
      </c>
      <c r="H243" s="61">
        <v>1</v>
      </c>
      <c r="I243" s="61">
        <v>2</v>
      </c>
      <c r="J243" s="61">
        <v>0</v>
      </c>
      <c r="K243" s="61">
        <v>0</v>
      </c>
      <c r="L243" s="19">
        <f t="shared" si="6"/>
        <v>9</v>
      </c>
      <c r="M243"/>
    </row>
    <row r="244" spans="5:15" x14ac:dyDescent="0.25">
      <c r="E244" s="34" t="s">
        <v>71</v>
      </c>
      <c r="F244" s="61">
        <v>5</v>
      </c>
      <c r="G244" s="61">
        <v>1</v>
      </c>
      <c r="H244" s="61">
        <v>1</v>
      </c>
      <c r="I244" s="61">
        <v>1</v>
      </c>
      <c r="J244" s="61">
        <v>3</v>
      </c>
      <c r="K244" s="61">
        <v>2</v>
      </c>
      <c r="L244" s="19">
        <f t="shared" si="6"/>
        <v>13</v>
      </c>
      <c r="M244"/>
    </row>
    <row r="245" spans="5:15" x14ac:dyDescent="0.25">
      <c r="E245" s="34" t="s">
        <v>72</v>
      </c>
      <c r="F245" s="61">
        <v>5</v>
      </c>
      <c r="G245" s="61">
        <v>1</v>
      </c>
      <c r="H245" s="61">
        <v>3</v>
      </c>
      <c r="I245" s="61">
        <v>1</v>
      </c>
      <c r="J245" s="61">
        <v>0</v>
      </c>
      <c r="K245" s="61">
        <v>0</v>
      </c>
      <c r="L245" s="19">
        <f t="shared" si="6"/>
        <v>10</v>
      </c>
      <c r="M245"/>
    </row>
    <row r="246" spans="5:15" x14ac:dyDescent="0.25">
      <c r="E246" s="62" t="s">
        <v>73</v>
      </c>
      <c r="F246" s="61">
        <v>5</v>
      </c>
      <c r="G246" s="61">
        <v>1</v>
      </c>
      <c r="H246" s="61">
        <v>1</v>
      </c>
      <c r="I246" s="61">
        <v>3</v>
      </c>
      <c r="J246" s="61">
        <v>2</v>
      </c>
      <c r="K246" s="61">
        <v>0</v>
      </c>
      <c r="L246" s="19">
        <f t="shared" si="6"/>
        <v>12</v>
      </c>
      <c r="M246"/>
    </row>
    <row r="247" spans="5:15" x14ac:dyDescent="0.25">
      <c r="E247" s="34" t="s">
        <v>74</v>
      </c>
      <c r="F247" s="61">
        <v>5</v>
      </c>
      <c r="G247" s="61">
        <v>1</v>
      </c>
      <c r="H247" s="61">
        <v>2</v>
      </c>
      <c r="I247" s="61">
        <v>0</v>
      </c>
      <c r="J247" s="61">
        <v>0</v>
      </c>
      <c r="K247" s="61">
        <v>0</v>
      </c>
      <c r="L247" s="19">
        <f t="shared" si="6"/>
        <v>8</v>
      </c>
      <c r="M247"/>
    </row>
    <row r="248" spans="5:15" x14ac:dyDescent="0.25">
      <c r="E248" s="34" t="s">
        <v>75</v>
      </c>
      <c r="F248" s="61">
        <v>5</v>
      </c>
      <c r="G248" s="61">
        <v>0</v>
      </c>
      <c r="H248" s="61">
        <v>0</v>
      </c>
      <c r="I248" s="61">
        <v>0</v>
      </c>
      <c r="J248" s="61">
        <v>0</v>
      </c>
      <c r="K248" s="61">
        <v>0</v>
      </c>
      <c r="L248" s="19">
        <f t="shared" si="6"/>
        <v>5</v>
      </c>
      <c r="M248"/>
    </row>
    <row r="249" spans="5:15" x14ac:dyDescent="0.25">
      <c r="E249" s="34" t="s">
        <v>76</v>
      </c>
      <c r="F249" s="61">
        <v>5</v>
      </c>
      <c r="G249" s="61">
        <v>2</v>
      </c>
      <c r="H249" s="61">
        <v>2</v>
      </c>
      <c r="I249" s="61">
        <v>0</v>
      </c>
      <c r="J249" s="61">
        <v>0</v>
      </c>
      <c r="K249" s="61">
        <v>0</v>
      </c>
      <c r="L249" s="19">
        <f t="shared" si="6"/>
        <v>9</v>
      </c>
      <c r="M249"/>
    </row>
    <row r="250" spans="5:15" x14ac:dyDescent="0.25">
      <c r="E250" s="34" t="s">
        <v>77</v>
      </c>
      <c r="F250" s="61">
        <v>5</v>
      </c>
      <c r="G250" s="61">
        <v>1</v>
      </c>
      <c r="H250" s="61">
        <v>1</v>
      </c>
      <c r="I250" s="61">
        <v>1</v>
      </c>
      <c r="J250" s="61">
        <v>0</v>
      </c>
      <c r="K250" s="61">
        <v>0</v>
      </c>
      <c r="L250" s="19">
        <f t="shared" si="6"/>
        <v>8</v>
      </c>
      <c r="M250"/>
    </row>
    <row r="251" spans="5:15" x14ac:dyDescent="0.25">
      <c r="E251" s="34" t="s">
        <v>78</v>
      </c>
      <c r="F251" s="61">
        <v>5</v>
      </c>
      <c r="G251" s="61">
        <v>2</v>
      </c>
      <c r="H251" s="61">
        <v>2</v>
      </c>
      <c r="I251" s="61">
        <v>1</v>
      </c>
      <c r="J251" s="61">
        <v>0</v>
      </c>
      <c r="K251" s="61">
        <v>2</v>
      </c>
      <c r="L251" s="19">
        <f t="shared" si="6"/>
        <v>12</v>
      </c>
      <c r="M251" s="16"/>
      <c r="N251" s="16"/>
      <c r="O251" s="16"/>
    </row>
    <row r="252" spans="5:15" x14ac:dyDescent="0.25">
      <c r="E252" s="34" t="s">
        <v>79</v>
      </c>
      <c r="F252" s="61">
        <v>5</v>
      </c>
      <c r="G252" s="61">
        <v>2</v>
      </c>
      <c r="H252" s="61">
        <v>2</v>
      </c>
      <c r="I252" s="61">
        <v>1</v>
      </c>
      <c r="J252" s="61">
        <v>0</v>
      </c>
      <c r="K252" s="61">
        <v>0</v>
      </c>
      <c r="L252" s="19">
        <f t="shared" si="6"/>
        <v>10</v>
      </c>
      <c r="M252"/>
    </row>
    <row r="253" spans="5:15" x14ac:dyDescent="0.25">
      <c r="E253" s="34" t="s">
        <v>80</v>
      </c>
      <c r="F253" s="61">
        <v>5</v>
      </c>
      <c r="G253" s="61">
        <v>2</v>
      </c>
      <c r="H253" s="61">
        <v>2</v>
      </c>
      <c r="I253" s="61">
        <v>2</v>
      </c>
      <c r="J253" s="61">
        <v>1</v>
      </c>
      <c r="K253" s="61">
        <v>0</v>
      </c>
      <c r="L253" s="19">
        <f t="shared" si="6"/>
        <v>12</v>
      </c>
      <c r="M253"/>
    </row>
    <row r="254" spans="5:15" x14ac:dyDescent="0.25">
      <c r="E254" s="34" t="s">
        <v>81</v>
      </c>
      <c r="F254" s="61">
        <v>5</v>
      </c>
      <c r="G254" s="61">
        <v>2</v>
      </c>
      <c r="H254" s="61">
        <v>1</v>
      </c>
      <c r="I254" s="61">
        <v>2</v>
      </c>
      <c r="J254" s="61">
        <v>1</v>
      </c>
      <c r="K254" s="61">
        <v>0</v>
      </c>
      <c r="L254" s="19">
        <f t="shared" si="6"/>
        <v>11</v>
      </c>
      <c r="M254"/>
    </row>
    <row r="255" spans="5:15" x14ac:dyDescent="0.25">
      <c r="E255" s="34" t="s">
        <v>82</v>
      </c>
      <c r="F255" s="61">
        <v>5</v>
      </c>
      <c r="G255" s="61">
        <v>1</v>
      </c>
      <c r="H255" s="61">
        <v>1</v>
      </c>
      <c r="I255" s="61">
        <v>2</v>
      </c>
      <c r="J255" s="61">
        <v>2</v>
      </c>
      <c r="K255" s="61">
        <v>0</v>
      </c>
      <c r="L255" s="19">
        <f t="shared" si="6"/>
        <v>11</v>
      </c>
      <c r="M255"/>
    </row>
    <row r="256" spans="5:15" x14ac:dyDescent="0.25">
      <c r="E256" s="34" t="s">
        <v>83</v>
      </c>
      <c r="F256" s="61">
        <v>5</v>
      </c>
      <c r="G256" s="61">
        <v>1</v>
      </c>
      <c r="H256" s="61">
        <v>1</v>
      </c>
      <c r="I256" s="61">
        <v>2</v>
      </c>
      <c r="J256" s="61">
        <v>1</v>
      </c>
      <c r="K256" s="61">
        <v>0</v>
      </c>
      <c r="L256" s="19">
        <f t="shared" si="6"/>
        <v>10</v>
      </c>
      <c r="M256"/>
    </row>
    <row r="257" spans="5:13" x14ac:dyDescent="0.25">
      <c r="E257" s="34" t="s">
        <v>84</v>
      </c>
      <c r="F257" s="61">
        <v>5</v>
      </c>
      <c r="G257" s="61">
        <v>2</v>
      </c>
      <c r="H257" s="61">
        <v>2</v>
      </c>
      <c r="I257" s="61">
        <v>1</v>
      </c>
      <c r="J257" s="61">
        <v>2</v>
      </c>
      <c r="K257" s="61">
        <v>0</v>
      </c>
      <c r="L257" s="19">
        <f t="shared" si="6"/>
        <v>12</v>
      </c>
      <c r="M257"/>
    </row>
    <row r="258" spans="5:13" x14ac:dyDescent="0.25">
      <c r="E258" s="34" t="s">
        <v>85</v>
      </c>
      <c r="F258" s="61">
        <v>6</v>
      </c>
      <c r="G258" s="61">
        <v>2</v>
      </c>
      <c r="H258" s="61">
        <v>1</v>
      </c>
      <c r="I258" s="61">
        <v>1</v>
      </c>
      <c r="J258" s="61">
        <v>0</v>
      </c>
      <c r="K258" s="61">
        <v>0</v>
      </c>
      <c r="L258" s="19">
        <f t="shared" si="6"/>
        <v>10</v>
      </c>
      <c r="M258"/>
    </row>
    <row r="259" spans="5:13" x14ac:dyDescent="0.25">
      <c r="E259" s="34" t="s">
        <v>86</v>
      </c>
      <c r="F259" s="61">
        <v>6</v>
      </c>
      <c r="G259" s="61">
        <v>2</v>
      </c>
      <c r="H259" s="61">
        <v>1</v>
      </c>
      <c r="I259" s="61">
        <v>1</v>
      </c>
      <c r="J259" s="61">
        <v>1</v>
      </c>
      <c r="K259" s="61">
        <v>0</v>
      </c>
      <c r="L259" s="19">
        <f t="shared" si="6"/>
        <v>11</v>
      </c>
      <c r="M259"/>
    </row>
    <row r="260" spans="5:13" x14ac:dyDescent="0.25">
      <c r="E260" s="34" t="s">
        <v>87</v>
      </c>
      <c r="F260" s="61">
        <v>5</v>
      </c>
      <c r="G260" s="61">
        <v>3</v>
      </c>
      <c r="H260" s="61">
        <v>2</v>
      </c>
      <c r="I260" s="61">
        <v>0</v>
      </c>
      <c r="J260" s="61">
        <v>0</v>
      </c>
      <c r="K260" s="61">
        <v>0</v>
      </c>
      <c r="L260" s="19">
        <f t="shared" si="6"/>
        <v>10</v>
      </c>
      <c r="M260"/>
    </row>
    <row r="261" spans="5:13" x14ac:dyDescent="0.25">
      <c r="E261" s="34" t="s">
        <v>88</v>
      </c>
      <c r="F261" s="61">
        <v>5</v>
      </c>
      <c r="G261" s="61">
        <v>2</v>
      </c>
      <c r="H261" s="61">
        <v>2</v>
      </c>
      <c r="I261" s="61">
        <v>2</v>
      </c>
      <c r="J261" s="61">
        <v>2</v>
      </c>
      <c r="K261" s="61">
        <v>0</v>
      </c>
      <c r="L261" s="19">
        <f t="shared" si="6"/>
        <v>13</v>
      </c>
      <c r="M261"/>
    </row>
    <row r="262" spans="5:13" x14ac:dyDescent="0.25">
      <c r="E262" s="34" t="s">
        <v>89</v>
      </c>
      <c r="F262" s="61">
        <v>5</v>
      </c>
      <c r="G262" s="61">
        <v>4</v>
      </c>
      <c r="H262" s="61">
        <v>1</v>
      </c>
      <c r="I262" s="61">
        <v>2</v>
      </c>
      <c r="J262" s="61">
        <v>0</v>
      </c>
      <c r="K262" s="61">
        <v>0</v>
      </c>
      <c r="L262" s="19">
        <f t="shared" si="6"/>
        <v>12</v>
      </c>
      <c r="M262"/>
    </row>
    <row r="263" spans="5:13" x14ac:dyDescent="0.25">
      <c r="E263" s="34" t="s">
        <v>90</v>
      </c>
      <c r="F263" s="61">
        <v>5</v>
      </c>
      <c r="G263" s="61">
        <v>2</v>
      </c>
      <c r="H263" s="61">
        <v>3</v>
      </c>
      <c r="I263" s="61">
        <v>1</v>
      </c>
      <c r="J263" s="61">
        <v>0</v>
      </c>
      <c r="K263" s="61">
        <v>0</v>
      </c>
      <c r="L263" s="19">
        <f t="shared" si="6"/>
        <v>11</v>
      </c>
    </row>
    <row r="264" spans="5:13" x14ac:dyDescent="0.25">
      <c r="E264" s="34" t="s">
        <v>91</v>
      </c>
      <c r="F264" s="34">
        <v>5</v>
      </c>
      <c r="G264" s="34">
        <v>2</v>
      </c>
      <c r="H264" s="34">
        <v>3</v>
      </c>
      <c r="I264" s="34">
        <v>1</v>
      </c>
      <c r="J264" s="34">
        <v>0</v>
      </c>
      <c r="K264" s="34">
        <v>0</v>
      </c>
      <c r="L264" s="19">
        <f t="shared" si="6"/>
        <v>11</v>
      </c>
    </row>
    <row r="265" spans="5:13" x14ac:dyDescent="0.25">
      <c r="E265" s="34" t="s">
        <v>92</v>
      </c>
      <c r="F265" s="34">
        <v>5</v>
      </c>
      <c r="G265" s="34">
        <v>3</v>
      </c>
      <c r="H265" s="34">
        <v>2</v>
      </c>
      <c r="I265" s="34">
        <v>2</v>
      </c>
      <c r="J265" s="34">
        <v>1</v>
      </c>
      <c r="K265" s="34">
        <v>0</v>
      </c>
      <c r="L265" s="19">
        <f t="shared" si="6"/>
        <v>13</v>
      </c>
    </row>
    <row r="266" spans="5:13" x14ac:dyDescent="0.25">
      <c r="E266" s="34" t="s">
        <v>93</v>
      </c>
      <c r="F266" s="34">
        <v>5</v>
      </c>
      <c r="G266" s="34">
        <v>1</v>
      </c>
      <c r="H266" s="34">
        <v>2</v>
      </c>
      <c r="I266" s="34">
        <v>2</v>
      </c>
      <c r="J266" s="34">
        <v>0</v>
      </c>
      <c r="K266" s="34">
        <v>0</v>
      </c>
      <c r="L266" s="19">
        <f t="shared" si="6"/>
        <v>10</v>
      </c>
    </row>
    <row r="267" spans="5:13" x14ac:dyDescent="0.25">
      <c r="E267" s="34" t="s">
        <v>94</v>
      </c>
      <c r="F267" s="34">
        <v>5</v>
      </c>
      <c r="G267" s="34">
        <v>2</v>
      </c>
      <c r="H267" s="34">
        <v>1</v>
      </c>
      <c r="I267" s="34">
        <v>1</v>
      </c>
      <c r="J267" s="34">
        <v>1</v>
      </c>
      <c r="K267" s="34">
        <v>0</v>
      </c>
      <c r="L267" s="19">
        <f t="shared" si="6"/>
        <v>10</v>
      </c>
    </row>
    <row r="268" spans="5:13" x14ac:dyDescent="0.25">
      <c r="E268" s="34" t="s">
        <v>95</v>
      </c>
      <c r="F268" s="34">
        <v>5</v>
      </c>
      <c r="G268" s="34">
        <v>3</v>
      </c>
      <c r="H268" s="34">
        <v>3</v>
      </c>
      <c r="I268" s="34">
        <v>2</v>
      </c>
      <c r="J268" s="34">
        <v>2</v>
      </c>
      <c r="K268" s="34">
        <v>0</v>
      </c>
      <c r="L268" s="19">
        <f t="shared" si="6"/>
        <v>15</v>
      </c>
    </row>
    <row r="269" spans="5:13" x14ac:dyDescent="0.25">
      <c r="E269" s="34" t="s">
        <v>96</v>
      </c>
      <c r="F269" s="34">
        <v>5</v>
      </c>
      <c r="G269" s="34">
        <v>3</v>
      </c>
      <c r="H269" s="34">
        <v>4</v>
      </c>
      <c r="I269" s="34">
        <v>2</v>
      </c>
      <c r="J269" s="34">
        <v>0</v>
      </c>
      <c r="K269" s="34">
        <v>2</v>
      </c>
      <c r="L269" s="19">
        <f t="shared" si="6"/>
        <v>16</v>
      </c>
    </row>
    <row r="270" spans="5:13" x14ac:dyDescent="0.25">
      <c r="E270" s="34" t="s">
        <v>97</v>
      </c>
      <c r="F270" s="34">
        <v>5</v>
      </c>
      <c r="G270" s="34">
        <v>1</v>
      </c>
      <c r="H270" s="34">
        <v>1</v>
      </c>
      <c r="I270" s="34">
        <v>1</v>
      </c>
      <c r="J270" s="34">
        <v>0</v>
      </c>
      <c r="K270" s="34">
        <v>1</v>
      </c>
      <c r="L270" s="19">
        <f t="shared" si="6"/>
        <v>9</v>
      </c>
    </row>
    <row r="271" spans="5:13" x14ac:dyDescent="0.25">
      <c r="E271" s="34" t="s">
        <v>98</v>
      </c>
      <c r="F271" s="34">
        <v>5</v>
      </c>
      <c r="G271" s="34">
        <v>2</v>
      </c>
      <c r="H271" s="34">
        <v>2</v>
      </c>
      <c r="I271" s="34">
        <v>1</v>
      </c>
      <c r="J271" s="34">
        <v>0</v>
      </c>
      <c r="K271" s="34">
        <v>2</v>
      </c>
      <c r="L271" s="19">
        <f t="shared" si="6"/>
        <v>12</v>
      </c>
    </row>
    <row r="272" spans="5:13" x14ac:dyDescent="0.25">
      <c r="E272" s="34"/>
      <c r="F272" s="34"/>
      <c r="G272" s="34"/>
      <c r="H272" s="34"/>
      <c r="I272" s="34"/>
      <c r="J272" s="34"/>
      <c r="K272" s="34"/>
    </row>
    <row r="273" spans="5:11" x14ac:dyDescent="0.25">
      <c r="E273" s="34"/>
      <c r="F273" s="34"/>
      <c r="G273" s="34"/>
      <c r="H273" s="34"/>
      <c r="I273" s="34"/>
      <c r="J273" s="34"/>
      <c r="K273" s="34"/>
    </row>
  </sheetData>
  <mergeCells count="39">
    <mergeCell ref="F207:H207"/>
    <mergeCell ref="D156:F156"/>
    <mergeCell ref="D173:F173"/>
    <mergeCell ref="E189:H189"/>
    <mergeCell ref="C121:E121"/>
    <mergeCell ref="G121:I121"/>
    <mergeCell ref="D138:G138"/>
    <mergeCell ref="C37:E37"/>
    <mergeCell ref="G37:I37"/>
    <mergeCell ref="F52:I52"/>
    <mergeCell ref="N88:Q88"/>
    <mergeCell ref="O189:Q189"/>
    <mergeCell ref="C71:E71"/>
    <mergeCell ref="G71:I71"/>
    <mergeCell ref="K71:N71"/>
    <mergeCell ref="C88:E88"/>
    <mergeCell ref="G88:I88"/>
    <mergeCell ref="E86:H86"/>
    <mergeCell ref="F4:I4"/>
    <mergeCell ref="C5:E5"/>
    <mergeCell ref="G5:I5"/>
    <mergeCell ref="C21:E21"/>
    <mergeCell ref="G21:I21"/>
    <mergeCell ref="AP5:AS5"/>
    <mergeCell ref="AT5:AW5"/>
    <mergeCell ref="AQ23:AS23"/>
    <mergeCell ref="G231:K231"/>
    <mergeCell ref="C54:E54"/>
    <mergeCell ref="G54:I54"/>
    <mergeCell ref="H36:L36"/>
    <mergeCell ref="H20:L20"/>
    <mergeCell ref="I189:L189"/>
    <mergeCell ref="N5:Q5"/>
    <mergeCell ref="N37:P37"/>
    <mergeCell ref="N105:Q105"/>
    <mergeCell ref="C105:E105"/>
    <mergeCell ref="G105:I105"/>
    <mergeCell ref="K54:N54"/>
    <mergeCell ref="E69:H69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2"/>
  <sheetViews>
    <sheetView workbookViewId="0">
      <selection activeCell="A7" sqref="A7"/>
    </sheetView>
  </sheetViews>
  <sheetFormatPr defaultRowHeight="15" x14ac:dyDescent="0.25"/>
  <sheetData>
    <row r="2" spans="2:15" x14ac:dyDescent="0.25">
      <c r="E2" s="10" t="s">
        <v>124</v>
      </c>
      <c r="F2" s="10" t="s">
        <v>138</v>
      </c>
      <c r="G2" s="10" t="s">
        <v>139</v>
      </c>
      <c r="H2" s="10" t="s">
        <v>131</v>
      </c>
      <c r="I2" s="10" t="s">
        <v>140</v>
      </c>
      <c r="J2" s="10" t="s">
        <v>135</v>
      </c>
      <c r="K2" s="10" t="s">
        <v>147</v>
      </c>
      <c r="L2" s="10" t="s">
        <v>141</v>
      </c>
      <c r="M2" s="10" t="s">
        <v>144</v>
      </c>
      <c r="N2" s="10" t="s">
        <v>39</v>
      </c>
      <c r="O2" s="10" t="s">
        <v>40</v>
      </c>
    </row>
    <row r="3" spans="2:15" x14ac:dyDescent="0.25">
      <c r="B3" t="s">
        <v>27</v>
      </c>
      <c r="C3" t="s">
        <v>136</v>
      </c>
      <c r="D3" t="s">
        <v>126</v>
      </c>
      <c r="E3" s="55" t="s">
        <v>127</v>
      </c>
      <c r="F3" s="55" t="s">
        <v>128</v>
      </c>
      <c r="G3" s="55" t="s">
        <v>129</v>
      </c>
      <c r="H3" s="55" t="s">
        <v>130</v>
      </c>
      <c r="I3" s="66" t="s">
        <v>132</v>
      </c>
      <c r="J3" s="66" t="s">
        <v>134</v>
      </c>
      <c r="K3" s="67" t="s">
        <v>133</v>
      </c>
      <c r="L3" s="10" t="s">
        <v>142</v>
      </c>
      <c r="M3" s="10" t="s">
        <v>145</v>
      </c>
      <c r="N3" s="10" t="s">
        <v>143</v>
      </c>
      <c r="O3" s="72" t="s">
        <v>146</v>
      </c>
    </row>
    <row r="5" spans="2:15" x14ac:dyDescent="0.25">
      <c r="B5">
        <v>1</v>
      </c>
      <c r="C5">
        <v>1</v>
      </c>
      <c r="D5">
        <v>1</v>
      </c>
      <c r="E5" s="74">
        <v>12</v>
      </c>
      <c r="F5" s="10">
        <v>100</v>
      </c>
      <c r="G5" s="64">
        <v>126</v>
      </c>
      <c r="H5" s="55">
        <v>6</v>
      </c>
      <c r="I5" s="69">
        <v>34.5</v>
      </c>
      <c r="J5" s="55">
        <v>207</v>
      </c>
      <c r="K5" s="55">
        <v>10.199999999999999</v>
      </c>
      <c r="L5" s="65">
        <v>1.17</v>
      </c>
      <c r="M5" s="65">
        <v>1.6</v>
      </c>
      <c r="N5" s="65">
        <v>2.2200000000000002</v>
      </c>
      <c r="O5" s="68">
        <v>4.99</v>
      </c>
    </row>
    <row r="6" spans="2:15" x14ac:dyDescent="0.25">
      <c r="B6">
        <v>1</v>
      </c>
      <c r="C6">
        <v>1</v>
      </c>
      <c r="D6">
        <v>2</v>
      </c>
      <c r="E6" s="74">
        <v>11</v>
      </c>
      <c r="F6" s="10">
        <v>102</v>
      </c>
      <c r="G6" s="64">
        <v>124</v>
      </c>
      <c r="H6" s="55">
        <v>5</v>
      </c>
      <c r="I6" s="69">
        <v>24.2</v>
      </c>
      <c r="J6" s="55">
        <v>121</v>
      </c>
      <c r="K6" s="55">
        <v>11.22</v>
      </c>
      <c r="L6" s="68">
        <v>1.1719999999999999</v>
      </c>
      <c r="M6" s="68">
        <v>1.6</v>
      </c>
      <c r="N6" s="68">
        <v>2.2200000000000002</v>
      </c>
      <c r="O6" s="68">
        <v>4.9920000000000009</v>
      </c>
    </row>
    <row r="7" spans="2:15" x14ac:dyDescent="0.25">
      <c r="B7">
        <v>1</v>
      </c>
      <c r="C7">
        <v>1</v>
      </c>
      <c r="D7">
        <v>3</v>
      </c>
      <c r="E7" s="74">
        <v>12</v>
      </c>
      <c r="F7" s="10">
        <v>100</v>
      </c>
      <c r="G7" s="64">
        <v>124</v>
      </c>
      <c r="H7" s="55">
        <v>7</v>
      </c>
      <c r="I7" s="69">
        <v>32.57</v>
      </c>
      <c r="J7" s="55">
        <v>228</v>
      </c>
      <c r="K7" s="55">
        <v>10.94</v>
      </c>
      <c r="L7" s="68">
        <v>0.44</v>
      </c>
      <c r="M7" s="68">
        <v>1.42</v>
      </c>
      <c r="N7" s="68">
        <v>2.57</v>
      </c>
      <c r="O7" s="68">
        <v>4.43</v>
      </c>
    </row>
    <row r="8" spans="2:15" x14ac:dyDescent="0.25">
      <c r="B8">
        <v>1</v>
      </c>
      <c r="C8">
        <v>2</v>
      </c>
      <c r="D8">
        <v>1</v>
      </c>
      <c r="E8" s="74">
        <v>9</v>
      </c>
      <c r="F8" s="10">
        <v>99</v>
      </c>
      <c r="G8" s="64">
        <v>125</v>
      </c>
      <c r="H8" s="55">
        <v>5</v>
      </c>
      <c r="I8" s="69">
        <v>29</v>
      </c>
      <c r="J8" s="55">
        <v>145</v>
      </c>
      <c r="K8" s="55">
        <v>10.19</v>
      </c>
      <c r="L8" s="68">
        <v>1.83</v>
      </c>
      <c r="M8" s="68">
        <v>1.77</v>
      </c>
      <c r="N8" s="68">
        <v>2.62</v>
      </c>
      <c r="O8" s="68">
        <v>6.2200000000000006</v>
      </c>
    </row>
    <row r="9" spans="2:15" x14ac:dyDescent="0.25">
      <c r="B9">
        <v>1</v>
      </c>
      <c r="C9">
        <v>2</v>
      </c>
      <c r="D9">
        <v>2</v>
      </c>
      <c r="E9" s="74">
        <v>12</v>
      </c>
      <c r="F9" s="10">
        <v>99</v>
      </c>
      <c r="G9" s="64">
        <v>123</v>
      </c>
      <c r="H9" s="55">
        <v>5</v>
      </c>
      <c r="I9" s="69">
        <v>34.6</v>
      </c>
      <c r="J9" s="55">
        <v>173</v>
      </c>
      <c r="K9" s="55">
        <v>8.25</v>
      </c>
      <c r="L9" s="68">
        <v>0.44</v>
      </c>
      <c r="M9" s="68">
        <v>1.43</v>
      </c>
      <c r="N9" s="68">
        <v>2.5739999999999998</v>
      </c>
      <c r="O9" s="68">
        <v>4.444</v>
      </c>
    </row>
    <row r="10" spans="2:15" x14ac:dyDescent="0.25">
      <c r="B10">
        <v>1</v>
      </c>
      <c r="C10">
        <v>2</v>
      </c>
      <c r="D10">
        <v>3</v>
      </c>
      <c r="E10" s="74">
        <v>10</v>
      </c>
      <c r="F10" s="10">
        <v>101</v>
      </c>
      <c r="G10" s="64">
        <v>124</v>
      </c>
      <c r="H10" s="55">
        <v>6</v>
      </c>
      <c r="I10" s="69">
        <v>43.5</v>
      </c>
      <c r="J10" s="55">
        <v>261</v>
      </c>
      <c r="K10" s="55">
        <v>12.45</v>
      </c>
      <c r="L10" s="68">
        <v>1.55</v>
      </c>
      <c r="M10" s="68">
        <v>1.82</v>
      </c>
      <c r="N10" s="68">
        <v>2.73</v>
      </c>
      <c r="O10" s="68">
        <v>6.1</v>
      </c>
    </row>
    <row r="11" spans="2:15" x14ac:dyDescent="0.25">
      <c r="B11">
        <v>1</v>
      </c>
      <c r="C11">
        <v>3</v>
      </c>
      <c r="D11">
        <v>1</v>
      </c>
      <c r="E11" s="74">
        <v>12</v>
      </c>
      <c r="F11" s="10">
        <v>98</v>
      </c>
      <c r="G11" s="64">
        <v>122</v>
      </c>
      <c r="H11" s="55">
        <v>5</v>
      </c>
      <c r="I11" s="69">
        <v>35.799999999999997</v>
      </c>
      <c r="J11" s="55">
        <v>179</v>
      </c>
      <c r="K11" s="55">
        <v>8.15</v>
      </c>
      <c r="L11" s="68">
        <v>2.13</v>
      </c>
      <c r="M11" s="68">
        <v>2.21</v>
      </c>
      <c r="N11" s="68">
        <v>3.21</v>
      </c>
      <c r="O11" s="68">
        <v>7.55</v>
      </c>
    </row>
    <row r="12" spans="2:15" x14ac:dyDescent="0.25">
      <c r="B12">
        <v>1</v>
      </c>
      <c r="C12">
        <v>3</v>
      </c>
      <c r="D12">
        <v>2</v>
      </c>
      <c r="E12" s="74">
        <v>13</v>
      </c>
      <c r="F12" s="10">
        <v>102</v>
      </c>
      <c r="G12" s="64">
        <v>121</v>
      </c>
      <c r="H12" s="55">
        <v>6</v>
      </c>
      <c r="I12" s="69">
        <v>31.6</v>
      </c>
      <c r="J12" s="55">
        <v>190</v>
      </c>
      <c r="K12" s="55">
        <v>9.2799999999999994</v>
      </c>
      <c r="L12" s="71">
        <v>0.83</v>
      </c>
      <c r="M12" s="71">
        <v>1.9779999999999998</v>
      </c>
      <c r="N12" s="71">
        <v>3.0893333333333328</v>
      </c>
      <c r="O12" s="68">
        <v>5.8973333333333322</v>
      </c>
    </row>
    <row r="13" spans="2:15" x14ac:dyDescent="0.25">
      <c r="B13">
        <v>1</v>
      </c>
      <c r="C13">
        <v>3</v>
      </c>
      <c r="D13">
        <v>3</v>
      </c>
      <c r="E13" s="74">
        <v>11</v>
      </c>
      <c r="F13" s="10">
        <v>99</v>
      </c>
      <c r="G13" s="64">
        <v>122</v>
      </c>
      <c r="H13" s="55">
        <v>6</v>
      </c>
      <c r="I13" s="69">
        <v>32</v>
      </c>
      <c r="J13" s="55">
        <v>192</v>
      </c>
      <c r="K13" s="55">
        <v>8.36</v>
      </c>
      <c r="L13" s="68">
        <v>1.5</v>
      </c>
      <c r="M13" s="68">
        <v>1.796</v>
      </c>
      <c r="N13" s="68">
        <v>2.3839999999999999</v>
      </c>
      <c r="O13" s="68">
        <v>5.68</v>
      </c>
    </row>
    <row r="14" spans="2:15" x14ac:dyDescent="0.25">
      <c r="B14">
        <v>1</v>
      </c>
      <c r="C14">
        <v>4</v>
      </c>
      <c r="D14">
        <v>1</v>
      </c>
      <c r="E14" s="74">
        <v>14</v>
      </c>
      <c r="F14" s="10">
        <v>102</v>
      </c>
      <c r="G14" s="64">
        <v>121</v>
      </c>
      <c r="H14" s="55">
        <v>4</v>
      </c>
      <c r="I14" s="69">
        <v>30.75</v>
      </c>
      <c r="J14" s="55">
        <v>223</v>
      </c>
      <c r="K14" s="55">
        <v>17.05</v>
      </c>
      <c r="L14" s="68">
        <v>1.42</v>
      </c>
      <c r="M14" s="68">
        <v>1.5686666666666669</v>
      </c>
      <c r="N14" s="68">
        <v>2.3033333333333332</v>
      </c>
      <c r="O14" s="68">
        <v>5.2919999999999998</v>
      </c>
    </row>
    <row r="15" spans="2:15" x14ac:dyDescent="0.25">
      <c r="B15">
        <v>1</v>
      </c>
      <c r="C15">
        <v>4</v>
      </c>
      <c r="D15">
        <v>2</v>
      </c>
      <c r="E15" s="74">
        <v>12</v>
      </c>
      <c r="F15" s="10">
        <v>102</v>
      </c>
      <c r="G15" s="64">
        <v>121</v>
      </c>
      <c r="H15" s="55">
        <v>6</v>
      </c>
      <c r="I15" s="69">
        <v>26.3</v>
      </c>
      <c r="J15" s="55">
        <v>258</v>
      </c>
      <c r="K15" s="55">
        <v>5.79</v>
      </c>
      <c r="L15" s="68">
        <v>2.25</v>
      </c>
      <c r="M15" s="68">
        <v>1.4826666666666666</v>
      </c>
      <c r="N15" s="71">
        <v>2.3706666666666667</v>
      </c>
      <c r="O15" s="68">
        <v>6.1033333333333335</v>
      </c>
    </row>
    <row r="16" spans="2:15" x14ac:dyDescent="0.25">
      <c r="B16">
        <v>1</v>
      </c>
      <c r="C16">
        <v>4</v>
      </c>
      <c r="D16">
        <v>3</v>
      </c>
      <c r="E16" s="74">
        <v>11</v>
      </c>
      <c r="F16" s="10">
        <v>100</v>
      </c>
      <c r="G16" s="64">
        <v>125</v>
      </c>
      <c r="H16" s="55">
        <v>5</v>
      </c>
      <c r="I16" s="69">
        <v>37.6</v>
      </c>
      <c r="J16" s="55">
        <v>288</v>
      </c>
      <c r="K16" s="55">
        <v>13.38</v>
      </c>
      <c r="L16" s="68">
        <v>1.31</v>
      </c>
      <c r="M16" s="68">
        <v>1.5886666666666667</v>
      </c>
      <c r="N16" s="68">
        <v>2.2266666666666666</v>
      </c>
      <c r="O16" s="68">
        <v>5.1253333333333337</v>
      </c>
    </row>
    <row r="18" spans="2:15" x14ac:dyDescent="0.25">
      <c r="B18" s="19">
        <v>2</v>
      </c>
      <c r="C18" s="19">
        <v>1</v>
      </c>
      <c r="D18" s="19">
        <v>1</v>
      </c>
      <c r="E18" s="55">
        <v>9</v>
      </c>
      <c r="F18" s="10">
        <v>98</v>
      </c>
      <c r="G18" s="64">
        <v>121</v>
      </c>
      <c r="H18" s="55">
        <v>6</v>
      </c>
      <c r="I18" s="69">
        <v>33.1</v>
      </c>
      <c r="J18" s="55">
        <v>199</v>
      </c>
      <c r="K18" s="55">
        <v>10.07</v>
      </c>
      <c r="L18" s="68">
        <v>1.0660000000000001</v>
      </c>
      <c r="M18" s="68">
        <v>1.6539999999999999</v>
      </c>
      <c r="N18" s="71">
        <v>2.19</v>
      </c>
      <c r="O18" s="68">
        <v>4.91</v>
      </c>
    </row>
    <row r="19" spans="2:15" x14ac:dyDescent="0.25">
      <c r="B19" s="19">
        <v>2</v>
      </c>
      <c r="C19" s="19">
        <v>1</v>
      </c>
      <c r="D19" s="19">
        <v>2</v>
      </c>
      <c r="E19" s="55">
        <v>7</v>
      </c>
      <c r="F19" s="10">
        <v>98</v>
      </c>
      <c r="G19" s="64">
        <v>122</v>
      </c>
      <c r="H19" s="55">
        <v>5</v>
      </c>
      <c r="I19" s="69">
        <v>19</v>
      </c>
      <c r="J19" s="55">
        <v>195</v>
      </c>
      <c r="K19" s="68">
        <v>14</v>
      </c>
      <c r="L19" s="68">
        <v>0.87</v>
      </c>
      <c r="M19" s="68">
        <v>1.75</v>
      </c>
      <c r="N19" s="68">
        <v>2.8</v>
      </c>
      <c r="O19" s="68">
        <v>5.42</v>
      </c>
    </row>
    <row r="20" spans="2:15" x14ac:dyDescent="0.25">
      <c r="B20" s="19">
        <v>2</v>
      </c>
      <c r="C20" s="19">
        <v>1</v>
      </c>
      <c r="D20" s="19">
        <v>3</v>
      </c>
      <c r="E20" s="55">
        <v>9</v>
      </c>
      <c r="F20" s="10">
        <v>98</v>
      </c>
      <c r="G20" s="64">
        <v>125</v>
      </c>
      <c r="H20" s="55">
        <v>6</v>
      </c>
      <c r="I20" s="69">
        <v>42.5</v>
      </c>
      <c r="J20" s="55">
        <v>255</v>
      </c>
      <c r="K20" s="55">
        <v>11.97</v>
      </c>
      <c r="L20" s="68">
        <v>0.89</v>
      </c>
      <c r="M20" s="68">
        <v>1.25</v>
      </c>
      <c r="N20" s="68">
        <v>2.5680000000000001</v>
      </c>
      <c r="O20" s="68">
        <v>4.7080000000000002</v>
      </c>
    </row>
    <row r="21" spans="2:15" x14ac:dyDescent="0.25">
      <c r="B21" s="19">
        <v>2</v>
      </c>
      <c r="C21" s="19">
        <v>2</v>
      </c>
      <c r="D21" s="19">
        <v>1</v>
      </c>
      <c r="E21" s="55">
        <v>12</v>
      </c>
      <c r="F21" s="10">
        <v>100</v>
      </c>
      <c r="G21" s="64">
        <v>125</v>
      </c>
      <c r="H21" s="55">
        <v>6</v>
      </c>
      <c r="I21" s="69">
        <v>36.799999999999997</v>
      </c>
      <c r="J21" s="55">
        <v>221</v>
      </c>
      <c r="K21" s="55">
        <v>10.18</v>
      </c>
      <c r="L21" s="68">
        <v>0.81799999999999995</v>
      </c>
      <c r="M21" s="68">
        <v>1.369</v>
      </c>
      <c r="N21" s="68">
        <v>2.5019999999999998</v>
      </c>
      <c r="O21" s="68">
        <v>4.6890000000000001</v>
      </c>
    </row>
    <row r="22" spans="2:15" x14ac:dyDescent="0.25">
      <c r="B22" s="19">
        <v>2</v>
      </c>
      <c r="C22" s="19">
        <v>2</v>
      </c>
      <c r="D22" s="19">
        <v>2</v>
      </c>
      <c r="E22" s="55">
        <v>7</v>
      </c>
      <c r="F22" s="10">
        <v>98</v>
      </c>
      <c r="G22" s="64">
        <v>122</v>
      </c>
      <c r="H22" s="55">
        <v>5</v>
      </c>
      <c r="I22" s="69">
        <v>29.6</v>
      </c>
      <c r="J22" s="55">
        <v>248</v>
      </c>
      <c r="K22" s="55">
        <v>16.079999999999998</v>
      </c>
      <c r="L22" s="68">
        <v>1.0920000000000001</v>
      </c>
      <c r="M22" s="68">
        <v>1.6040000000000001</v>
      </c>
      <c r="N22" s="68">
        <v>2.6459999999999999</v>
      </c>
      <c r="O22" s="68">
        <v>5.3420000000000005</v>
      </c>
    </row>
    <row r="23" spans="2:15" x14ac:dyDescent="0.25">
      <c r="B23" s="19">
        <v>2</v>
      </c>
      <c r="C23" s="19">
        <v>2</v>
      </c>
      <c r="D23" s="19">
        <v>3</v>
      </c>
      <c r="E23" s="55">
        <v>10</v>
      </c>
      <c r="F23" s="10">
        <v>99</v>
      </c>
      <c r="G23" s="64">
        <v>124</v>
      </c>
      <c r="H23" s="55">
        <v>7</v>
      </c>
      <c r="I23" s="69">
        <v>20.399999999999999</v>
      </c>
      <c r="J23" s="55">
        <v>243</v>
      </c>
      <c r="K23" s="55">
        <v>16.18</v>
      </c>
      <c r="L23" s="68">
        <v>1.86</v>
      </c>
      <c r="M23" s="68">
        <v>2.5219999999999998</v>
      </c>
      <c r="N23" s="68">
        <v>3.3220000000000001</v>
      </c>
      <c r="O23" s="68">
        <v>7.7039999999999997</v>
      </c>
    </row>
    <row r="24" spans="2:15" x14ac:dyDescent="0.25">
      <c r="B24" s="19">
        <v>2</v>
      </c>
      <c r="C24" s="19">
        <v>3</v>
      </c>
      <c r="D24" s="19">
        <v>1</v>
      </c>
      <c r="E24" s="55">
        <v>11</v>
      </c>
      <c r="F24" s="10">
        <v>99</v>
      </c>
      <c r="G24" s="64">
        <v>121</v>
      </c>
      <c r="H24" s="55">
        <v>8</v>
      </c>
      <c r="I24" s="69">
        <v>35.5</v>
      </c>
      <c r="J24" s="55">
        <v>284</v>
      </c>
      <c r="K24" s="55">
        <v>13.7</v>
      </c>
      <c r="L24" s="68">
        <v>2.6309999999999998</v>
      </c>
      <c r="M24" s="68">
        <v>2.024</v>
      </c>
      <c r="N24" s="68">
        <v>2.762</v>
      </c>
      <c r="O24" s="68">
        <v>7.4169999999999998</v>
      </c>
    </row>
    <row r="25" spans="2:15" x14ac:dyDescent="0.25">
      <c r="B25" s="19">
        <v>2</v>
      </c>
      <c r="C25" s="19">
        <v>3</v>
      </c>
      <c r="D25" s="19">
        <v>2</v>
      </c>
      <c r="E25" s="55">
        <v>11</v>
      </c>
      <c r="F25" s="10">
        <v>98</v>
      </c>
      <c r="G25" s="64">
        <v>123</v>
      </c>
      <c r="H25" s="55">
        <v>6</v>
      </c>
      <c r="I25" s="69">
        <v>38.1</v>
      </c>
      <c r="J25" s="55">
        <v>229</v>
      </c>
      <c r="K25" s="55">
        <v>10.32</v>
      </c>
      <c r="L25" s="68">
        <v>1.1359999999999999</v>
      </c>
      <c r="M25" s="68">
        <v>1.8779999999999999</v>
      </c>
      <c r="N25" s="68">
        <v>3.23</v>
      </c>
      <c r="O25" s="68">
        <v>6.2439999999999998</v>
      </c>
    </row>
    <row r="26" spans="2:15" x14ac:dyDescent="0.25">
      <c r="B26" s="19">
        <v>2</v>
      </c>
      <c r="C26" s="19">
        <v>3</v>
      </c>
      <c r="D26" s="19">
        <v>3</v>
      </c>
      <c r="E26" s="55">
        <v>9</v>
      </c>
      <c r="F26" s="10">
        <v>99</v>
      </c>
      <c r="G26" s="64">
        <v>122</v>
      </c>
      <c r="H26" s="55">
        <v>7</v>
      </c>
      <c r="I26" s="69">
        <v>31.2</v>
      </c>
      <c r="J26" s="55">
        <v>289</v>
      </c>
      <c r="K26" s="55">
        <v>12.23</v>
      </c>
      <c r="L26" s="68">
        <v>2.56</v>
      </c>
      <c r="M26" s="68">
        <v>2.3759999999999999</v>
      </c>
      <c r="N26" s="68">
        <v>3.476</v>
      </c>
      <c r="O26" s="68">
        <v>8.411999999999999</v>
      </c>
    </row>
    <row r="27" spans="2:15" x14ac:dyDescent="0.25">
      <c r="B27" s="19">
        <v>2</v>
      </c>
      <c r="C27" s="19">
        <v>4</v>
      </c>
      <c r="D27" s="19">
        <v>1</v>
      </c>
      <c r="E27" s="55">
        <v>11</v>
      </c>
      <c r="F27" s="10">
        <v>102</v>
      </c>
      <c r="G27" s="64">
        <v>121</v>
      </c>
      <c r="H27" s="55">
        <v>5</v>
      </c>
      <c r="I27" s="69">
        <v>38.4</v>
      </c>
      <c r="J27" s="55">
        <v>342</v>
      </c>
      <c r="K27" s="55">
        <v>15.94</v>
      </c>
      <c r="L27" s="68">
        <v>2.0739999999999998</v>
      </c>
      <c r="M27" s="68">
        <v>2.6120000000000001</v>
      </c>
      <c r="N27" s="68">
        <v>3.7</v>
      </c>
      <c r="O27" s="68">
        <v>8.3859999999999992</v>
      </c>
    </row>
    <row r="28" spans="2:15" x14ac:dyDescent="0.25">
      <c r="B28" s="19">
        <v>2</v>
      </c>
      <c r="C28" s="19">
        <v>4</v>
      </c>
      <c r="D28" s="19">
        <v>2</v>
      </c>
      <c r="E28" s="55">
        <v>7</v>
      </c>
      <c r="F28" s="10">
        <v>102</v>
      </c>
      <c r="G28" s="64">
        <v>122</v>
      </c>
      <c r="H28" s="55">
        <v>9</v>
      </c>
      <c r="I28" s="69">
        <v>38.799999999999997</v>
      </c>
      <c r="J28" s="55">
        <v>340</v>
      </c>
      <c r="K28" s="55">
        <v>17.309999999999999</v>
      </c>
      <c r="L28" s="68">
        <v>2.8</v>
      </c>
      <c r="M28" s="68">
        <v>1.74</v>
      </c>
      <c r="N28" s="68">
        <v>2.82</v>
      </c>
      <c r="O28" s="68">
        <v>7.3599999999999994</v>
      </c>
    </row>
    <row r="29" spans="2:15" x14ac:dyDescent="0.25">
      <c r="B29" s="19">
        <v>2</v>
      </c>
      <c r="C29" s="19">
        <v>4</v>
      </c>
      <c r="D29" s="19">
        <v>3</v>
      </c>
      <c r="E29" s="55">
        <v>9</v>
      </c>
      <c r="F29" s="10">
        <v>99</v>
      </c>
      <c r="G29" s="64">
        <v>123</v>
      </c>
      <c r="H29" s="55">
        <v>6</v>
      </c>
      <c r="I29" s="69">
        <v>35.5</v>
      </c>
      <c r="J29" s="55">
        <v>273</v>
      </c>
      <c r="K29" s="55">
        <v>12.46</v>
      </c>
      <c r="L29" s="68">
        <v>1.39</v>
      </c>
      <c r="M29" s="68">
        <v>2.0960000000000001</v>
      </c>
      <c r="N29" s="68">
        <v>3.3039999999999998</v>
      </c>
      <c r="O29" s="68">
        <v>6.7899999999999991</v>
      </c>
    </row>
    <row r="31" spans="2:15" x14ac:dyDescent="0.25">
      <c r="B31" s="19">
        <v>3</v>
      </c>
      <c r="C31" s="19">
        <v>1</v>
      </c>
      <c r="D31" s="19">
        <v>1</v>
      </c>
      <c r="E31" s="55">
        <v>11</v>
      </c>
      <c r="F31" s="10">
        <v>98</v>
      </c>
      <c r="G31" s="64">
        <v>121</v>
      </c>
      <c r="H31" s="55">
        <v>4</v>
      </c>
      <c r="I31" s="69">
        <v>39.5</v>
      </c>
      <c r="J31" s="55">
        <v>278</v>
      </c>
      <c r="K31" s="55">
        <v>12.19</v>
      </c>
      <c r="L31" s="68">
        <v>2.57</v>
      </c>
      <c r="M31" s="68">
        <v>2.2040000000000002</v>
      </c>
      <c r="N31" s="68">
        <v>2.99</v>
      </c>
      <c r="O31" s="68">
        <v>7.7640000000000002</v>
      </c>
    </row>
    <row r="32" spans="2:15" x14ac:dyDescent="0.25">
      <c r="B32" s="19">
        <v>3</v>
      </c>
      <c r="C32" s="19">
        <v>1</v>
      </c>
      <c r="D32" s="19">
        <v>2</v>
      </c>
      <c r="E32" s="55">
        <v>12</v>
      </c>
      <c r="F32" s="10">
        <v>100</v>
      </c>
      <c r="G32" s="64">
        <v>123</v>
      </c>
      <c r="H32" s="55">
        <v>6</v>
      </c>
      <c r="I32" s="69">
        <v>36.799999999999997</v>
      </c>
      <c r="J32" s="55">
        <v>221</v>
      </c>
      <c r="K32" s="55">
        <v>10.3</v>
      </c>
      <c r="L32" s="68">
        <v>0.97799999999999998</v>
      </c>
      <c r="M32" s="68">
        <v>2.37</v>
      </c>
      <c r="N32" s="68">
        <v>2.87</v>
      </c>
      <c r="O32" s="80">
        <v>6.218</v>
      </c>
    </row>
    <row r="33" spans="2:15" x14ac:dyDescent="0.25">
      <c r="B33" s="19">
        <v>3</v>
      </c>
      <c r="C33" s="19">
        <v>1</v>
      </c>
      <c r="D33" s="19">
        <v>3</v>
      </c>
      <c r="E33" s="55">
        <v>11</v>
      </c>
      <c r="F33" s="10">
        <v>98</v>
      </c>
      <c r="G33" s="64">
        <v>121</v>
      </c>
      <c r="H33" s="55">
        <v>5</v>
      </c>
      <c r="I33" s="69">
        <v>36.200000000000003</v>
      </c>
      <c r="J33" s="55">
        <v>281</v>
      </c>
      <c r="K33" s="55">
        <v>18.350000000000001</v>
      </c>
      <c r="L33" s="68">
        <v>1.59</v>
      </c>
      <c r="M33" s="68">
        <v>1.96</v>
      </c>
      <c r="N33" s="68">
        <v>3.496</v>
      </c>
      <c r="O33" s="68">
        <v>7.0459999999999994</v>
      </c>
    </row>
    <row r="34" spans="2:15" x14ac:dyDescent="0.25">
      <c r="B34" s="19">
        <v>3</v>
      </c>
      <c r="C34" s="19">
        <v>2</v>
      </c>
      <c r="D34" s="19">
        <v>1</v>
      </c>
      <c r="E34" s="55">
        <v>8</v>
      </c>
      <c r="F34" s="10">
        <v>98</v>
      </c>
      <c r="G34" s="64">
        <v>121</v>
      </c>
      <c r="H34" s="55">
        <v>6</v>
      </c>
      <c r="I34" s="69">
        <v>38.6</v>
      </c>
      <c r="J34" s="55">
        <v>262</v>
      </c>
      <c r="K34" s="55">
        <v>13.26</v>
      </c>
      <c r="L34" s="68">
        <v>1.038</v>
      </c>
      <c r="M34" s="68">
        <v>2.234</v>
      </c>
      <c r="N34" s="68">
        <v>3.4279999999999999</v>
      </c>
      <c r="O34" s="68">
        <v>6.7</v>
      </c>
    </row>
    <row r="35" spans="2:15" x14ac:dyDescent="0.25">
      <c r="B35" s="19">
        <v>3</v>
      </c>
      <c r="C35" s="19">
        <v>2</v>
      </c>
      <c r="D35" s="19">
        <v>2</v>
      </c>
      <c r="E35" s="55">
        <v>12</v>
      </c>
      <c r="F35" s="10">
        <v>102</v>
      </c>
      <c r="G35" s="64">
        <v>124</v>
      </c>
      <c r="H35" s="55">
        <v>8</v>
      </c>
      <c r="I35" s="69">
        <v>24.6</v>
      </c>
      <c r="J35" s="55">
        <v>197</v>
      </c>
      <c r="K35" s="55">
        <v>13.48</v>
      </c>
      <c r="L35" s="68">
        <v>1.583</v>
      </c>
      <c r="M35" s="68">
        <v>1.528</v>
      </c>
      <c r="N35" s="68">
        <v>2.3439999999999999</v>
      </c>
      <c r="O35" s="68">
        <v>5.4550000000000001</v>
      </c>
    </row>
    <row r="36" spans="2:15" x14ac:dyDescent="0.25">
      <c r="B36" s="19">
        <v>3</v>
      </c>
      <c r="C36" s="19">
        <v>2</v>
      </c>
      <c r="D36" s="19">
        <v>3</v>
      </c>
      <c r="E36" s="55">
        <v>10</v>
      </c>
      <c r="F36" s="10">
        <v>102</v>
      </c>
      <c r="G36" s="64">
        <v>121</v>
      </c>
      <c r="H36" s="55">
        <v>5</v>
      </c>
      <c r="I36" s="69">
        <v>20.2</v>
      </c>
      <c r="J36" s="55">
        <v>201</v>
      </c>
      <c r="K36" s="55">
        <v>16.170000000000002</v>
      </c>
      <c r="L36" s="68">
        <v>2.8180000000000001</v>
      </c>
      <c r="M36" s="68">
        <v>3.1819999999999999</v>
      </c>
      <c r="N36" s="68">
        <v>3.8664000000000001</v>
      </c>
      <c r="O36" s="68">
        <v>9.8664000000000005</v>
      </c>
    </row>
    <row r="37" spans="2:15" x14ac:dyDescent="0.25">
      <c r="B37" s="19">
        <v>3</v>
      </c>
      <c r="C37" s="19">
        <v>3</v>
      </c>
      <c r="D37" s="19">
        <v>1</v>
      </c>
      <c r="E37" s="55">
        <v>11</v>
      </c>
      <c r="F37" s="10">
        <v>102</v>
      </c>
      <c r="G37" s="64">
        <v>121</v>
      </c>
      <c r="H37" s="55">
        <v>8</v>
      </c>
      <c r="I37" s="69">
        <v>41.35</v>
      </c>
      <c r="J37" s="55">
        <v>359</v>
      </c>
      <c r="K37" s="55">
        <v>16.989999999999998</v>
      </c>
      <c r="L37" s="68">
        <v>2.5640000000000001</v>
      </c>
      <c r="M37" s="68">
        <v>2.6819999999999999</v>
      </c>
      <c r="N37" s="68">
        <v>3.5</v>
      </c>
      <c r="O37" s="68">
        <v>8.7460000000000004</v>
      </c>
    </row>
    <row r="38" spans="2:15" x14ac:dyDescent="0.25">
      <c r="B38" s="19">
        <v>3</v>
      </c>
      <c r="C38" s="19">
        <v>3</v>
      </c>
      <c r="D38" s="19">
        <v>2</v>
      </c>
      <c r="E38" s="55">
        <v>14</v>
      </c>
      <c r="F38" s="10">
        <v>99</v>
      </c>
      <c r="G38" s="64">
        <v>124</v>
      </c>
      <c r="H38" s="55">
        <v>5</v>
      </c>
      <c r="I38" s="69">
        <v>43.8</v>
      </c>
      <c r="J38" s="55">
        <v>369</v>
      </c>
      <c r="K38" s="55">
        <v>16.63</v>
      </c>
      <c r="L38" s="68">
        <v>1.3879999999999999</v>
      </c>
      <c r="M38" s="68">
        <v>2.3199999999999998</v>
      </c>
      <c r="N38" s="68">
        <v>3.65</v>
      </c>
      <c r="O38" s="68">
        <v>7.3579999999999997</v>
      </c>
    </row>
    <row r="39" spans="2:15" x14ac:dyDescent="0.25">
      <c r="B39" s="19">
        <v>3</v>
      </c>
      <c r="C39" s="19">
        <v>3</v>
      </c>
      <c r="D39" s="19">
        <v>3</v>
      </c>
      <c r="E39" s="55">
        <v>16</v>
      </c>
      <c r="F39" s="10">
        <v>102</v>
      </c>
      <c r="G39" s="64">
        <v>121</v>
      </c>
      <c r="H39" s="55">
        <v>6</v>
      </c>
      <c r="I39" s="69">
        <v>44.3</v>
      </c>
      <c r="J39" s="55">
        <v>386</v>
      </c>
      <c r="K39" s="55">
        <v>18.68</v>
      </c>
      <c r="L39" s="68">
        <v>2.5219999999999998</v>
      </c>
      <c r="M39" s="68">
        <v>2.5339999999999998</v>
      </c>
      <c r="N39" s="68">
        <v>3.65</v>
      </c>
      <c r="O39" s="68">
        <v>8.7059999999999995</v>
      </c>
    </row>
    <row r="40" spans="2:15" x14ac:dyDescent="0.25">
      <c r="B40" s="19">
        <v>3</v>
      </c>
      <c r="C40" s="19">
        <v>4</v>
      </c>
      <c r="D40" s="19">
        <v>1</v>
      </c>
      <c r="E40" s="55">
        <v>14</v>
      </c>
      <c r="F40" s="10">
        <v>102</v>
      </c>
      <c r="G40" s="64">
        <v>121</v>
      </c>
      <c r="H40" s="55">
        <v>5</v>
      </c>
      <c r="I40" s="69">
        <v>44.4</v>
      </c>
      <c r="J40" s="55">
        <v>322</v>
      </c>
      <c r="K40" s="55">
        <v>19.21</v>
      </c>
      <c r="L40" s="68">
        <v>2.298</v>
      </c>
      <c r="M40" s="68">
        <v>2.8959999999999999</v>
      </c>
      <c r="N40" s="68">
        <v>4.33</v>
      </c>
      <c r="O40" s="68">
        <v>9.5240000000000009</v>
      </c>
    </row>
    <row r="41" spans="2:15" x14ac:dyDescent="0.25">
      <c r="B41" s="19">
        <v>3</v>
      </c>
      <c r="C41" s="19">
        <v>4</v>
      </c>
      <c r="D41" s="19">
        <v>2</v>
      </c>
      <c r="E41" s="55">
        <v>11</v>
      </c>
      <c r="F41" s="10">
        <v>102</v>
      </c>
      <c r="G41" s="64">
        <v>121</v>
      </c>
      <c r="H41" s="55">
        <v>5</v>
      </c>
      <c r="I41" s="69">
        <v>41.2</v>
      </c>
      <c r="J41" s="55">
        <v>356</v>
      </c>
      <c r="K41" s="55">
        <v>16.23</v>
      </c>
      <c r="L41" s="68">
        <v>1.76</v>
      </c>
      <c r="M41" s="68">
        <v>3.1179999999999999</v>
      </c>
      <c r="N41" s="68">
        <v>3.5960000000000001</v>
      </c>
      <c r="O41" s="68">
        <v>8.4740000000000002</v>
      </c>
    </row>
    <row r="42" spans="2:15" x14ac:dyDescent="0.25">
      <c r="B42" s="19">
        <v>3</v>
      </c>
      <c r="C42" s="19">
        <v>4</v>
      </c>
      <c r="D42" s="19">
        <v>3</v>
      </c>
      <c r="E42" s="55">
        <v>9</v>
      </c>
      <c r="F42" s="10">
        <v>99</v>
      </c>
      <c r="G42" s="64">
        <v>125</v>
      </c>
      <c r="H42" s="55">
        <v>5</v>
      </c>
      <c r="I42" s="69">
        <v>40.200000000000003</v>
      </c>
      <c r="J42" s="55">
        <v>201</v>
      </c>
      <c r="K42" s="55">
        <v>19.149999999999999</v>
      </c>
      <c r="L42" s="68">
        <v>1.478</v>
      </c>
      <c r="M42" s="68">
        <v>2.3279999999999998</v>
      </c>
      <c r="N42" s="68">
        <v>2.758</v>
      </c>
      <c r="O42" s="68">
        <v>6.5640000000000001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BO44"/>
  <sheetViews>
    <sheetView tabSelected="1" topLeftCell="AM1" workbookViewId="0">
      <selection activeCell="BM36" sqref="BM36"/>
    </sheetView>
  </sheetViews>
  <sheetFormatPr defaultRowHeight="15" x14ac:dyDescent="0.25"/>
  <cols>
    <col min="37" max="37" width="8.85546875" bestFit="1" customWidth="1"/>
    <col min="38" max="39" width="9.42578125" bestFit="1" customWidth="1"/>
    <col min="40" max="41" width="8.85546875" bestFit="1" customWidth="1"/>
    <col min="42" max="42" width="9.42578125" bestFit="1" customWidth="1"/>
    <col min="43" max="47" width="8.85546875" bestFit="1" customWidth="1"/>
  </cols>
  <sheetData>
    <row r="3" spans="5:67" x14ac:dyDescent="0.25"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</row>
    <row r="4" spans="5:67" x14ac:dyDescent="0.25">
      <c r="E4" s="55" t="s">
        <v>153</v>
      </c>
      <c r="F4" s="55" t="s">
        <v>136</v>
      </c>
      <c r="G4" s="55" t="s">
        <v>137</v>
      </c>
      <c r="H4" s="55" t="s">
        <v>124</v>
      </c>
      <c r="I4" s="55" t="s">
        <v>138</v>
      </c>
      <c r="J4" s="55" t="s">
        <v>139</v>
      </c>
      <c r="K4" s="55" t="s">
        <v>154</v>
      </c>
      <c r="L4" s="55" t="s">
        <v>140</v>
      </c>
      <c r="M4" s="55" t="s">
        <v>135</v>
      </c>
      <c r="N4" s="55" t="s">
        <v>147</v>
      </c>
      <c r="O4" s="55" t="s">
        <v>141</v>
      </c>
      <c r="P4" s="55" t="s">
        <v>144</v>
      </c>
      <c r="Q4" s="55" t="s">
        <v>39</v>
      </c>
      <c r="R4" s="55" t="s">
        <v>40</v>
      </c>
      <c r="S4" s="76"/>
      <c r="T4" s="76"/>
      <c r="U4" s="76"/>
      <c r="V4" s="76"/>
      <c r="W4" s="76" t="str">
        <f>H4</f>
        <v>Germination</v>
      </c>
      <c r="X4" s="76" t="str">
        <f t="shared" ref="X4:AG5" si="0">I4</f>
        <v>Boot Stage</v>
      </c>
      <c r="Y4" s="76" t="str">
        <f t="shared" si="0"/>
        <v>Anthesis stage</v>
      </c>
      <c r="Z4" s="76" t="str">
        <f t="shared" si="0"/>
        <v>Spike per pot</v>
      </c>
      <c r="AA4" s="76" t="str">
        <f t="shared" si="0"/>
        <v>Grain per spike</v>
      </c>
      <c r="AB4" s="76" t="str">
        <f t="shared" si="0"/>
        <v>Total grains</v>
      </c>
      <c r="AC4" s="76" t="str">
        <f t="shared" si="0"/>
        <v>Grain yield</v>
      </c>
      <c r="AD4" s="76" t="str">
        <f t="shared" si="0"/>
        <v>Root weight</v>
      </c>
      <c r="AE4" s="76" t="str">
        <f t="shared" si="0"/>
        <v>Shoot + Leaves weight</v>
      </c>
      <c r="AF4" s="76" t="str">
        <f t="shared" si="0"/>
        <v>Spike weight</v>
      </c>
      <c r="AG4" s="76" t="str">
        <f t="shared" si="0"/>
        <v>Total Weight</v>
      </c>
      <c r="AH4" s="76"/>
      <c r="AI4" s="76"/>
    </row>
    <row r="5" spans="5:67" x14ac:dyDescent="0.25">
      <c r="E5" s="55" t="s">
        <v>27</v>
      </c>
      <c r="F5" s="55" t="s">
        <v>125</v>
      </c>
      <c r="G5" s="55" t="s">
        <v>126</v>
      </c>
      <c r="H5" s="55" t="s">
        <v>127</v>
      </c>
      <c r="I5" s="55" t="s">
        <v>128</v>
      </c>
      <c r="J5" s="55" t="s">
        <v>129</v>
      </c>
      <c r="K5" s="55" t="s">
        <v>130</v>
      </c>
      <c r="L5" s="66" t="s">
        <v>132</v>
      </c>
      <c r="M5" s="66" t="s">
        <v>134</v>
      </c>
      <c r="N5" s="67" t="s">
        <v>133</v>
      </c>
      <c r="O5" s="55" t="s">
        <v>142</v>
      </c>
      <c r="P5" s="55" t="s">
        <v>145</v>
      </c>
      <c r="Q5" s="55" t="s">
        <v>143</v>
      </c>
      <c r="R5" s="64" t="s">
        <v>146</v>
      </c>
      <c r="S5" s="76"/>
      <c r="T5" s="76"/>
      <c r="U5" s="76"/>
      <c r="V5" s="77" t="s">
        <v>148</v>
      </c>
      <c r="W5" s="78" t="str">
        <f>H5</f>
        <v>Ger</v>
      </c>
      <c r="X5" s="78" t="str">
        <f t="shared" si="0"/>
        <v>BS</v>
      </c>
      <c r="Y5" s="78" t="str">
        <f t="shared" si="0"/>
        <v>AS</v>
      </c>
      <c r="Z5" s="78" t="str">
        <f t="shared" si="0"/>
        <v>SPP</v>
      </c>
      <c r="AA5" s="78" t="str">
        <f t="shared" si="0"/>
        <v>GPS</v>
      </c>
      <c r="AB5" s="78" t="str">
        <f t="shared" si="0"/>
        <v>TG</v>
      </c>
      <c r="AC5" s="78" t="str">
        <f t="shared" si="0"/>
        <v>GY</v>
      </c>
      <c r="AD5" s="78" t="str">
        <f t="shared" si="0"/>
        <v>RW</v>
      </c>
      <c r="AE5" s="78" t="str">
        <f t="shared" si="0"/>
        <v>SLW</v>
      </c>
      <c r="AF5" s="78" t="str">
        <f t="shared" si="0"/>
        <v>SW</v>
      </c>
      <c r="AG5" s="78" t="str">
        <f t="shared" si="0"/>
        <v>TW</v>
      </c>
      <c r="AH5" s="78"/>
      <c r="AI5" s="78"/>
      <c r="AJ5" s="19"/>
      <c r="AK5" s="19" t="str">
        <f>W4</f>
        <v>Germination</v>
      </c>
      <c r="AN5" s="19" t="str">
        <f>X4</f>
        <v>Boot Stage</v>
      </c>
      <c r="AQ5" s="19" t="str">
        <f>Y4</f>
        <v>Anthesis stage</v>
      </c>
      <c r="AT5" s="19" t="str">
        <f>Z4</f>
        <v>Spike per pot</v>
      </c>
      <c r="AW5" s="19" t="str">
        <f>AA4</f>
        <v>Grain per spike</v>
      </c>
      <c r="AZ5" s="19" t="str">
        <f>AB4</f>
        <v>Total grains</v>
      </c>
      <c r="BC5" s="19" t="str">
        <f>AC4</f>
        <v>Grain yield</v>
      </c>
      <c r="BF5" s="19" t="str">
        <f>AD4</f>
        <v>Root weight</v>
      </c>
      <c r="BI5" s="19" t="str">
        <f>AE4</f>
        <v>Shoot + Leaves weight</v>
      </c>
      <c r="BL5" s="19" t="str">
        <f>AF4</f>
        <v>Spike weight</v>
      </c>
      <c r="BO5" s="19" t="str">
        <f>AG4</f>
        <v>Total Weight</v>
      </c>
    </row>
    <row r="6" spans="5:67" x14ac:dyDescent="0.25">
      <c r="E6" s="55">
        <v>1</v>
      </c>
      <c r="F6" s="55">
        <v>0</v>
      </c>
      <c r="G6" s="55">
        <v>0</v>
      </c>
      <c r="H6" s="55">
        <v>12</v>
      </c>
      <c r="I6" s="55">
        <v>100</v>
      </c>
      <c r="J6" s="55">
        <v>126</v>
      </c>
      <c r="K6" s="55">
        <v>4</v>
      </c>
      <c r="L6" s="55">
        <v>21.2</v>
      </c>
      <c r="M6" s="55">
        <v>120</v>
      </c>
      <c r="N6" s="55">
        <v>8.5399999999999991</v>
      </c>
      <c r="O6" s="68">
        <v>1.024</v>
      </c>
      <c r="P6" s="68">
        <v>2.0299999999999998</v>
      </c>
      <c r="Q6" s="68">
        <v>2.7793333333333337</v>
      </c>
      <c r="R6" s="68">
        <v>6.57</v>
      </c>
      <c r="S6" s="76"/>
      <c r="T6" s="76"/>
      <c r="U6" s="76"/>
      <c r="V6" s="77" t="s">
        <v>149</v>
      </c>
      <c r="W6" s="79">
        <f>AVERAGE(H6,H19,H32)</f>
        <v>11.666666666666666</v>
      </c>
      <c r="X6" s="79">
        <f t="shared" ref="X6:AG6" si="1">AVERAGE(I6,I19,I32)</f>
        <v>100.66666666666667</v>
      </c>
      <c r="Y6" s="79">
        <f t="shared" si="1"/>
        <v>124</v>
      </c>
      <c r="Z6" s="79">
        <f t="shared" si="1"/>
        <v>4.333333333333333</v>
      </c>
      <c r="AA6" s="79">
        <f t="shared" si="1"/>
        <v>20.903333333333332</v>
      </c>
      <c r="AB6" s="79">
        <f t="shared" si="1"/>
        <v>144.21</v>
      </c>
      <c r="AC6" s="79">
        <f t="shared" si="1"/>
        <v>9.2533333333333321</v>
      </c>
      <c r="AD6" s="79">
        <f t="shared" si="1"/>
        <v>1.5046666666666668</v>
      </c>
      <c r="AE6" s="79">
        <f t="shared" si="1"/>
        <v>2.1019999999999999</v>
      </c>
      <c r="AF6" s="79">
        <f t="shared" si="1"/>
        <v>2.5071111111111111</v>
      </c>
      <c r="AG6" s="79">
        <f t="shared" si="1"/>
        <v>6.3633333333333333</v>
      </c>
      <c r="AJ6" s="19" t="str">
        <f t="shared" ref="AJ6:AJ7" si="2">V6</f>
        <v>Control</v>
      </c>
      <c r="AK6" s="73">
        <f t="shared" ref="AK6:AK7" si="3">W6</f>
        <v>11.666666666666666</v>
      </c>
      <c r="AN6" s="73">
        <f>X6</f>
        <v>100.66666666666667</v>
      </c>
      <c r="AQ6" s="73">
        <f>Y6</f>
        <v>124</v>
      </c>
      <c r="AS6" s="19" t="str">
        <f t="shared" ref="AS6:AS14" si="4">AJ6</f>
        <v>Control</v>
      </c>
      <c r="AT6" s="84">
        <f>Z6</f>
        <v>4.333333333333333</v>
      </c>
      <c r="AW6" s="84">
        <f>AA6</f>
        <v>20.903333333333332</v>
      </c>
      <c r="AY6" t="s">
        <v>149</v>
      </c>
      <c r="AZ6" s="84">
        <f>AB6</f>
        <v>144.21</v>
      </c>
      <c r="BC6" s="84">
        <f>AC6</f>
        <v>9.2533333333333321</v>
      </c>
      <c r="BE6" s="19" t="str">
        <f t="shared" ref="BE6:BE14" si="5">AJ6</f>
        <v>Control</v>
      </c>
      <c r="BF6" s="83">
        <f>AD6</f>
        <v>1.5046666666666668</v>
      </c>
      <c r="BI6" s="83">
        <f>AE6</f>
        <v>2.1019999999999999</v>
      </c>
      <c r="BL6" s="83">
        <f>AF6</f>
        <v>2.5071111111111111</v>
      </c>
      <c r="BO6" s="83">
        <f>AG6</f>
        <v>6.3633333333333333</v>
      </c>
    </row>
    <row r="7" spans="5:67" x14ac:dyDescent="0.25">
      <c r="E7" s="55">
        <v>1</v>
      </c>
      <c r="F7" s="55">
        <v>1</v>
      </c>
      <c r="G7" s="55">
        <v>1</v>
      </c>
      <c r="H7" s="74">
        <v>12</v>
      </c>
      <c r="I7" s="55">
        <v>100</v>
      </c>
      <c r="J7" s="64">
        <v>126</v>
      </c>
      <c r="K7" s="55">
        <v>6</v>
      </c>
      <c r="L7" s="69">
        <v>34.5</v>
      </c>
      <c r="M7" s="55">
        <v>207</v>
      </c>
      <c r="N7" s="55">
        <v>10.199999999999999</v>
      </c>
      <c r="O7" s="65">
        <v>1.17</v>
      </c>
      <c r="P7" s="65">
        <v>1.6</v>
      </c>
      <c r="Q7" s="65">
        <v>2.2200000000000002</v>
      </c>
      <c r="R7" s="68">
        <v>4.99</v>
      </c>
      <c r="S7" s="76"/>
      <c r="T7" s="76"/>
      <c r="U7" s="76"/>
      <c r="V7" s="77" t="s">
        <v>150</v>
      </c>
      <c r="W7" s="79">
        <f>AVERAGE(H7:H15,H17:H25,H27:H35)</f>
        <v>10.481481481481481</v>
      </c>
      <c r="X7" s="79">
        <f t="shared" ref="X7:AG7" si="6">AVERAGE(I7:I15,I17:I25,I27:I35)</f>
        <v>99.666666666666671</v>
      </c>
      <c r="Y7" s="79">
        <f t="shared" si="6"/>
        <v>122.88888888888889</v>
      </c>
      <c r="Z7" s="79">
        <f t="shared" si="6"/>
        <v>5.7037037037037033</v>
      </c>
      <c r="AA7" s="79">
        <f t="shared" si="6"/>
        <v>32.558518518518518</v>
      </c>
      <c r="AB7" s="79">
        <f t="shared" si="6"/>
        <v>228.46777777777774</v>
      </c>
      <c r="AC7" s="79">
        <f t="shared" si="6"/>
        <v>11.667037037037039</v>
      </c>
      <c r="AD7" s="79">
        <f t="shared" si="6"/>
        <v>1.4742962962962962</v>
      </c>
      <c r="AE7" s="79">
        <f t="shared" si="6"/>
        <v>1.865049382716049</v>
      </c>
      <c r="AF7" s="79">
        <f t="shared" si="6"/>
        <v>2.7729876543209877</v>
      </c>
      <c r="AG7" s="79">
        <f t="shared" si="6"/>
        <v>6.1127777777777776</v>
      </c>
      <c r="AJ7" s="19" t="str">
        <f t="shared" si="2"/>
        <v>Treated</v>
      </c>
      <c r="AK7" s="73">
        <f t="shared" si="3"/>
        <v>10.481481481481481</v>
      </c>
      <c r="AM7" s="19"/>
      <c r="AN7" s="73">
        <f>X7</f>
        <v>99.666666666666671</v>
      </c>
      <c r="AP7" s="19"/>
      <c r="AQ7" s="73">
        <f>Y7</f>
        <v>122.88888888888889</v>
      </c>
      <c r="AS7" s="19" t="str">
        <f t="shared" si="4"/>
        <v>Treated</v>
      </c>
      <c r="AT7" s="84">
        <f>Z7</f>
        <v>5.7037037037037033</v>
      </c>
      <c r="AV7" s="19"/>
      <c r="AW7" s="84">
        <f>AA7</f>
        <v>32.558518518518518</v>
      </c>
      <c r="AY7" s="19" t="s">
        <v>150</v>
      </c>
      <c r="AZ7" s="84">
        <f>AB7</f>
        <v>228.46777777777774</v>
      </c>
      <c r="BB7" s="19"/>
      <c r="BC7" s="84">
        <f>AC7</f>
        <v>11.667037037037039</v>
      </c>
      <c r="BE7" s="19" t="str">
        <f t="shared" si="5"/>
        <v>Treated</v>
      </c>
      <c r="BF7" s="83">
        <f>AD7</f>
        <v>1.4742962962962962</v>
      </c>
      <c r="BH7" s="19"/>
      <c r="BI7" s="83">
        <f>AE7</f>
        <v>1.865049382716049</v>
      </c>
      <c r="BK7" s="19"/>
      <c r="BL7" s="83">
        <f>AF7</f>
        <v>2.7729876543209877</v>
      </c>
      <c r="BN7" s="19"/>
      <c r="BO7" s="83">
        <f>AG7</f>
        <v>6.1127777777777776</v>
      </c>
    </row>
    <row r="8" spans="5:67" x14ac:dyDescent="0.25">
      <c r="E8" s="55">
        <v>1</v>
      </c>
      <c r="F8" s="55">
        <v>1</v>
      </c>
      <c r="G8" s="55">
        <v>2</v>
      </c>
      <c r="H8" s="74">
        <v>11</v>
      </c>
      <c r="I8" s="55">
        <v>102</v>
      </c>
      <c r="J8" s="64">
        <v>124</v>
      </c>
      <c r="K8" s="55">
        <v>5</v>
      </c>
      <c r="L8" s="69">
        <v>24.2</v>
      </c>
      <c r="M8" s="55">
        <v>121</v>
      </c>
      <c r="N8" s="55">
        <v>11.22</v>
      </c>
      <c r="O8" s="68">
        <v>1.1719999999999999</v>
      </c>
      <c r="P8" s="68">
        <v>1.6</v>
      </c>
      <c r="Q8" s="68">
        <v>2.2200000000000002</v>
      </c>
      <c r="R8" s="68">
        <v>4.9920000000000009</v>
      </c>
      <c r="S8" s="76"/>
      <c r="T8" s="76"/>
      <c r="U8" s="76"/>
      <c r="V8" s="77" t="s">
        <v>151</v>
      </c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J8" s="19" t="str">
        <f t="shared" ref="AJ8:AK10" si="7">V10</f>
        <v xml:space="preserve">HA 10 </v>
      </c>
      <c r="AK8" s="73">
        <f t="shared" si="7"/>
        <v>11.166666666666666</v>
      </c>
      <c r="AM8" s="19"/>
      <c r="AN8" s="73">
        <f>X10</f>
        <v>99.833333333333329</v>
      </c>
      <c r="AP8" s="19"/>
      <c r="AQ8" s="73">
        <f>Y10</f>
        <v>122.16666666666667</v>
      </c>
      <c r="AS8" s="19" t="str">
        <f t="shared" si="4"/>
        <v xml:space="preserve">HA 10 </v>
      </c>
      <c r="AT8" s="84">
        <f>Z10</f>
        <v>5.666666666666667</v>
      </c>
      <c r="AV8" s="19"/>
      <c r="AW8" s="84">
        <f>AA10</f>
        <v>36.475000000000001</v>
      </c>
      <c r="AY8" s="19" t="s">
        <v>159</v>
      </c>
      <c r="AZ8" s="84">
        <f>AB10</f>
        <v>251.75</v>
      </c>
      <c r="BB8" s="19"/>
      <c r="BC8" s="84">
        <f>AC10</f>
        <v>13.094166666666668</v>
      </c>
      <c r="BE8" s="19" t="str">
        <f t="shared" si="5"/>
        <v xml:space="preserve">HA 10 </v>
      </c>
      <c r="BF8" s="83">
        <f>AD10</f>
        <v>1.8007500000000001</v>
      </c>
      <c r="BH8" s="19"/>
      <c r="BI8" s="83">
        <f>AE10</f>
        <v>2.0686388888888887</v>
      </c>
      <c r="BK8" s="19"/>
      <c r="BL8" s="83">
        <f>AF10</f>
        <v>2.9796111111111112</v>
      </c>
      <c r="BN8" s="19"/>
      <c r="BO8" s="83">
        <f>AG10</f>
        <v>6.8490000000000002</v>
      </c>
    </row>
    <row r="9" spans="5:67" x14ac:dyDescent="0.25">
      <c r="E9" s="55">
        <v>1</v>
      </c>
      <c r="F9" s="55">
        <v>1</v>
      </c>
      <c r="G9" s="55">
        <v>3</v>
      </c>
      <c r="H9" s="74">
        <v>12</v>
      </c>
      <c r="I9" s="55">
        <v>100</v>
      </c>
      <c r="J9" s="64">
        <v>124</v>
      </c>
      <c r="K9" s="55">
        <v>7</v>
      </c>
      <c r="L9" s="69">
        <v>32.57</v>
      </c>
      <c r="M9" s="55">
        <v>228</v>
      </c>
      <c r="N9" s="55">
        <v>10.94</v>
      </c>
      <c r="O9" s="68">
        <v>0.44</v>
      </c>
      <c r="P9" s="68">
        <v>1.42</v>
      </c>
      <c r="Q9" s="68">
        <v>2.57</v>
      </c>
      <c r="R9" s="68">
        <v>4.43</v>
      </c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J9" s="19" t="str">
        <f t="shared" si="7"/>
        <v>HA 15</v>
      </c>
      <c r="AK9" s="73">
        <f t="shared" si="7"/>
        <v>10.75</v>
      </c>
      <c r="AM9" s="19"/>
      <c r="AN9" s="73">
        <f>X11</f>
        <v>100.16666666666667</v>
      </c>
      <c r="AP9" s="19"/>
      <c r="AQ9" s="73">
        <f>Y11</f>
        <v>122.5</v>
      </c>
      <c r="AS9" s="19" t="str">
        <f t="shared" si="4"/>
        <v>HA 15</v>
      </c>
      <c r="AT9" s="84">
        <f>Z11</f>
        <v>5.75</v>
      </c>
      <c r="AV9" s="19"/>
      <c r="AW9" s="84">
        <f>AA11</f>
        <v>31.533333333333331</v>
      </c>
      <c r="AY9" s="19" t="s">
        <v>160</v>
      </c>
      <c r="AZ9" s="84">
        <f>AB11</f>
        <v>240.83333333333334</v>
      </c>
      <c r="BB9" s="19"/>
      <c r="BC9" s="84">
        <f>AC11</f>
        <v>12.1625</v>
      </c>
      <c r="BE9" s="19" t="str">
        <f t="shared" si="5"/>
        <v>HA 15</v>
      </c>
      <c r="BF9" s="83">
        <f>AD11</f>
        <v>1.3594166666666669</v>
      </c>
      <c r="BH9" s="19"/>
      <c r="BI9" s="83">
        <f>AE11</f>
        <v>1.9710555555555551</v>
      </c>
      <c r="BK9" s="19"/>
      <c r="BL9" s="83">
        <f>AF11</f>
        <v>2.9116666666666666</v>
      </c>
      <c r="BN9" s="19"/>
      <c r="BO9" s="83">
        <f>AG11</f>
        <v>6.2421388888888893</v>
      </c>
    </row>
    <row r="10" spans="5:67" x14ac:dyDescent="0.25">
      <c r="E10" s="55">
        <v>1</v>
      </c>
      <c r="F10" s="55">
        <v>2</v>
      </c>
      <c r="G10" s="55">
        <v>1</v>
      </c>
      <c r="H10" s="74">
        <v>9</v>
      </c>
      <c r="I10" s="55">
        <v>99</v>
      </c>
      <c r="J10" s="64">
        <v>125</v>
      </c>
      <c r="K10" s="55">
        <v>5</v>
      </c>
      <c r="L10" s="69">
        <v>29</v>
      </c>
      <c r="M10" s="55">
        <v>145</v>
      </c>
      <c r="N10" s="55">
        <v>10.19</v>
      </c>
      <c r="O10" s="68">
        <v>1.83</v>
      </c>
      <c r="P10" s="68">
        <v>1.77</v>
      </c>
      <c r="Q10" s="68">
        <v>2.62</v>
      </c>
      <c r="R10" s="68">
        <v>6.2200000000000006</v>
      </c>
      <c r="S10" s="76"/>
      <c r="T10" s="76"/>
      <c r="U10" s="76"/>
      <c r="V10" s="77" t="s">
        <v>159</v>
      </c>
      <c r="W10" s="79">
        <f>AVERAGE(H7,H10,H13,H16,H20,H23,H26,H29,H33,H36,H39,H42)</f>
        <v>11.166666666666666</v>
      </c>
      <c r="X10" s="79">
        <f t="shared" ref="X10:AG10" si="8">AVERAGE(I7,I10,I13,I16,I20,I23,I26,I29,I33,I36,I39,I42)</f>
        <v>99.833333333333329</v>
      </c>
      <c r="Y10" s="79">
        <f t="shared" si="8"/>
        <v>122.16666666666667</v>
      </c>
      <c r="Z10" s="79">
        <f t="shared" si="8"/>
        <v>5.666666666666667</v>
      </c>
      <c r="AA10" s="79">
        <f t="shared" si="8"/>
        <v>36.475000000000001</v>
      </c>
      <c r="AB10" s="79">
        <f t="shared" si="8"/>
        <v>251.75</v>
      </c>
      <c r="AC10" s="79">
        <f t="shared" si="8"/>
        <v>13.094166666666668</v>
      </c>
      <c r="AD10" s="79">
        <f t="shared" si="8"/>
        <v>1.8007500000000001</v>
      </c>
      <c r="AE10" s="79">
        <f t="shared" si="8"/>
        <v>2.0686388888888887</v>
      </c>
      <c r="AF10" s="79">
        <f t="shared" si="8"/>
        <v>2.9796111111111112</v>
      </c>
      <c r="AG10" s="79">
        <f t="shared" si="8"/>
        <v>6.8490000000000002</v>
      </c>
      <c r="AJ10" s="19" t="str">
        <f t="shared" si="7"/>
        <v>HA 20</v>
      </c>
      <c r="AK10" s="73">
        <f t="shared" si="7"/>
        <v>10.583333333333334</v>
      </c>
      <c r="AM10" s="19"/>
      <c r="AN10" s="73">
        <f>X12</f>
        <v>99.666666666666671</v>
      </c>
      <c r="AP10" s="19"/>
      <c r="AQ10" s="73">
        <f>Y12</f>
        <v>123.08333333333333</v>
      </c>
      <c r="AS10" s="19" t="str">
        <f t="shared" si="4"/>
        <v>HA 20</v>
      </c>
      <c r="AT10" s="84">
        <f>Z12</f>
        <v>5.916666666666667</v>
      </c>
      <c r="AV10" s="19"/>
      <c r="AW10" s="84">
        <f>AA12</f>
        <v>34.680833333333332</v>
      </c>
      <c r="AY10" s="19" t="s">
        <v>161</v>
      </c>
      <c r="AZ10" s="84">
        <f>AB12</f>
        <v>258.16666666666669</v>
      </c>
      <c r="BB10" s="19"/>
      <c r="BC10" s="84">
        <f>AC12</f>
        <v>14.193333333333335</v>
      </c>
      <c r="BE10" s="19" t="str">
        <f t="shared" si="5"/>
        <v>HA 20</v>
      </c>
      <c r="BF10" s="83">
        <f>AD12</f>
        <v>1.659</v>
      </c>
      <c r="BH10" s="19"/>
      <c r="BI10" s="83">
        <f>AE12</f>
        <v>2.0727222222222221</v>
      </c>
      <c r="BK10" s="19"/>
      <c r="BL10" s="83">
        <f>AF12</f>
        <v>3.0292555555555549</v>
      </c>
      <c r="BN10" s="19"/>
      <c r="BO10" s="83">
        <f>AG12</f>
        <v>6.7609777777777778</v>
      </c>
    </row>
    <row r="11" spans="5:67" x14ac:dyDescent="0.25">
      <c r="E11" s="55">
        <v>1</v>
      </c>
      <c r="F11" s="55">
        <v>2</v>
      </c>
      <c r="G11" s="55">
        <v>2</v>
      </c>
      <c r="H11" s="74">
        <v>12</v>
      </c>
      <c r="I11" s="55">
        <v>99</v>
      </c>
      <c r="J11" s="64">
        <v>123</v>
      </c>
      <c r="K11" s="55">
        <v>5</v>
      </c>
      <c r="L11" s="69">
        <v>34.6</v>
      </c>
      <c r="M11" s="55">
        <v>173</v>
      </c>
      <c r="N11" s="55">
        <v>8.25</v>
      </c>
      <c r="O11" s="68">
        <v>0.44</v>
      </c>
      <c r="P11" s="68">
        <v>1.43</v>
      </c>
      <c r="Q11" s="68">
        <v>2.5739999999999998</v>
      </c>
      <c r="R11" s="68">
        <v>4.444</v>
      </c>
      <c r="S11" s="76"/>
      <c r="T11" s="76"/>
      <c r="U11" s="76"/>
      <c r="V11" s="77" t="s">
        <v>160</v>
      </c>
      <c r="W11" s="79">
        <f>AVERAGE(H8,H11,H14,H17,H21,H24,H28,H31,H34,H37,H40,H43)</f>
        <v>10.75</v>
      </c>
      <c r="X11" s="79">
        <f t="shared" ref="X11:AG11" si="9">AVERAGE(I8,I11,I14,I17,I21,I24,I28,I31,I34,I37,I40,I43)</f>
        <v>100.16666666666667</v>
      </c>
      <c r="Y11" s="79">
        <f t="shared" si="9"/>
        <v>122.5</v>
      </c>
      <c r="Z11" s="79">
        <f t="shared" si="9"/>
        <v>5.75</v>
      </c>
      <c r="AA11" s="79">
        <f t="shared" si="9"/>
        <v>31.533333333333331</v>
      </c>
      <c r="AB11" s="79">
        <f t="shared" si="9"/>
        <v>240.83333333333334</v>
      </c>
      <c r="AC11" s="79">
        <f t="shared" si="9"/>
        <v>12.1625</v>
      </c>
      <c r="AD11" s="79">
        <f t="shared" si="9"/>
        <v>1.3594166666666669</v>
      </c>
      <c r="AE11" s="79">
        <f t="shared" si="9"/>
        <v>1.9710555555555551</v>
      </c>
      <c r="AF11" s="79">
        <f t="shared" si="9"/>
        <v>2.9116666666666666</v>
      </c>
      <c r="AG11" s="79">
        <f t="shared" si="9"/>
        <v>6.2421388888888893</v>
      </c>
      <c r="AJ11" s="19" t="str">
        <f t="shared" ref="AJ11:AK14" si="10">V15</f>
        <v>W 40 %</v>
      </c>
      <c r="AK11" s="73">
        <f t="shared" si="10"/>
        <v>10.444444444444445</v>
      </c>
      <c r="AM11" s="19"/>
      <c r="AN11" s="73">
        <f>X15</f>
        <v>99.111111111111114</v>
      </c>
      <c r="AP11" s="19"/>
      <c r="AQ11" s="73">
        <f>Y15</f>
        <v>123</v>
      </c>
      <c r="AS11" s="19" t="str">
        <f t="shared" si="4"/>
        <v>W 40 %</v>
      </c>
      <c r="AT11" s="84">
        <f>Z15</f>
        <v>5.5555555555555554</v>
      </c>
      <c r="AV11" s="19"/>
      <c r="AW11" s="84">
        <f>AA15</f>
        <v>33.152222222222221</v>
      </c>
      <c r="AY11" s="19" t="s">
        <v>158</v>
      </c>
      <c r="AZ11" s="84">
        <f>AB15</f>
        <v>220.55555555555554</v>
      </c>
      <c r="BB11" s="19"/>
      <c r="BC11" s="84">
        <f>AC15</f>
        <v>12.137777777777778</v>
      </c>
      <c r="BE11" s="19" t="str">
        <f t="shared" si="5"/>
        <v>W 40 %</v>
      </c>
      <c r="BF11" s="83">
        <f>AD15</f>
        <v>1.194</v>
      </c>
      <c r="BH11" s="19"/>
      <c r="BI11" s="83">
        <f>AE15</f>
        <v>1.7564444444444449</v>
      </c>
      <c r="BK11" s="19"/>
      <c r="BL11" s="83">
        <f>AF15</f>
        <v>2.6582222222222223</v>
      </c>
      <c r="BN11" s="19"/>
      <c r="BO11" s="83">
        <f>AG15</f>
        <v>5.6086666666666671</v>
      </c>
    </row>
    <row r="12" spans="5:67" x14ac:dyDescent="0.25">
      <c r="E12" s="55">
        <v>1</v>
      </c>
      <c r="F12" s="55">
        <v>2</v>
      </c>
      <c r="G12" s="55">
        <v>3</v>
      </c>
      <c r="H12" s="74">
        <v>10</v>
      </c>
      <c r="I12" s="55">
        <v>101</v>
      </c>
      <c r="J12" s="64">
        <v>124</v>
      </c>
      <c r="K12" s="55">
        <v>6</v>
      </c>
      <c r="L12" s="69">
        <v>43.5</v>
      </c>
      <c r="M12" s="55">
        <v>261</v>
      </c>
      <c r="N12" s="55">
        <v>12.45</v>
      </c>
      <c r="O12" s="68">
        <v>1.55</v>
      </c>
      <c r="P12" s="68">
        <v>1.82</v>
      </c>
      <c r="Q12" s="68">
        <v>2.73</v>
      </c>
      <c r="R12" s="68">
        <v>6.1</v>
      </c>
      <c r="S12" s="76"/>
      <c r="T12" s="76"/>
      <c r="U12" s="76"/>
      <c r="V12" s="77" t="s">
        <v>161</v>
      </c>
      <c r="W12" s="79">
        <f>AVERAGE(H9,H12,H15,H18,H22,H25,H28,H31,H35,H38,H41,H44)</f>
        <v>10.583333333333334</v>
      </c>
      <c r="X12" s="79">
        <f t="shared" ref="X12:AG12" si="11">AVERAGE(I9,I12,I15,I18,I22,I25,I28,I31,I35,I38,I41,I44)</f>
        <v>99.666666666666671</v>
      </c>
      <c r="Y12" s="79">
        <f t="shared" si="11"/>
        <v>123.08333333333333</v>
      </c>
      <c r="Z12" s="79">
        <f t="shared" si="11"/>
        <v>5.916666666666667</v>
      </c>
      <c r="AA12" s="79">
        <f t="shared" si="11"/>
        <v>34.680833333333332</v>
      </c>
      <c r="AB12" s="79">
        <f t="shared" si="11"/>
        <v>258.16666666666669</v>
      </c>
      <c r="AC12" s="79">
        <f t="shared" si="11"/>
        <v>14.193333333333335</v>
      </c>
      <c r="AD12" s="79">
        <f t="shared" si="11"/>
        <v>1.659</v>
      </c>
      <c r="AE12" s="79">
        <f t="shared" si="11"/>
        <v>2.0727222222222221</v>
      </c>
      <c r="AF12" s="79">
        <f t="shared" si="11"/>
        <v>3.0292555555555549</v>
      </c>
      <c r="AG12" s="79">
        <f t="shared" si="11"/>
        <v>6.7609777777777778</v>
      </c>
      <c r="AJ12" s="19" t="str">
        <f t="shared" si="10"/>
        <v>W 60 %</v>
      </c>
      <c r="AK12" s="73">
        <f t="shared" si="10"/>
        <v>10</v>
      </c>
      <c r="AM12" s="19"/>
      <c r="AN12" s="73">
        <f>X16</f>
        <v>99.777777777777771</v>
      </c>
      <c r="AP12" s="19"/>
      <c r="AQ12" s="73">
        <f>Y16</f>
        <v>123.22222222222223</v>
      </c>
      <c r="AS12" s="19" t="str">
        <f t="shared" si="4"/>
        <v>W 60 %</v>
      </c>
      <c r="AT12" s="84">
        <f>Z16</f>
        <v>5.8888888888888893</v>
      </c>
      <c r="AV12" s="19"/>
      <c r="AW12" s="84">
        <f>AA16</f>
        <v>30.811111111111106</v>
      </c>
      <c r="AY12" s="19" t="s">
        <v>157</v>
      </c>
      <c r="AZ12" s="84">
        <f>AB16</f>
        <v>216.77777777777777</v>
      </c>
      <c r="BB12" s="19"/>
      <c r="BC12" s="84">
        <f>AC16</f>
        <v>12.915555555555555</v>
      </c>
      <c r="BE12" s="19" t="str">
        <f t="shared" si="5"/>
        <v>W 60 %</v>
      </c>
      <c r="BF12" s="83">
        <f>AD16</f>
        <v>1.4476666666666667</v>
      </c>
      <c r="BH12" s="19"/>
      <c r="BI12" s="83">
        <f>AE16</f>
        <v>1.9398888888888888</v>
      </c>
      <c r="BK12" s="19"/>
      <c r="BL12" s="83">
        <f>AF16</f>
        <v>2.8924888888888889</v>
      </c>
      <c r="BN12" s="19"/>
      <c r="BO12" s="83">
        <f>AG16</f>
        <v>6.280044444444445</v>
      </c>
    </row>
    <row r="13" spans="5:67" x14ac:dyDescent="0.25">
      <c r="E13" s="55">
        <v>1</v>
      </c>
      <c r="F13" s="55">
        <v>3</v>
      </c>
      <c r="G13" s="55">
        <v>1</v>
      </c>
      <c r="H13" s="74">
        <v>12</v>
      </c>
      <c r="I13" s="55">
        <v>98</v>
      </c>
      <c r="J13" s="64">
        <v>122</v>
      </c>
      <c r="K13" s="55">
        <v>5</v>
      </c>
      <c r="L13" s="69">
        <v>35.799999999999997</v>
      </c>
      <c r="M13" s="55">
        <v>179</v>
      </c>
      <c r="N13" s="55">
        <v>8.15</v>
      </c>
      <c r="O13" s="68">
        <v>2.13</v>
      </c>
      <c r="P13" s="68">
        <v>2.21</v>
      </c>
      <c r="Q13" s="68">
        <v>3.21</v>
      </c>
      <c r="R13" s="68">
        <v>7.55</v>
      </c>
      <c r="S13" s="76"/>
      <c r="T13" s="76"/>
      <c r="U13" s="76"/>
      <c r="V13" s="77" t="s">
        <v>152</v>
      </c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J13" s="19" t="str">
        <f t="shared" si="10"/>
        <v>W 80 %</v>
      </c>
      <c r="AK13" s="73">
        <f t="shared" si="10"/>
        <v>12</v>
      </c>
      <c r="AM13" s="19"/>
      <c r="AN13" s="73">
        <f>X17</f>
        <v>99.777777777777771</v>
      </c>
      <c r="AP13" s="19"/>
      <c r="AQ13" s="73">
        <f>Y17</f>
        <v>121.88888888888889</v>
      </c>
      <c r="AS13" s="19" t="str">
        <f t="shared" si="4"/>
        <v>W 80 %</v>
      </c>
      <c r="AT13" s="84">
        <f>Z17</f>
        <v>6.333333333333333</v>
      </c>
      <c r="AV13" s="19"/>
      <c r="AW13" s="84">
        <f>AA17</f>
        <v>37.072222222222223</v>
      </c>
      <c r="AY13" s="19" t="s">
        <v>156</v>
      </c>
      <c r="AZ13" s="84">
        <f>AB17</f>
        <v>275.22222222222223</v>
      </c>
      <c r="BB13" s="19"/>
      <c r="BC13" s="84">
        <f>AC17</f>
        <v>12.704444444444441</v>
      </c>
      <c r="BE13" s="19" t="str">
        <f t="shared" si="5"/>
        <v>W 80 %</v>
      </c>
      <c r="BF13" s="83">
        <f>AD17</f>
        <v>1.9178888888888888</v>
      </c>
      <c r="BH13" s="19"/>
      <c r="BI13" s="83">
        <f>AE17</f>
        <v>2.1997777777777774</v>
      </c>
      <c r="BK13" s="19"/>
      <c r="BL13" s="83">
        <f>AF17</f>
        <v>3.2168148148148146</v>
      </c>
      <c r="BN13" s="19"/>
      <c r="BO13" s="83">
        <f>AG17</f>
        <v>7.3344814814814816</v>
      </c>
    </row>
    <row r="14" spans="5:67" x14ac:dyDescent="0.25">
      <c r="E14" s="55">
        <v>1</v>
      </c>
      <c r="F14" s="55">
        <v>3</v>
      </c>
      <c r="G14" s="55">
        <v>2</v>
      </c>
      <c r="H14" s="74">
        <v>13</v>
      </c>
      <c r="I14" s="55">
        <v>102</v>
      </c>
      <c r="J14" s="64">
        <v>121</v>
      </c>
      <c r="K14" s="55">
        <v>6</v>
      </c>
      <c r="L14" s="69">
        <v>31.6</v>
      </c>
      <c r="M14" s="55">
        <v>190</v>
      </c>
      <c r="N14" s="55">
        <v>9.2799999999999994</v>
      </c>
      <c r="O14" s="71">
        <v>0.83</v>
      </c>
      <c r="P14" s="71">
        <v>1.9779999999999998</v>
      </c>
      <c r="Q14" s="71">
        <v>3.0893333333333328</v>
      </c>
      <c r="R14" s="68">
        <v>5.8973333333333322</v>
      </c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J14" s="19" t="str">
        <f t="shared" si="10"/>
        <v>W 100 %</v>
      </c>
      <c r="AK14" s="73">
        <f t="shared" si="10"/>
        <v>10.888888888888889</v>
      </c>
      <c r="AM14" s="19"/>
      <c r="AN14" s="73">
        <f>X18</f>
        <v>101.11111111111111</v>
      </c>
      <c r="AP14" s="19"/>
      <c r="AQ14" s="73">
        <f>Y18</f>
        <v>122.22222222222223</v>
      </c>
      <c r="AS14" s="19" t="str">
        <f t="shared" si="4"/>
        <v>W 100 %</v>
      </c>
      <c r="AT14" s="84">
        <f>Z18</f>
        <v>5.5555555555555554</v>
      </c>
      <c r="AV14" s="19"/>
      <c r="AW14" s="84">
        <f>AA18</f>
        <v>37.016666666666673</v>
      </c>
      <c r="AY14" s="19" t="s">
        <v>155</v>
      </c>
      <c r="AZ14" s="84">
        <f>AB18</f>
        <v>289.22222222222223</v>
      </c>
      <c r="BB14" s="19"/>
      <c r="BC14" s="84">
        <f>AC18</f>
        <v>15.16888888888889</v>
      </c>
      <c r="BE14" s="19" t="str">
        <f t="shared" si="5"/>
        <v>W 100 %</v>
      </c>
      <c r="BF14" s="83">
        <f>AD18</f>
        <v>1.8644444444444446</v>
      </c>
      <c r="BH14" s="19"/>
      <c r="BI14" s="83">
        <f>AE18</f>
        <v>2.1588888888888889</v>
      </c>
      <c r="BK14" s="19"/>
      <c r="BL14" s="83">
        <f>AF18</f>
        <v>3.0454074074074069</v>
      </c>
      <c r="BN14" s="19"/>
      <c r="BO14" s="83">
        <f>AG18</f>
        <v>7.0687407407407399</v>
      </c>
    </row>
    <row r="15" spans="5:67" x14ac:dyDescent="0.25">
      <c r="E15" s="55">
        <v>1</v>
      </c>
      <c r="F15" s="55">
        <v>3</v>
      </c>
      <c r="G15" s="55">
        <v>3</v>
      </c>
      <c r="H15" s="74">
        <v>11</v>
      </c>
      <c r="I15" s="55">
        <v>99</v>
      </c>
      <c r="J15" s="64">
        <v>122</v>
      </c>
      <c r="K15" s="55">
        <v>6</v>
      </c>
      <c r="L15" s="69">
        <v>32</v>
      </c>
      <c r="M15" s="55">
        <v>192</v>
      </c>
      <c r="N15" s="55">
        <v>8.36</v>
      </c>
      <c r="O15" s="68">
        <v>1.5</v>
      </c>
      <c r="P15" s="68">
        <v>1.796</v>
      </c>
      <c r="Q15" s="68">
        <v>2.3839999999999999</v>
      </c>
      <c r="R15" s="68">
        <v>5.68</v>
      </c>
      <c r="S15" s="76"/>
      <c r="T15" s="76"/>
      <c r="U15" s="76"/>
      <c r="V15" s="77" t="s">
        <v>158</v>
      </c>
      <c r="W15" s="79">
        <f>AVERAGE(H7:H9,H20:H22,H33:H35)</f>
        <v>10.444444444444445</v>
      </c>
      <c r="X15" s="79">
        <f t="shared" ref="X15:AG15" si="12">AVERAGE(I7:I9,I20:I22,I33:I35)</f>
        <v>99.111111111111114</v>
      </c>
      <c r="Y15" s="79">
        <f t="shared" si="12"/>
        <v>123</v>
      </c>
      <c r="Z15" s="79">
        <f t="shared" si="12"/>
        <v>5.5555555555555554</v>
      </c>
      <c r="AA15" s="79">
        <f t="shared" si="12"/>
        <v>33.152222222222221</v>
      </c>
      <c r="AB15" s="79">
        <f t="shared" si="12"/>
        <v>220.55555555555554</v>
      </c>
      <c r="AC15" s="79">
        <f t="shared" si="12"/>
        <v>12.137777777777778</v>
      </c>
      <c r="AD15" s="79">
        <f t="shared" si="12"/>
        <v>1.194</v>
      </c>
      <c r="AE15" s="79">
        <f t="shared" si="12"/>
        <v>1.7564444444444449</v>
      </c>
      <c r="AF15" s="79">
        <f t="shared" si="12"/>
        <v>2.6582222222222223</v>
      </c>
      <c r="AG15" s="79">
        <f t="shared" si="12"/>
        <v>5.6086666666666671</v>
      </c>
      <c r="AV15" s="19"/>
      <c r="AW15" s="19"/>
    </row>
    <row r="16" spans="5:67" x14ac:dyDescent="0.25">
      <c r="E16" s="55">
        <v>1</v>
      </c>
      <c r="F16" s="55">
        <v>4</v>
      </c>
      <c r="G16" s="55">
        <v>1</v>
      </c>
      <c r="H16" s="74">
        <v>14</v>
      </c>
      <c r="I16" s="55">
        <v>102</v>
      </c>
      <c r="J16" s="64">
        <v>121</v>
      </c>
      <c r="K16" s="55">
        <v>4</v>
      </c>
      <c r="L16" s="69">
        <v>30.75</v>
      </c>
      <c r="M16" s="55">
        <v>223</v>
      </c>
      <c r="N16" s="55">
        <v>17.05</v>
      </c>
      <c r="O16" s="68">
        <v>1.42</v>
      </c>
      <c r="P16" s="68">
        <v>1.5686666666666669</v>
      </c>
      <c r="Q16" s="68">
        <v>2.3033333333333332</v>
      </c>
      <c r="R16" s="68">
        <v>5.2919999999999998</v>
      </c>
      <c r="S16" s="76"/>
      <c r="T16" s="76"/>
      <c r="U16" s="76"/>
      <c r="V16" s="77" t="s">
        <v>157</v>
      </c>
      <c r="W16" s="79">
        <f>AVERAGE(H10:H12,H23:H25,H36:H38)</f>
        <v>10</v>
      </c>
      <c r="X16" s="79">
        <f t="shared" ref="X16:AG16" si="13">AVERAGE(I10:I12,I23:I25,I36:I38)</f>
        <v>99.777777777777771</v>
      </c>
      <c r="Y16" s="79">
        <f t="shared" si="13"/>
        <v>123.22222222222223</v>
      </c>
      <c r="Z16" s="79">
        <f t="shared" si="13"/>
        <v>5.8888888888888893</v>
      </c>
      <c r="AA16" s="79">
        <f t="shared" si="13"/>
        <v>30.811111111111106</v>
      </c>
      <c r="AB16" s="79">
        <f t="shared" si="13"/>
        <v>216.77777777777777</v>
      </c>
      <c r="AC16" s="79">
        <f t="shared" si="13"/>
        <v>12.915555555555555</v>
      </c>
      <c r="AD16" s="79">
        <f t="shared" si="13"/>
        <v>1.4476666666666667</v>
      </c>
      <c r="AE16" s="79">
        <f t="shared" si="13"/>
        <v>1.9398888888888888</v>
      </c>
      <c r="AF16" s="79">
        <f t="shared" si="13"/>
        <v>2.8924888888888889</v>
      </c>
      <c r="AG16" s="79">
        <f t="shared" si="13"/>
        <v>6.280044444444445</v>
      </c>
      <c r="AV16" s="19"/>
      <c r="AW16" s="19"/>
    </row>
    <row r="17" spans="5:49" x14ac:dyDescent="0.25">
      <c r="E17" s="55">
        <v>1</v>
      </c>
      <c r="F17" s="55">
        <v>4</v>
      </c>
      <c r="G17" s="55">
        <v>2</v>
      </c>
      <c r="H17" s="74">
        <v>12</v>
      </c>
      <c r="I17" s="55">
        <v>102</v>
      </c>
      <c r="J17" s="64">
        <v>121</v>
      </c>
      <c r="K17" s="55">
        <v>6</v>
      </c>
      <c r="L17" s="69">
        <v>26.3</v>
      </c>
      <c r="M17" s="55">
        <v>258</v>
      </c>
      <c r="N17" s="55">
        <v>5.79</v>
      </c>
      <c r="O17" s="68">
        <v>2.25</v>
      </c>
      <c r="P17" s="68">
        <v>1.4826666666666666</v>
      </c>
      <c r="Q17" s="71">
        <v>2.3706666666666667</v>
      </c>
      <c r="R17" s="68">
        <v>6.1033333333333335</v>
      </c>
      <c r="S17" s="76"/>
      <c r="T17" s="76"/>
      <c r="U17" s="76"/>
      <c r="V17" s="77" t="s">
        <v>156</v>
      </c>
      <c r="W17" s="79">
        <f>AVERAGE(H13:H15,H26:H28,H39:H41)</f>
        <v>12</v>
      </c>
      <c r="X17" s="79">
        <f t="shared" ref="X17:AG17" si="14">AVERAGE(I13:I15,I26:I28,I39:I41)</f>
        <v>99.777777777777771</v>
      </c>
      <c r="Y17" s="79">
        <f t="shared" si="14"/>
        <v>121.88888888888889</v>
      </c>
      <c r="Z17" s="79">
        <f t="shared" si="14"/>
        <v>6.333333333333333</v>
      </c>
      <c r="AA17" s="79">
        <f t="shared" si="14"/>
        <v>37.072222222222223</v>
      </c>
      <c r="AB17" s="79">
        <f t="shared" si="14"/>
        <v>275.22222222222223</v>
      </c>
      <c r="AC17" s="79">
        <f t="shared" si="14"/>
        <v>12.704444444444441</v>
      </c>
      <c r="AD17" s="79">
        <f t="shared" si="14"/>
        <v>1.9178888888888888</v>
      </c>
      <c r="AE17" s="79">
        <f t="shared" si="14"/>
        <v>2.1997777777777774</v>
      </c>
      <c r="AF17" s="79">
        <f t="shared" si="14"/>
        <v>3.2168148148148146</v>
      </c>
      <c r="AG17" s="79">
        <f t="shared" si="14"/>
        <v>7.3344814814814816</v>
      </c>
      <c r="AV17" s="19"/>
      <c r="AW17" s="19"/>
    </row>
    <row r="18" spans="5:49" x14ac:dyDescent="0.25">
      <c r="E18" s="55">
        <v>1</v>
      </c>
      <c r="F18" s="55">
        <v>4</v>
      </c>
      <c r="G18" s="55">
        <v>3</v>
      </c>
      <c r="H18" s="74">
        <v>11</v>
      </c>
      <c r="I18" s="55">
        <v>100</v>
      </c>
      <c r="J18" s="64">
        <v>125</v>
      </c>
      <c r="K18" s="55">
        <v>5</v>
      </c>
      <c r="L18" s="69">
        <v>37.6</v>
      </c>
      <c r="M18" s="55">
        <v>288</v>
      </c>
      <c r="N18" s="55">
        <v>13.38</v>
      </c>
      <c r="O18" s="68">
        <v>1.31</v>
      </c>
      <c r="P18" s="68">
        <v>1.5886666666666667</v>
      </c>
      <c r="Q18" s="68">
        <v>2.2266666666666666</v>
      </c>
      <c r="R18" s="68">
        <v>5.1253333333333337</v>
      </c>
      <c r="S18" s="76"/>
      <c r="T18" s="76"/>
      <c r="U18" s="76"/>
      <c r="V18" s="77" t="s">
        <v>155</v>
      </c>
      <c r="W18" s="79">
        <f>AVERAGE(H16:H18,H29:H31,H42:H44)</f>
        <v>10.888888888888889</v>
      </c>
      <c r="X18" s="79">
        <f t="shared" ref="X18:AG18" si="15">AVERAGE(I16:I18,I29:I31,I42:I44)</f>
        <v>101.11111111111111</v>
      </c>
      <c r="Y18" s="79">
        <f t="shared" si="15"/>
        <v>122.22222222222223</v>
      </c>
      <c r="Z18" s="79">
        <f t="shared" si="15"/>
        <v>5.5555555555555554</v>
      </c>
      <c r="AA18" s="79">
        <f t="shared" si="15"/>
        <v>37.016666666666673</v>
      </c>
      <c r="AB18" s="79">
        <f t="shared" si="15"/>
        <v>289.22222222222223</v>
      </c>
      <c r="AC18" s="79">
        <f t="shared" si="15"/>
        <v>15.16888888888889</v>
      </c>
      <c r="AD18" s="79">
        <f t="shared" si="15"/>
        <v>1.8644444444444446</v>
      </c>
      <c r="AE18" s="79">
        <f t="shared" si="15"/>
        <v>2.1588888888888889</v>
      </c>
      <c r="AF18" s="79">
        <f t="shared" si="15"/>
        <v>3.0454074074074069</v>
      </c>
      <c r="AG18" s="79">
        <f t="shared" si="15"/>
        <v>7.0687407407407399</v>
      </c>
      <c r="AV18" s="19"/>
      <c r="AW18" s="19"/>
    </row>
    <row r="19" spans="5:49" x14ac:dyDescent="0.25">
      <c r="E19" s="55">
        <v>2</v>
      </c>
      <c r="F19" s="55">
        <v>0</v>
      </c>
      <c r="G19" s="55">
        <v>0</v>
      </c>
      <c r="H19" s="81">
        <v>11</v>
      </c>
      <c r="I19" s="64">
        <v>102</v>
      </c>
      <c r="J19" s="64">
        <v>121</v>
      </c>
      <c r="K19" s="64">
        <v>5</v>
      </c>
      <c r="L19" s="82">
        <v>22.21</v>
      </c>
      <c r="M19" s="64">
        <v>154.22999999999999</v>
      </c>
      <c r="N19" s="64">
        <v>9.89</v>
      </c>
      <c r="O19" s="55">
        <v>2.4380000000000002</v>
      </c>
      <c r="P19" s="55">
        <v>2.56</v>
      </c>
      <c r="Q19" s="55">
        <v>2.6960000000000002</v>
      </c>
      <c r="R19" s="55">
        <v>7.7060000000000004</v>
      </c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</row>
    <row r="20" spans="5:49" x14ac:dyDescent="0.25">
      <c r="E20" s="55">
        <v>2</v>
      </c>
      <c r="F20" s="55">
        <v>1</v>
      </c>
      <c r="G20" s="55">
        <v>1</v>
      </c>
      <c r="H20" s="55">
        <v>9</v>
      </c>
      <c r="I20" s="55">
        <v>98</v>
      </c>
      <c r="J20" s="64">
        <v>121</v>
      </c>
      <c r="K20" s="55">
        <v>6</v>
      </c>
      <c r="L20" s="69">
        <v>33.1</v>
      </c>
      <c r="M20" s="55">
        <v>199</v>
      </c>
      <c r="N20" s="55">
        <v>10.07</v>
      </c>
      <c r="O20" s="68">
        <v>1.0660000000000001</v>
      </c>
      <c r="P20" s="68">
        <v>1.6539999999999999</v>
      </c>
      <c r="Q20" s="71">
        <v>2.19</v>
      </c>
      <c r="R20" s="68">
        <v>4.91</v>
      </c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</row>
    <row r="21" spans="5:49" x14ac:dyDescent="0.25">
      <c r="E21" s="55">
        <v>2</v>
      </c>
      <c r="F21" s="55">
        <v>1</v>
      </c>
      <c r="G21" s="55">
        <v>2</v>
      </c>
      <c r="H21" s="55">
        <v>7</v>
      </c>
      <c r="I21" s="55">
        <v>98</v>
      </c>
      <c r="J21" s="64">
        <v>122</v>
      </c>
      <c r="K21" s="55">
        <v>5</v>
      </c>
      <c r="L21" s="69">
        <v>19</v>
      </c>
      <c r="M21" s="55">
        <v>195</v>
      </c>
      <c r="N21" s="68">
        <v>14</v>
      </c>
      <c r="O21" s="68">
        <v>0.87</v>
      </c>
      <c r="P21" s="68">
        <v>1.75</v>
      </c>
      <c r="Q21" s="68">
        <v>2.8</v>
      </c>
      <c r="R21" s="68">
        <v>5.42</v>
      </c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</row>
    <row r="22" spans="5:49" x14ac:dyDescent="0.25">
      <c r="E22" s="55">
        <v>2</v>
      </c>
      <c r="F22" s="55">
        <v>1</v>
      </c>
      <c r="G22" s="55">
        <v>3</v>
      </c>
      <c r="H22" s="55">
        <v>9</v>
      </c>
      <c r="I22" s="55">
        <v>98</v>
      </c>
      <c r="J22" s="64">
        <v>125</v>
      </c>
      <c r="K22" s="55">
        <v>6</v>
      </c>
      <c r="L22" s="69">
        <v>42.5</v>
      </c>
      <c r="M22" s="55">
        <v>255</v>
      </c>
      <c r="N22" s="55">
        <v>11.97</v>
      </c>
      <c r="O22" s="68">
        <v>0.89</v>
      </c>
      <c r="P22" s="68">
        <v>1.25</v>
      </c>
      <c r="Q22" s="68">
        <v>2.5680000000000001</v>
      </c>
      <c r="R22" s="68">
        <v>4.7080000000000002</v>
      </c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</row>
    <row r="23" spans="5:49" x14ac:dyDescent="0.25">
      <c r="E23" s="55">
        <v>2</v>
      </c>
      <c r="F23" s="55">
        <v>2</v>
      </c>
      <c r="G23" s="55">
        <v>1</v>
      </c>
      <c r="H23" s="55">
        <v>12</v>
      </c>
      <c r="I23" s="55">
        <v>100</v>
      </c>
      <c r="J23" s="64">
        <v>125</v>
      </c>
      <c r="K23" s="55">
        <v>6</v>
      </c>
      <c r="L23" s="69">
        <v>36.799999999999997</v>
      </c>
      <c r="M23" s="55">
        <v>221</v>
      </c>
      <c r="N23" s="55">
        <v>10.18</v>
      </c>
      <c r="O23" s="68">
        <v>0.81799999999999995</v>
      </c>
      <c r="P23" s="68">
        <v>1.369</v>
      </c>
      <c r="Q23" s="68">
        <v>2.5019999999999998</v>
      </c>
      <c r="R23" s="68">
        <v>4.6890000000000001</v>
      </c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</row>
    <row r="24" spans="5:49" x14ac:dyDescent="0.25">
      <c r="E24" s="55">
        <v>2</v>
      </c>
      <c r="F24" s="55">
        <v>2</v>
      </c>
      <c r="G24" s="55">
        <v>2</v>
      </c>
      <c r="H24" s="55">
        <v>7</v>
      </c>
      <c r="I24" s="55">
        <v>98</v>
      </c>
      <c r="J24" s="64">
        <v>122</v>
      </c>
      <c r="K24" s="55">
        <v>5</v>
      </c>
      <c r="L24" s="69">
        <v>29.6</v>
      </c>
      <c r="M24" s="55">
        <v>248</v>
      </c>
      <c r="N24" s="55">
        <v>16.079999999999998</v>
      </c>
      <c r="O24" s="68">
        <v>1.0920000000000001</v>
      </c>
      <c r="P24" s="68">
        <v>1.6040000000000001</v>
      </c>
      <c r="Q24" s="68">
        <v>2.6459999999999999</v>
      </c>
      <c r="R24" s="68">
        <v>5.3420000000000005</v>
      </c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</row>
    <row r="25" spans="5:49" x14ac:dyDescent="0.25">
      <c r="E25" s="55">
        <v>2</v>
      </c>
      <c r="F25" s="55">
        <v>2</v>
      </c>
      <c r="G25" s="55">
        <v>3</v>
      </c>
      <c r="H25" s="55">
        <v>10</v>
      </c>
      <c r="I25" s="55">
        <v>99</v>
      </c>
      <c r="J25" s="64">
        <v>124</v>
      </c>
      <c r="K25" s="55">
        <v>7</v>
      </c>
      <c r="L25" s="69">
        <v>20.399999999999999</v>
      </c>
      <c r="M25" s="55">
        <v>243</v>
      </c>
      <c r="N25" s="55">
        <v>16.18</v>
      </c>
      <c r="O25" s="68">
        <v>1.86</v>
      </c>
      <c r="P25" s="68">
        <v>2.5219999999999998</v>
      </c>
      <c r="Q25" s="68">
        <v>3.3220000000000001</v>
      </c>
      <c r="R25" s="68">
        <v>7.7039999999999997</v>
      </c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</row>
    <row r="26" spans="5:49" x14ac:dyDescent="0.25">
      <c r="E26" s="55">
        <v>2</v>
      </c>
      <c r="F26" s="55">
        <v>3</v>
      </c>
      <c r="G26" s="55">
        <v>1</v>
      </c>
      <c r="H26" s="55">
        <v>11</v>
      </c>
      <c r="I26" s="55">
        <v>99</v>
      </c>
      <c r="J26" s="64">
        <v>121</v>
      </c>
      <c r="K26" s="55">
        <v>8</v>
      </c>
      <c r="L26" s="69">
        <v>35.5</v>
      </c>
      <c r="M26" s="55">
        <v>284</v>
      </c>
      <c r="N26" s="55">
        <v>13.7</v>
      </c>
      <c r="O26" s="68">
        <v>2.6309999999999998</v>
      </c>
      <c r="P26" s="68">
        <v>2.024</v>
      </c>
      <c r="Q26" s="68">
        <v>2.762</v>
      </c>
      <c r="R26" s="68">
        <v>7.4169999999999998</v>
      </c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</row>
    <row r="27" spans="5:49" x14ac:dyDescent="0.25">
      <c r="E27" s="55">
        <v>2</v>
      </c>
      <c r="F27" s="55">
        <v>3</v>
      </c>
      <c r="G27" s="55">
        <v>2</v>
      </c>
      <c r="H27" s="55">
        <v>11</v>
      </c>
      <c r="I27" s="55">
        <v>98</v>
      </c>
      <c r="J27" s="64">
        <v>123</v>
      </c>
      <c r="K27" s="55">
        <v>6</v>
      </c>
      <c r="L27" s="69">
        <v>38.1</v>
      </c>
      <c r="M27" s="55">
        <v>229</v>
      </c>
      <c r="N27" s="55">
        <v>10.32</v>
      </c>
      <c r="O27" s="68">
        <v>1.1359999999999999</v>
      </c>
      <c r="P27" s="68">
        <v>1.8779999999999999</v>
      </c>
      <c r="Q27" s="68">
        <v>3.23</v>
      </c>
      <c r="R27" s="68">
        <v>6.2439999999999998</v>
      </c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</row>
    <row r="28" spans="5:49" x14ac:dyDescent="0.25">
      <c r="E28" s="55">
        <v>2</v>
      </c>
      <c r="F28" s="55">
        <v>3</v>
      </c>
      <c r="G28" s="55">
        <v>3</v>
      </c>
      <c r="H28" s="55">
        <v>9</v>
      </c>
      <c r="I28" s="55">
        <v>99</v>
      </c>
      <c r="J28" s="64">
        <v>122</v>
      </c>
      <c r="K28" s="55">
        <v>7</v>
      </c>
      <c r="L28" s="69">
        <v>31.2</v>
      </c>
      <c r="M28" s="55">
        <v>289</v>
      </c>
      <c r="N28" s="55">
        <v>12.23</v>
      </c>
      <c r="O28" s="68">
        <v>2.56</v>
      </c>
      <c r="P28" s="68">
        <v>2.3759999999999999</v>
      </c>
      <c r="Q28" s="68">
        <v>3.476</v>
      </c>
      <c r="R28" s="68">
        <v>8.411999999999999</v>
      </c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</row>
    <row r="29" spans="5:49" x14ac:dyDescent="0.25">
      <c r="E29" s="55">
        <v>2</v>
      </c>
      <c r="F29" s="55">
        <v>4</v>
      </c>
      <c r="G29" s="55">
        <v>1</v>
      </c>
      <c r="H29" s="55">
        <v>11</v>
      </c>
      <c r="I29" s="55">
        <v>102</v>
      </c>
      <c r="J29" s="64">
        <v>121</v>
      </c>
      <c r="K29" s="55">
        <v>5</v>
      </c>
      <c r="L29" s="69">
        <v>38.4</v>
      </c>
      <c r="M29" s="55">
        <v>342</v>
      </c>
      <c r="N29" s="55">
        <v>15.94</v>
      </c>
      <c r="O29" s="68">
        <v>2.0739999999999998</v>
      </c>
      <c r="P29" s="68">
        <v>2.6120000000000001</v>
      </c>
      <c r="Q29" s="68">
        <v>3.7</v>
      </c>
      <c r="R29" s="68">
        <v>8.3859999999999992</v>
      </c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</row>
    <row r="30" spans="5:49" x14ac:dyDescent="0.25">
      <c r="E30" s="55">
        <v>2</v>
      </c>
      <c r="F30" s="55">
        <v>4</v>
      </c>
      <c r="G30" s="55">
        <v>2</v>
      </c>
      <c r="H30" s="55">
        <v>7</v>
      </c>
      <c r="I30" s="55">
        <v>102</v>
      </c>
      <c r="J30" s="64">
        <v>122</v>
      </c>
      <c r="K30" s="55">
        <v>9</v>
      </c>
      <c r="L30" s="69">
        <v>38.799999999999997</v>
      </c>
      <c r="M30" s="55">
        <v>340</v>
      </c>
      <c r="N30" s="55">
        <v>17.309999999999999</v>
      </c>
      <c r="O30" s="68">
        <v>2.8</v>
      </c>
      <c r="P30" s="68">
        <v>1.74</v>
      </c>
      <c r="Q30" s="68">
        <v>2.82</v>
      </c>
      <c r="R30" s="68">
        <v>7.3599999999999994</v>
      </c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</row>
    <row r="31" spans="5:49" x14ac:dyDescent="0.25">
      <c r="E31" s="55">
        <v>2</v>
      </c>
      <c r="F31" s="55">
        <v>4</v>
      </c>
      <c r="G31" s="55">
        <v>3</v>
      </c>
      <c r="H31" s="55">
        <v>9</v>
      </c>
      <c r="I31" s="55">
        <v>99</v>
      </c>
      <c r="J31" s="64">
        <v>123</v>
      </c>
      <c r="K31" s="55">
        <v>6</v>
      </c>
      <c r="L31" s="69">
        <v>35.5</v>
      </c>
      <c r="M31" s="55">
        <v>273</v>
      </c>
      <c r="N31" s="55">
        <v>12.46</v>
      </c>
      <c r="O31" s="68">
        <v>1.39</v>
      </c>
      <c r="P31" s="68">
        <v>2.0960000000000001</v>
      </c>
      <c r="Q31" s="68">
        <v>3.3039999999999998</v>
      </c>
      <c r="R31" s="68">
        <v>6.7899999999999991</v>
      </c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</row>
    <row r="32" spans="5:49" x14ac:dyDescent="0.25">
      <c r="E32" s="55">
        <v>3</v>
      </c>
      <c r="F32" s="55">
        <v>0</v>
      </c>
      <c r="G32" s="55">
        <v>0</v>
      </c>
      <c r="H32" s="64">
        <v>12</v>
      </c>
      <c r="I32" s="64">
        <v>100</v>
      </c>
      <c r="J32" s="64">
        <v>125</v>
      </c>
      <c r="K32" s="64">
        <v>4</v>
      </c>
      <c r="L32" s="82">
        <v>19.3</v>
      </c>
      <c r="M32" s="64">
        <v>158.4</v>
      </c>
      <c r="N32" s="64">
        <v>9.33</v>
      </c>
      <c r="O32" s="55">
        <v>1.052</v>
      </c>
      <c r="P32" s="55">
        <v>1.716</v>
      </c>
      <c r="Q32" s="55">
        <v>2.0459999999999998</v>
      </c>
      <c r="R32" s="55">
        <v>4.8140000000000001</v>
      </c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</row>
    <row r="33" spans="5:33" x14ac:dyDescent="0.25">
      <c r="E33" s="55">
        <v>3</v>
      </c>
      <c r="F33" s="55">
        <v>1</v>
      </c>
      <c r="G33" s="55">
        <v>1</v>
      </c>
      <c r="H33" s="55">
        <v>11</v>
      </c>
      <c r="I33" s="55">
        <v>98</v>
      </c>
      <c r="J33" s="64">
        <v>121</v>
      </c>
      <c r="K33" s="55">
        <v>4</v>
      </c>
      <c r="L33" s="69">
        <v>39.5</v>
      </c>
      <c r="M33" s="55">
        <v>278</v>
      </c>
      <c r="N33" s="55">
        <v>12.19</v>
      </c>
      <c r="O33" s="68">
        <v>2.57</v>
      </c>
      <c r="P33" s="68">
        <v>2.2040000000000002</v>
      </c>
      <c r="Q33" s="68">
        <v>2.99</v>
      </c>
      <c r="R33" s="68">
        <v>7.7640000000000002</v>
      </c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</row>
    <row r="34" spans="5:33" x14ac:dyDescent="0.25">
      <c r="E34" s="55">
        <v>3</v>
      </c>
      <c r="F34" s="55">
        <v>1</v>
      </c>
      <c r="G34" s="55">
        <v>2</v>
      </c>
      <c r="H34" s="55">
        <v>12</v>
      </c>
      <c r="I34" s="55">
        <v>100</v>
      </c>
      <c r="J34" s="64">
        <v>123</v>
      </c>
      <c r="K34" s="55">
        <v>6</v>
      </c>
      <c r="L34" s="69">
        <v>36.799999999999997</v>
      </c>
      <c r="M34" s="55">
        <v>221</v>
      </c>
      <c r="N34" s="55">
        <v>10.3</v>
      </c>
      <c r="O34" s="68">
        <v>0.97799999999999998</v>
      </c>
      <c r="P34" s="68">
        <v>2.37</v>
      </c>
      <c r="Q34" s="68">
        <v>2.87</v>
      </c>
      <c r="R34" s="80">
        <v>6.218</v>
      </c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</row>
    <row r="35" spans="5:33" x14ac:dyDescent="0.25">
      <c r="E35" s="55">
        <v>3</v>
      </c>
      <c r="F35" s="55">
        <v>1</v>
      </c>
      <c r="G35" s="55">
        <v>3</v>
      </c>
      <c r="H35" s="55">
        <v>11</v>
      </c>
      <c r="I35" s="55">
        <v>98</v>
      </c>
      <c r="J35" s="64">
        <v>121</v>
      </c>
      <c r="K35" s="55">
        <v>5</v>
      </c>
      <c r="L35" s="69">
        <v>36.200000000000003</v>
      </c>
      <c r="M35" s="55">
        <v>281</v>
      </c>
      <c r="N35" s="55">
        <v>18.350000000000001</v>
      </c>
      <c r="O35" s="68">
        <v>1.59</v>
      </c>
      <c r="P35" s="68">
        <v>1.96</v>
      </c>
      <c r="Q35" s="68">
        <v>3.496</v>
      </c>
      <c r="R35" s="68">
        <v>7.0459999999999994</v>
      </c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</row>
    <row r="36" spans="5:33" x14ac:dyDescent="0.25">
      <c r="E36" s="55">
        <v>3</v>
      </c>
      <c r="F36" s="55">
        <v>2</v>
      </c>
      <c r="G36" s="55">
        <v>1</v>
      </c>
      <c r="H36" s="55">
        <v>8</v>
      </c>
      <c r="I36" s="55">
        <v>98</v>
      </c>
      <c r="J36" s="64">
        <v>121</v>
      </c>
      <c r="K36" s="55">
        <v>6</v>
      </c>
      <c r="L36" s="69">
        <v>38.6</v>
      </c>
      <c r="M36" s="55">
        <v>262</v>
      </c>
      <c r="N36" s="55">
        <v>13.26</v>
      </c>
      <c r="O36" s="68">
        <v>1.038</v>
      </c>
      <c r="P36" s="68">
        <v>2.234</v>
      </c>
      <c r="Q36" s="68">
        <v>3.4279999999999999</v>
      </c>
      <c r="R36" s="68">
        <v>6.7</v>
      </c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</row>
    <row r="37" spans="5:33" x14ac:dyDescent="0.25">
      <c r="E37" s="55">
        <v>3</v>
      </c>
      <c r="F37" s="55">
        <v>2</v>
      </c>
      <c r="G37" s="55">
        <v>2</v>
      </c>
      <c r="H37" s="55">
        <v>12</v>
      </c>
      <c r="I37" s="55">
        <v>102</v>
      </c>
      <c r="J37" s="64">
        <v>124</v>
      </c>
      <c r="K37" s="55">
        <v>8</v>
      </c>
      <c r="L37" s="69">
        <v>24.6</v>
      </c>
      <c r="M37" s="55">
        <v>197</v>
      </c>
      <c r="N37" s="55">
        <v>13.48</v>
      </c>
      <c r="O37" s="68">
        <v>1.583</v>
      </c>
      <c r="P37" s="68">
        <v>1.528</v>
      </c>
      <c r="Q37" s="68">
        <v>2.3439999999999999</v>
      </c>
      <c r="R37" s="68">
        <v>5.4550000000000001</v>
      </c>
    </row>
    <row r="38" spans="5:33" x14ac:dyDescent="0.25">
      <c r="E38" s="55">
        <v>3</v>
      </c>
      <c r="F38" s="55">
        <v>2</v>
      </c>
      <c r="G38" s="55">
        <v>3</v>
      </c>
      <c r="H38" s="55">
        <v>10</v>
      </c>
      <c r="I38" s="55">
        <v>102</v>
      </c>
      <c r="J38" s="64">
        <v>121</v>
      </c>
      <c r="K38" s="55">
        <v>5</v>
      </c>
      <c r="L38" s="69">
        <v>20.2</v>
      </c>
      <c r="M38" s="55">
        <v>201</v>
      </c>
      <c r="N38" s="55">
        <v>16.170000000000002</v>
      </c>
      <c r="O38" s="68">
        <v>2.8180000000000001</v>
      </c>
      <c r="P38" s="68">
        <v>3.1819999999999999</v>
      </c>
      <c r="Q38" s="68">
        <v>3.8664000000000001</v>
      </c>
      <c r="R38" s="68">
        <v>9.8664000000000005</v>
      </c>
    </row>
    <row r="39" spans="5:33" x14ac:dyDescent="0.25">
      <c r="E39" s="55">
        <v>3</v>
      </c>
      <c r="F39" s="55">
        <v>3</v>
      </c>
      <c r="G39" s="55">
        <v>1</v>
      </c>
      <c r="H39" s="55">
        <v>11</v>
      </c>
      <c r="I39" s="55">
        <v>102</v>
      </c>
      <c r="J39" s="64">
        <v>121</v>
      </c>
      <c r="K39" s="55">
        <v>8</v>
      </c>
      <c r="L39" s="69">
        <v>41.35</v>
      </c>
      <c r="M39" s="55">
        <v>359</v>
      </c>
      <c r="N39" s="55">
        <v>16.989999999999998</v>
      </c>
      <c r="O39" s="68">
        <v>2.5640000000000001</v>
      </c>
      <c r="P39" s="68">
        <v>2.6819999999999999</v>
      </c>
      <c r="Q39" s="68">
        <v>3.5</v>
      </c>
      <c r="R39" s="68">
        <v>8.7460000000000004</v>
      </c>
    </row>
    <row r="40" spans="5:33" x14ac:dyDescent="0.25">
      <c r="E40" s="55">
        <v>3</v>
      </c>
      <c r="F40" s="55">
        <v>3</v>
      </c>
      <c r="G40" s="55">
        <v>2</v>
      </c>
      <c r="H40" s="55">
        <v>14</v>
      </c>
      <c r="I40" s="55">
        <v>99</v>
      </c>
      <c r="J40" s="64">
        <v>124</v>
      </c>
      <c r="K40" s="55">
        <v>5</v>
      </c>
      <c r="L40" s="69">
        <v>43.8</v>
      </c>
      <c r="M40" s="55">
        <v>369</v>
      </c>
      <c r="N40" s="55">
        <v>16.63</v>
      </c>
      <c r="O40" s="68">
        <v>1.3879999999999999</v>
      </c>
      <c r="P40" s="68">
        <v>2.3199999999999998</v>
      </c>
      <c r="Q40" s="68">
        <v>3.65</v>
      </c>
      <c r="R40" s="68">
        <v>7.3579999999999997</v>
      </c>
    </row>
    <row r="41" spans="5:33" x14ac:dyDescent="0.25">
      <c r="E41" s="55">
        <v>3</v>
      </c>
      <c r="F41" s="55">
        <v>3</v>
      </c>
      <c r="G41" s="55">
        <v>3</v>
      </c>
      <c r="H41" s="55">
        <v>16</v>
      </c>
      <c r="I41" s="55">
        <v>102</v>
      </c>
      <c r="J41" s="64">
        <v>121</v>
      </c>
      <c r="K41" s="55">
        <v>6</v>
      </c>
      <c r="L41" s="69">
        <v>44.3</v>
      </c>
      <c r="M41" s="55">
        <v>386</v>
      </c>
      <c r="N41" s="55">
        <v>18.68</v>
      </c>
      <c r="O41" s="68">
        <v>2.5219999999999998</v>
      </c>
      <c r="P41" s="68">
        <v>2.5339999999999998</v>
      </c>
      <c r="Q41" s="68">
        <v>3.65</v>
      </c>
      <c r="R41" s="68">
        <v>8.7059999999999995</v>
      </c>
    </row>
    <row r="42" spans="5:33" x14ac:dyDescent="0.25">
      <c r="E42" s="55">
        <v>3</v>
      </c>
      <c r="F42" s="55">
        <v>4</v>
      </c>
      <c r="G42" s="55">
        <v>1</v>
      </c>
      <c r="H42" s="55">
        <v>14</v>
      </c>
      <c r="I42" s="55">
        <v>102</v>
      </c>
      <c r="J42" s="64">
        <v>121</v>
      </c>
      <c r="K42" s="55">
        <v>5</v>
      </c>
      <c r="L42" s="69">
        <v>44.4</v>
      </c>
      <c r="M42" s="55">
        <v>322</v>
      </c>
      <c r="N42" s="55">
        <v>19.21</v>
      </c>
      <c r="O42" s="68">
        <v>2.298</v>
      </c>
      <c r="P42" s="68">
        <v>2.8959999999999999</v>
      </c>
      <c r="Q42" s="68">
        <v>4.33</v>
      </c>
      <c r="R42" s="68">
        <v>9.5240000000000009</v>
      </c>
    </row>
    <row r="43" spans="5:33" x14ac:dyDescent="0.25">
      <c r="E43" s="55">
        <v>3</v>
      </c>
      <c r="F43" s="55">
        <v>4</v>
      </c>
      <c r="G43" s="55">
        <v>2</v>
      </c>
      <c r="H43" s="55">
        <v>11</v>
      </c>
      <c r="I43" s="55">
        <v>102</v>
      </c>
      <c r="J43" s="64">
        <v>121</v>
      </c>
      <c r="K43" s="55">
        <v>5</v>
      </c>
      <c r="L43" s="69">
        <v>41.2</v>
      </c>
      <c r="M43" s="55">
        <v>356</v>
      </c>
      <c r="N43" s="55">
        <v>16.23</v>
      </c>
      <c r="O43" s="68">
        <v>1.76</v>
      </c>
      <c r="P43" s="68">
        <v>3.1179999999999999</v>
      </c>
      <c r="Q43" s="68">
        <v>3.5960000000000001</v>
      </c>
      <c r="R43" s="68">
        <v>8.4740000000000002</v>
      </c>
    </row>
    <row r="44" spans="5:33" x14ac:dyDescent="0.25">
      <c r="E44" s="55">
        <v>3</v>
      </c>
      <c r="F44" s="55">
        <v>4</v>
      </c>
      <c r="G44" s="55">
        <v>3</v>
      </c>
      <c r="H44" s="55">
        <v>9</v>
      </c>
      <c r="I44" s="55">
        <v>99</v>
      </c>
      <c r="J44" s="64">
        <v>125</v>
      </c>
      <c r="K44" s="55">
        <v>5</v>
      </c>
      <c r="L44" s="69">
        <v>40.200000000000003</v>
      </c>
      <c r="M44" s="55">
        <v>201</v>
      </c>
      <c r="N44" s="55">
        <v>19.149999999999999</v>
      </c>
      <c r="O44" s="68">
        <v>1.478</v>
      </c>
      <c r="P44" s="68">
        <v>2.3279999999999998</v>
      </c>
      <c r="Q44" s="68">
        <v>2.758</v>
      </c>
      <c r="R44" s="68">
        <v>6.5640000000000001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Adnan Zaman</dc:creator>
  <cp:lastModifiedBy>hcbul</cp:lastModifiedBy>
  <dcterms:created xsi:type="dcterms:W3CDTF">2023-05-16T05:29:06Z</dcterms:created>
  <dcterms:modified xsi:type="dcterms:W3CDTF">2023-08-17T10:50:18Z</dcterms:modified>
</cp:coreProperties>
</file>