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29"/>
  <workbookPr defaultThemeVersion="166925"/>
  <xr:revisionPtr revIDLastSave="137" documentId="11_E60897F41BE170836B02CE998F75CCDC64E183C8" xr6:coauthVersionLast="47" xr6:coauthVersionMax="47" xr10:uidLastSave="{2BF969DB-5D28-42FD-87F6-34EA1704B45D}"/>
  <bookViews>
    <workbookView xWindow="240" yWindow="105" windowWidth="14805" windowHeight="8010" firstSheet="1" activeTab="1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" i="2"/>
  <c r="K13" i="2"/>
  <c r="N3" i="2"/>
  <c r="R1" i="2"/>
  <c r="B13" i="2"/>
  <c r="D3" i="2"/>
  <c r="H1" i="2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4" i="1"/>
  <c r="J1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4" i="1"/>
  <c r="F14" i="1"/>
  <c r="E15" i="1"/>
  <c r="E16" i="1"/>
  <c r="E17" i="1"/>
  <c r="E18" i="1"/>
  <c r="E19" i="1"/>
  <c r="E20" i="1"/>
  <c r="C14" i="1"/>
  <c r="E5" i="1"/>
  <c r="E6" i="1"/>
  <c r="E7" i="1"/>
  <c r="E8" i="1"/>
  <c r="E9" i="1"/>
  <c r="E10" i="1"/>
  <c r="E11" i="1"/>
  <c r="E12" i="1"/>
  <c r="E13" i="1"/>
  <c r="E14" i="1"/>
  <c r="G14" i="1" s="1"/>
  <c r="E4" i="1"/>
  <c r="G3" i="1"/>
  <c r="F3" i="1"/>
  <c r="F4" i="1"/>
  <c r="G4" i="1" s="1"/>
  <c r="I2" i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P2" i="2" l="1"/>
  <c r="E2" i="2"/>
  <c r="F2" i="2" s="1"/>
  <c r="E3" i="2"/>
  <c r="N4" i="2"/>
  <c r="P3" i="2"/>
  <c r="D4" i="2"/>
  <c r="E4" i="2" s="1"/>
  <c r="F3" i="2"/>
  <c r="N5" i="2" l="1"/>
  <c r="P4" i="2"/>
  <c r="D5" i="2"/>
  <c r="E5" i="2" s="1"/>
  <c r="F4" i="2"/>
  <c r="N6" i="2" l="1"/>
  <c r="P5" i="2"/>
  <c r="D6" i="2"/>
  <c r="E6" i="2" s="1"/>
  <c r="F5" i="2"/>
  <c r="N7" i="2" l="1"/>
  <c r="P6" i="2"/>
  <c r="D7" i="2"/>
  <c r="E7" i="2" s="1"/>
  <c r="F6" i="2"/>
  <c r="N8" i="2" l="1"/>
  <c r="P7" i="2"/>
  <c r="D8" i="2"/>
  <c r="E8" i="2" s="1"/>
  <c r="F7" i="2"/>
  <c r="N9" i="2" l="1"/>
  <c r="P8" i="2"/>
  <c r="D9" i="2"/>
  <c r="E9" i="2" s="1"/>
  <c r="F8" i="2"/>
  <c r="N10" i="2" l="1"/>
  <c r="P9" i="2"/>
  <c r="D10" i="2"/>
  <c r="E10" i="2" s="1"/>
  <c r="F9" i="2"/>
  <c r="N11" i="2" l="1"/>
  <c r="P10" i="2"/>
  <c r="D11" i="2"/>
  <c r="E11" i="2" s="1"/>
  <c r="F10" i="2"/>
  <c r="N12" i="2" l="1"/>
  <c r="P11" i="2"/>
  <c r="D12" i="2"/>
  <c r="E12" i="2" s="1"/>
  <c r="F11" i="2"/>
  <c r="N13" i="2" l="1"/>
  <c r="P12" i="2"/>
  <c r="D13" i="2"/>
  <c r="E13" i="2" s="1"/>
  <c r="F12" i="2"/>
  <c r="N14" i="2" l="1"/>
  <c r="P13" i="2"/>
  <c r="D14" i="2"/>
  <c r="E14" i="2" s="1"/>
  <c r="F13" i="2"/>
  <c r="N15" i="2" l="1"/>
  <c r="P14" i="2"/>
  <c r="D15" i="2"/>
  <c r="E15" i="2" s="1"/>
  <c r="F14" i="2"/>
  <c r="N16" i="2" l="1"/>
  <c r="P15" i="2"/>
  <c r="D16" i="2"/>
  <c r="E16" i="2" s="1"/>
  <c r="F15" i="2"/>
  <c r="N17" i="2" l="1"/>
  <c r="P16" i="2"/>
  <c r="D17" i="2"/>
  <c r="E17" i="2" s="1"/>
  <c r="F16" i="2"/>
  <c r="N18" i="2" l="1"/>
  <c r="P17" i="2"/>
  <c r="D18" i="2"/>
  <c r="E18" i="2" s="1"/>
  <c r="F17" i="2"/>
  <c r="N19" i="2" l="1"/>
  <c r="P19" i="2" s="1"/>
  <c r="P18" i="2"/>
  <c r="D19" i="2"/>
  <c r="F18" i="2"/>
  <c r="E19" i="2" l="1"/>
  <c r="F1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tc={1A884E35-3E31-43D8-859F-57C89B14D8AA}</author>
  </authors>
  <commentList>
    <comment ref="D2" authorId="0" shapeId="0" xr:uid="{1A884E35-3E31-43D8-859F-57C89B14D8AA}">
      <text>
        <t>[Threaded comment]
Your version of Excel allows you to read this threaded comment; however, any edits to it will get removed if the file is opened in a newer version of Excel. Learn more: https://go.microsoft.com/fwlink/?linkid=870924
Comment:
    encoder reading/9.1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tc={EB72E99C-B8C1-421B-B6E9-CA6EFC888320}</author>
    <author>tc={B619BD55-914F-422C-91EE-51CABCCDD89F}</author>
  </authors>
  <commentList>
    <comment ref="C1" authorId="0" shapeId="0" xr:uid="{EB72E99C-B8C1-421B-B6E9-CA6EFC888320}">
      <text>
        <t>[Threaded comment]
Your version of Excel allows you to read this threaded comment; however, any edits to it will get removed if the file is opened in a newer version of Excel. Learn more: https://go.microsoft.com/fwlink/?linkid=870924
Comment:
    encoder reading/9.1</t>
      </text>
    </comment>
    <comment ref="L1" authorId="1" shapeId="0" xr:uid="{B619BD55-914F-422C-91EE-51CABCCDD89F}">
      <text>
        <t>[Threaded comment]
Your version of Excel allows you to read this threaded comment; however, any edits to it will get removed if the file is opened in a newer version of Excel. Learn more: https://go.microsoft.com/fwlink/?linkid=870924
Comment:
    encoder reading/9.1</t>
      </text>
    </comment>
  </commentList>
</comments>
</file>

<file path=xl/sharedStrings.xml><?xml version="1.0" encoding="utf-8"?>
<sst xmlns="http://schemas.openxmlformats.org/spreadsheetml/2006/main" count="81" uniqueCount="29">
  <si>
    <r>
      <t>Reading number</t>
    </r>
    <r>
      <rPr>
        <sz val="11"/>
        <rFont val="Calibri"/>
        <family val="2"/>
        <charset val="1"/>
      </rPr>
      <t> </t>
    </r>
  </si>
  <si>
    <t>Done motion[deg]  </t>
  </si>
  <si>
    <r>
      <t>Encoder [deg]</t>
    </r>
    <r>
      <rPr>
        <sz val="11"/>
        <rFont val="Calibri"/>
        <family val="2"/>
        <charset val="1"/>
      </rPr>
      <t> </t>
    </r>
  </si>
  <si>
    <r>
      <t>Protractor [deg]</t>
    </r>
    <r>
      <rPr>
        <sz val="11"/>
        <rFont val="Calibri"/>
        <family val="2"/>
        <charset val="1"/>
      </rPr>
      <t> </t>
    </r>
  </si>
  <si>
    <t>error [deg]</t>
  </si>
  <si>
    <t>error before gears[deg]</t>
  </si>
  <si>
    <t>initial offset</t>
  </si>
  <si>
    <t>encoder diff</t>
  </si>
  <si>
    <r>
      <t>1</t>
    </r>
    <r>
      <rPr>
        <sz val="11"/>
        <rFont val="Calibri"/>
        <family val="2"/>
        <charset val="1"/>
      </rPr>
      <t> </t>
    </r>
  </si>
  <si>
    <t>Initial position</t>
  </si>
  <si>
    <r>
      <t>2</t>
    </r>
    <r>
      <rPr>
        <sz val="11"/>
        <rFont val="Calibri"/>
        <family val="2"/>
        <charset val="1"/>
      </rPr>
      <t> </t>
    </r>
  </si>
  <si>
    <r>
      <t>3</t>
    </r>
    <r>
      <rPr>
        <sz val="11"/>
        <rFont val="Calibri"/>
        <family val="2"/>
        <charset val="1"/>
      </rPr>
      <t> </t>
    </r>
  </si>
  <si>
    <r>
      <t>4</t>
    </r>
    <r>
      <rPr>
        <sz val="11"/>
        <rFont val="Calibri"/>
        <family val="2"/>
        <charset val="1"/>
      </rPr>
      <t> </t>
    </r>
  </si>
  <si>
    <r>
      <t>5</t>
    </r>
    <r>
      <rPr>
        <sz val="11"/>
        <rFont val="Calibri"/>
        <family val="2"/>
        <charset val="1"/>
      </rPr>
      <t> </t>
    </r>
  </si>
  <si>
    <r>
      <t>6</t>
    </r>
    <r>
      <rPr>
        <sz val="11"/>
        <rFont val="Calibri"/>
        <family val="2"/>
        <charset val="1"/>
      </rPr>
      <t> </t>
    </r>
  </si>
  <si>
    <r>
      <t>7</t>
    </r>
    <r>
      <rPr>
        <sz val="11"/>
        <rFont val="Calibri"/>
        <family val="2"/>
        <charset val="1"/>
      </rPr>
      <t> </t>
    </r>
  </si>
  <si>
    <r>
      <t>8</t>
    </r>
    <r>
      <rPr>
        <sz val="11"/>
        <rFont val="Calibri"/>
        <family val="2"/>
        <charset val="1"/>
      </rPr>
      <t> </t>
    </r>
  </si>
  <si>
    <r>
      <t>9</t>
    </r>
    <r>
      <rPr>
        <sz val="11"/>
        <rFont val="Calibri"/>
        <family val="2"/>
        <charset val="1"/>
      </rPr>
      <t> </t>
    </r>
  </si>
  <si>
    <r>
      <t>10</t>
    </r>
    <r>
      <rPr>
        <sz val="11"/>
        <rFont val="Calibri"/>
        <family val="2"/>
        <charset val="1"/>
      </rPr>
      <t> </t>
    </r>
  </si>
  <si>
    <r>
      <t>11</t>
    </r>
    <r>
      <rPr>
        <sz val="11"/>
        <rFont val="Calibri"/>
        <family val="2"/>
        <charset val="1"/>
      </rPr>
      <t> </t>
    </r>
  </si>
  <si>
    <r>
      <t>12</t>
    </r>
    <r>
      <rPr>
        <sz val="11"/>
        <rFont val="Calibri"/>
        <family val="2"/>
        <charset val="1"/>
      </rPr>
      <t> </t>
    </r>
  </si>
  <si>
    <r>
      <t>13</t>
    </r>
    <r>
      <rPr>
        <sz val="11"/>
        <rFont val="Calibri"/>
        <family val="2"/>
        <charset val="1"/>
      </rPr>
      <t> </t>
    </r>
  </si>
  <si>
    <r>
      <t>14</t>
    </r>
    <r>
      <rPr>
        <sz val="11"/>
        <rFont val="Calibri"/>
        <family val="2"/>
        <charset val="1"/>
      </rPr>
      <t> </t>
    </r>
  </si>
  <si>
    <r>
      <t>15</t>
    </r>
    <r>
      <rPr>
        <sz val="11"/>
        <rFont val="Calibri"/>
        <family val="2"/>
        <charset val="1"/>
      </rPr>
      <t> </t>
    </r>
  </si>
  <si>
    <r>
      <t>16</t>
    </r>
    <r>
      <rPr>
        <sz val="11"/>
        <rFont val="Calibri"/>
        <family val="2"/>
        <charset val="1"/>
      </rPr>
      <t> </t>
    </r>
  </si>
  <si>
    <r>
      <t>17</t>
    </r>
    <r>
      <rPr>
        <sz val="11"/>
        <rFont val="Calibri"/>
        <family val="2"/>
        <charset val="1"/>
      </rPr>
      <t> </t>
    </r>
  </si>
  <si>
    <r>
      <t>18</t>
    </r>
    <r>
      <rPr>
        <sz val="11"/>
        <rFont val="Calibri"/>
        <family val="2"/>
        <charset val="1"/>
      </rPr>
      <t> </t>
    </r>
  </si>
  <si>
    <t>Encoder + offset</t>
  </si>
  <si>
    <t>average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</si>
</sst>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name val="Calibri"/>
      <family val="2"/>
      <charset val="1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hal Nowinski [el18mn]" id="{FBCB6039-7B25-4AF5-B844-AC507B146CF5}" userId="S::el18mn@leeds.ac.uk::a517ac0e-a3c6-45cf-a3e2-80bea6de66d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3-01-31T10:04:26.43" personId="{FBCB6039-7B25-4AF5-B844-AC507B146CF5}" id="{1A884E35-3E31-43D8-859F-57C89B14D8AA}">
    <text>encoder reading/9.1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3-01-31T10:04:26.43" personId="{FBCB6039-7B25-4AF5-B844-AC507B146CF5}" id="{EB72E99C-B8C1-421B-B6E9-CA6EFC888320}">
    <text>encoder reading/9.1</text>
  </threadedComment>
  <threadedComment ref="L1" dT="2023-01-31T10:04:26.43" personId="{FBCB6039-7B25-4AF5-B844-AC507B146CF5}" id="{B619BD55-914F-422C-91EE-51CABCCDD89F}">
    <text>encoder reading/9.1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24"/>
  <sheetViews>
    <sheetView topLeftCell="D1" workbookViewId="0">
      <selection activeCell="D30" sqref="D30"/>
    </sheetView>
  </sheetViews>
  <sheetFormatPr defaultRowHeight="15"/>
  <cols>
    <col min="3" max="3" width="18.28515625" bestFit="1" customWidth="1"/>
    <col min="4" max="4" width="13.85546875" bestFit="1" customWidth="1"/>
    <col min="5" max="5" width="15.7109375" bestFit="1" customWidth="1"/>
    <col min="6" max="6" width="10.5703125" bestFit="1" customWidth="1"/>
    <col min="7" max="7" width="22" bestFit="1" customWidth="1"/>
    <col min="8" max="8" width="13.7109375" bestFit="1" customWidth="1"/>
  </cols>
  <sheetData>
    <row r="2" spans="2:12">
      <c r="B2" s="1" t="s">
        <v>0</v>
      </c>
      <c r="C2" s="2" t="s">
        <v>1</v>
      </c>
      <c r="D2" s="1" t="s">
        <v>2</v>
      </c>
      <c r="E2" s="1" t="s">
        <v>3</v>
      </c>
      <c r="F2" t="s">
        <v>4</v>
      </c>
      <c r="G2" t="s">
        <v>5</v>
      </c>
      <c r="H2" t="s">
        <v>6</v>
      </c>
      <c r="I2">
        <f>E3-D3</f>
        <v>81.594999999999999</v>
      </c>
      <c r="K2" t="s">
        <v>7</v>
      </c>
    </row>
    <row r="3" spans="2:12">
      <c r="B3" s="1" t="s">
        <v>8</v>
      </c>
      <c r="C3" s="2" t="s">
        <v>9</v>
      </c>
      <c r="D3" s="1">
        <v>8.4049999999999994</v>
      </c>
      <c r="E3" s="1">
        <v>90</v>
      </c>
      <c r="F3">
        <f>E3-D3-$I$2</f>
        <v>0</v>
      </c>
      <c r="G3">
        <f>F3/9.1</f>
        <v>0</v>
      </c>
    </row>
    <row r="4" spans="2:12">
      <c r="B4" s="1" t="s">
        <v>10</v>
      </c>
      <c r="C4" s="1">
        <v>180</v>
      </c>
      <c r="D4" s="1">
        <v>169.95500000000001</v>
      </c>
      <c r="E4" s="1">
        <f>E3+C4</f>
        <v>270</v>
      </c>
      <c r="F4">
        <f>E4-D4-$I$2</f>
        <v>18.449999999999989</v>
      </c>
      <c r="G4">
        <f t="shared" ref="G4:G24" si="0">F4/9.1</f>
        <v>2.0274725274725265</v>
      </c>
      <c r="J4" s="1">
        <v>180</v>
      </c>
      <c r="K4">
        <f>SUM(D4-D3)</f>
        <v>161.55000000000001</v>
      </c>
      <c r="L4">
        <f>SUM(J4-K4)</f>
        <v>18.449999999999989</v>
      </c>
    </row>
    <row r="5" spans="2:12">
      <c r="B5" s="1" t="s">
        <v>11</v>
      </c>
      <c r="C5" s="1">
        <v>180</v>
      </c>
      <c r="D5" s="1">
        <v>351.44299999999998</v>
      </c>
      <c r="E5" s="1">
        <f t="shared" ref="E5:E24" si="1">E4+C5</f>
        <v>450</v>
      </c>
      <c r="F5">
        <f>E5-D5-$I$2</f>
        <v>16.962000000000018</v>
      </c>
      <c r="G5">
        <f t="shared" si="0"/>
        <v>1.8639560439560459</v>
      </c>
      <c r="J5" s="1">
        <v>180</v>
      </c>
      <c r="K5">
        <f t="shared" ref="K5:K20" si="2">SUM(D5-D4)</f>
        <v>181.48799999999997</v>
      </c>
      <c r="L5">
        <f t="shared" ref="L5:L20" si="3">SUM(J5-K5)</f>
        <v>-1.4879999999999711</v>
      </c>
    </row>
    <row r="6" spans="2:12">
      <c r="B6" s="1" t="s">
        <v>12</v>
      </c>
      <c r="C6" s="1">
        <v>180</v>
      </c>
      <c r="D6" s="1">
        <v>530.274</v>
      </c>
      <c r="E6" s="1">
        <f t="shared" si="1"/>
        <v>630</v>
      </c>
      <c r="F6">
        <f t="shared" ref="F6:F24" si="4">E6-D6-$I$2</f>
        <v>18.131</v>
      </c>
      <c r="G6">
        <f t="shared" si="0"/>
        <v>1.9924175824175825</v>
      </c>
      <c r="J6" s="1">
        <v>180</v>
      </c>
      <c r="K6">
        <f t="shared" si="2"/>
        <v>178.83100000000002</v>
      </c>
      <c r="L6">
        <f t="shared" si="3"/>
        <v>1.1689999999999827</v>
      </c>
    </row>
    <row r="7" spans="2:12">
      <c r="B7" s="1" t="s">
        <v>13</v>
      </c>
      <c r="C7" s="1">
        <v>180</v>
      </c>
      <c r="D7" s="1">
        <v>711.43</v>
      </c>
      <c r="E7" s="1">
        <f t="shared" si="1"/>
        <v>810</v>
      </c>
      <c r="F7">
        <f t="shared" si="4"/>
        <v>16.975000000000051</v>
      </c>
      <c r="G7">
        <f t="shared" si="0"/>
        <v>1.865384615384621</v>
      </c>
      <c r="J7" s="1">
        <v>180</v>
      </c>
      <c r="K7">
        <f t="shared" si="2"/>
        <v>181.15599999999995</v>
      </c>
      <c r="L7">
        <f t="shared" si="3"/>
        <v>-1.1559999999999491</v>
      </c>
    </row>
    <row r="8" spans="2:12">
      <c r="B8" s="1" t="s">
        <v>14</v>
      </c>
      <c r="C8" s="1">
        <v>180</v>
      </c>
      <c r="D8" s="1">
        <v>889.755</v>
      </c>
      <c r="E8" s="1">
        <f t="shared" si="1"/>
        <v>990</v>
      </c>
      <c r="F8">
        <f t="shared" si="4"/>
        <v>18.650000000000006</v>
      </c>
      <c r="G8">
        <f t="shared" si="0"/>
        <v>2.0494505494505502</v>
      </c>
      <c r="J8" s="1">
        <v>180</v>
      </c>
      <c r="K8">
        <f t="shared" si="2"/>
        <v>178.32500000000005</v>
      </c>
      <c r="L8">
        <f t="shared" si="3"/>
        <v>1.6749999999999545</v>
      </c>
    </row>
    <row r="9" spans="2:12">
      <c r="B9" s="1" t="s">
        <v>15</v>
      </c>
      <c r="C9" s="1">
        <v>180</v>
      </c>
      <c r="D9" s="1">
        <v>1071.8699999999999</v>
      </c>
      <c r="E9" s="1">
        <f t="shared" si="1"/>
        <v>1170</v>
      </c>
      <c r="F9">
        <f t="shared" si="4"/>
        <v>16.53500000000011</v>
      </c>
      <c r="G9">
        <f t="shared" si="0"/>
        <v>1.8170329670329792</v>
      </c>
      <c r="J9" s="1">
        <v>180</v>
      </c>
      <c r="K9">
        <f t="shared" si="2"/>
        <v>182.1149999999999</v>
      </c>
      <c r="L9">
        <f t="shared" si="3"/>
        <v>-2.1149999999998954</v>
      </c>
    </row>
    <row r="10" spans="2:12">
      <c r="B10" s="1" t="s">
        <v>16</v>
      </c>
      <c r="C10" s="1">
        <v>180</v>
      </c>
      <c r="D10" s="1">
        <v>1249.58</v>
      </c>
      <c r="E10" s="1">
        <f t="shared" si="1"/>
        <v>1350</v>
      </c>
      <c r="F10">
        <f t="shared" si="4"/>
        <v>18.825000000000074</v>
      </c>
      <c r="G10">
        <f t="shared" si="0"/>
        <v>2.0686813186813269</v>
      </c>
      <c r="J10" s="1">
        <v>180</v>
      </c>
      <c r="K10">
        <f t="shared" si="2"/>
        <v>177.71000000000004</v>
      </c>
      <c r="L10">
        <f t="shared" si="3"/>
        <v>2.2899999999999636</v>
      </c>
    </row>
    <row r="11" spans="2:12">
      <c r="B11" s="1" t="s">
        <v>17</v>
      </c>
      <c r="C11" s="1">
        <v>180</v>
      </c>
      <c r="D11" s="1">
        <v>1431.8</v>
      </c>
      <c r="E11" s="1">
        <f t="shared" si="1"/>
        <v>1530</v>
      </c>
      <c r="F11">
        <f t="shared" si="4"/>
        <v>16.605000000000047</v>
      </c>
      <c r="G11">
        <f t="shared" si="0"/>
        <v>1.82472527472528</v>
      </c>
      <c r="J11" s="1">
        <v>180</v>
      </c>
      <c r="K11">
        <f t="shared" si="2"/>
        <v>182.22000000000003</v>
      </c>
      <c r="L11">
        <f t="shared" si="3"/>
        <v>-2.2200000000000273</v>
      </c>
    </row>
    <row r="12" spans="2:12">
      <c r="B12" s="1" t="s">
        <v>18</v>
      </c>
      <c r="C12" s="1">
        <v>180</v>
      </c>
      <c r="D12" s="1">
        <v>1609.88</v>
      </c>
      <c r="E12" s="1">
        <f t="shared" si="1"/>
        <v>1710</v>
      </c>
      <c r="F12">
        <f t="shared" si="4"/>
        <v>18.524999999999892</v>
      </c>
      <c r="G12">
        <f t="shared" si="0"/>
        <v>2.035714285714274</v>
      </c>
      <c r="J12" s="1">
        <v>180</v>
      </c>
      <c r="K12">
        <f t="shared" si="2"/>
        <v>178.08000000000015</v>
      </c>
      <c r="L12">
        <f t="shared" si="3"/>
        <v>1.9199999999998454</v>
      </c>
    </row>
    <row r="13" spans="2:12">
      <c r="B13" s="1" t="s">
        <v>19</v>
      </c>
      <c r="C13" s="1">
        <v>180</v>
      </c>
      <c r="D13" s="1">
        <v>1791.63</v>
      </c>
      <c r="E13" s="1">
        <f t="shared" si="1"/>
        <v>1890</v>
      </c>
      <c r="F13">
        <f t="shared" si="4"/>
        <v>16.774999999999892</v>
      </c>
      <c r="G13">
        <f t="shared" si="0"/>
        <v>1.8434065934065815</v>
      </c>
      <c r="J13" s="1">
        <v>180</v>
      </c>
      <c r="K13">
        <f t="shared" si="2"/>
        <v>181.75</v>
      </c>
      <c r="L13">
        <f t="shared" si="3"/>
        <v>-1.75</v>
      </c>
    </row>
    <row r="14" spans="2:12">
      <c r="B14" s="1" t="s">
        <v>20</v>
      </c>
      <c r="C14" s="2">
        <f>3600+360</f>
        <v>3960</v>
      </c>
      <c r="D14" s="1">
        <v>5751.44</v>
      </c>
      <c r="E14" s="1">
        <f t="shared" si="1"/>
        <v>5850</v>
      </c>
      <c r="F14">
        <f>E14-D14-$I$2</f>
        <v>16.965000000000401</v>
      </c>
      <c r="G14">
        <f t="shared" si="0"/>
        <v>1.8642857142857585</v>
      </c>
      <c r="J14" s="2">
        <f>3600+360</f>
        <v>3960</v>
      </c>
      <c r="K14">
        <f t="shared" si="2"/>
        <v>3959.8099999999995</v>
      </c>
      <c r="L14">
        <f t="shared" si="3"/>
        <v>0.19000000000050932</v>
      </c>
    </row>
    <row r="15" spans="2:12">
      <c r="B15" s="1" t="s">
        <v>21</v>
      </c>
      <c r="C15" s="1">
        <v>180</v>
      </c>
      <c r="D15" s="1">
        <v>5929.8</v>
      </c>
      <c r="E15" s="1">
        <f>E14+C15</f>
        <v>6030</v>
      </c>
      <c r="F15">
        <f t="shared" si="4"/>
        <v>18.604999999999819</v>
      </c>
      <c r="G15">
        <f t="shared" si="0"/>
        <v>2.0445054945054748</v>
      </c>
      <c r="J15" s="1">
        <v>180</v>
      </c>
      <c r="K15">
        <f t="shared" si="2"/>
        <v>178.36000000000058</v>
      </c>
      <c r="L15">
        <f t="shared" si="3"/>
        <v>1.6399999999994179</v>
      </c>
    </row>
    <row r="16" spans="2:12">
      <c r="B16" s="1" t="s">
        <v>22</v>
      </c>
      <c r="C16" s="1">
        <v>180</v>
      </c>
      <c r="D16" s="1">
        <v>6112.05</v>
      </c>
      <c r="E16" s="1">
        <f t="shared" si="1"/>
        <v>6210</v>
      </c>
      <c r="F16">
        <f t="shared" si="4"/>
        <v>16.354999999999819</v>
      </c>
      <c r="G16">
        <f t="shared" si="0"/>
        <v>1.7972527472527275</v>
      </c>
      <c r="J16" s="1">
        <v>180</v>
      </c>
      <c r="K16">
        <f t="shared" si="2"/>
        <v>182.25</v>
      </c>
      <c r="L16">
        <f t="shared" si="3"/>
        <v>-2.25</v>
      </c>
    </row>
    <row r="17" spans="2:12">
      <c r="B17" s="1" t="s">
        <v>23</v>
      </c>
      <c r="C17" s="1">
        <v>90</v>
      </c>
      <c r="D17" s="1">
        <v>6199.97</v>
      </c>
      <c r="E17" s="1">
        <f t="shared" si="1"/>
        <v>6300</v>
      </c>
      <c r="F17">
        <f t="shared" si="4"/>
        <v>18.434999999999746</v>
      </c>
      <c r="G17">
        <f t="shared" si="0"/>
        <v>2.0258241758241482</v>
      </c>
      <c r="J17" s="1">
        <v>90</v>
      </c>
      <c r="K17">
        <f t="shared" si="2"/>
        <v>87.920000000000073</v>
      </c>
      <c r="L17">
        <f t="shared" si="3"/>
        <v>2.0799999999999272</v>
      </c>
    </row>
    <row r="18" spans="2:12">
      <c r="B18" s="1" t="s">
        <v>24</v>
      </c>
      <c r="C18" s="1">
        <v>30</v>
      </c>
      <c r="D18" s="1">
        <v>6228.39</v>
      </c>
      <c r="E18" s="1">
        <f t="shared" si="1"/>
        <v>6330</v>
      </c>
      <c r="F18">
        <f t="shared" si="4"/>
        <v>20.014999999999674</v>
      </c>
      <c r="G18">
        <f t="shared" si="0"/>
        <v>2.1994505494505137</v>
      </c>
      <c r="J18" s="1">
        <v>30</v>
      </c>
      <c r="K18">
        <f t="shared" si="2"/>
        <v>28.420000000000073</v>
      </c>
      <c r="L18">
        <f t="shared" si="3"/>
        <v>1.5799999999999272</v>
      </c>
    </row>
    <row r="19" spans="2:12">
      <c r="B19" s="1" t="s">
        <v>25</v>
      </c>
      <c r="C19" s="1">
        <v>60</v>
      </c>
      <c r="D19" s="1">
        <v>6289.46</v>
      </c>
      <c r="E19" s="1">
        <f t="shared" si="1"/>
        <v>6390</v>
      </c>
      <c r="F19">
        <f t="shared" si="4"/>
        <v>18.944999999999965</v>
      </c>
      <c r="G19">
        <f t="shared" si="0"/>
        <v>2.081868131868128</v>
      </c>
      <c r="J19" s="1">
        <v>60</v>
      </c>
      <c r="K19">
        <f t="shared" si="2"/>
        <v>61.069999999999709</v>
      </c>
      <c r="L19">
        <f t="shared" si="3"/>
        <v>-1.069999999999709</v>
      </c>
    </row>
    <row r="20" spans="2:12">
      <c r="B20" s="1" t="s">
        <v>26</v>
      </c>
      <c r="C20" s="1">
        <v>270</v>
      </c>
      <c r="D20" s="1">
        <v>6559.77</v>
      </c>
      <c r="E20" s="1">
        <f t="shared" si="1"/>
        <v>6660</v>
      </c>
      <c r="F20">
        <f t="shared" si="4"/>
        <v>18.634999999999565</v>
      </c>
      <c r="G20">
        <f t="shared" si="0"/>
        <v>2.0478021978021501</v>
      </c>
      <c r="J20" s="1">
        <v>270</v>
      </c>
      <c r="K20">
        <f t="shared" si="2"/>
        <v>270.3100000000004</v>
      </c>
      <c r="L20">
        <f t="shared" si="3"/>
        <v>-0.31000000000040018</v>
      </c>
    </row>
    <row r="21" spans="2:12">
      <c r="B21" s="1"/>
      <c r="C21" s="1"/>
      <c r="D21" s="1"/>
      <c r="E21" s="1"/>
    </row>
    <row r="22" spans="2:12">
      <c r="B22" s="1"/>
      <c r="C22" s="1"/>
      <c r="D22" s="1"/>
      <c r="E22" s="1"/>
    </row>
    <row r="23" spans="2:12">
      <c r="B23" s="1"/>
      <c r="C23" s="1"/>
      <c r="D23" s="1"/>
      <c r="E23" s="1"/>
    </row>
    <row r="24" spans="2:12">
      <c r="B24" s="1"/>
      <c r="C24" s="1"/>
      <c r="D24" s="1"/>
      <c r="E24" s="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E9F90-E6A6-471D-9193-0706F3912F4A}">
  <dimension ref="A1:S19"/>
  <sheetViews>
    <sheetView tabSelected="1" workbookViewId="0">
      <selection activeCell="S7" sqref="S7"/>
    </sheetView>
  </sheetViews>
  <sheetFormatPr defaultRowHeight="15"/>
  <cols>
    <col min="12" max="12" width="0" hidden="1" customWidth="1"/>
    <col min="13" max="13" width="15.5703125" bestFit="1" customWidth="1"/>
  </cols>
  <sheetData>
    <row r="1" spans="1:19">
      <c r="A1" s="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>
        <f>D2-C2</f>
        <v>58.745999999999995</v>
      </c>
      <c r="J1" s="1" t="s">
        <v>0</v>
      </c>
      <c r="K1" s="2" t="s">
        <v>1</v>
      </c>
      <c r="L1" s="1" t="s">
        <v>2</v>
      </c>
      <c r="M1" s="1" t="s">
        <v>27</v>
      </c>
      <c r="N1" s="1" t="s">
        <v>3</v>
      </c>
      <c r="O1" t="s">
        <v>4</v>
      </c>
      <c r="P1" t="s">
        <v>5</v>
      </c>
      <c r="Q1" t="s">
        <v>6</v>
      </c>
      <c r="R1">
        <f>N2-L2</f>
        <v>58.745999999999995</v>
      </c>
    </row>
    <row r="2" spans="1:19">
      <c r="A2" s="1" t="s">
        <v>8</v>
      </c>
      <c r="B2" s="2" t="s">
        <v>9</v>
      </c>
      <c r="C2" s="1">
        <v>31.254000000000001</v>
      </c>
      <c r="D2" s="1">
        <v>90</v>
      </c>
      <c r="E2">
        <f>D2-C2-$H$1</f>
        <v>0</v>
      </c>
      <c r="F2">
        <f>E2/9.1</f>
        <v>0</v>
      </c>
      <c r="J2" s="1" t="s">
        <v>8</v>
      </c>
      <c r="K2" s="2" t="s">
        <v>9</v>
      </c>
      <c r="L2" s="1">
        <v>31.254000000000001</v>
      </c>
      <c r="M2" s="1">
        <f>L2+$R$1</f>
        <v>90</v>
      </c>
      <c r="N2" s="1">
        <v>90</v>
      </c>
      <c r="O2">
        <f>ABS(N2-L2-$H$1)</f>
        <v>0</v>
      </c>
      <c r="P2">
        <f>O2/9.1</f>
        <v>0</v>
      </c>
    </row>
    <row r="3" spans="1:19">
      <c r="A3" s="1" t="s">
        <v>10</v>
      </c>
      <c r="B3" s="1">
        <v>180</v>
      </c>
      <c r="C3" s="1">
        <v>211.322</v>
      </c>
      <c r="D3" s="1">
        <f>D2+B3</f>
        <v>270</v>
      </c>
      <c r="E3">
        <f t="shared" ref="E3:E19" si="0">D3-C3-$H$1</f>
        <v>-6.799999999999784E-2</v>
      </c>
      <c r="F3">
        <f t="shared" ref="F3:F19" si="1">E3/9.1</f>
        <v>-7.4725274725272357E-3</v>
      </c>
      <c r="J3" s="1" t="s">
        <v>10</v>
      </c>
      <c r="K3" s="1">
        <v>180</v>
      </c>
      <c r="L3" s="1">
        <v>211.322</v>
      </c>
      <c r="M3" s="1">
        <f t="shared" ref="M3:M19" si="2">L3+$R$1</f>
        <v>270.06799999999998</v>
      </c>
      <c r="N3" s="1">
        <f>N2+K3</f>
        <v>270</v>
      </c>
      <c r="O3">
        <f t="shared" ref="O3:O19" si="3">ABS(N3-L3-$H$1)</f>
        <v>6.799999999999784E-2</v>
      </c>
      <c r="P3">
        <f t="shared" ref="P3:P19" si="4">O3/9.1</f>
        <v>7.4725274725272357E-3</v>
      </c>
    </row>
    <row r="4" spans="1:19">
      <c r="A4" s="1" t="s">
        <v>11</v>
      </c>
      <c r="B4" s="1">
        <v>180</v>
      </c>
      <c r="C4" s="1">
        <v>390.351</v>
      </c>
      <c r="D4" s="1">
        <f t="shared" ref="D4:D19" si="5">D3+B4</f>
        <v>450</v>
      </c>
      <c r="E4">
        <f t="shared" si="0"/>
        <v>0.9030000000000058</v>
      </c>
      <c r="F4">
        <f t="shared" si="1"/>
        <v>9.9230769230769872E-2</v>
      </c>
      <c r="J4" s="1" t="s">
        <v>11</v>
      </c>
      <c r="K4" s="1">
        <v>180</v>
      </c>
      <c r="L4" s="1">
        <v>390.351</v>
      </c>
      <c r="M4" s="1">
        <f t="shared" si="2"/>
        <v>449.09699999999998</v>
      </c>
      <c r="N4" s="1">
        <f t="shared" ref="N4:N13" si="6">N3+K4</f>
        <v>450</v>
      </c>
      <c r="O4">
        <f t="shared" si="3"/>
        <v>0.9030000000000058</v>
      </c>
      <c r="P4">
        <f t="shared" si="4"/>
        <v>9.9230769230769872E-2</v>
      </c>
    </row>
    <row r="5" spans="1:19">
      <c r="A5" s="1" t="s">
        <v>12</v>
      </c>
      <c r="B5" s="1">
        <v>180</v>
      </c>
      <c r="C5" s="1">
        <v>571.69600000000003</v>
      </c>
      <c r="D5" s="1">
        <f t="shared" si="5"/>
        <v>630</v>
      </c>
      <c r="E5">
        <f t="shared" si="0"/>
        <v>-0.44200000000002149</v>
      </c>
      <c r="F5">
        <f t="shared" si="1"/>
        <v>-4.8571428571430937E-2</v>
      </c>
      <c r="J5" s="1" t="s">
        <v>12</v>
      </c>
      <c r="K5" s="1">
        <v>180</v>
      </c>
      <c r="L5" s="1">
        <v>571.69600000000003</v>
      </c>
      <c r="M5" s="1">
        <f t="shared" si="2"/>
        <v>630.44200000000001</v>
      </c>
      <c r="N5" s="1">
        <f t="shared" si="6"/>
        <v>630</v>
      </c>
      <c r="O5">
        <f t="shared" si="3"/>
        <v>0.44200000000002149</v>
      </c>
      <c r="P5">
        <f t="shared" si="4"/>
        <v>4.8571428571430937E-2</v>
      </c>
    </row>
    <row r="6" spans="1:19">
      <c r="A6" s="1" t="s">
        <v>13</v>
      </c>
      <c r="B6" s="1">
        <v>180</v>
      </c>
      <c r="C6" s="1">
        <v>750.15300000000002</v>
      </c>
      <c r="D6" s="1">
        <f t="shared" si="5"/>
        <v>810</v>
      </c>
      <c r="E6">
        <f t="shared" si="0"/>
        <v>1.1009999999999849</v>
      </c>
      <c r="F6">
        <f t="shared" si="1"/>
        <v>0.12098901098900933</v>
      </c>
      <c r="J6" s="1" t="s">
        <v>13</v>
      </c>
      <c r="K6" s="1">
        <v>180</v>
      </c>
      <c r="L6" s="1">
        <v>750.15300000000002</v>
      </c>
      <c r="M6" s="1">
        <f t="shared" si="2"/>
        <v>808.899</v>
      </c>
      <c r="N6" s="1">
        <f t="shared" si="6"/>
        <v>810</v>
      </c>
      <c r="O6">
        <f t="shared" si="3"/>
        <v>1.1009999999999849</v>
      </c>
      <c r="P6">
        <f t="shared" si="4"/>
        <v>0.12098901098900933</v>
      </c>
      <c r="R6" t="s">
        <v>28</v>
      </c>
      <c r="S6">
        <f>AVERAGE(O3:O19)</f>
        <v>0.75111764705877615</v>
      </c>
    </row>
    <row r="7" spans="1:19">
      <c r="A7" s="1" t="s">
        <v>14</v>
      </c>
      <c r="B7" s="1">
        <v>180</v>
      </c>
      <c r="C7" s="1">
        <v>931.56100000000004</v>
      </c>
      <c r="D7" s="1">
        <f t="shared" si="5"/>
        <v>990</v>
      </c>
      <c r="E7">
        <f t="shared" si="0"/>
        <v>-0.30700000000003058</v>
      </c>
      <c r="F7">
        <f t="shared" si="1"/>
        <v>-3.3736263736267098E-2</v>
      </c>
      <c r="J7" s="1" t="s">
        <v>14</v>
      </c>
      <c r="K7" s="1">
        <v>180</v>
      </c>
      <c r="L7" s="1">
        <v>931.56100000000004</v>
      </c>
      <c r="M7" s="1">
        <f t="shared" si="2"/>
        <v>990.30700000000002</v>
      </c>
      <c r="N7" s="1">
        <f t="shared" si="6"/>
        <v>990</v>
      </c>
      <c r="O7">
        <f t="shared" si="3"/>
        <v>0.30700000000003058</v>
      </c>
      <c r="P7">
        <f t="shared" si="4"/>
        <v>3.3736263736267098E-2</v>
      </c>
    </row>
    <row r="8" spans="1:19">
      <c r="A8" s="1" t="s">
        <v>15</v>
      </c>
      <c r="B8" s="1">
        <v>180</v>
      </c>
      <c r="C8" s="1">
        <v>1110.23</v>
      </c>
      <c r="D8" s="1">
        <f t="shared" si="5"/>
        <v>1170</v>
      </c>
      <c r="E8">
        <f t="shared" si="0"/>
        <v>1.0239999999999867</v>
      </c>
      <c r="F8">
        <f t="shared" si="1"/>
        <v>0.11252747252747107</v>
      </c>
      <c r="J8" s="1" t="s">
        <v>15</v>
      </c>
      <c r="K8" s="1">
        <v>180</v>
      </c>
      <c r="L8" s="1">
        <v>1110.23</v>
      </c>
      <c r="M8" s="1">
        <f t="shared" si="2"/>
        <v>1168.9760000000001</v>
      </c>
      <c r="N8" s="1">
        <f t="shared" si="6"/>
        <v>1170</v>
      </c>
      <c r="O8">
        <f t="shared" si="3"/>
        <v>1.0239999999999867</v>
      </c>
      <c r="P8">
        <f t="shared" si="4"/>
        <v>0.11252747252747107</v>
      </c>
    </row>
    <row r="9" spans="1:19">
      <c r="A9" s="1" t="s">
        <v>16</v>
      </c>
      <c r="B9" s="1">
        <v>180</v>
      </c>
      <c r="C9" s="1">
        <v>1292.21</v>
      </c>
      <c r="D9" s="1">
        <f t="shared" si="5"/>
        <v>1350</v>
      </c>
      <c r="E9">
        <f t="shared" si="0"/>
        <v>-0.95600000000003149</v>
      </c>
      <c r="F9">
        <f t="shared" si="1"/>
        <v>-0.10505494505494851</v>
      </c>
      <c r="J9" s="1" t="s">
        <v>16</v>
      </c>
      <c r="K9" s="1">
        <v>180</v>
      </c>
      <c r="L9" s="1">
        <v>1292.21</v>
      </c>
      <c r="M9" s="1">
        <f t="shared" si="2"/>
        <v>1350.9560000000001</v>
      </c>
      <c r="N9" s="1">
        <f t="shared" si="6"/>
        <v>1350</v>
      </c>
      <c r="O9">
        <f t="shared" si="3"/>
        <v>0.95600000000003149</v>
      </c>
      <c r="P9">
        <f t="shared" si="4"/>
        <v>0.10505494505494851</v>
      </c>
    </row>
    <row r="10" spans="1:19">
      <c r="A10" s="1" t="s">
        <v>17</v>
      </c>
      <c r="B10" s="1">
        <v>180</v>
      </c>
      <c r="C10" s="1">
        <v>1470.08</v>
      </c>
      <c r="D10" s="1">
        <f t="shared" si="5"/>
        <v>1530</v>
      </c>
      <c r="E10">
        <f t="shared" si="0"/>
        <v>1.1740000000000776</v>
      </c>
      <c r="F10">
        <f t="shared" si="1"/>
        <v>0.12901098901099756</v>
      </c>
      <c r="J10" s="1" t="s">
        <v>17</v>
      </c>
      <c r="K10" s="1">
        <v>180</v>
      </c>
      <c r="L10" s="1">
        <v>1470.08</v>
      </c>
      <c r="M10" s="1">
        <f t="shared" si="2"/>
        <v>1528.826</v>
      </c>
      <c r="N10" s="1">
        <f t="shared" si="6"/>
        <v>1530</v>
      </c>
      <c r="O10">
        <f t="shared" si="3"/>
        <v>1.1740000000000776</v>
      </c>
      <c r="P10">
        <f t="shared" si="4"/>
        <v>0.12901098901099756</v>
      </c>
    </row>
    <row r="11" spans="1:19">
      <c r="A11" s="1" t="s">
        <v>18</v>
      </c>
      <c r="B11" s="1">
        <v>180</v>
      </c>
      <c r="C11" s="1">
        <v>1651.88</v>
      </c>
      <c r="D11" s="1">
        <f t="shared" si="5"/>
        <v>1710</v>
      </c>
      <c r="E11">
        <f t="shared" si="0"/>
        <v>-0.62600000000010425</v>
      </c>
      <c r="F11">
        <f t="shared" si="1"/>
        <v>-6.8791208791220249E-2</v>
      </c>
      <c r="J11" s="1" t="s">
        <v>18</v>
      </c>
      <c r="K11" s="1">
        <v>180</v>
      </c>
      <c r="L11" s="1">
        <v>1651.88</v>
      </c>
      <c r="M11" s="1">
        <f t="shared" si="2"/>
        <v>1710.6260000000002</v>
      </c>
      <c r="N11" s="1">
        <f t="shared" si="6"/>
        <v>1710</v>
      </c>
      <c r="O11">
        <f t="shared" si="3"/>
        <v>0.62600000000010425</v>
      </c>
      <c r="P11">
        <f t="shared" si="4"/>
        <v>6.8791208791220249E-2</v>
      </c>
    </row>
    <row r="12" spans="1:19">
      <c r="A12" s="1" t="s">
        <v>19</v>
      </c>
      <c r="B12" s="1">
        <v>180</v>
      </c>
      <c r="C12" s="1">
        <v>1830.17</v>
      </c>
      <c r="D12" s="1">
        <f t="shared" si="5"/>
        <v>1890</v>
      </c>
      <c r="E12">
        <f t="shared" si="0"/>
        <v>1.0839999999999321</v>
      </c>
      <c r="F12">
        <f t="shared" si="1"/>
        <v>0.11912087912087167</v>
      </c>
      <c r="J12" s="1" t="s">
        <v>19</v>
      </c>
      <c r="K12" s="1">
        <v>180</v>
      </c>
      <c r="L12" s="1">
        <v>1830.17</v>
      </c>
      <c r="M12" s="1">
        <f t="shared" si="2"/>
        <v>1888.9160000000002</v>
      </c>
      <c r="N12" s="1">
        <f t="shared" si="6"/>
        <v>1890</v>
      </c>
      <c r="O12">
        <f t="shared" si="3"/>
        <v>1.0839999999999321</v>
      </c>
      <c r="P12">
        <f t="shared" si="4"/>
        <v>0.11912087912087167</v>
      </c>
    </row>
    <row r="13" spans="1:19">
      <c r="A13" s="1" t="s">
        <v>20</v>
      </c>
      <c r="B13" s="2">
        <f>3600+360</f>
        <v>3960</v>
      </c>
      <c r="C13" s="1">
        <v>5789.81</v>
      </c>
      <c r="D13" s="1">
        <f t="shared" si="5"/>
        <v>5850</v>
      </c>
      <c r="E13">
        <f t="shared" si="0"/>
        <v>1.4439999999996047</v>
      </c>
      <c r="F13">
        <f t="shared" si="1"/>
        <v>0.15868131868127525</v>
      </c>
      <c r="J13" s="1" t="s">
        <v>20</v>
      </c>
      <c r="K13" s="2">
        <f>3600+360</f>
        <v>3960</v>
      </c>
      <c r="L13" s="1">
        <v>5789.81</v>
      </c>
      <c r="M13" s="1">
        <f t="shared" si="2"/>
        <v>5848.5560000000005</v>
      </c>
      <c r="N13" s="1">
        <f t="shared" si="6"/>
        <v>5850</v>
      </c>
      <c r="O13">
        <f t="shared" si="3"/>
        <v>1.4439999999996047</v>
      </c>
      <c r="P13">
        <f t="shared" si="4"/>
        <v>0.15868131868127525</v>
      </c>
    </row>
    <row r="14" spans="1:19">
      <c r="A14" s="1" t="s">
        <v>21</v>
      </c>
      <c r="B14" s="1">
        <v>180</v>
      </c>
      <c r="C14" s="1">
        <v>5971.68</v>
      </c>
      <c r="D14" s="1">
        <f>D13+B14</f>
        <v>6030</v>
      </c>
      <c r="E14">
        <f t="shared" si="0"/>
        <v>-0.42600000000028615</v>
      </c>
      <c r="F14">
        <f t="shared" si="1"/>
        <v>-4.6813186813218263E-2</v>
      </c>
      <c r="J14" s="1" t="s">
        <v>21</v>
      </c>
      <c r="K14" s="1">
        <v>180</v>
      </c>
      <c r="L14" s="1">
        <v>5971.68</v>
      </c>
      <c r="M14" s="1">
        <f t="shared" si="2"/>
        <v>6030.4260000000004</v>
      </c>
      <c r="N14" s="1">
        <f>N13+K14</f>
        <v>6030</v>
      </c>
      <c r="O14">
        <f t="shared" si="3"/>
        <v>0.42600000000028615</v>
      </c>
      <c r="P14">
        <f t="shared" si="4"/>
        <v>4.6813186813218263E-2</v>
      </c>
    </row>
    <row r="15" spans="1:19">
      <c r="A15" s="1" t="s">
        <v>22</v>
      </c>
      <c r="B15" s="1">
        <v>180</v>
      </c>
      <c r="C15" s="1">
        <v>6149.83</v>
      </c>
      <c r="D15" s="1">
        <f t="shared" si="5"/>
        <v>6210</v>
      </c>
      <c r="E15">
        <f t="shared" si="0"/>
        <v>1.4240000000000776</v>
      </c>
      <c r="F15">
        <f t="shared" si="1"/>
        <v>0.15648351648352501</v>
      </c>
      <c r="J15" s="1" t="s">
        <v>22</v>
      </c>
      <c r="K15" s="1">
        <v>180</v>
      </c>
      <c r="L15" s="1">
        <v>6149.83</v>
      </c>
      <c r="M15" s="1">
        <f t="shared" si="2"/>
        <v>6208.576</v>
      </c>
      <c r="N15" s="1">
        <f t="shared" ref="N15:N19" si="7">N14+K15</f>
        <v>6210</v>
      </c>
      <c r="O15">
        <f t="shared" si="3"/>
        <v>1.4240000000000776</v>
      </c>
      <c r="P15">
        <f t="shared" si="4"/>
        <v>0.15648351648352501</v>
      </c>
    </row>
    <row r="16" spans="1:19">
      <c r="A16" s="1" t="s">
        <v>23</v>
      </c>
      <c r="B16" s="1">
        <v>90</v>
      </c>
      <c r="C16" s="1">
        <v>6240.27</v>
      </c>
      <c r="D16" s="1">
        <f t="shared" si="5"/>
        <v>6300</v>
      </c>
      <c r="E16">
        <f t="shared" si="0"/>
        <v>0.98399999999956833</v>
      </c>
      <c r="F16">
        <f t="shared" si="1"/>
        <v>0.1081318681318207</v>
      </c>
      <c r="J16" s="1" t="s">
        <v>23</v>
      </c>
      <c r="K16" s="1">
        <v>90</v>
      </c>
      <c r="L16" s="1">
        <v>6240.27</v>
      </c>
      <c r="M16" s="1">
        <f t="shared" si="2"/>
        <v>6299.0160000000005</v>
      </c>
      <c r="N16" s="1">
        <f t="shared" si="7"/>
        <v>6300</v>
      </c>
      <c r="O16">
        <f t="shared" si="3"/>
        <v>0.98399999999956833</v>
      </c>
      <c r="P16">
        <f t="shared" si="4"/>
        <v>0.1081318681318207</v>
      </c>
    </row>
    <row r="17" spans="1:16">
      <c r="A17" s="1" t="s">
        <v>24</v>
      </c>
      <c r="B17" s="1">
        <v>30</v>
      </c>
      <c r="C17" s="1">
        <v>6271.29</v>
      </c>
      <c r="D17" s="1">
        <f t="shared" si="5"/>
        <v>6330</v>
      </c>
      <c r="E17">
        <f t="shared" si="0"/>
        <v>-3.5999999999958732E-2</v>
      </c>
      <c r="F17">
        <f t="shared" si="1"/>
        <v>-3.9560439560394215E-3</v>
      </c>
      <c r="J17" s="1" t="s">
        <v>24</v>
      </c>
      <c r="K17" s="1">
        <v>30</v>
      </c>
      <c r="L17" s="1">
        <v>6271.29</v>
      </c>
      <c r="M17" s="1">
        <f t="shared" si="2"/>
        <v>6330.0360000000001</v>
      </c>
      <c r="N17" s="1">
        <f t="shared" si="7"/>
        <v>6330</v>
      </c>
      <c r="O17">
        <f t="shared" si="3"/>
        <v>3.5999999999958732E-2</v>
      </c>
      <c r="P17">
        <f t="shared" si="4"/>
        <v>3.9560439560394215E-3</v>
      </c>
    </row>
    <row r="18" spans="1:16">
      <c r="A18" s="1" t="s">
        <v>25</v>
      </c>
      <c r="B18" s="1">
        <v>60</v>
      </c>
      <c r="C18" s="1">
        <v>6331.45</v>
      </c>
      <c r="D18" s="1">
        <f t="shared" si="5"/>
        <v>6390</v>
      </c>
      <c r="E18">
        <f t="shared" si="0"/>
        <v>-0.19599999999981321</v>
      </c>
      <c r="F18">
        <f t="shared" si="1"/>
        <v>-2.1538461538441012E-2</v>
      </c>
      <c r="J18" s="1" t="s">
        <v>25</v>
      </c>
      <c r="K18" s="1">
        <v>60</v>
      </c>
      <c r="L18" s="1">
        <v>6331.45</v>
      </c>
      <c r="M18" s="1">
        <f t="shared" si="2"/>
        <v>6390.1959999999999</v>
      </c>
      <c r="N18" s="1">
        <f t="shared" si="7"/>
        <v>6390</v>
      </c>
      <c r="O18">
        <f t="shared" si="3"/>
        <v>0.19599999999981321</v>
      </c>
      <c r="P18">
        <f t="shared" si="4"/>
        <v>2.1538461538441012E-2</v>
      </c>
    </row>
    <row r="19" spans="1:16">
      <c r="A19" s="1" t="s">
        <v>26</v>
      </c>
      <c r="B19" s="1">
        <v>270</v>
      </c>
      <c r="C19" s="1">
        <v>6600.68</v>
      </c>
      <c r="D19" s="1">
        <f t="shared" si="5"/>
        <v>6660</v>
      </c>
      <c r="E19">
        <f t="shared" si="0"/>
        <v>0.57399999999971385</v>
      </c>
      <c r="F19">
        <f t="shared" si="1"/>
        <v>6.3076923076891639E-2</v>
      </c>
      <c r="J19" s="1" t="s">
        <v>26</v>
      </c>
      <c r="K19" s="1">
        <v>270</v>
      </c>
      <c r="L19" s="1">
        <v>6600.68</v>
      </c>
      <c r="M19" s="1">
        <f t="shared" si="2"/>
        <v>6659.4260000000004</v>
      </c>
      <c r="N19" s="1">
        <f t="shared" si="7"/>
        <v>6660</v>
      </c>
      <c r="O19">
        <f t="shared" si="3"/>
        <v>0.57399999999971385</v>
      </c>
      <c r="P19">
        <f t="shared" si="4"/>
        <v>6.3076923076891639E-2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Michal Nowinski [el18mn]</cp:lastModifiedBy>
  <cp:revision/>
  <dcterms:created xsi:type="dcterms:W3CDTF">2022-12-16T12:27:14Z</dcterms:created>
  <dcterms:modified xsi:type="dcterms:W3CDTF">2023-02-01T12:30:53Z</dcterms:modified>
  <cp:category/>
  <cp:contentStatus/>
</cp:coreProperties>
</file>