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DF52689-8840-4143-A490-A3EAED32F0FF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Toallas" sheetId="1" r:id="rId1"/>
    <sheet name="Tampones" sheetId="2" r:id="rId2"/>
    <sheet name="COPAS" sheetId="3" r:id="rId3"/>
    <sheet name="Info complementar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 s="1"/>
  <c r="E4" i="3" s="1"/>
  <c r="E5" i="3" s="1"/>
  <c r="E6" i="3" s="1"/>
  <c r="E7" i="3" s="1"/>
  <c r="E8" i="3" s="1"/>
  <c r="E9" i="3" s="1"/>
  <c r="E10" i="3" s="1"/>
  <c r="D2" i="3"/>
  <c r="D3" i="3" s="1"/>
  <c r="D4" i="3" s="1"/>
  <c r="D5" i="3" s="1"/>
  <c r="D6" i="3" s="1"/>
  <c r="D7" i="3" s="1"/>
  <c r="D8" i="3" s="1"/>
  <c r="D9" i="3" s="1"/>
  <c r="D10" i="3" s="1"/>
  <c r="C2" i="3"/>
  <c r="C3" i="3" s="1"/>
  <c r="C4" i="3" s="1"/>
  <c r="C5" i="3" s="1"/>
  <c r="C6" i="3" s="1"/>
  <c r="C7" i="3" s="1"/>
  <c r="C8" i="3" s="1"/>
  <c r="C9" i="3" s="1"/>
  <c r="C10" i="3" s="1"/>
  <c r="E2" i="2"/>
  <c r="E3" i="2" s="1"/>
  <c r="E4" i="2" s="1"/>
  <c r="E5" i="2" s="1"/>
  <c r="E6" i="2" s="1"/>
  <c r="E7" i="2" s="1"/>
  <c r="E8" i="2" s="1"/>
  <c r="E9" i="2" s="1"/>
  <c r="E10" i="2" s="1"/>
  <c r="D2" i="2"/>
  <c r="D3" i="2" s="1"/>
  <c r="D4" i="2" s="1"/>
  <c r="D5" i="2" s="1"/>
  <c r="D6" i="2" s="1"/>
  <c r="D7" i="2" s="1"/>
  <c r="D8" i="2" s="1"/>
  <c r="D9" i="2" s="1"/>
  <c r="D10" i="2" s="1"/>
  <c r="C2" i="2"/>
  <c r="C3" i="2" s="1"/>
  <c r="C4" i="2" s="1"/>
  <c r="C5" i="2" s="1"/>
  <c r="C6" i="2" s="1"/>
  <c r="C7" i="2" s="1"/>
  <c r="C8" i="2" s="1"/>
  <c r="C9" i="2" s="1"/>
  <c r="C10" i="2" s="1"/>
  <c r="E2" i="1"/>
  <c r="E3" i="1" s="1"/>
  <c r="E4" i="1" s="1"/>
  <c r="E5" i="1" s="1"/>
  <c r="E6" i="1" s="1"/>
  <c r="E7" i="1" s="1"/>
  <c r="E8" i="1" s="1"/>
  <c r="E9" i="1" s="1"/>
  <c r="E10" i="1" s="1"/>
  <c r="D2" i="1"/>
  <c r="D3" i="1" s="1"/>
  <c r="D4" i="1" s="1"/>
  <c r="D5" i="1" s="1"/>
  <c r="D6" i="1" s="1"/>
  <c r="D7" i="1" s="1"/>
  <c r="D8" i="1" s="1"/>
  <c r="D9" i="1" s="1"/>
  <c r="D10" i="1" s="1"/>
  <c r="C2" i="1"/>
  <c r="C3" i="1" s="1"/>
  <c r="C4" i="1" s="1"/>
  <c r="C5" i="1" s="1"/>
  <c r="C6" i="1" s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<sst xmlns="http://schemas.openxmlformats.org/spreadsheetml/2006/main" count="20" uniqueCount="16">
  <si>
    <t>Año</t>
  </si>
  <si>
    <t>% inflación</t>
  </si>
  <si>
    <t>Nosotras</t>
  </si>
  <si>
    <t>Kotex</t>
  </si>
  <si>
    <t>Fresh&amp;Free</t>
  </si>
  <si>
    <t>Kotex digital super</t>
  </si>
  <si>
    <t>O.B. Original Medio</t>
  </si>
  <si>
    <t>Nosotras Super</t>
  </si>
  <si>
    <t>UVA</t>
  </si>
  <si>
    <t>LifeCup</t>
  </si>
  <si>
    <t>Producto</t>
  </si>
  <si>
    <t xml:space="preserve">% de uso </t>
  </si>
  <si>
    <t xml:space="preserve">Toallas higenicas </t>
  </si>
  <si>
    <t>Tampones</t>
  </si>
  <si>
    <t>Copa</t>
  </si>
  <si>
    <t>Nosotras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</si>
</sst>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COP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10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0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0" fontId="1" fillId="0" borderId="11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0" fontId="1" fillId="0" borderId="6" xfId="0" applyNumberFormat="1" applyFont="1" applyBorder="1" applyAlignment="1">
      <alignment vertical="center"/>
    </xf>
    <xf numFmtId="10" fontId="1" fillId="0" borderId="9" xfId="0" applyNumberFormat="1" applyFont="1" applyBorder="1" applyAlignment="1">
      <alignment vertical="center"/>
    </xf>
    <xf numFmtId="10" fontId="1" fillId="0" borderId="12" xfId="0" applyNumberFormat="1" applyFont="1" applyBorder="1" applyAlignment="1">
      <alignment vertical="center"/>
    </xf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12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Toalla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Tampone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COPAS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Info complementaria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allas_higenicas" displayName="Toallas_higenicas" ref="A1:E10">
  <tableColumns count="5">
    <tableColumn id="1" xr3:uid="{00000000-0010-0000-0000-000001000000}" name="Año"/>
    <tableColumn id="2" xr3:uid="{00000000-0010-0000-0000-000002000000}" name="% inflación"/>
    <tableColumn id="3" xr3:uid="{00000000-0010-0000-0000-000003000000}" name="Nosotras"/>
    <tableColumn id="4" xr3:uid="{00000000-0010-0000-0000-000004000000}" name="Kotex"/>
    <tableColumn id="5" xr3:uid="{00000000-0010-0000-0000-000005000000}" name="Fresh&amp;Free"/>
  </tableColumns>
  <tableStyleInfo name="Toall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MPONES_und" displayName="TAMPONES_und" ref="A1:E10">
  <tableColumns count="5">
    <tableColumn id="1" xr3:uid="{00000000-0010-0000-0100-000001000000}" name="Año"/>
    <tableColumn id="2" xr3:uid="{00000000-0010-0000-0100-000002000000}" name="% inflación"/>
    <tableColumn id="3" xr3:uid="{00000000-0010-0000-0100-000003000000}" name="Kotex digital super"/>
    <tableColumn id="4" xr3:uid="{00000000-0010-0000-0100-000004000000}" name="O.B. Original Medio"/>
    <tableColumn id="5" xr3:uid="{00000000-0010-0000-0100-000005000000}" name="Nosotras Super"/>
  </tableColumns>
  <tableStyleInfo name="Tampon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PAS" displayName="COPAS" ref="A1:E10">
  <tableColumns count="5">
    <tableColumn id="1" xr3:uid="{00000000-0010-0000-0200-000001000000}" name="Año"/>
    <tableColumn id="2" xr3:uid="{00000000-0010-0000-0200-000002000000}" name="% inflación"/>
    <tableColumn id="3" xr3:uid="{00000000-0010-0000-0200-000003000000}" name="UVA"/>
    <tableColumn id="4" xr3:uid="{00000000-0010-0000-0200-000004000000}" name="LifeCup"/>
    <tableColumn id="5" xr3:uid="{00000000-0010-0000-0200-000005000000}" name="Nosotras Cup"/>
  </tableColumns>
  <tableStyleInfo name="COPA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Uso" displayName="Uso" ref="A1:B4">
  <tableColumns count="2">
    <tableColumn id="1" xr3:uid="{00000000-0010-0000-0300-000001000000}" name="Producto"/>
    <tableColumn id="2" xr3:uid="{00000000-0010-0000-0300-000002000000}" name="% de uso "/>
  </tableColumns>
  <tableStyleInfo name="Info complementari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"/>
  <sheetViews>
    <sheetView workbookViewId="0">
      <selection sqref="A1:XFD1"/>
    </sheetView>
  </sheetViews>
  <sheetFormatPr baseColWidth="10" defaultColWidth="12.6328125" defaultRowHeight="15.75" customHeight="1" x14ac:dyDescent="0.25"/>
  <cols>
    <col min="5" max="5" width="13.90625" customWidth="1"/>
    <col min="7" max="7" width="22" customWidth="1"/>
  </cols>
  <sheetData>
    <row r="1" spans="1: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75" customHeight="1" x14ac:dyDescent="0.25">
      <c r="A2" s="4">
        <v>2024</v>
      </c>
      <c r="B2" s="5">
        <v>3.78E-2</v>
      </c>
      <c r="C2" s="6">
        <f>(3900-(3900*0.0378))/12</f>
        <v>312.71499999999997</v>
      </c>
      <c r="D2" s="6">
        <f>12950/24</f>
        <v>539.58333333333337</v>
      </c>
      <c r="E2" s="7">
        <f>2750/12</f>
        <v>229.16666666666666</v>
      </c>
    </row>
    <row r="3" spans="1:5" ht="15.75" customHeight="1" x14ac:dyDescent="0.25">
      <c r="A3" s="8">
        <v>2023</v>
      </c>
      <c r="B3" s="9">
        <v>9.2799999999999994E-2</v>
      </c>
      <c r="C3" s="10">
        <f t="shared" ref="C3:C10" si="0">C2/(1+B2)</f>
        <v>301.32491809597224</v>
      </c>
      <c r="D3" s="10">
        <f t="shared" ref="D3:D10" si="1">D2/(1+B2)</f>
        <v>519.92998008607958</v>
      </c>
      <c r="E3" s="11">
        <f t="shared" ref="E3:E10" si="2">E2/(1+B2)</f>
        <v>220.81968266204149</v>
      </c>
    </row>
    <row r="4" spans="1:5" ht="15.75" customHeight="1" x14ac:dyDescent="0.25">
      <c r="A4" s="4">
        <v>2022</v>
      </c>
      <c r="B4" s="5">
        <v>0.13120000000000001</v>
      </c>
      <c r="C4" s="6">
        <f t="shared" si="0"/>
        <v>275.73656487552364</v>
      </c>
      <c r="D4" s="6">
        <f t="shared" si="1"/>
        <v>475.77780022518266</v>
      </c>
      <c r="E4" s="7">
        <f t="shared" si="2"/>
        <v>202.06779160142889</v>
      </c>
    </row>
    <row r="5" spans="1:5" ht="15.75" customHeight="1" x14ac:dyDescent="0.25">
      <c r="A5" s="8">
        <v>2021</v>
      </c>
      <c r="B5" s="9">
        <v>5.62E-2</v>
      </c>
      <c r="C5" s="10">
        <f t="shared" si="0"/>
        <v>243.75580346138935</v>
      </c>
      <c r="D5" s="10">
        <f t="shared" si="1"/>
        <v>420.59565083555754</v>
      </c>
      <c r="E5" s="11">
        <f t="shared" si="2"/>
        <v>178.63135749772709</v>
      </c>
    </row>
    <row r="6" spans="1:5" ht="15.75" customHeight="1" x14ac:dyDescent="0.25">
      <c r="A6" s="4">
        <v>2020</v>
      </c>
      <c r="B6" s="5">
        <v>1.8700000000000001E-2</v>
      </c>
      <c r="C6" s="6">
        <f t="shared" si="0"/>
        <v>230.78564993504008</v>
      </c>
      <c r="D6" s="6">
        <f t="shared" si="1"/>
        <v>398.21591633739587</v>
      </c>
      <c r="E6" s="7">
        <f t="shared" si="2"/>
        <v>169.1264509541063</v>
      </c>
    </row>
    <row r="7" spans="1:5" ht="15.75" customHeight="1" x14ac:dyDescent="0.25">
      <c r="A7" s="8">
        <v>2019</v>
      </c>
      <c r="B7" s="9">
        <v>3.7999999999999999E-2</v>
      </c>
      <c r="C7" s="10">
        <f t="shared" si="0"/>
        <v>226.54918026410141</v>
      </c>
      <c r="D7" s="10">
        <f t="shared" si="1"/>
        <v>390.90597461214873</v>
      </c>
      <c r="E7" s="11">
        <f t="shared" si="2"/>
        <v>166.02184249936812</v>
      </c>
    </row>
    <row r="8" spans="1:5" ht="15.75" customHeight="1" x14ac:dyDescent="0.25">
      <c r="A8" s="4">
        <v>2018</v>
      </c>
      <c r="B8" s="5">
        <v>3.1800000000000002E-2</v>
      </c>
      <c r="C8" s="6">
        <f t="shared" si="0"/>
        <v>218.25547231608999</v>
      </c>
      <c r="D8" s="6">
        <f t="shared" si="1"/>
        <v>376.59535126411242</v>
      </c>
      <c r="E8" s="7">
        <f t="shared" si="2"/>
        <v>159.94397157935271</v>
      </c>
    </row>
    <row r="9" spans="1:5" ht="15.75" customHeight="1" x14ac:dyDescent="0.25">
      <c r="A9" s="8">
        <v>2017</v>
      </c>
      <c r="B9" s="9">
        <v>4.0899999999999999E-2</v>
      </c>
      <c r="C9" s="10">
        <f t="shared" si="0"/>
        <v>211.52885473550106</v>
      </c>
      <c r="D9" s="10">
        <f t="shared" si="1"/>
        <v>364.98871027729444</v>
      </c>
      <c r="E9" s="11">
        <f t="shared" si="2"/>
        <v>155.01451015637983</v>
      </c>
    </row>
    <row r="10" spans="1:5" ht="15.75" customHeight="1" x14ac:dyDescent="0.25">
      <c r="A10" s="12">
        <v>2016</v>
      </c>
      <c r="B10" s="13">
        <v>7.4999999999999997E-2</v>
      </c>
      <c r="C10" s="14">
        <f t="shared" si="0"/>
        <v>203.2172684556644</v>
      </c>
      <c r="D10" s="14">
        <f t="shared" si="1"/>
        <v>350.64723823354257</v>
      </c>
      <c r="E10" s="15">
        <f t="shared" si="2"/>
        <v>148.9235374737053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"/>
  <sheetViews>
    <sheetView tabSelected="1" workbookViewId="0">
      <selection sqref="A1:XFD1"/>
    </sheetView>
  </sheetViews>
  <sheetFormatPr baseColWidth="10" defaultColWidth="12.6328125" defaultRowHeight="15.75" customHeight="1" x14ac:dyDescent="0.25"/>
  <cols>
    <col min="1" max="2" width="13.453125" customWidth="1"/>
    <col min="3" max="3" width="19.26953125" customWidth="1"/>
    <col min="4" max="4" width="19.6328125" customWidth="1"/>
    <col min="5" max="5" width="17" customWidth="1"/>
  </cols>
  <sheetData>
    <row r="1" spans="1:5" ht="15.75" customHeight="1" x14ac:dyDescent="0.25">
      <c r="A1" s="1" t="s">
        <v>0</v>
      </c>
      <c r="B1" s="2" t="s">
        <v>1</v>
      </c>
      <c r="C1" s="2" t="s">
        <v>5</v>
      </c>
      <c r="D1" s="2" t="s">
        <v>6</v>
      </c>
      <c r="E1" s="3" t="s">
        <v>7</v>
      </c>
    </row>
    <row r="2" spans="1:5" ht="15.75" customHeight="1" x14ac:dyDescent="0.25">
      <c r="A2" s="4">
        <v>2024</v>
      </c>
      <c r="B2" s="5">
        <v>3.78E-2</v>
      </c>
      <c r="C2" s="6">
        <f>(13950-(13950*B2))/12</f>
        <v>1118.5575000000001</v>
      </c>
      <c r="D2" s="6">
        <f>(8950-(8950*B2))/8</f>
        <v>1076.4612500000001</v>
      </c>
      <c r="E2" s="7">
        <f>(10753-(10753*B2))/20</f>
        <v>517.32682999999997</v>
      </c>
    </row>
    <row r="3" spans="1:5" ht="15.75" customHeight="1" x14ac:dyDescent="0.25">
      <c r="A3" s="8">
        <v>2023</v>
      </c>
      <c r="B3" s="9">
        <v>9.2799999999999994E-2</v>
      </c>
      <c r="C3" s="10">
        <f t="shared" ref="C3:C10" si="0">C2/(1+B2)</f>
        <v>1077.8160531894393</v>
      </c>
      <c r="D3" s="10">
        <f t="shared" ref="D3:D10" si="1">D2/(1+B2)</f>
        <v>1037.2530834457507</v>
      </c>
      <c r="E3" s="11">
        <f t="shared" ref="E3:E10" si="2">E2/(1+B2)</f>
        <v>498.48412989015219</v>
      </c>
    </row>
    <row r="4" spans="1:5" ht="15.75" customHeight="1" x14ac:dyDescent="0.25">
      <c r="A4" s="4">
        <v>2022</v>
      </c>
      <c r="B4" s="5">
        <v>0.13120000000000001</v>
      </c>
      <c r="C4" s="6">
        <f t="shared" si="0"/>
        <v>986.28848205475788</v>
      </c>
      <c r="D4" s="6">
        <f t="shared" si="1"/>
        <v>949.17009832151416</v>
      </c>
      <c r="E4" s="7">
        <f t="shared" si="2"/>
        <v>456.15312032407775</v>
      </c>
    </row>
    <row r="5" spans="1:5" ht="15.75" customHeight="1" x14ac:dyDescent="0.25">
      <c r="A5" s="8">
        <v>2021</v>
      </c>
      <c r="B5" s="9">
        <v>5.62E-2</v>
      </c>
      <c r="C5" s="10">
        <f t="shared" si="0"/>
        <v>871.8957585349699</v>
      </c>
      <c r="D5" s="10">
        <f t="shared" si="1"/>
        <v>839.08247729978268</v>
      </c>
      <c r="E5" s="11">
        <f t="shared" si="2"/>
        <v>403.24710071081836</v>
      </c>
    </row>
    <row r="6" spans="1:5" ht="15.75" customHeight="1" x14ac:dyDescent="0.25">
      <c r="A6" s="4">
        <v>2020</v>
      </c>
      <c r="B6" s="5">
        <v>1.8700000000000001E-2</v>
      </c>
      <c r="C6" s="6">
        <f t="shared" si="0"/>
        <v>825.50251707533596</v>
      </c>
      <c r="D6" s="6">
        <f t="shared" si="1"/>
        <v>794.43521804561885</v>
      </c>
      <c r="E6" s="7">
        <f t="shared" si="2"/>
        <v>381.79047596176702</v>
      </c>
    </row>
    <row r="7" spans="1:5" ht="15.75" customHeight="1" x14ac:dyDescent="0.25">
      <c r="A7" s="8">
        <v>2019</v>
      </c>
      <c r="B7" s="9">
        <v>3.7999999999999999E-2</v>
      </c>
      <c r="C7" s="10">
        <f t="shared" si="0"/>
        <v>810.34899094467062</v>
      </c>
      <c r="D7" s="10">
        <f t="shared" si="1"/>
        <v>779.85198590911841</v>
      </c>
      <c r="E7" s="11">
        <f t="shared" si="2"/>
        <v>374.78205159690492</v>
      </c>
    </row>
    <row r="8" spans="1:5" ht="15.75" customHeight="1" x14ac:dyDescent="0.25">
      <c r="A8" s="4">
        <v>2018</v>
      </c>
      <c r="B8" s="5">
        <v>3.1800000000000002E-2</v>
      </c>
      <c r="C8" s="6">
        <f t="shared" si="0"/>
        <v>780.68303559216815</v>
      </c>
      <c r="D8" s="6">
        <f t="shared" si="1"/>
        <v>751.30249124192528</v>
      </c>
      <c r="E8" s="7">
        <f t="shared" si="2"/>
        <v>361.06170674075616</v>
      </c>
    </row>
    <row r="9" spans="1:5" ht="15.75" customHeight="1" x14ac:dyDescent="0.25">
      <c r="A9" s="8">
        <v>2017</v>
      </c>
      <c r="B9" s="9">
        <v>4.0899999999999999E-2</v>
      </c>
      <c r="C9" s="10">
        <f t="shared" si="0"/>
        <v>756.62244193852302</v>
      </c>
      <c r="D9" s="10">
        <f t="shared" si="1"/>
        <v>728.14740380105184</v>
      </c>
      <c r="E9" s="11">
        <f t="shared" si="2"/>
        <v>349.9338115339757</v>
      </c>
    </row>
    <row r="10" spans="1:5" ht="15.75" customHeight="1" x14ac:dyDescent="0.25">
      <c r="A10" s="12">
        <v>2016</v>
      </c>
      <c r="B10" s="13">
        <v>7.4999999999999997E-2</v>
      </c>
      <c r="C10" s="14">
        <f t="shared" si="0"/>
        <v>726.89253716833809</v>
      </c>
      <c r="D10" s="14">
        <f t="shared" si="1"/>
        <v>699.53636641469097</v>
      </c>
      <c r="E10" s="15">
        <f t="shared" si="2"/>
        <v>336.18389041596282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"/>
  <sheetViews>
    <sheetView workbookViewId="0">
      <selection activeCell="G12" sqref="G12"/>
    </sheetView>
  </sheetViews>
  <sheetFormatPr baseColWidth="10" defaultColWidth="12.6328125" defaultRowHeight="15.75" customHeight="1" x14ac:dyDescent="0.25"/>
  <cols>
    <col min="1" max="5" width="15.7265625" customWidth="1"/>
  </cols>
  <sheetData>
    <row r="1" spans="1:5" ht="15.75" customHeight="1" x14ac:dyDescent="0.25">
      <c r="A1" s="1" t="s">
        <v>0</v>
      </c>
      <c r="B1" s="2" t="s">
        <v>1</v>
      </c>
      <c r="C1" s="2" t="s">
        <v>8</v>
      </c>
      <c r="D1" s="2" t="s">
        <v>9</v>
      </c>
      <c r="E1" s="3" t="s">
        <v>15</v>
      </c>
    </row>
    <row r="2" spans="1:5" ht="15.75" customHeight="1" x14ac:dyDescent="0.25">
      <c r="A2" s="4">
        <v>2024</v>
      </c>
      <c r="B2" s="5">
        <v>3.78E-2</v>
      </c>
      <c r="C2" s="6">
        <f>(69900-(69900*B2))</f>
        <v>67257.78</v>
      </c>
      <c r="D2" s="6">
        <f>89900-(89900*B2)</f>
        <v>86501.78</v>
      </c>
      <c r="E2" s="7">
        <f>79000-(79000 *B2)</f>
        <v>76013.8</v>
      </c>
    </row>
    <row r="3" spans="1:5" ht="15.75" customHeight="1" x14ac:dyDescent="0.25">
      <c r="A3" s="8">
        <v>2023</v>
      </c>
      <c r="B3" s="9">
        <v>9.2799999999999994E-2</v>
      </c>
      <c r="C3" s="10">
        <f t="shared" ref="C3:C10" si="0">C2/(1+B2)</f>
        <v>64808.036230487567</v>
      </c>
      <c r="D3" s="10">
        <f t="shared" ref="D3:D10" si="1">D2/(1+B2)</f>
        <v>83351.10811331663</v>
      </c>
      <c r="E3" s="11">
        <f t="shared" ref="E3:E10" si="2">E2/(1+B2)</f>
        <v>73245.133937174789</v>
      </c>
    </row>
    <row r="4" spans="1:5" ht="15.75" customHeight="1" x14ac:dyDescent="0.25">
      <c r="A4" s="4">
        <v>2022</v>
      </c>
      <c r="B4" s="5">
        <v>0.13120000000000001</v>
      </c>
      <c r="C4" s="6">
        <f t="shared" si="0"/>
        <v>59304.571953228005</v>
      </c>
      <c r="D4" s="6">
        <f t="shared" si="1"/>
        <v>76272.97594556793</v>
      </c>
      <c r="E4" s="7">
        <f t="shared" si="2"/>
        <v>67025.19576974267</v>
      </c>
    </row>
    <row r="5" spans="1:5" ht="15.75" customHeight="1" x14ac:dyDescent="0.25">
      <c r="A5" s="8">
        <v>2021</v>
      </c>
      <c r="B5" s="9">
        <v>5.62E-2</v>
      </c>
      <c r="C5" s="10">
        <f t="shared" si="0"/>
        <v>52426.248190618819</v>
      </c>
      <c r="D5" s="10">
        <f t="shared" si="1"/>
        <v>67426.605326704317</v>
      </c>
      <c r="E5" s="11">
        <f t="shared" si="2"/>
        <v>59251.410687537718</v>
      </c>
    </row>
    <row r="6" spans="1:5" ht="15.75" customHeight="1" x14ac:dyDescent="0.25">
      <c r="A6" s="4">
        <v>2020</v>
      </c>
      <c r="B6" s="5">
        <v>1.8700000000000001E-2</v>
      </c>
      <c r="C6" s="6">
        <f t="shared" si="0"/>
        <v>49636.66747833632</v>
      </c>
      <c r="D6" s="6">
        <f t="shared" si="1"/>
        <v>63838.86132049263</v>
      </c>
      <c r="E6" s="7">
        <f t="shared" si="2"/>
        <v>56098.665676517434</v>
      </c>
    </row>
    <row r="7" spans="1:5" ht="15.75" customHeight="1" x14ac:dyDescent="0.25">
      <c r="A7" s="8">
        <v>2019</v>
      </c>
      <c r="B7" s="9">
        <v>3.7999999999999999E-2</v>
      </c>
      <c r="C7" s="10">
        <f t="shared" si="0"/>
        <v>48725.500616802121</v>
      </c>
      <c r="D7" s="10">
        <f t="shared" si="1"/>
        <v>62666.988633054512</v>
      </c>
      <c r="E7" s="11">
        <f t="shared" si="2"/>
        <v>55068.877664196953</v>
      </c>
    </row>
    <row r="8" spans="1:5" ht="15.75" customHeight="1" x14ac:dyDescent="0.25">
      <c r="A8" s="4">
        <v>2018</v>
      </c>
      <c r="B8" s="5">
        <v>3.1800000000000002E-2</v>
      </c>
      <c r="C8" s="6">
        <f t="shared" si="0"/>
        <v>46941.715430445205</v>
      </c>
      <c r="D8" s="6">
        <f t="shared" si="1"/>
        <v>60372.821419127657</v>
      </c>
      <c r="E8" s="7">
        <f t="shared" si="2"/>
        <v>53052.868655295715</v>
      </c>
    </row>
    <row r="9" spans="1:5" ht="15.75" customHeight="1" x14ac:dyDescent="0.25">
      <c r="A9" s="8">
        <v>2017</v>
      </c>
      <c r="B9" s="9">
        <v>4.0899999999999999E-2</v>
      </c>
      <c r="C9" s="10">
        <f t="shared" si="0"/>
        <v>45494.975218496998</v>
      </c>
      <c r="D9" s="10">
        <f t="shared" si="1"/>
        <v>58512.135509912441</v>
      </c>
      <c r="E9" s="11">
        <f t="shared" si="2"/>
        <v>51417.783151091018</v>
      </c>
    </row>
    <row r="10" spans="1:5" ht="15.75" customHeight="1" x14ac:dyDescent="0.25">
      <c r="A10" s="12">
        <v>2016</v>
      </c>
      <c r="B10" s="13">
        <v>7.4999999999999997E-2</v>
      </c>
      <c r="C10" s="14">
        <f t="shared" si="0"/>
        <v>43707.344815541357</v>
      </c>
      <c r="D10" s="14">
        <f t="shared" si="1"/>
        <v>56213.022874351467</v>
      </c>
      <c r="E10" s="15">
        <f t="shared" si="2"/>
        <v>49397.428332299954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"/>
  <sheetViews>
    <sheetView workbookViewId="0">
      <pane ySplit="1" topLeftCell="A2" activePane="bottomLeft" state="frozen"/>
      <selection pane="bottomLeft" activeCell="B16" sqref="B16"/>
    </sheetView>
  </sheetViews>
  <sheetFormatPr baseColWidth="10" defaultColWidth="12.6328125" defaultRowHeight="15.75" customHeight="1" x14ac:dyDescent="0.25"/>
  <cols>
    <col min="1" max="1" width="20.7265625" customWidth="1"/>
    <col min="2" max="2" width="16.453125" customWidth="1"/>
    <col min="3" max="3" width="15.90625" customWidth="1"/>
  </cols>
  <sheetData>
    <row r="1" spans="1:4" ht="15.75" customHeight="1" x14ac:dyDescent="0.25">
      <c r="A1" s="1" t="s">
        <v>10</v>
      </c>
      <c r="B1" s="3" t="s">
        <v>11</v>
      </c>
    </row>
    <row r="2" spans="1:4" ht="15.75" customHeight="1" x14ac:dyDescent="0.25">
      <c r="A2" s="4" t="s">
        <v>12</v>
      </c>
      <c r="B2" s="16">
        <v>0.93100000000000005</v>
      </c>
    </row>
    <row r="3" spans="1:4" ht="15.75" customHeight="1" x14ac:dyDescent="0.25">
      <c r="A3" s="8" t="s">
        <v>13</v>
      </c>
      <c r="B3" s="17">
        <v>0.112</v>
      </c>
    </row>
    <row r="4" spans="1:4" ht="15.75" customHeight="1" x14ac:dyDescent="0.25">
      <c r="A4" s="12" t="s">
        <v>14</v>
      </c>
      <c r="B4" s="18">
        <v>2.8000000000000001E-2</v>
      </c>
    </row>
    <row r="9" spans="1:4" ht="15.75" customHeight="1" x14ac:dyDescent="0.25">
      <c r="B9" s="19"/>
      <c r="C9" s="19"/>
      <c r="D9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Toallas</vt:lpstr>
      <vt:lpstr>Tampones</vt:lpstr>
      <vt:lpstr>COPAS</vt:lpstr>
      <vt:lpstr>Info complementaria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ROJAS SIERRA SERGIO DANIEL</cp:lastModifiedBy>
  <dcterms:modified xsi:type="dcterms:W3CDTF">2024-07-15T23:50:16Z</dcterms:modified>
</cp:coreProperties>
</file>