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E:\work\git\S-100-Validation-Checks\Documents\S-158-111\0.1.0\"/>
    </mc:Choice>
  </mc:AlternateContent>
  <xr:revisionPtr revIDLastSave="0" documentId="13_ncr:1_{4A96F721-6E61-439B-885B-F9222ED1000E}" xr6:coauthVersionLast="47" xr6:coauthVersionMax="47" xr10:uidLastSave="{00000000-0000-0000-0000-000000000000}"/>
  <bookViews>
    <workbookView xWindow="-120" yWindow="-120" windowWidth="28095" windowHeight="18240" activeTab="1" xr2:uid="{D500D42E-56ED-44C2-B321-3F3845968AA3}"/>
  </bookViews>
  <sheets>
    <sheet name="S100ValiSpec metadata" sheetId="11" r:id="rId1"/>
    <sheet name="S-111" sheetId="14" r:id="rId2"/>
    <sheet name="Legend+Tracking+Notes(Internal)" sheetId="19" r:id="rId3"/>
  </sheets>
  <externalReferences>
    <externalReference r:id="rId4"/>
  </externalReferences>
  <definedNames>
    <definedName name="_xlnm._FilterDatabase" localSheetId="1" hidden="1">'S-111'!$O$1:$O$466</definedName>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4" l="1"/>
  <c r="M9" i="14" s="1"/>
  <c r="A125" i="14"/>
  <c r="A124" i="14"/>
  <c r="A123" i="14"/>
  <c r="A122" i="14"/>
  <c r="A121" i="14"/>
  <c r="A120" i="14"/>
  <c r="A119" i="14"/>
  <c r="A118" i="14"/>
  <c r="A117" i="14"/>
  <c r="A116" i="14"/>
  <c r="A115" i="14"/>
  <c r="A114" i="14"/>
  <c r="A113" i="14"/>
  <c r="A112" i="14"/>
  <c r="A111" i="14"/>
  <c r="A110" i="14"/>
  <c r="A109" i="14"/>
  <c r="A108" i="14"/>
  <c r="A107" i="14"/>
  <c r="A106" i="14"/>
  <c r="A105" i="14"/>
  <c r="A99" i="14"/>
  <c r="A98" i="14"/>
  <c r="A97" i="14"/>
  <c r="A96" i="14"/>
  <c r="A95" i="14"/>
  <c r="A94" i="14"/>
  <c r="A93" i="14"/>
  <c r="A92" i="14"/>
  <c r="M96" i="14" s="1"/>
  <c r="A91" i="14"/>
  <c r="M92" i="14" s="1"/>
  <c r="A90" i="14"/>
  <c r="A89" i="14"/>
  <c r="A88" i="14"/>
  <c r="A87" i="14"/>
  <c r="A86" i="14"/>
  <c r="A85" i="14"/>
  <c r="M86" i="14" s="1"/>
  <c r="A84" i="14"/>
  <c r="A83" i="14"/>
  <c r="M89" i="14" s="1"/>
  <c r="A82" i="14"/>
  <c r="A81" i="14"/>
  <c r="M82" i="14" s="1"/>
  <c r="A80" i="14"/>
  <c r="A79" i="14"/>
  <c r="A78" i="14"/>
  <c r="A77" i="14"/>
  <c r="A76" i="14"/>
  <c r="A75" i="14"/>
  <c r="A74" i="14"/>
  <c r="A73" i="14"/>
  <c r="A72" i="14"/>
  <c r="A71" i="14"/>
  <c r="A70" i="14"/>
  <c r="M72" i="14" s="1"/>
  <c r="A69" i="14"/>
  <c r="M70" i="14" s="1"/>
  <c r="A68" i="14"/>
  <c r="A67" i="14"/>
  <c r="A66" i="14"/>
  <c r="M67" i="14" s="1"/>
  <c r="A65" i="14"/>
  <c r="A64" i="14"/>
  <c r="A63" i="14"/>
  <c r="A62" i="14"/>
  <c r="A61" i="14"/>
  <c r="A60" i="14"/>
  <c r="A59" i="14"/>
  <c r="A58" i="14"/>
  <c r="A57" i="14"/>
  <c r="M58" i="14" s="1"/>
  <c r="A56" i="14"/>
  <c r="A55" i="14"/>
  <c r="A54" i="14"/>
  <c r="A53" i="14"/>
  <c r="A52" i="14"/>
  <c r="A51" i="14"/>
  <c r="A50" i="14"/>
  <c r="A49" i="14"/>
  <c r="M65" i="14" s="1"/>
  <c r="A48" i="14"/>
  <c r="A47" i="14"/>
  <c r="M48" i="14" s="1"/>
  <c r="A46" i="14"/>
  <c r="A45" i="14"/>
  <c r="A44" i="14"/>
  <c r="M51" i="14" s="1"/>
  <c r="A43" i="14"/>
  <c r="M44" i="14" s="1"/>
  <c r="A42" i="14"/>
  <c r="A41" i="14"/>
  <c r="A40" i="14"/>
  <c r="A39" i="14"/>
  <c r="A38" i="14"/>
  <c r="M39" i="14" s="1"/>
  <c r="A37" i="14"/>
  <c r="A36" i="14"/>
  <c r="M37" i="14" s="1"/>
  <c r="A35" i="14"/>
  <c r="A34" i="14"/>
  <c r="A33" i="14"/>
  <c r="A32" i="14"/>
  <c r="A31" i="14"/>
  <c r="A30" i="14"/>
  <c r="A29" i="14"/>
  <c r="A28" i="14"/>
  <c r="A27" i="14"/>
  <c r="M34" i="14" s="1"/>
  <c r="A26" i="14"/>
  <c r="A25" i="14"/>
  <c r="A24" i="14"/>
  <c r="A23" i="14"/>
  <c r="M24" i="14" s="1"/>
  <c r="A22" i="14"/>
  <c r="A21" i="14"/>
  <c r="A20" i="14"/>
  <c r="A19" i="14"/>
  <c r="A18" i="14"/>
  <c r="A17" i="14"/>
  <c r="A16" i="14"/>
  <c r="A15" i="14"/>
  <c r="M16" i="14" s="1"/>
  <c r="A14" i="14"/>
  <c r="A13" i="14"/>
  <c r="M14" i="14" s="1"/>
  <c r="A12" i="14"/>
  <c r="A11" i="14"/>
  <c r="M13" i="14" s="1"/>
  <c r="A10" i="14"/>
  <c r="M12" i="14" s="1"/>
  <c r="A9" i="14"/>
  <c r="M10" i="14" s="1"/>
  <c r="A8" i="14"/>
  <c r="A7" i="14"/>
  <c r="A6" i="14"/>
  <c r="A5" i="14"/>
  <c r="A4" i="14"/>
  <c r="A3" i="14"/>
  <c r="M95" i="14" l="1"/>
  <c r="M93" i="14"/>
  <c r="M94" i="14"/>
  <c r="M91" i="14"/>
  <c r="M84" i="14"/>
  <c r="M85" i="14"/>
  <c r="M98" i="14"/>
  <c r="M87" i="14"/>
  <c r="M88" i="14"/>
  <c r="M90" i="14"/>
  <c r="M77" i="14"/>
  <c r="M75" i="14"/>
  <c r="M76" i="14"/>
  <c r="M78" i="14"/>
  <c r="M71" i="14"/>
  <c r="M79" i="14"/>
  <c r="M56" i="14"/>
  <c r="M55" i="14"/>
  <c r="M80" i="14"/>
  <c r="M99" i="14"/>
  <c r="M17" i="14"/>
  <c r="M18" i="14"/>
  <c r="M11" i="14"/>
  <c r="M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C11" authorId="0" shapeId="0" xr:uid="{98E7971D-3346-4E5C-B9D7-7185ED2247B6}">
      <text>
        <r>
          <rPr>
            <b/>
            <sz val="11"/>
            <color indexed="81"/>
            <rFont val="Tahoma"/>
            <family val="2"/>
          </rPr>
          <t>Raphael Malyankar:</t>
        </r>
        <r>
          <rPr>
            <sz val="11"/>
            <color indexed="81"/>
            <rFont val="Tahoma"/>
            <family val="2"/>
          </rPr>
          <t xml:space="preserve">
Change to WG/PT after handoff to Project Team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B40DED09-8281-46B3-B0C0-8C5CAE7C9B4D}">
      <text>
        <r>
          <rPr>
            <b/>
            <sz val="9"/>
            <color indexed="81"/>
            <rFont val="Tahoma"/>
            <family val="2"/>
          </rPr>
          <t>Elizabeth Helen Hahessy:</t>
        </r>
        <r>
          <rPr>
            <sz val="9"/>
            <color indexed="81"/>
            <rFont val="Tahoma"/>
            <family val="2"/>
          </rPr>
          <t xml:space="preserve">
(will be deleted at a time to be agreed upon)</t>
        </r>
      </text>
    </comment>
    <comment ref="D1" authorId="1" shapeId="0" xr:uid="{986CE22A-8DC7-472B-AD1B-0C3402E6102B}">
      <text>
        <r>
          <rPr>
            <b/>
            <sz val="9"/>
            <color indexed="81"/>
            <rFont val="Tahoma"/>
            <family val="2"/>
          </rPr>
          <t>Raphael Malyankar:</t>
        </r>
        <r>
          <rPr>
            <sz val="9"/>
            <color indexed="81"/>
            <rFont val="Tahoma"/>
            <family val="2"/>
          </rPr>
          <t xml:space="preserve">
All Check message entries are new, either originals, or originals developed by the S-101 team, or derived from S-58 messages.</t>
        </r>
      </text>
    </comment>
    <comment ref="E154" authorId="1" shapeId="0" xr:uid="{1B21D43C-D59F-456F-8FD9-1A525C6329EF}">
      <text>
        <r>
          <rPr>
            <b/>
            <sz val="9"/>
            <color indexed="81"/>
            <rFont val="Tahoma"/>
            <family val="2"/>
          </rPr>
          <t>Raphael Malyankar:</t>
        </r>
        <r>
          <rPr>
            <sz val="9"/>
            <color indexed="81"/>
            <rFont val="Tahoma"/>
            <family val="2"/>
          </rPr>
          <t xml:space="preserve">
The FOID field encodes a unique identifier for the instance of a feature type. Instances that are split into separate parts can have the same Feature Object Identifier indicating that this is the same feature object. This is possible for parts in the same data set but also for feature objects in different data sets. [S-100 5.2.0]</t>
        </r>
      </text>
    </comment>
  </commentList>
</comments>
</file>

<file path=xl/sharedStrings.xml><?xml version="1.0" encoding="utf-8"?>
<sst xmlns="http://schemas.openxmlformats.org/spreadsheetml/2006/main" count="1276" uniqueCount="588">
  <si>
    <t>Classification</t>
  </si>
  <si>
    <t>Check ID</t>
  </si>
  <si>
    <t>Introduced</t>
  </si>
  <si>
    <t>Modified</t>
  </si>
  <si>
    <t>Check Description</t>
  </si>
  <si>
    <t>Deleted</t>
  </si>
  <si>
    <t>Data Quality Measure</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</si>
  <si>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</si>
  <si>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</si>
  <si>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</si>
  <si>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</si>
  <si>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</si>
  <si>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</si>
  <si>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</si>
  <si>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</si>
  <si>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</si>
  <si>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</si>
  <si>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</si>
  <si>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</si>
  <si>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</si>
  <si>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</si>
  <si>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</si>
  <si>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</si>
  <si>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</si>
  <si>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</si>
  <si>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</si>
  <si>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</si>
  <si>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0.1.0</t>
  </si>
  <si>
    <t>Metadata of S-100 Validation Check Specification</t>
  </si>
  <si>
    <t>Uploaded Date (internal use)</t>
  </si>
  <si>
    <t>Old Dev ID (Internal use)</t>
  </si>
  <si>
    <t>...</t>
  </si>
  <si>
    <t>No feature information group</t>
  </si>
  <si>
    <t>No featureCode array in feature information group</t>
  </si>
  <si>
    <t>Feature information dataset for &lt;FX&gt; missing</t>
  </si>
  <si>
    <t>No feature instances for &lt;FX&gt;</t>
  </si>
  <si>
    <t>Feature information dataset component type error for &lt;FX&gt;</t>
  </si>
  <si>
    <t>Extra element in root group</t>
  </si>
  <si>
    <t>Root group structural error, must be corrected before further checks can be processed</t>
  </si>
  <si>
    <t>FOR EACH &lt;FX&gt;, IF the root group does not contain a group member of the same name &lt;FX&gt;</t>
  </si>
  <si>
    <t>IF there are attributes, datasets, or groups other than those allowed in the product specification</t>
  </si>
  <si>
    <t>Add feature information group</t>
  </si>
  <si>
    <t>Add missing general metadata attribute</t>
  </si>
  <si>
    <t>Add featureCode array to feature information group</t>
  </si>
  <si>
    <t>Add entry to featureCode</t>
  </si>
  <si>
    <t>Add feature information dataset in Group_F</t>
  </si>
  <si>
    <t>Confirm omission of instances of the specified feature type from the dataset</t>
  </si>
  <si>
    <t>Correct root group structure before proceeding to next phase</t>
  </si>
  <si>
    <t>N/A</t>
  </si>
  <si>
    <t>--</t>
  </si>
  <si>
    <t>Feature container group does not have the axisNames dataset, or the axisNames dataset does not have the correct dimensions</t>
  </si>
  <si>
    <t>The number of feature instance groups in &lt;FTYPE&gt; does not match the value of attribute numInstances</t>
  </si>
  <si>
    <t>Sequencing rule scanDirection contents do not match axis names</t>
  </si>
  <si>
    <t>Feature container group error, must be corrected before feature instance checks can be processed</t>
  </si>
  <si>
    <t>IF there are no groups named &lt;FTYPE&gt;.N</t>
  </si>
  <si>
    <t>IF the number of groups named &lt;FTYPE&gt;.N is not equal to the value of attribute numInstances</t>
  </si>
  <si>
    <t>IF attribute sequencingRule.scanDirection does not name all the axes in axisNames OR contains a name which is not an entry in axisNames</t>
  </si>
  <si>
    <t>Add or correct the axisNames dataset</t>
  </si>
  <si>
    <t>Correct attribute numInstances or the the number of feature instance groups in &lt;FTYPE&gt;</t>
  </si>
  <si>
    <t>Correct the value of sequencingRule.scanDirection</t>
  </si>
  <si>
    <t>Correct error before  proceeding to next phase</t>
  </si>
  <si>
    <t>Correct error in bounding box attributes</t>
  </si>
  <si>
    <t>Correct value</t>
  </si>
  <si>
    <t>Correct value of attribute</t>
  </si>
  <si>
    <t>Add attribute or correct value</t>
  </si>
  <si>
    <t>Confirm or correct values of spacing, bounds, and numbers of grid points along grid axes</t>
  </si>
  <si>
    <t>Confirm or correct values of bounding box and grid origin</t>
  </si>
  <si>
    <t>Correct the values in startSequence</t>
  </si>
  <si>
    <t>Remove or rename extra attribute, dataset, or group, or confirm its permissibility</t>
  </si>
  <si>
    <t>Correct numGRP or values groups</t>
  </si>
  <si>
    <t>Correct &lt;FINST&gt; group structure before proceeding to next phase</t>
  </si>
  <si>
    <t>IF (westBoundLongitude ≠ gridOriginLongitude) OR (southBoundLatitude ≠ gridOriginLatitude)</t>
  </si>
  <si>
    <t>&lt;FINST&gt;/&lt;FDG&gt; data value out of range</t>
  </si>
  <si>
    <t>IF the values dataset members ARE NOT compound values with one component for each attribute specified in &lt;FIDS&gt;</t>
  </si>
  <si>
    <t>IF the value of any component of a values record is outside the range for the corresponding attribute in the &lt;FTYPE&gt; array and not a fill value for the attribute</t>
  </si>
  <si>
    <t>Add values dataset</t>
  </si>
  <si>
    <t>Correct values dataset</t>
  </si>
  <si>
    <t>Correct value in values dataset</t>
  </si>
  <si>
    <t>Annex A</t>
  </si>
  <si>
    <t>Mandatory General Metadata attribute missing or of wrong value type</t>
  </si>
  <si>
    <t>Missing general metadata attribute verticalDatum</t>
  </si>
  <si>
    <t>Attribute epoch present but empty or blank.</t>
  </si>
  <si>
    <t>Attribute verticalDatum present but empty or blank.</t>
  </si>
  <si>
    <t>Attribute metaFeatures present but empty or blank.</t>
  </si>
  <si>
    <t>General metadata attribute value range error</t>
  </si>
  <si>
    <t>No feature code information in featureCode array</t>
  </si>
  <si>
    <t>Error in feature information dataset for &lt;FX&gt;</t>
  </si>
  <si>
    <t>Feature type is not defined in XML feature catalogue</t>
  </si>
  <si>
    <t>Feature defined in XML feature catalogue but not used in HDF5 dataset</t>
  </si>
  <si>
    <t>Feature attribute defined in the XML feature catalogue is not defined in feature information dataset &lt;FX&gt;</t>
  </si>
  <si>
    <t>Attribute &lt;code&gt; not defined in XML feature catalogue for feature FX</t>
  </si>
  <si>
    <t>P1-4</t>
  </si>
  <si>
    <t>P1-5</t>
  </si>
  <si>
    <t>P1-6</t>
  </si>
  <si>
    <t>P1-7</t>
  </si>
  <si>
    <t>P1-8</t>
  </si>
  <si>
    <t>P1-9</t>
  </si>
  <si>
    <t>P1-10</t>
  </si>
  <si>
    <t>P1-11</t>
  </si>
  <si>
    <t>P1-12</t>
  </si>
  <si>
    <t>P1-13</t>
  </si>
  <si>
    <t>P1-14</t>
  </si>
  <si>
    <t>P1-15</t>
  </si>
  <si>
    <t>P1-16</t>
  </si>
  <si>
    <t>P1-17</t>
  </si>
  <si>
    <t>P1-18</t>
  </si>
  <si>
    <t>P1-19</t>
  </si>
  <si>
    <t>P1-20</t>
  </si>
  <si>
    <t>P1-21</t>
  </si>
  <si>
    <t>P1-22</t>
  </si>
  <si>
    <t>IF the root group does not have exactly one group member named Group_F</t>
  </si>
  <si>
    <t>FOR EACH attribute in General Metadata with multiplicity lower bound = 1, WHERE an HDF5 attribute with the identical camel case name and value type does not exist in the root group</t>
  </si>
  <si>
    <t>IF attribute depthTypeIndex=3 (vertical datum) AND attribute verticalDatum is not present</t>
  </si>
  <si>
    <t>If attribute epoch is present and has no value (NULL or empty / blank string)</t>
  </si>
  <si>
    <t>If attribute verticalDatum is present and has no value (NULL or empty / blank string)</t>
  </si>
  <si>
    <t>If attribute metaFeatures is present and has no value (NULL or empty / blank string)</t>
  </si>
  <si>
    <t>FOR EACH attribute in General Metadata, WHERE the value is out of range of the value specified in Table 12.1</t>
  </si>
  <si>
    <t>IF Group_F does not contain a 1-dimensional array named "featureCode"</t>
  </si>
  <si>
    <t>IF Group_F.featureCode contains no entries</t>
  </si>
  <si>
    <t>FOR EACH &lt;FX&gt;, IF Group_F does not contain a feature information dataset of the same name</t>
  </si>
  <si>
    <t>FOR EACH &lt;FIDS&gt;, IF the compound type of the members is different from S-100 Table 10c-8</t>
  </si>
  <si>
    <t>FOR EACH &lt;FX&gt;
FOR EACH attribute in &lt;FIDS&gt;, IF the values do not match the values specified in the product specification</t>
  </si>
  <si>
    <t>FOR EACH feature code in Group_F.featureCode, IF the XML feature catalogue does not contain a feature type with the identical code</t>
  </si>
  <si>
    <t>FOR EACH feature information dataset FX
  FOR EACH member of FX
    IF the value of the component code is not found in the attributes of the FX feature type in the XML feature catalogue</t>
  </si>
  <si>
    <t>FOR EACH feature type in the XML feature catalogue, IF the feature code is not in the array Group_F.featureCode</t>
  </si>
  <si>
    <t>FOR EACH attribute of feature type FX in the XML feature catalogue, IF the attribute code from the feature catalogue is not found in exactly one member of the feature information dataset &lt;FIDS&gt;</t>
  </si>
  <si>
    <t>Add general metadata attribute verticalDatum</t>
  </si>
  <si>
    <t>Delete attribute or enter value</t>
  </si>
  <si>
    <t>Enter value if depthTypeIndex = 3, otherwise delete attribute</t>
  </si>
  <si>
    <t>Correct general metadata attribute value</t>
  </si>
  <si>
    <t>Correct structure of feature information dataset</t>
  </si>
  <si>
    <t>Correct feature information dataset</t>
  </si>
  <si>
    <t>Correct entry in Group_F.featureCode or in XML feature catalogue</t>
  </si>
  <si>
    <t>Correct XML feature catalogue or feature information dataset</t>
  </si>
  <si>
    <t>Add to Group_F.featureCode or confirm omission from dataset</t>
  </si>
  <si>
    <t>Add attribute to feature information dataset</t>
  </si>
  <si>
    <t>Table 10.2</t>
  </si>
  <si>
    <t>Table 12.1</t>
  </si>
  <si>
    <t>Bounding box attribute(s) missing in &lt;FINST&gt;</t>
  </si>
  <si>
    <t>Error in bounding box coordinates in &lt;FINST&gt;</t>
  </si>
  <si>
    <t>Missing attribute numberOfTimes in &lt;FINST&gt;, or value is not an integer &gt; 0</t>
  </si>
  <si>
    <t>Missing attribute timeRecordInterval in &lt;FINST&gt;, or value is not an integer &gt; 0</t>
  </si>
  <si>
    <t>Missing attribute dateTimeOfFirstRecord or dateTimeOfLastRecord in &lt;FINST&gt;, or value is not a DateTime.</t>
  </si>
  <si>
    <t>Inconsistent DateTimes of first/last records in &lt;FINST&gt;</t>
  </si>
  <si>
    <t>Missing attribute numGRP, or value is not an integer &gt; 0</t>
  </si>
  <si>
    <t>Missing attribute numberOfStations, or value is not an integer &gt; 0</t>
  </si>
  <si>
    <t>Missing attribute gridOriginLongitude or gridOriginLatitude in &lt;FINST&gt;, or value out of range</t>
  </si>
  <si>
    <t>Missing attribute gridSpacingLongitudinal or gridSpacingLatitudinal in &lt;FINST&gt;, or value out of range</t>
  </si>
  <si>
    <t>Value of gridSpacingLongitudinal or gridSpacingLatitudinal in &lt;FINST&gt; too high</t>
  </si>
  <si>
    <t>Missing attribute numPointsLongitudinal or numPointsLatitudinal, or invalid value in &lt;FINST&gt;</t>
  </si>
  <si>
    <t>Bounding box and numbers of grid points along axes do not agree with gridSpacingLongitudinal or gridSpacingLatitudinal in &lt;FINST&gt;</t>
  </si>
  <si>
    <t>Grid origin does not coincide with bounding box in &lt;FINST&gt;</t>
  </si>
  <si>
    <t>Missing attribute startSequence, or invalid content for startSequence in &lt;FINST&gt;</t>
  </si>
  <si>
    <t>Values in startSequence in &lt;FINST&gt; are incompatible with the scan direction in sequencingRule for &lt;FTYPE&gt;</t>
  </si>
  <si>
    <t>Missing attribute numberOfNodes or invalid value for numberOfNodes in &lt;FINST&gt;</t>
  </si>
  <si>
    <t>Missing attribute numberOfStations or invalid value for numberOfStations in &lt;FINST&gt;</t>
  </si>
  <si>
    <t>Attribute &lt;name&gt; missing</t>
  </si>
  <si>
    <t>Value of atrribute &lt;name&gt; is wrong</t>
  </si>
  <si>
    <t>Extra element in Feature instance &lt;FINST&gt;</t>
  </si>
  <si>
    <t>No data value groups in &lt;FINST&gt;</t>
  </si>
  <si>
    <t>Count of values groups does not match attribute numGRP in &lt;FINST&gt;</t>
  </si>
  <si>
    <t>Uncertainty information missing in &lt;FINST&gt;</t>
  </si>
  <si>
    <t>Uncertainty dataset in &lt;FINST&gt; does not match feature information in Group_F</t>
  </si>
  <si>
    <t>&lt;FINST&gt; group structural error, must be corrected before further checks can be processed</t>
  </si>
  <si>
    <t>IF attributes westBoundLongitude, eastBoundLongitude, southBoundLatitude, northBoundLatitude are not present</t>
  </si>
  <si>
    <t>IF the values of attributes westBoundLongitude, eastBoundLongitude, southBoundLatitude, northBoundLatitude are not within the appropriate ranges
OR (eastBoundLongitude &lt;= westBoundLongitude)
OR northBoundLatitude &lt;= southBoundLatitide</t>
  </si>
  <si>
    <t>IF attribute numberOfTimes is not present OR its value is not an integer &gt; 0</t>
  </si>
  <si>
    <t>IF attribute timeRecordInterval is not present OR its value is not an integer &gt; 0</t>
  </si>
  <si>
    <t>IF attribute dateTimeOfFirstRecord and dateTimeOfLastRecord are not present OR their values are not a valid DateTime</t>
  </si>
  <si>
    <t>IF the value of dateTimeOfLastRecord does not coincide with or follow dateTimeOfFirstRecord</t>
  </si>
  <si>
    <t>IF attribute numGRP is not present or does not have an integer value &gt; 0</t>
  </si>
  <si>
    <t>IF attribute numberOfStations is not present or does not have an integer value &gt; 0</t>
  </si>
  <si>
    <t>IF attributes gridOriginLongitude and gridOriginLatitude are not present
OR do not have values within the limits of the bounding box attributes</t>
  </si>
  <si>
    <t>IF attributes gridSpacingLongitudinal and gridSpacingLatitudinal are not present
OR do not  have values &gt; 0</t>
  </si>
  <si>
    <t>IF attribute gridSpacingLongitudinal &gt; 0.5 * (eastBoundLongitude - westBoundLongitude)
OR gridSpacingLatitudinal &gt; 0.5 * (northBoundLatitude - southBoundLatitude)</t>
  </si>
  <si>
    <t>IF attribute numPointsLongitudinal or numPointsLatitudinal is not present OR not an integer &gt; 1</t>
  </si>
  <si>
    <t>IF attribute gridSpacingLongitudinal ≠ (eastBoundLongitude - westBoundLongitude) / (numPointsLongitudinal - 1)
OR gridSpacingLatitudinal ≠ (northBoundLatitude - southBoundLatitude) / (numPointsLatitudinal - 1)</t>
  </si>
  <si>
    <t>IF attribute startSequence is not present OR does not consist of the same number of comma-separated integer values as the axisNames dataset in the owner &lt;FTYPE&gt;</t>
  </si>
  <si>
    <t>IF the values of startSequence components are not compatible with the signs in sequencingRule.scanDirection in the owner &lt;FTYPE&gt; group</t>
  </si>
  <si>
    <t>IF attribute numberOfNodes is not present OR not an integer &gt; 0</t>
  </si>
  <si>
    <t>IF attribute numberOfStations is not present OR is not an integer = 1</t>
  </si>
  <si>
    <t>IF any of the product-specific attributes is not present</t>
  </si>
  <si>
    <t>IF a product-specifc attribute has a value that is not in the allowed range and not a fill value</t>
  </si>
  <si>
    <t>If there are no groups containing value datasets in &lt;FINST&gt;</t>
  </si>
  <si>
    <t>IF the number of values groups Group_NNN in &lt;FINST&gt; does not match the value of attribute numGRP</t>
  </si>
  <si>
    <t>IF there is no uncertainty dataset</t>
  </si>
  <si>
    <t>If the attribute codes in the uncertainty dataset do not match attribute codes in &lt;FIDS&gt;</t>
  </si>
  <si>
    <t>N/S</t>
  </si>
  <si>
    <t>Table 12.3</t>
  </si>
  <si>
    <t>P3-49</t>
  </si>
  <si>
    <t>P3-50</t>
  </si>
  <si>
    <t>P3-51</t>
  </si>
  <si>
    <t>P3-52</t>
  </si>
  <si>
    <t>P3-53</t>
  </si>
  <si>
    <t>P3-54</t>
  </si>
  <si>
    <t>P3-55</t>
  </si>
  <si>
    <t>P3-56</t>
  </si>
  <si>
    <t>P3-57</t>
  </si>
  <si>
    <t>P3-58</t>
  </si>
  <si>
    <t>P3-59</t>
  </si>
  <si>
    <t>P3-60</t>
  </si>
  <si>
    <t>P3-61</t>
  </si>
  <si>
    <t>P3-62</t>
  </si>
  <si>
    <t>P3-63</t>
  </si>
  <si>
    <t>P3-64</t>
  </si>
  <si>
    <t>P3-65</t>
  </si>
  <si>
    <t>P3-66</t>
  </si>
  <si>
    <t>P3-67</t>
  </si>
  <si>
    <t>P3-68</t>
  </si>
  <si>
    <t>P3-69</t>
  </si>
  <si>
    <t>P3-70</t>
  </si>
  <si>
    <t>P3-71</t>
  </si>
  <si>
    <t>P3-72</t>
  </si>
  <si>
    <t>P3-73</t>
  </si>
  <si>
    <t>P3-74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</si>
  <si>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</si>
  <si>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</si>
  <si>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</si>
  <si>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</si>
  <si>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</si>
  <si>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</si>
  <si>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</si>
  <si>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</si>
  <si>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</si>
  <si>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</si>
  <si>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</si>
  <si>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</si>
  <si>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</si>
  <si>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</si>
  <si>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</si>
  <si>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</si>
  <si>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</si>
  <si>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</si>
  <si>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</si>
  <si>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</si>
  <si>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</si>
  <si>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</si>
  <si>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Missing or invalid feature container attribute dataCodingFormat</t>
  </si>
  <si>
    <t>Missing or invalid feature container attribute dimension</t>
  </si>
  <si>
    <t>Attribute commonPointRule is missing, invalid, or does not have one of the allowed values.</t>
  </si>
  <si>
    <t>Value of attribute commonPointRule is not as recommended</t>
  </si>
  <si>
    <t>Attribute horizontal or vertical position uncertainty missing or invalid.</t>
  </si>
  <si>
    <t>Attribute timeUncertainty is missing or invalid.</t>
  </si>
  <si>
    <t>Attribute numInstances is missing or invalid.</t>
  </si>
  <si>
    <t>Invalid attribute &lt;name&gt;.</t>
  </si>
  <si>
    <t>Attribute &lt;name&gt; present but has wrong value.</t>
  </si>
  <si>
    <t>Attribute minDatasetCurrentSpeed (maxDatasetCurrentSpeed) missing or invalid.</t>
  </si>
  <si>
    <t>Attribute typeOfCurrentData missing or invalid.</t>
  </si>
  <si>
    <t>No instance groups in &lt;FTYPE&gt;</t>
  </si>
  <si>
    <t>Sequencing rule type not present, of wrong datatype, or has an invalid value</t>
  </si>
  <si>
    <t>Sequencing rule scanDirection not present, of wrong datatype</t>
  </si>
  <si>
    <t>Interpolation type is mandatory for dataCodingFormat = 2 or 3 or 7</t>
  </si>
  <si>
    <t>Invalid attribute interpolationType</t>
  </si>
  <si>
    <t>Interpolation type is not used for dataCodingFormat 1, 4, or 8</t>
  </si>
  <si>
    <t>Extra element in Feature container &lt;FTYPE&gt;</t>
  </si>
  <si>
    <t>IF attribute dataCodingFormat is not found or not of the correct datatype or does not have one of the allowed values</t>
  </si>
  <si>
    <t>IF attribute dimension is not found or not of the correct datatype or does not have the value specified in the product specification</t>
  </si>
  <si>
    <t>IF attribute commonPointRule is not found or not of the correct datatype or does not have one of the allowed values specified in the product specification</t>
  </si>
  <si>
    <t>IF attribute commonPointRule does not have the value recommended in the respective Product Specification.</t>
  </si>
  <si>
    <t>IF attribute horizontalPositionUncertainty and verticalUncertainty are not found or not of the correct datatype or do not have values in the allowed ranges or the fill value.</t>
  </si>
  <si>
    <t>IF attribute timeUncertainty is mandatory but not found or found and not of the correct datatype or does not have a value in the allowed range or the fill value.</t>
  </si>
  <si>
    <t>IF attribute numInstances is not found or not of the correct datatype or does not have value &gt; 0</t>
  </si>
  <si>
    <t>If any of the product-specific attributes in Table 12.2 is present but not of the correct datatype</t>
  </si>
  <si>
    <t>If any of the product-specific attributes in Table 12.2 is present but does not have an allowed value</t>
  </si>
  <si>
    <t>IF attribute minDatasetCurrentSpeed (maxDatasetCurrentSpeed) is not found or not of the correct datatype or does not have value = -1.0 or value &gt; 0.</t>
  </si>
  <si>
    <t>IF attribute typeOfCurrentData is not found or not of the correct datatype or does not have one of the allowed values specified in the product specification</t>
  </si>
  <si>
    <t>IF dataset axisNames is not found or does not have the correct rank and datatype, or has length ≠ DIM</t>
  </si>
  <si>
    <t>IF attribute sequencingRule.type is not present OR does not have the correct type OR does not have a value from CV_SequenceType</t>
  </si>
  <si>
    <t>IF attribute sequencingRule.scanDirection is not present OR does not have the correct type</t>
  </si>
  <si>
    <t>IF attribute interpolationType does not exist</t>
  </si>
  <si>
    <t>IF attribute interpolationType does not have the value "10 (discrete)" for S-111 or one of the allowed values from S100_CV_InteropolationMethod for S-104</t>
  </si>
  <si>
    <t>IF attribute interpolationType exists</t>
  </si>
  <si>
    <t>Add Positioning group</t>
  </si>
  <si>
    <t>Add spatial data in Positioning group</t>
  </si>
  <si>
    <t>Correct geometryValues array or dimension attribute in &lt;FTYPE&gt;</t>
  </si>
  <si>
    <t>Correct geometryValues array</t>
  </si>
  <si>
    <t>Add spatial data required for TIN</t>
  </si>
  <si>
    <t>Use of an adjacency dataset is optional</t>
  </si>
  <si>
    <t>Correct precision of coordinates in geometryValues</t>
  </si>
  <si>
    <t>Correct coordinate values</t>
  </si>
  <si>
    <t>Table 10.4</t>
  </si>
  <si>
    <t>Table 12.2</t>
  </si>
  <si>
    <t>Add or correct attribute dataCodingFormat</t>
  </si>
  <si>
    <t>Add or correct attribute dimension</t>
  </si>
  <si>
    <t>Add or correct attribute commonPointRule</t>
  </si>
  <si>
    <t>Verify setting of attribute commonPointRule</t>
  </si>
  <si>
    <t>Add or correct attribute horizontalPositionUncertainty or verticalPositionUncertainty.</t>
  </si>
  <si>
    <t>Add or correct attribute timeUncertainty.</t>
  </si>
  <si>
    <t>Add or correct attribute numInstances.</t>
  </si>
  <si>
    <t>Correct datatype of &lt;name&gt;</t>
  </si>
  <si>
    <t>Correct value of &lt;name&gt; or remove optional attribute</t>
  </si>
  <si>
    <t>Add attribute minDatasetCurrentSpeed or maxdatasetCurrentSpeed or correct value</t>
  </si>
  <si>
    <t>Add or correct attribute typeOfCurrentData</t>
  </si>
  <si>
    <t>Add instance groups</t>
  </si>
  <si>
    <t>Add sequencingRule.type or correct its datatype or value</t>
  </si>
  <si>
    <t>Add sequencingRule.scanDirection or correct its datatype</t>
  </si>
  <si>
    <t>Add attribute interpolationType</t>
  </si>
  <si>
    <t>Correct value of attribute interpolationType</t>
  </si>
  <si>
    <t>Remove attribute interpolationType</t>
  </si>
  <si>
    <t>Add missing bounding box attribute(s)</t>
  </si>
  <si>
    <t>Add attribute(s) or correct value</t>
  </si>
  <si>
    <t>Correct values of dateTimeOfFirstRecord and dateTimeOfLastRecord</t>
  </si>
  <si>
    <t>Add attribute</t>
  </si>
  <si>
    <t>Add value group(s)</t>
  </si>
  <si>
    <t>Add uncertainty dataset</t>
  </si>
  <si>
    <t>Correct uncertainty dataset</t>
  </si>
  <si>
    <t>P4-77</t>
  </si>
  <si>
    <t>P4-78</t>
  </si>
  <si>
    <t>P4-79</t>
  </si>
  <si>
    <t>P4-80</t>
  </si>
  <si>
    <t>P4-81</t>
  </si>
  <si>
    <t>P4-82</t>
  </si>
  <si>
    <t>P4-83</t>
  </si>
  <si>
    <t>P4-84</t>
  </si>
  <si>
    <t>P4-85</t>
  </si>
  <si>
    <t>P4-86</t>
  </si>
  <si>
    <t>P4-87</t>
  </si>
  <si>
    <t>P4-88</t>
  </si>
  <si>
    <t>No positioning group present in &lt;FINST&gt;</t>
  </si>
  <si>
    <t>No geometry values dataset in &lt;FINST&gt;</t>
  </si>
  <si>
    <t>Dimensionality of positioning information does not match stated dimension in feature container group &lt;FTYPE&gt;</t>
  </si>
  <si>
    <t>Axis names in geometryValues do not match names in &lt;FTYPE&gt; axisNames array</t>
  </si>
  <si>
    <t>TIN formats require information about triangles</t>
  </si>
  <si>
    <t>No adjacency dataset in Positioning Group</t>
  </si>
  <si>
    <t>Length of geometryValues does not match number of stations in &lt;FINST&gt;</t>
  </si>
  <si>
    <t>Length of geometryValues does not match number of nodes in &lt;FINST&gt;</t>
  </si>
  <si>
    <t>Length of geometryValues does not match number of times in &lt;FINST&gt;</t>
  </si>
  <si>
    <t>Coordinate precision inconsistent with coordinateSize dataset or default.</t>
  </si>
  <si>
    <t>Extra element in Feature data group &lt;FINST&gt;/Positioning group</t>
  </si>
  <si>
    <t>Coordinates out of range</t>
  </si>
  <si>
    <t>If group Positioning is not present</t>
  </si>
  <si>
    <t>If there is no geometryValues dataset in Positioning</t>
  </si>
  <si>
    <t>It the number of components in a geometryValues entry ≠ &lt;FTYPE&gt;.dimension</t>
  </si>
  <si>
    <t>If the names of the components in a geometryValues entry do not match the axis names in &lt;FTYPE&gt;.axisNames</t>
  </si>
  <si>
    <t>IF the triangles dataset is missing from Positioning</t>
  </si>
  <si>
    <t>IF the adjacency dataset is missing from Positioning</t>
  </si>
  <si>
    <t>If the length of geometryValues ≠ &lt;FINST&gt;.numberOfStations</t>
  </si>
  <si>
    <t>If the length of geometryValues ≠ &lt;FINST&gt;.numberOfNodes</t>
  </si>
  <si>
    <t>If the length of geometryValues ≠ &lt;FINST&gt;.numberOfTimes</t>
  </si>
  <si>
    <t>If &lt;FTYPE&gt;.coordinateSize is present and the type AND the size of coordinate components is not consistent with &lt;FTYPE&gt;.coordinateSize
OR &lt;FTYPE&gt;.coordinateSize is not present and the size of coordinate components is not 4 for integer types or 8 for float types</t>
  </si>
  <si>
    <t>IF there are attributes, datasets, or groups within &lt;FINST&gt;/Positioning other than those allowed in the product specification</t>
  </si>
  <si>
    <t>IF the values of coordinates in geometryValues are not within the bounding box for the feature instance or on a boundary of the bounding box</t>
  </si>
  <si>
    <t>P5-91</t>
  </si>
  <si>
    <t>P5-92</t>
  </si>
  <si>
    <t>P5-93</t>
  </si>
  <si>
    <t>P5-94</t>
  </si>
  <si>
    <t>P5-95</t>
  </si>
  <si>
    <t>P5-96</t>
  </si>
  <si>
    <t>P5-97</t>
  </si>
  <si>
    <t>P5-98</t>
  </si>
  <si>
    <t>P5-99</t>
  </si>
  <si>
    <t>P5-100</t>
  </si>
  <si>
    <t>P5-101</t>
  </si>
  <si>
    <t>P5-102</t>
  </si>
  <si>
    <t>P5-103</t>
  </si>
  <si>
    <t>P5-104</t>
  </si>
  <si>
    <t>P5-105</t>
  </si>
  <si>
    <t>P5-106</t>
  </si>
  <si>
    <t>P5-107</t>
  </si>
  <si>
    <t>P5-108</t>
  </si>
  <si>
    <t>P5-109</t>
  </si>
  <si>
    <t>&lt;FINST&gt;/&lt;FDG&gt; does not have a timePoint attribute, or the value of timePoint is not a DateTime.</t>
  </si>
  <si>
    <t>timePoint attribute for &lt;FINST&gt;/&lt;FDG&gt; out of the time range specified by dateTimeOfFirstRecord and dateTimeOfLastRecord attributes for &lt;FINST&gt;</t>
  </si>
  <si>
    <t>&lt;FINST&gt;/&lt;FDG&gt; does not have a values dataset</t>
  </si>
  <si>
    <t>&lt;FINST&gt;/&lt;FDG&gt;: Rank of values dataset does not match data coding format and numberOfStations</t>
  </si>
  <si>
    <t>&lt;FINST&gt;/&lt;FDG&gt;: Rank of values dataset does not match grid dimensionality</t>
  </si>
  <si>
    <t>&lt;FINST&gt;/&lt;FDG&gt;: Dimensions of values dataset do not match grid dimensions</t>
  </si>
  <si>
    <t>&lt;FINST&gt;/&lt;FDG&gt;: Rank of values dataset does not match data coding format and numberOfNodes</t>
  </si>
  <si>
    <t>&lt;FINST&gt;/&lt;FDG&gt;: Rank of values dataset does not match data coding format and numberOfTimes</t>
  </si>
  <si>
    <t>&lt;FINST&gt;/&lt;FDG&gt;: Type of values dataset members do not correspond to feature information dataset</t>
  </si>
  <si>
    <t>&lt;FINST&gt;/&lt;FDG&gt;: Names of values dataset members do not correspond to attributes specified in feature information dataset</t>
  </si>
  <si>
    <t>&lt;FINST&gt;/&lt;FDG&gt;: surface current speed out of range</t>
  </si>
  <si>
    <t>&lt;FINST&gt;/&lt;FDG&gt;: surface current speed out of range compared to feature information dataset</t>
  </si>
  <si>
    <t>&lt;FINST&gt;/&lt;FDG&gt;: surface current direction out of range compared to feature information dataset</t>
  </si>
  <si>
    <t>Extra element in Feature data group &lt;FINST&gt;/&lt;FDG&gt;</t>
  </si>
  <si>
    <t>Extra attributes for &lt;FINST&gt;/&lt;FDG&gt; values group</t>
  </si>
  <si>
    <t>Storage order does not conform to axis order in axisNames</t>
  </si>
  <si>
    <t>IF attribute timePoint is not present or is not a DateTime string</t>
  </si>
  <si>
    <t>IF the date-time encoded in timePoint is not in the time interval [dateTimeOfFirstRecord, dateTimeOfLastRecord] in the owner instance group &lt;FTYPE&gt;/&lt;FINST&gt;</t>
  </si>
  <si>
    <t>IF the values dataset is not present</t>
  </si>
  <si>
    <t>IF the values dataset IS NOT a 1-dimensional Array, length = numberOfStations</t>
  </si>
  <si>
    <t>IF the values dataset IS NOT a 2-dimensional array</t>
  </si>
  <si>
    <t>IF the values dataset IS NOT of dimensions numPointsLatitudinal X numPointsLongitudinal</t>
  </si>
  <si>
    <t>IF the values dataset IS NOT a 1-dimensional Array, length = numberOfNodes</t>
  </si>
  <si>
    <t>IF the values dataset IS NOT a 1-dimensional Array, length = numberOfTimes</t>
  </si>
  <si>
    <t>IF the names of the components of values dataset members do NOT match the attribute names in &lt;FIDS&gt; and vice versa.</t>
  </si>
  <si>
    <t>IF the surfaceCurrentSpeed component of any value is outside the range [&lt;FTYPE&gt;.minDatasetCurrentSpeed, &lt;FTYPE&gt;.maxDatasetCurrentSpeed] AND ≠ -1.0</t>
  </si>
  <si>
    <t>IF the surfaceCurrentSpeed component of any value is outside the range encoded in &lt;FIDS&gt; for the surfaceCurrentSpeed attribute.</t>
  </si>
  <si>
    <t>IF the surfaceCurrentDirection component of any value is outside the range the range encoded in &lt;FIDS&gt; for the surfaceCurrentDirection attribute.</t>
  </si>
  <si>
    <t>IF there are attributes, datasets, or groups within &lt;FDG&gt; other than those allowed in the product specification</t>
  </si>
  <si>
    <t>IF &lt;FDG&gt;/values has HDF5 attributes other than those allowed in the product specification</t>
  </si>
  <si>
    <t>If the storage order of data values does not conform to the ordering of members of dataset axisNames</t>
  </si>
  <si>
    <t>Correct value of timePoint for &lt;FINST&gt;/&lt;FDG&gt;</t>
  </si>
  <si>
    <t>Correct value in values dataset or range encoded in minCurrentSpeed and maxCurrentSpeed</t>
  </si>
  <si>
    <t>Remove or rename extra attributes or confirm their permissibility</t>
  </si>
  <si>
    <t>Correct axisNames dataset or storage order of data values</t>
  </si>
  <si>
    <t>Table 10.3</t>
  </si>
  <si>
    <t>Feature catalogue</t>
  </si>
  <si>
    <t>S100WG/S-100 Validation Checks</t>
  </si>
  <si>
    <t>Prerequisites</t>
  </si>
  <si>
    <t>Terminate if failure</t>
  </si>
  <si>
    <t>S-158:1xx Version</t>
  </si>
  <si>
    <t>Date</t>
  </si>
  <si>
    <t>Check subset</t>
  </si>
  <si>
    <t>First Dev ID number used</t>
  </si>
  <si>
    <t>Last Dev ID number used</t>
  </si>
  <si>
    <t>Legend</t>
  </si>
  <si>
    <t>Notes</t>
  </si>
  <si>
    <t>Phase 1</t>
  </si>
  <si>
    <t>Highlight = attention needed</t>
  </si>
  <si>
    <t>Phase 2</t>
  </si>
  <si>
    <t>Phase 3</t>
  </si>
  <si>
    <t>Phase 4</t>
  </si>
  <si>
    <t>Phase 5</t>
  </si>
  <si>
    <t>Exch. Cat.</t>
  </si>
  <si>
    <t>See the Combined Checks spreadsheet from 2023 for S-100 references</t>
  </si>
  <si>
    <t>See the Combined Checks spreadsheet from 2023 for comments on individual checks made at that time</t>
  </si>
  <si>
    <t>IF the exchange catalogue blocks for S100_EchangeCatalogue and S100_DatasetDiscoveryMetadata do not conform to the product-specific restrictions in the PS.</t>
  </si>
  <si>
    <t>If S100_DatasetDiscoveryMetadata attribute boundingBox values are not identical to the bounding box attributes for the root group of the HDF5 dataset.</t>
  </si>
  <si>
    <t>If S100_DatasetDiscoveryMetadata/dataCoverage attribute  approximateGridResolution value is not approximately the same as the gridSpacingLatitudinal and gridSpacingLongitidinal values for the coverage feature in the HDF5 dataset</t>
  </si>
  <si>
    <t>If the dataset file size is greater than 10MB.</t>
  </si>
  <si>
    <t>Non-conformant discovery metadata block</t>
  </si>
  <si>
    <t>Inconsistent bounding box for discovery metadata and bounding box.</t>
  </si>
  <si>
    <t>Approximate grid resolution in metadata does not match grid spacing</t>
  </si>
  <si>
    <t>Dataset file size exceeds 10MB.</t>
  </si>
  <si>
    <t>Correct discovery metadata block</t>
  </si>
  <si>
    <t>Correct bounding box values.</t>
  </si>
  <si>
    <t>Correct approximate grid resolution in metadata.</t>
  </si>
  <si>
    <t>(Notification only)</t>
  </si>
  <si>
    <t>Critical Error</t>
  </si>
  <si>
    <t>Error</t>
  </si>
  <si>
    <t>Warning</t>
  </si>
  <si>
    <t>Metadata Consistency</t>
  </si>
  <si>
    <t>?</t>
  </si>
  <si>
    <t>Remarks (internal use)</t>
  </si>
  <si>
    <t>PS</t>
  </si>
  <si>
    <t xml:space="preserve">If the producer agency code is not a value present in the IHO Producer code register. </t>
  </si>
  <si>
    <t xml:space="preserve">If the structue and content of the CATALOG.XML file is invalid. </t>
  </si>
  <si>
    <t xml:space="preserve">Check that each support file included in the SupportFileDiscovery Metadata is present in the fileLocation specified. </t>
  </si>
  <si>
    <t>If the digital signature values are not present and valid  in the DatasetDiscoveryMetadata or SupportFileDiscoveryMetadata.</t>
  </si>
  <si>
    <t>If the filename of the dataset does not conform to the DPS.</t>
  </si>
  <si>
    <t>If the filename of any support file provided in the exchange set does not conform to the DPS.</t>
  </si>
  <si>
    <t xml:space="preserve">If the CATALOG.XML file is not present. </t>
  </si>
  <si>
    <t xml:space="preserve">If any of the metadata attribute values listed in the CATALOG.XML and present in the dataset are not identical. </t>
  </si>
  <si>
    <t>For each object which is present in the dataset but not present in the S-XXX Feature Catalogue.</t>
  </si>
  <si>
    <t>For each object which is present in the dataset which references a geometry which is not permitted in the S-XXX Feature Catalogue. (includes no geometry)</t>
  </si>
  <si>
    <t xml:space="preserve">For each attribute present in the dataset which is not present in the S-XXX FC. </t>
  </si>
  <si>
    <t xml:space="preserve">For each attribute binding which is either not present in the S-XXX FC or does not conform to the multiplicity of the attribute binding. </t>
  </si>
  <si>
    <t xml:space="preserve">Check that all attributes only contain the values permitted for that object within the S-XXX Feature Catalogue.  </t>
  </si>
  <si>
    <t>Check that all attributes conform to the format defined for the attribute value type specified in the S-XXX Feature Catalogue.</t>
  </si>
  <si>
    <t xml:space="preserve">If the horizontal CRS of the dataset is not equal to the value(s) specified in the DPS. </t>
  </si>
  <si>
    <t xml:space="preserve">If the vertical CRS(s) of the dataset are not equal to the value(s) specified in the DPS. </t>
  </si>
  <si>
    <t>If the unit values present are not equal to those specified in the DPS; height, depth and coordinates.</t>
  </si>
  <si>
    <t>For each spatial object which does not conform to the geometry level speciifed in the DPS.</t>
  </si>
  <si>
    <t xml:space="preserve">For each spatial object which is present in the dataset but is not referenced by a feature object. </t>
  </si>
  <si>
    <t xml:space="preserve">If the regular gridded coverage does not reflect S-100 Part 8. </t>
  </si>
  <si>
    <t xml:space="preserve">If the dataset file size is greater than the value specified in the DPS. </t>
  </si>
  <si>
    <t>17, 15</t>
  </si>
  <si>
    <t>5-A</t>
  </si>
  <si>
    <t>6-4.4</t>
  </si>
  <si>
    <t>7-4.3</t>
  </si>
  <si>
    <t>7-4.2</t>
  </si>
  <si>
    <t>11-13</t>
  </si>
  <si>
    <t>Can be validated using XML Schema validation.</t>
  </si>
  <si>
    <t>Edition 5.0.0 uses file URIs instead of fileLocation metadata attribute.</t>
  </si>
  <si>
    <t>Digital signature implementation pending.</t>
  </si>
  <si>
    <t>Dataset check</t>
  </si>
  <si>
    <t>Part 8 is superseded by Part 10c</t>
  </si>
  <si>
    <t>S-100 (old, edition 5.0.0(?)) reference (internal use)</t>
  </si>
  <si>
    <t>Table 10c-5</t>
  </si>
  <si>
    <t>Table 10c-6</t>
  </si>
  <si>
    <t>Table 10c-8</t>
  </si>
  <si>
    <t>Table 10c-8, row 3</t>
  </si>
  <si>
    <t>Table 10c-8, row 3, column "Data Space"</t>
  </si>
  <si>
    <t>Table 10c-8, row 1, column "Data Space", see Values</t>
  </si>
  <si>
    <t>Table 10c-8, row 3, column "Data Space", see definition of "code"</t>
  </si>
  <si>
    <t>Table 10c-10</t>
  </si>
  <si>
    <t>Table 10c-9</t>
  </si>
  <si>
    <t>Table 10c-10;
Table 10c-20</t>
  </si>
  <si>
    <t>Table 10c-12</t>
  </si>
  <si>
    <t>Table 10c-10
Table 10c-12</t>
  </si>
  <si>
    <t>Clause 10c-9.7.1</t>
  </si>
  <si>
    <t>Table 10c-11</t>
  </si>
  <si>
    <t>Table 1-c-11;
Table 10c-12</t>
  </si>
  <si>
    <t>Table 10c-15</t>
  </si>
  <si>
    <t>Table 10c-16</t>
  </si>
  <si>
    <t>Table 10c-18</t>
  </si>
  <si>
    <t>Table 10c-12
Table 10c-18</t>
  </si>
  <si>
    <t>Table 10c-17</t>
  </si>
  <si>
    <t>Check for mutual consistency</t>
  </si>
  <si>
    <t>Matching is case-sensitive.
There must be no extra components in the values dataset member compound type nor any attributes in &lt;FIDS&gt; which do not have a corresponding component in the values dataset member records.</t>
  </si>
  <si>
    <t>S-111 specific check.Superseded by new generic formulation of check.</t>
  </si>
  <si>
    <t>Range may also be encoded in the XML feature catalogue? Superseded by new generic formulation of check.</t>
  </si>
  <si>
    <t>Invalid Root Group Termination</t>
  </si>
  <si>
    <t>All group, attribute and dataset name checks are case-sensitive.
Not found: format consistency;
Wrong datatype or value: conceptual consistency</t>
  </si>
  <si>
    <t>S-111 1.0.x has a remark saying "(not used in S-111)".</t>
  </si>
  <si>
    <t>See Table 12.1 for allowed ranges or values.</t>
  </si>
  <si>
    <t>Feature Code Error Termination</t>
  </si>
  <si>
    <t>Feature Information Error termination</t>
  </si>
  <si>
    <t>Generic Check S_5_001</t>
  </si>
  <si>
    <t>Generic Check S_5_003</t>
  </si>
  <si>
    <t>Any specific HDF5 dataset need not use all the features in the XML feature catalogue.</t>
  </si>
  <si>
    <t>If a feature attribute is defined for a feature type in the XML feature catalogue, the corresponding feature information dataset must also describe it.
See Generic check S_5_004</t>
  </si>
  <si>
    <t>Extra content may be a misnamed element</t>
  </si>
  <si>
    <t>Gateway for processing further checks</t>
  </si>
  <si>
    <t>See the product specification, which restricts the values allowed in S-100.
Some of the subsequent rules are conditioned on the value of data coding format, which is therefore tested as a prerequisite.
Not found: format consistency;
Wrong datatype or value: conceptual consistency</t>
  </si>
  <si>
    <t>Not found: format consistency;
Wrong datatype or value: conceptual consistency</t>
  </si>
  <si>
    <t>See the Product Specification for the allowed values.
Not found: conceptual consistency;
Wrong value or datatype: format consistency</t>
  </si>
  <si>
    <t>Not found: conceptual consistency;
Wrong value or datatype: format consistency</t>
  </si>
  <si>
    <t>Check deleted - replaced by generalized check statement</t>
  </si>
  <si>
    <t xml:space="preserve">
Not found: conceptual consistency;
Wrong value or datatype: conceptual consistency</t>
  </si>
  <si>
    <t>Feature Container Group Error</t>
  </si>
  <si>
    <t>S-111 1.0.x restricts interpolation type to 'discrete'.
Note that this attribute is an HDF5 enumeration type and must be checked with the appropriate HDF5 API calls for enumeration types.</t>
  </si>
  <si>
    <t>Extra content may be a misnamed element.
Classify errors under "Thematic Accuracy" if the superfluous elements are groups with names ending in numerals, otherwise under "Format Consistency."</t>
  </si>
  <si>
    <t>Generic sanity check. The "appropriate ranges" depend on which CRS is used. For EPSG 4326 they would be the intervals [-180.0, +180.0] for longitude and [-90.0, +90.0] for latitude.</t>
  </si>
  <si>
    <t>Generic sanity check. "grid" should be at least 2X2 cells</t>
  </si>
  <si>
    <t>S-111 and S-100 do not prescribe minimum values, minimum 2 is a generic sanity check.</t>
  </si>
  <si>
    <t>This check assumes that the grid covers its whole bounding box and is aligned with the coordinate axes.</t>
  </si>
  <si>
    <t>This check assumes that the grid origin coincides with the lower left corner of the bounding box.</t>
  </si>
  <si>
    <t>E.g., for scans beginning at the lower left corner startSequence would be "0,0" but for scans beginning at the upper left and proceeding in the reverse direction, startSequence values would be the grid point numbers for the upper right corner.
S-111 clarification needed, The remarks column in Table 12.3 appears to require the value "0,0"</t>
  </si>
  <si>
    <t>Extra content may be a misnamed element. Note that S-111 omits some of the optional elements defined in S-100. Note also S-100 10c-9.7.1 permits overriding certain specified attributes from higher-level groups and S-111 1.0.x does not have a statement restricting such overriding.
Classify errors under "Thematic Accuracy" if the superfluous elements are datasets, otherwise under "Format Consistency."</t>
  </si>
  <si>
    <t>Groups containing value datasets are named "Group_nnn" where nnn is any digit from 0 to 9. the nnn suffix must be exactly 3 digits (S-100 Table 10c-2).
This check need only verify the presence of the group(s); the presence of value datasets in the group(s) is verified by a check in Part 5.
Instance Structure Error Termination</t>
  </si>
  <si>
    <t>The uncertainty dataset is mandatory in S-111 (and S-104?)</t>
  </si>
  <si>
    <t>S-111 1.2 allows only DCF = 1, 2, 3, 4, 8; S-104 1.1 allows only DCF 1, 2, 3, 7, 8</t>
  </si>
  <si>
    <t>Axis names must match in both case and spelling.</t>
  </si>
  <si>
    <t>S-111 1.2 and S-104 1.2 do not use the coordinateSize array</t>
  </si>
  <si>
    <t>Implicit requirement</t>
  </si>
  <si>
    <t>Table 10.3, Table 12.2</t>
  </si>
  <si>
    <t>10.2.7, Table 10.5</t>
  </si>
  <si>
    <t>Table 10.2, Table 12.3</t>
  </si>
  <si>
    <t>Table 10.2,
Table 12.1, Table 12.2, Table 12.3</t>
  </si>
  <si>
    <t>PS; Annex A</t>
  </si>
  <si>
    <t>[10.2.2]; [A-???]</t>
  </si>
  <si>
    <t>10.2.2</t>
  </si>
  <si>
    <t>[10.2.8]; [Table 10.2]</t>
  </si>
  <si>
    <t>10.2.4, Table 10.2</t>
  </si>
  <si>
    <t>10.2.4</t>
  </si>
  <si>
    <t>Table 10.2, 10.2.4</t>
  </si>
  <si>
    <t>Table 10.2, 10.2.6</t>
  </si>
  <si>
    <t>10.2.6</t>
  </si>
  <si>
    <t>From S-102 list</t>
  </si>
  <si>
    <t>S-100</t>
  </si>
  <si>
    <t>Domain Consistency</t>
  </si>
  <si>
    <t>Completeness</t>
  </si>
  <si>
    <t>Format Consistency</t>
  </si>
  <si>
    <t>Conceptual Consistency</t>
  </si>
  <si>
    <t>Geometric Consistency</t>
  </si>
  <si>
    <t>Logical Consistency / Format Consistency</t>
  </si>
  <si>
    <t>Logical Consistency / Format Consistency OR Conceptual Consistency</t>
  </si>
  <si>
    <t>Logical Consistency / Conceptual Consistency</t>
  </si>
  <si>
    <t>Logical Consistency / Domain Consistency</t>
  </si>
  <si>
    <t>Completeness / Commission</t>
  </si>
  <si>
    <t>Aggregation Measures</t>
  </si>
  <si>
    <t>Thematic Accuracy / ThematicClassificationCorrectness OR
LogicalConsistency / Format Consistency</t>
  </si>
  <si>
    <t>Thematic Accuracy / ThematicClassificationCorrectness OR Logical Consistency / Format Consistency</t>
  </si>
  <si>
    <t>Completeness / Omission OR
Completeness / Comission</t>
  </si>
  <si>
    <t>Temporal Quality / Temporal Validity</t>
  </si>
  <si>
    <t>Not Applicable to HDF5 formats, delete</t>
  </si>
  <si>
    <t>Context</t>
  </si>
  <si>
    <t>DCF=2</t>
  </si>
  <si>
    <t>DCF = 2 or 3 or 7</t>
  </si>
  <si>
    <t>DCF = 1 or 4 or 8</t>
  </si>
  <si>
    <t>DCF=1</t>
  </si>
  <si>
    <t>DCF = 2</t>
  </si>
  <si>
    <t>DCF = 8</t>
  </si>
  <si>
    <t>DCF = 7</t>
  </si>
  <si>
    <t>DCF = 4</t>
  </si>
  <si>
    <t>DCF = 3</t>
  </si>
  <si>
    <t>DCF = 1</t>
  </si>
  <si>
    <t>DCF = 1, 3, 4, 7, or 8</t>
  </si>
  <si>
    <t>DCF = 3 or 7</t>
  </si>
  <si>
    <t>S-158:111</t>
  </si>
  <si>
    <t>S-111</t>
  </si>
  <si>
    <t>1.2.0</t>
  </si>
  <si>
    <r>
      <t xml:space="preserve">Checks applying only to particular DCFs could prefix the DCF to the check description, thus:
FOR any Feature Type group with DCF= 2, IF attribute sequencingRule.type is not present OR does not have the correct type OR does not have a value from CV_SequenceType
OR, given that for S-111 the feature type group is named SurfaceCurrent:
FOR any </t>
    </r>
    <r>
      <rPr>
        <b/>
        <sz val="11"/>
        <color theme="1"/>
        <rFont val="Calibri"/>
        <family val="2"/>
        <scheme val="minor"/>
      </rPr>
      <t>SurfaceCurrent</t>
    </r>
    <r>
      <rPr>
        <sz val="11"/>
        <color theme="1"/>
        <rFont val="Calibri"/>
        <family val="2"/>
        <scheme val="minor"/>
      </rPr>
      <t xml:space="preserve"> group with DCF= 2, IF attribute </t>
    </r>
    <r>
      <rPr>
        <b/>
        <sz val="11"/>
        <color theme="1"/>
        <rFont val="Calibri"/>
        <family val="2"/>
        <scheme val="minor"/>
      </rPr>
      <t>sequencingRule.type</t>
    </r>
    <r>
      <rPr>
        <sz val="11"/>
        <color theme="1"/>
        <rFont val="Calibri"/>
        <family val="2"/>
        <scheme val="minor"/>
      </rPr>
      <t xml:space="preserve"> is not present OR does not have the correct type OR does not have a value from CV_SequenceType</t>
    </r>
  </si>
  <si>
    <t>S111_Dev9001</t>
  </si>
  <si>
    <t>S111_Dev9002</t>
  </si>
  <si>
    <t>S111_Dev9003</t>
  </si>
  <si>
    <t>S111_Dev9004</t>
  </si>
  <si>
    <t>S111_Dev9005</t>
  </si>
  <si>
    <t>IF any of the Phase 1 checks designated as terminator checks were failed</t>
  </si>
  <si>
    <t>IF any of the Phase 2 checks designated as terminator checks were failed</t>
  </si>
  <si>
    <t>IF any of the Phase 3 checks designated as terminator checks were failed</t>
  </si>
  <si>
    <t>(1) Content related to DCFs not used in this edition of the PS should be removed. 
(2) See Notes for rewriting suggestion to remove "Context" column.</t>
  </si>
  <si>
    <t>The expected ordering is major-minor order of data value storage, i.e., if the values dataset storage is to be in row-major order the
X/longitude axis should be first.
This check may need to be performed by visual inspection, verification of production tool code, or other external, production-specific, means, there being no independent way to check it.</t>
  </si>
  <si>
    <t>This edition does not use all types of support files.</t>
  </si>
  <si>
    <t>If support file blocks for support files prohibited by the PS are included in the exchange catalogue.</t>
  </si>
  <si>
    <t>Remove  support file blocks and associated support files for prohibited types of support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</si>
</sst>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
    <numFmt numFmtId="165" formatCode="yyyy\-mm\-dd;@"/>
  </numFmts>
  <fonts count="22"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i/>
      <sz val="10"/>
      <name val="Calibri"/>
      <family val="2"/>
      <scheme val="minor"/>
    </font>
    <font>
      <u/>
      <sz val="11"/>
      <color theme="10"/>
      <name val="Calibri"/>
      <family val="2"/>
      <scheme val="minor"/>
    </font>
    <font>
      <sz val="11"/>
      <name val="Calibri"/>
      <family val="2"/>
      <scheme val="minor"/>
    </font>
    <font>
      <sz val="11"/>
      <color rgb="FF9C0006"/>
      <name val="Calibri"/>
      <family val="2"/>
      <scheme val="minor"/>
    </font>
    <font>
      <sz val="11"/>
      <color rgb="FF9C5700"/>
      <name val="Calibri"/>
      <family val="2"/>
      <scheme val="minor"/>
    </font>
    <font>
      <sz val="9"/>
      <name val="Arial"/>
      <family val="2"/>
    </font>
    <font>
      <b/>
      <sz val="11"/>
      <color indexed="81"/>
      <name val="Tahoma"/>
      <family val="2"/>
    </font>
    <font>
      <sz val="11"/>
      <color indexed="81"/>
      <name val="Tahoma"/>
      <family val="2"/>
    </font>
    <font>
      <b/>
      <sz val="11"/>
      <color theme="1"/>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theme="0" tint="-0.149967955565050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7">
    <xf numFmtId="0" fontId="0" fillId="0" borderId="0"/>
    <xf numFmtId="0" fontId="10" fillId="7" borderId="0" applyNumberFormat="0" applyBorder="0" applyAlignment="0" applyProtection="0"/>
    <xf numFmtId="0" fontId="11" fillId="8" borderId="0" applyNumberFormat="0" applyBorder="0" applyAlignment="0" applyProtection="0"/>
    <xf numFmtId="0" fontId="14" fillId="0" borderId="0" applyNumberFormat="0" applyFill="0" applyBorder="0" applyAlignment="0" applyProtection="0"/>
    <xf numFmtId="0" fontId="10" fillId="7" borderId="0" applyNumberFormat="0" applyBorder="0" applyAlignment="0" applyProtection="0"/>
    <xf numFmtId="0" fontId="16" fillId="9" borderId="0" applyNumberFormat="0" applyBorder="0" applyAlignment="0" applyProtection="0"/>
    <xf numFmtId="0" fontId="17" fillId="8" borderId="0" applyNumberFormat="0" applyBorder="0" applyAlignment="0" applyProtection="0"/>
  </cellStyleXfs>
  <cellXfs count="103">
    <xf numFmtId="0" fontId="0" fillId="0" borderId="0" xfId="0"/>
    <xf numFmtId="0" fontId="1" fillId="0" borderId="0" xfId="0" applyFont="1"/>
    <xf numFmtId="0" fontId="1" fillId="0" borderId="0" xfId="0" applyFont="1" applyAlignment="1">
      <alignment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4" borderId="0" xfId="0" applyFont="1" applyFill="1"/>
    <xf numFmtId="0" fontId="8" fillId="4" borderId="6" xfId="0" applyFont="1" applyFill="1" applyBorder="1"/>
    <xf numFmtId="0" fontId="8" fillId="4" borderId="7" xfId="0" applyFont="1" applyFill="1" applyBorder="1" applyAlignment="1">
      <alignment horizontal="right" vertical="center"/>
    </xf>
    <xf numFmtId="0" fontId="8" fillId="4" borderId="8" xfId="0" applyFont="1" applyFill="1" applyBorder="1"/>
    <xf numFmtId="0" fontId="8" fillId="4" borderId="9" xfId="0" applyFont="1" applyFill="1" applyBorder="1"/>
    <xf numFmtId="0" fontId="8" fillId="4" borderId="0" xfId="0" applyFont="1" applyFill="1" applyAlignment="1">
      <alignment horizontal="left"/>
    </xf>
    <xf numFmtId="0" fontId="8" fillId="4" borderId="8" xfId="0" applyFont="1" applyFill="1" applyBorder="1" applyAlignment="1">
      <alignment horizontal="right"/>
    </xf>
    <xf numFmtId="0" fontId="8" fillId="0" borderId="0" xfId="0" applyFont="1" applyAlignment="1">
      <alignment horizontal="right"/>
    </xf>
    <xf numFmtId="0" fontId="6" fillId="5" borderId="0" xfId="0" applyFont="1" applyFill="1" applyAlignment="1">
      <alignment horizontal="center" vertical="center"/>
    </xf>
    <xf numFmtId="0" fontId="6" fillId="5" borderId="0" xfId="0" applyFont="1" applyFill="1"/>
    <xf numFmtId="0" fontId="6" fillId="6" borderId="0" xfId="0" applyFont="1" applyFill="1"/>
    <xf numFmtId="0" fontId="6" fillId="3" borderId="5" xfId="0" applyFont="1" applyFill="1" applyBorder="1" applyAlignment="1">
      <alignment horizontal="right" vertical="center"/>
    </xf>
    <xf numFmtId="0" fontId="6" fillId="5" borderId="5" xfId="0" applyFont="1" applyFill="1" applyBorder="1" applyAlignment="1">
      <alignment horizontal="right" vertical="center"/>
    </xf>
    <xf numFmtId="0" fontId="8" fillId="4" borderId="12" xfId="0" applyFont="1" applyFill="1" applyBorder="1"/>
    <xf numFmtId="0" fontId="8" fillId="4" borderId="11" xfId="0" applyFont="1" applyFill="1" applyBorder="1" applyAlignment="1">
      <alignment horizontal="left"/>
    </xf>
    <xf numFmtId="0" fontId="8" fillId="4" borderId="12" xfId="0" applyFont="1" applyFill="1" applyBorder="1" applyAlignment="1">
      <alignment horizontal="left"/>
    </xf>
    <xf numFmtId="0" fontId="9" fillId="4" borderId="0" xfId="0" applyFont="1" applyFill="1" applyAlignment="1">
      <alignment horizontal="left" vertical="center"/>
    </xf>
    <xf numFmtId="0" fontId="9" fillId="4" borderId="0" xfId="0" applyFont="1" applyFill="1" applyAlignment="1">
      <alignment horizontal="center" vertical="center"/>
    </xf>
    <xf numFmtId="49" fontId="9" fillId="4" borderId="0" xfId="0" applyNumberFormat="1" applyFont="1" applyFill="1" applyAlignment="1">
      <alignment horizontal="center"/>
    </xf>
    <xf numFmtId="14" fontId="9" fillId="4" borderId="0" xfId="0" applyNumberFormat="1" applyFont="1" applyFill="1" applyAlignment="1">
      <alignment horizontal="center" vertical="center"/>
    </xf>
    <xf numFmtId="0" fontId="9" fillId="4" borderId="10" xfId="0" applyFont="1" applyFill="1" applyBorder="1"/>
    <xf numFmtId="0" fontId="9" fillId="4" borderId="0" xfId="0" applyFont="1" applyFill="1"/>
    <xf numFmtId="0" fontId="9" fillId="4" borderId="12" xfId="0" applyFont="1" applyFill="1" applyBorder="1" applyAlignment="1">
      <alignment horizontal="left" vertical="center"/>
    </xf>
    <xf numFmtId="0" fontId="9" fillId="4" borderId="12" xfId="0" applyFont="1" applyFill="1" applyBorder="1"/>
    <xf numFmtId="0" fontId="9" fillId="4" borderId="11" xfId="0" applyFont="1" applyFill="1" applyBorder="1"/>
    <xf numFmtId="0" fontId="9" fillId="4" borderId="0" xfId="0" applyFont="1" applyFill="1" applyAlignment="1">
      <alignment horizontal="left"/>
    </xf>
    <xf numFmtId="164"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0" fontId="2" fillId="0" borderId="1" xfId="1" applyFont="1" applyFill="1" applyBorder="1" applyAlignment="1">
      <alignment horizontal="center" vertical="center" wrapText="1"/>
    </xf>
    <xf numFmtId="49" fontId="2" fillId="0" borderId="1" xfId="2" applyNumberFormat="1" applyFont="1" applyFill="1" applyBorder="1" applyAlignment="1">
      <alignment horizontal="center" vertical="center" wrapText="1"/>
    </xf>
    <xf numFmtId="0" fontId="1" fillId="0" borderId="1" xfId="0" applyFont="1" applyBorder="1" applyAlignment="1">
      <alignment wrapText="1"/>
    </xf>
    <xf numFmtId="0" fontId="2" fillId="0" borderId="1" xfId="2" applyFont="1" applyFill="1" applyBorder="1" applyAlignment="1">
      <alignment horizontal="left" vertical="center" wrapText="1"/>
    </xf>
    <xf numFmtId="0" fontId="2" fillId="0" borderId="1" xfId="1" applyFont="1" applyFill="1" applyBorder="1" applyAlignment="1">
      <alignment horizontal="left" vertical="center" wrapText="1"/>
    </xf>
    <xf numFmtId="49" fontId="2" fillId="0" borderId="1" xfId="2" applyNumberFormat="1" applyFont="1" applyFill="1" applyBorder="1" applyAlignment="1">
      <alignment horizontal="left" vertical="center" wrapText="1"/>
    </xf>
    <xf numFmtId="165" fontId="2" fillId="2" borderId="1" xfId="0" applyNumberFormat="1" applyFont="1" applyFill="1" applyBorder="1" applyAlignment="1">
      <alignment horizontal="center" vertical="center" wrapText="1"/>
    </xf>
    <xf numFmtId="165" fontId="2" fillId="0" borderId="1" xfId="2" applyNumberFormat="1" applyFont="1" applyFill="1" applyBorder="1" applyAlignment="1">
      <alignment horizontal="center" vertical="center" wrapText="1"/>
    </xf>
    <xf numFmtId="165" fontId="2" fillId="0" borderId="1" xfId="1" applyNumberFormat="1" applyFont="1" applyFill="1" applyBorder="1" applyAlignment="1">
      <alignment horizontal="center" vertical="center" wrapText="1"/>
    </xf>
    <xf numFmtId="0" fontId="0" fillId="0" borderId="1" xfId="0"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165" fontId="2" fillId="0" borderId="1" xfId="0" applyNumberFormat="1" applyFont="1" applyBorder="1" applyAlignment="1">
      <alignment horizontal="center" vertical="center" wrapText="1"/>
    </xf>
    <xf numFmtId="0" fontId="1" fillId="0" borderId="0" xfId="0" applyFont="1" applyAlignment="1">
      <alignment horizontal="left" vertical="top"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0" fontId="15" fillId="0" borderId="1" xfId="0" applyFont="1" applyBorder="1" applyAlignment="1">
      <alignment horizontal="center" vertical="center" wrapText="1"/>
    </xf>
    <xf numFmtId="0" fontId="1" fillId="0" borderId="1" xfId="0" applyFont="1" applyBorder="1"/>
    <xf numFmtId="0" fontId="2" fillId="0" borderId="1" xfId="0" quotePrefix="1" applyFont="1" applyBorder="1" applyAlignment="1">
      <alignment horizontal="left" vertical="center" wrapText="1"/>
    </xf>
    <xf numFmtId="0" fontId="2" fillId="0" borderId="1" xfId="0" quotePrefix="1" applyFont="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49" fontId="1" fillId="0" borderId="1" xfId="0" applyNumberFormat="1" applyFont="1" applyBorder="1"/>
    <xf numFmtId="0" fontId="18"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vertical="center" wrapText="1"/>
    </xf>
    <xf numFmtId="0" fontId="1" fillId="2" borderId="1" xfId="0" applyFont="1" applyFill="1" applyBorder="1" applyAlignment="1">
      <alignment vertical="center" wrapText="1"/>
    </xf>
    <xf numFmtId="0" fontId="3" fillId="0" borderId="1" xfId="0" applyFont="1" applyBorder="1" applyAlignment="1">
      <alignment wrapText="1"/>
    </xf>
    <xf numFmtId="0" fontId="3" fillId="0" borderId="1" xfId="0" applyFont="1" applyBorder="1" applyAlignment="1">
      <alignment horizontal="left" wrapText="1"/>
    </xf>
    <xf numFmtId="0" fontId="2" fillId="0" borderId="1" xfId="3" applyFont="1" applyFill="1" applyBorder="1" applyAlignment="1">
      <alignment horizontal="center" vertical="center" wrapText="1"/>
    </xf>
    <xf numFmtId="49" fontId="1" fillId="0" borderId="1" xfId="0" applyNumberFormat="1" applyFont="1" applyBorder="1" applyAlignment="1">
      <alignment wrapText="1"/>
    </xf>
    <xf numFmtId="165" fontId="1" fillId="0" borderId="1" xfId="0" applyNumberFormat="1" applyFont="1" applyBorder="1" applyAlignment="1">
      <alignment wrapText="1"/>
    </xf>
    <xf numFmtId="0" fontId="21" fillId="0" borderId="0" xfId="0" applyFont="1"/>
    <xf numFmtId="1" fontId="21" fillId="0" borderId="0" xfId="0" applyNumberFormat="1" applyFont="1"/>
    <xf numFmtId="0" fontId="21" fillId="0" borderId="0" xfId="0" applyFont="1" applyAlignment="1">
      <alignment wrapText="1"/>
    </xf>
    <xf numFmtId="14" fontId="0" fillId="0" borderId="0" xfId="0" applyNumberFormat="1"/>
    <xf numFmtId="1" fontId="0" fillId="0" borderId="0" xfId="0" applyNumberFormat="1"/>
    <xf numFmtId="0" fontId="0" fillId="10" borderId="0" xfId="0" applyFill="1"/>
    <xf numFmtId="0" fontId="0" fillId="0" borderId="0" xfId="0" applyAlignment="1">
      <alignment wrapText="1"/>
    </xf>
    <xf numFmtId="49" fontId="18" fillId="0" borderId="1" xfId="0" applyNumberFormat="1" applyFont="1" applyBorder="1" applyAlignment="1">
      <alignment horizontal="center" vertical="center" wrapText="1"/>
    </xf>
    <xf numFmtId="49" fontId="1" fillId="10" borderId="1" xfId="0" applyNumberFormat="1" applyFont="1" applyFill="1" applyBorder="1" applyAlignment="1">
      <alignment wrapText="1"/>
    </xf>
    <xf numFmtId="0" fontId="2" fillId="10"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2" fillId="0" borderId="1" xfId="0" applyFont="1" applyBorder="1" applyAlignment="1">
      <alignment wrapText="1"/>
    </xf>
    <xf numFmtId="0" fontId="1" fillId="11" borderId="0" xfId="0" applyFont="1" applyFill="1" applyAlignment="1">
      <alignment wrapText="1"/>
    </xf>
    <xf numFmtId="49" fontId="1" fillId="11" borderId="0" xfId="0" applyNumberFormat="1" applyFont="1" applyFill="1" applyAlignment="1">
      <alignment horizontal="center" vertical="center" wrapText="1"/>
    </xf>
    <xf numFmtId="49" fontId="1" fillId="0" borderId="0" xfId="0" applyNumberFormat="1" applyFont="1" applyAlignment="1">
      <alignment horizontal="center" vertical="center" wrapText="1"/>
    </xf>
    <xf numFmtId="49" fontId="18" fillId="10" borderId="1" xfId="0" applyNumberFormat="1" applyFont="1" applyFill="1" applyBorder="1" applyAlignment="1">
      <alignment horizontal="center" vertical="center" wrapText="1"/>
    </xf>
    <xf numFmtId="0" fontId="1" fillId="10" borderId="1" xfId="0" applyFont="1" applyFill="1" applyBorder="1"/>
    <xf numFmtId="0" fontId="2" fillId="10" borderId="1" xfId="0" applyFont="1" applyFill="1" applyBorder="1" applyAlignment="1">
      <alignment horizontal="center" vertical="center"/>
    </xf>
    <xf numFmtId="0" fontId="2" fillId="10" borderId="1" xfId="0" applyFont="1" applyFill="1" applyBorder="1" applyAlignment="1">
      <alignment horizontal="left" vertical="center" wrapText="1"/>
    </xf>
    <xf numFmtId="0" fontId="1" fillId="10" borderId="1" xfId="0" applyFont="1" applyFill="1" applyBorder="1" applyAlignment="1">
      <alignment wrapText="1"/>
    </xf>
    <xf numFmtId="165" fontId="2" fillId="10" borderId="1" xfId="0" applyNumberFormat="1"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0" borderId="0" xfId="0" applyFont="1" applyFill="1"/>
    <xf numFmtId="0" fontId="1" fillId="10" borderId="0" xfId="0" applyFont="1" applyFill="1" applyAlignment="1">
      <alignment wrapText="1"/>
    </xf>
    <xf numFmtId="49" fontId="1" fillId="10" borderId="0" xfId="0" applyNumberFormat="1" applyFont="1" applyFill="1" applyAlignment="1">
      <alignment horizontal="center" vertical="center" wrapText="1"/>
    </xf>
    <xf numFmtId="0" fontId="18" fillId="10" borderId="1" xfId="0" applyFont="1" applyFill="1" applyBorder="1" applyAlignment="1">
      <alignment horizontal="center" vertical="center" wrapText="1"/>
    </xf>
    <xf numFmtId="0" fontId="1" fillId="10" borderId="0" xfId="0" applyFont="1" applyFill="1" applyAlignment="1">
      <alignment horizontal="left" vertical="top" wrapText="1"/>
    </xf>
    <xf numFmtId="0" fontId="1" fillId="2" borderId="1" xfId="0" applyFont="1" applyFill="1" applyBorder="1" applyAlignment="1">
      <alignment horizontal="center" vertical="center" wrapText="1"/>
    </xf>
    <xf numFmtId="0" fontId="6" fillId="5" borderId="5" xfId="0" applyFont="1" applyFill="1" applyBorder="1" applyAlignment="1">
      <alignment horizontal="right"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cellXfs>
  <cellStyles count="7">
    <cellStyle name="Bad 2" xfId="5" xr:uid="{B442B837-C0E4-45E2-93DB-98C140707B11}"/>
    <cellStyle name="Good" xfId="1" builtinId="26"/>
    <cellStyle name="Good 2" xfId="4" xr:uid="{E6A3DBA1-425A-41AB-952C-F5DDFA3C8432}"/>
    <cellStyle name="Hyperlink" xfId="3" builtinId="8"/>
    <cellStyle name="Neutral 2" xfId="2" xr:uid="{F2B2C047-DF70-495F-A317-4214B139F025}"/>
    <cellStyle name="Neutral 3" xfId="6" xr:uid="{65D2D1B5-B95D-4670-BC76-4983EF9279E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65BAD42-F63D-47CC-ADF1-475B6B2C5FD3}">
      <tableStyleElement type="wholeTable" dxfId="1"/>
      <tableStyleElement type="headerRow" dxfId="0"/>
    </tableStyle>
  </tableStyles>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0"/>
  <sheetViews>
    <sheetView workbookViewId="0">
      <selection activeCell="C10" sqref="C10"/>
    </sheetView>
  </sheetViews>
  <sheetFormatPr defaultRowHeight="15" x14ac:dyDescent="0.25"/>
  <cols>
    <col min="1" max="1" width="4.85546875" customWidth="1"/>
    <col min="2" max="2" width="20.85546875" style="4" customWidth="1"/>
    <col min="3" max="3" width="36.42578125" style="3" customWidth="1"/>
    <col min="4" max="4" width="12.42578125" customWidth="1"/>
    <col min="5" max="6" width="14.7109375" customWidth="1"/>
    <col min="7" max="7" width="6.42578125" customWidth="1"/>
  </cols>
  <sheetData>
    <row r="1" spans="2:8" ht="15.75" thickBot="1" x14ac:dyDescent="0.3"/>
    <row r="2" spans="2:8" ht="33.6" customHeight="1" x14ac:dyDescent="0.3">
      <c r="B2" s="100" t="s">
        <v>28</v>
      </c>
      <c r="C2" s="101"/>
      <c r="D2" s="101"/>
      <c r="E2" s="101"/>
      <c r="F2" s="101"/>
      <c r="G2" s="102"/>
      <c r="H2" s="7"/>
    </row>
    <row r="3" spans="2:8" s="6" customFormat="1" ht="20.45" customHeight="1" x14ac:dyDescent="0.25">
      <c r="B3" s="19" t="s">
        <v>17</v>
      </c>
      <c r="C3" s="24" t="s">
        <v>571</v>
      </c>
      <c r="D3" s="8"/>
      <c r="E3" s="8"/>
      <c r="F3" s="8"/>
      <c r="G3" s="9"/>
    </row>
    <row r="4" spans="2:8" s="6" customFormat="1" ht="20.45" customHeight="1" x14ac:dyDescent="0.25">
      <c r="B4" s="19" t="s">
        <v>12</v>
      </c>
      <c r="C4" s="24" t="s">
        <v>31</v>
      </c>
      <c r="D4" s="8"/>
      <c r="E4" s="8"/>
      <c r="F4" s="8"/>
      <c r="G4" s="9"/>
    </row>
    <row r="5" spans="2:8" s="6" customFormat="1" ht="20.45" customHeight="1" x14ac:dyDescent="0.25">
      <c r="B5" s="19" t="s">
        <v>18</v>
      </c>
      <c r="C5" s="24" t="s">
        <v>19</v>
      </c>
      <c r="D5" s="8"/>
      <c r="E5" s="8"/>
      <c r="F5" s="8"/>
      <c r="G5" s="9"/>
    </row>
    <row r="6" spans="2:8" s="6" customFormat="1" ht="20.45" customHeight="1" x14ac:dyDescent="0.25">
      <c r="B6" s="19" t="s">
        <v>22</v>
      </c>
      <c r="C6" s="25" t="s">
        <v>13</v>
      </c>
      <c r="D6" s="8"/>
      <c r="E6" s="8"/>
      <c r="F6" s="8"/>
      <c r="G6" s="9"/>
    </row>
    <row r="7" spans="2:8" s="6" customFormat="1" ht="20.45" customHeight="1" x14ac:dyDescent="0.25">
      <c r="B7" s="19" t="s">
        <v>23</v>
      </c>
      <c r="C7" s="26" t="s">
        <v>27</v>
      </c>
      <c r="D7" s="8"/>
      <c r="E7" s="8"/>
      <c r="F7" s="8"/>
      <c r="G7" s="9"/>
    </row>
    <row r="8" spans="2:8" s="6" customFormat="1" ht="20.45" customHeight="1" x14ac:dyDescent="0.25">
      <c r="B8" s="19" t="s">
        <v>24</v>
      </c>
      <c r="C8" s="35">
        <v>45586</v>
      </c>
      <c r="D8" s="8"/>
      <c r="E8" s="8"/>
      <c r="F8" s="8"/>
      <c r="G8" s="9"/>
    </row>
    <row r="9" spans="2:8" s="6" customFormat="1" ht="20.45" customHeight="1" x14ac:dyDescent="0.25">
      <c r="B9" s="19" t="s">
        <v>25</v>
      </c>
      <c r="C9" s="34">
        <v>45586</v>
      </c>
      <c r="D9" s="8"/>
      <c r="E9" s="8"/>
      <c r="F9" s="8"/>
      <c r="G9" s="9"/>
    </row>
    <row r="10" spans="2:8" s="6" customFormat="1" ht="20.45" customHeight="1" x14ac:dyDescent="0.25">
      <c r="B10" s="19" t="s">
        <v>20</v>
      </c>
      <c r="C10" s="27" t="s">
        <v>21</v>
      </c>
      <c r="D10" s="8"/>
      <c r="E10" s="8"/>
      <c r="F10" s="8"/>
      <c r="G10" s="9"/>
    </row>
    <row r="11" spans="2:8" s="6" customFormat="1" ht="20.45" customHeight="1" x14ac:dyDescent="0.25">
      <c r="B11" s="19" t="s">
        <v>26</v>
      </c>
      <c r="C11" s="24" t="s">
        <v>398</v>
      </c>
      <c r="D11" s="8"/>
      <c r="E11" s="8"/>
      <c r="F11" s="8"/>
      <c r="G11" s="9"/>
    </row>
    <row r="12" spans="2:8" s="6" customFormat="1" ht="15" customHeight="1" x14ac:dyDescent="0.25">
      <c r="B12" s="20"/>
      <c r="C12" s="16" t="s">
        <v>12</v>
      </c>
      <c r="D12" s="17" t="s">
        <v>15</v>
      </c>
      <c r="E12" s="18" t="s">
        <v>16</v>
      </c>
      <c r="F12" s="18"/>
      <c r="G12" s="9"/>
    </row>
    <row r="13" spans="2:8" s="6" customFormat="1" ht="20.45" customHeight="1" x14ac:dyDescent="0.25">
      <c r="B13" s="99" t="s">
        <v>14</v>
      </c>
      <c r="C13" s="24" t="s">
        <v>572</v>
      </c>
      <c r="D13" s="28" t="s">
        <v>573</v>
      </c>
      <c r="E13" s="28"/>
      <c r="F13" s="29"/>
      <c r="G13" s="9"/>
    </row>
    <row r="14" spans="2:8" s="6" customFormat="1" ht="20.45" customHeight="1" x14ac:dyDescent="0.25">
      <c r="B14" s="99"/>
      <c r="C14" s="30"/>
      <c r="D14" s="28"/>
      <c r="E14" s="31"/>
      <c r="F14" s="32"/>
      <c r="G14" s="9"/>
    </row>
    <row r="15" spans="2:8" s="6" customFormat="1" ht="20.45" customHeight="1" x14ac:dyDescent="0.25">
      <c r="B15" s="99"/>
      <c r="C15" s="33"/>
      <c r="D15" s="28"/>
      <c r="E15" s="29"/>
      <c r="F15" s="31"/>
      <c r="G15" s="9"/>
    </row>
    <row r="16" spans="2:8" s="6" customFormat="1" ht="20.45" customHeight="1" x14ac:dyDescent="0.25">
      <c r="B16" s="99"/>
      <c r="C16" s="22"/>
      <c r="D16" s="8"/>
      <c r="E16" s="21"/>
      <c r="F16" s="21"/>
      <c r="G16" s="9"/>
    </row>
    <row r="17" spans="2:7" s="6" customFormat="1" ht="20.45" customHeight="1" x14ac:dyDescent="0.25">
      <c r="B17" s="99"/>
      <c r="C17" s="23"/>
      <c r="D17" s="21"/>
      <c r="E17" s="21"/>
      <c r="F17" s="21"/>
      <c r="G17" s="9"/>
    </row>
    <row r="18" spans="2:7" s="6" customFormat="1" ht="20.45" customHeight="1" x14ac:dyDescent="0.25">
      <c r="B18" s="99"/>
      <c r="C18" s="13"/>
      <c r="D18" s="8"/>
      <c r="E18" s="8"/>
      <c r="F18" s="8"/>
      <c r="G18" s="9"/>
    </row>
    <row r="19" spans="2:7" s="6" customFormat="1" ht="20.45" customHeight="1" thickBot="1" x14ac:dyDescent="0.3">
      <c r="B19" s="10"/>
      <c r="C19" s="14"/>
      <c r="D19" s="11"/>
      <c r="E19" s="11"/>
      <c r="F19" s="11"/>
      <c r="G19" s="12"/>
    </row>
    <row r="20" spans="2:7" s="6" customFormat="1" ht="20.45" customHeight="1" x14ac:dyDescent="0.25">
      <c r="B20" s="5"/>
      <c r="C20" s="15"/>
    </row>
  </sheetData>
  <dataConsolidate/>
  <mergeCells count="2">
    <mergeCell ref="B13:B18"/>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9863E-76E8-4615-9B5D-DE44E34EF947}">
  <dimension ref="A1:S466"/>
  <sheetViews>
    <sheetView tabSelected="1" zoomScale="110" zoomScaleNormal="110" workbookViewId="0">
      <pane ySplit="1" topLeftCell="A94" activePane="bottomLeft" state="frozen"/>
      <selection pane="bottomLeft" activeCell="S102" sqref="S102"/>
    </sheetView>
  </sheetViews>
  <sheetFormatPr defaultColWidth="8.7109375" defaultRowHeight="12.75" x14ac:dyDescent="0.2"/>
  <cols>
    <col min="1" max="1" width="13" style="55" bestFit="1" customWidth="1"/>
    <col min="2" max="2" width="7.85546875" style="55" customWidth="1"/>
    <col min="3" max="3" width="12.7109375" style="55" customWidth="1"/>
    <col min="4" max="4" width="25.7109375" style="55" customWidth="1"/>
    <col min="5" max="5" width="40.28515625" style="39" customWidth="1"/>
    <col min="6" max="6" width="28.5703125" style="55" customWidth="1"/>
    <col min="7" max="7" width="18.42578125" style="55" customWidth="1"/>
    <col min="8" max="8" width="12.140625" style="61" customWidth="1"/>
    <col min="9" max="9" width="19.85546875" style="39" customWidth="1"/>
    <col min="10" max="10" width="10.85546875" style="55" customWidth="1"/>
    <col min="11" max="11" width="8.28515625" style="55" customWidth="1"/>
    <col min="12" max="12" width="8" style="55" customWidth="1"/>
    <col min="13" max="13" width="13.7109375" style="39" customWidth="1"/>
    <col min="14" max="14" width="9.85546875" style="39" customWidth="1"/>
    <col min="15" max="15" width="22.140625" style="39" customWidth="1"/>
    <col min="16" max="16" width="13.28515625" style="70" customWidth="1"/>
    <col min="17" max="17" width="15.28515625" style="59" customWidth="1"/>
    <col min="18" max="18" width="35.28515625" style="2" customWidth="1"/>
    <col min="19" max="19" width="16.42578125" style="85" customWidth="1"/>
    <col min="20" max="16384" width="8.7109375" style="1"/>
  </cols>
  <sheetData>
    <row r="1" spans="1:19" ht="38.25" x14ac:dyDescent="0.2">
      <c r="A1" s="63" t="s">
        <v>11</v>
      </c>
      <c r="B1" s="63" t="s">
        <v>1</v>
      </c>
      <c r="C1" s="63" t="s">
        <v>0</v>
      </c>
      <c r="D1" s="63" t="s">
        <v>10</v>
      </c>
      <c r="E1" s="63" t="s">
        <v>4</v>
      </c>
      <c r="F1" s="63" t="s">
        <v>7</v>
      </c>
      <c r="G1" s="63" t="s">
        <v>9</v>
      </c>
      <c r="H1" s="64" t="s">
        <v>8</v>
      </c>
      <c r="I1" s="65" t="s">
        <v>6</v>
      </c>
      <c r="J1" s="98" t="s">
        <v>2</v>
      </c>
      <c r="K1" s="65" t="s">
        <v>3</v>
      </c>
      <c r="L1" s="65" t="s">
        <v>5</v>
      </c>
      <c r="M1" s="65" t="s">
        <v>399</v>
      </c>
      <c r="N1" s="65" t="s">
        <v>400</v>
      </c>
      <c r="O1" s="65" t="s">
        <v>558</v>
      </c>
      <c r="P1" s="43" t="s">
        <v>29</v>
      </c>
      <c r="Q1" s="63" t="s">
        <v>30</v>
      </c>
      <c r="R1" s="83" t="s">
        <v>434</v>
      </c>
      <c r="S1" s="84" t="s">
        <v>468</v>
      </c>
    </row>
    <row r="2" spans="1:19" ht="25.5" x14ac:dyDescent="0.2">
      <c r="A2" s="62" t="str">
        <f>_xlfn.CONCAT("S111_Dev", TEXT(ROW()-1+1000, "0000"))</f>
        <v>S111_Dev1001</v>
      </c>
      <c r="B2" s="39"/>
      <c r="C2" s="47" t="s">
        <v>429</v>
      </c>
      <c r="D2" s="48" t="s">
        <v>32</v>
      </c>
      <c r="E2" s="49" t="s">
        <v>110</v>
      </c>
      <c r="F2" s="48" t="s">
        <v>41</v>
      </c>
      <c r="G2" s="48" t="s">
        <v>435</v>
      </c>
      <c r="H2" s="69" t="s">
        <v>136</v>
      </c>
      <c r="I2" s="48" t="s">
        <v>547</v>
      </c>
      <c r="J2" s="39" t="s">
        <v>573</v>
      </c>
      <c r="K2" s="39"/>
      <c r="L2" s="39"/>
      <c r="M2" s="82"/>
      <c r="N2" s="39" t="b">
        <v>1</v>
      </c>
      <c r="P2" s="50"/>
      <c r="Q2" s="81" t="s">
        <v>91</v>
      </c>
      <c r="R2" s="2" t="s">
        <v>493</v>
      </c>
      <c r="S2" s="85" t="s">
        <v>469</v>
      </c>
    </row>
    <row r="3" spans="1:19" ht="76.5" x14ac:dyDescent="0.2">
      <c r="A3" s="62" t="str">
        <f>_xlfn.CONCAT("S111_Dev", TEXT(ROW()-1+1000, "0000"))</f>
        <v>S111_Dev1002</v>
      </c>
      <c r="B3" s="39"/>
      <c r="C3" s="47" t="s">
        <v>430</v>
      </c>
      <c r="D3" s="48" t="s">
        <v>79</v>
      </c>
      <c r="E3" s="49" t="s">
        <v>111</v>
      </c>
      <c r="F3" s="48" t="s">
        <v>42</v>
      </c>
      <c r="G3" s="48" t="s">
        <v>435</v>
      </c>
      <c r="H3" s="69" t="s">
        <v>137</v>
      </c>
      <c r="I3" s="48" t="s">
        <v>548</v>
      </c>
      <c r="J3" s="39" t="s">
        <v>573</v>
      </c>
      <c r="K3" s="39"/>
      <c r="L3" s="39"/>
      <c r="M3" s="82"/>
      <c r="P3" s="50"/>
      <c r="Q3" s="81" t="s">
        <v>92</v>
      </c>
      <c r="R3" s="2" t="s">
        <v>494</v>
      </c>
      <c r="S3" s="85" t="s">
        <v>48</v>
      </c>
    </row>
    <row r="4" spans="1:19" ht="38.25" x14ac:dyDescent="0.2">
      <c r="A4" s="62" t="str">
        <f>_xlfn.CONCAT("S111_Dev", TEXT(ROW()-1+1000, "0000"))</f>
        <v>S111_Dev1003</v>
      </c>
      <c r="B4" s="39"/>
      <c r="C4" s="47" t="s">
        <v>429</v>
      </c>
      <c r="D4" s="48" t="s">
        <v>80</v>
      </c>
      <c r="E4" s="49" t="s">
        <v>112</v>
      </c>
      <c r="F4" s="48" t="s">
        <v>126</v>
      </c>
      <c r="G4" s="48" t="s">
        <v>435</v>
      </c>
      <c r="H4" s="69" t="s">
        <v>137</v>
      </c>
      <c r="I4" s="48" t="s">
        <v>549</v>
      </c>
      <c r="J4" s="39" t="s">
        <v>573</v>
      </c>
      <c r="K4" s="39"/>
      <c r="L4" s="39"/>
      <c r="M4" s="82"/>
      <c r="P4" s="50"/>
      <c r="Q4" s="81" t="s">
        <v>93</v>
      </c>
      <c r="S4" s="85" t="s">
        <v>470</v>
      </c>
    </row>
    <row r="5" spans="1:19" ht="38.25" x14ac:dyDescent="0.2">
      <c r="A5" s="62" t="str">
        <f>_xlfn.CONCAT("S111_Dev", TEXT(ROW()-1+1000, "0000"))</f>
        <v>S111_Dev1004</v>
      </c>
      <c r="B5" s="66"/>
      <c r="C5" s="47" t="s">
        <v>431</v>
      </c>
      <c r="D5" s="48" t="s">
        <v>81</v>
      </c>
      <c r="E5" s="49" t="s">
        <v>113</v>
      </c>
      <c r="F5" s="48" t="s">
        <v>127</v>
      </c>
      <c r="G5" s="48" t="s">
        <v>435</v>
      </c>
      <c r="H5" s="69" t="s">
        <v>137</v>
      </c>
      <c r="I5" s="48" t="s">
        <v>549</v>
      </c>
      <c r="J5" s="39" t="s">
        <v>573</v>
      </c>
      <c r="K5" s="66"/>
      <c r="L5" s="66"/>
      <c r="M5" s="82"/>
      <c r="N5" s="66"/>
      <c r="O5" s="66"/>
      <c r="P5" s="50"/>
      <c r="Q5" s="81" t="s">
        <v>94</v>
      </c>
      <c r="R5" s="51"/>
      <c r="S5" s="85" t="s">
        <v>470</v>
      </c>
    </row>
    <row r="6" spans="1:19" ht="38.25" x14ac:dyDescent="0.2">
      <c r="A6" s="62" t="str">
        <f>_xlfn.CONCAT("S111_Dev", TEXT(ROW()-1+1000, "0000"))</f>
        <v>S111_Dev1005</v>
      </c>
      <c r="B6" s="66"/>
      <c r="C6" s="47" t="s">
        <v>431</v>
      </c>
      <c r="D6" s="48" t="s">
        <v>82</v>
      </c>
      <c r="E6" s="49" t="s">
        <v>114</v>
      </c>
      <c r="F6" s="48" t="s">
        <v>128</v>
      </c>
      <c r="G6" s="48" t="s">
        <v>435</v>
      </c>
      <c r="H6" s="69" t="s">
        <v>137</v>
      </c>
      <c r="I6" s="48" t="s">
        <v>549</v>
      </c>
      <c r="J6" s="39" t="s">
        <v>573</v>
      </c>
      <c r="K6" s="66"/>
      <c r="L6" s="66"/>
      <c r="M6" s="82"/>
      <c r="N6" s="66"/>
      <c r="O6" s="66"/>
      <c r="P6" s="50"/>
      <c r="Q6" s="81" t="s">
        <v>95</v>
      </c>
      <c r="R6" s="51"/>
      <c r="S6" s="85" t="s">
        <v>470</v>
      </c>
    </row>
    <row r="7" spans="1:19" ht="38.25" x14ac:dyDescent="0.2">
      <c r="A7" s="62" t="str">
        <f>_xlfn.CONCAT("S111_Dev", TEXT(ROW()-1+1000, "0000"))</f>
        <v>S111_Dev1006</v>
      </c>
      <c r="B7" s="66"/>
      <c r="C7" s="47" t="s">
        <v>431</v>
      </c>
      <c r="D7" s="48" t="s">
        <v>83</v>
      </c>
      <c r="E7" s="49" t="s">
        <v>115</v>
      </c>
      <c r="F7" s="48" t="s">
        <v>127</v>
      </c>
      <c r="G7" s="48" t="s">
        <v>435</v>
      </c>
      <c r="H7" s="69" t="s">
        <v>137</v>
      </c>
      <c r="I7" s="48" t="s">
        <v>549</v>
      </c>
      <c r="J7" s="39" t="s">
        <v>573</v>
      </c>
      <c r="K7" s="66"/>
      <c r="L7" s="66"/>
      <c r="M7" s="82"/>
      <c r="N7" s="66"/>
      <c r="O7" s="66"/>
      <c r="P7" s="50"/>
      <c r="Q7" s="81" t="s">
        <v>96</v>
      </c>
      <c r="R7" s="51" t="s">
        <v>495</v>
      </c>
      <c r="S7" s="85" t="s">
        <v>470</v>
      </c>
    </row>
    <row r="8" spans="1:19" ht="38.25" x14ac:dyDescent="0.2">
      <c r="A8" s="62" t="str">
        <f>_xlfn.CONCAT("S111_Dev", TEXT(ROW()-1+1000, "0000"))</f>
        <v>S111_Dev1007</v>
      </c>
      <c r="B8" s="66"/>
      <c r="C8" s="47" t="s">
        <v>429</v>
      </c>
      <c r="D8" s="36" t="s">
        <v>84</v>
      </c>
      <c r="E8" s="40" t="s">
        <v>116</v>
      </c>
      <c r="F8" s="36" t="s">
        <v>129</v>
      </c>
      <c r="G8" s="48" t="s">
        <v>435</v>
      </c>
      <c r="H8" s="69" t="s">
        <v>137</v>
      </c>
      <c r="I8" s="48" t="s">
        <v>549</v>
      </c>
      <c r="J8" s="39" t="s">
        <v>573</v>
      </c>
      <c r="K8" s="66"/>
      <c r="L8" s="66"/>
      <c r="M8" s="82"/>
      <c r="N8" s="66"/>
      <c r="O8" s="66"/>
      <c r="P8" s="44"/>
      <c r="Q8" s="81" t="s">
        <v>97</v>
      </c>
      <c r="R8" s="51" t="s">
        <v>496</v>
      </c>
      <c r="S8" s="85" t="s">
        <v>48</v>
      </c>
    </row>
    <row r="9" spans="1:19" ht="25.5" x14ac:dyDescent="0.2">
      <c r="A9" s="62" t="str">
        <f>_xlfn.CONCAT("S111_Dev", TEXT(ROW()-1+1000, "0000"))</f>
        <v>S111_Dev1008</v>
      </c>
      <c r="B9" s="66"/>
      <c r="C9" s="47" t="s">
        <v>429</v>
      </c>
      <c r="D9" s="48" t="s">
        <v>33</v>
      </c>
      <c r="E9" s="49" t="s">
        <v>117</v>
      </c>
      <c r="F9" s="48" t="s">
        <v>43</v>
      </c>
      <c r="G9" s="48" t="s">
        <v>435</v>
      </c>
      <c r="H9" s="69" t="s">
        <v>136</v>
      </c>
      <c r="I9" s="48" t="s">
        <v>547</v>
      </c>
      <c r="J9" s="39" t="s">
        <v>573</v>
      </c>
      <c r="K9" s="66"/>
      <c r="L9" s="66"/>
      <c r="M9" s="82" t="str">
        <f>A2</f>
        <v>S111_Dev1001</v>
      </c>
      <c r="N9" s="39" t="b">
        <v>1</v>
      </c>
      <c r="P9" s="50"/>
      <c r="Q9" s="81" t="s">
        <v>98</v>
      </c>
      <c r="R9" s="51" t="s">
        <v>497</v>
      </c>
      <c r="S9" s="85" t="s">
        <v>471</v>
      </c>
    </row>
    <row r="10" spans="1:19" ht="25.5" x14ac:dyDescent="0.2">
      <c r="A10" s="62" t="str">
        <f>_xlfn.CONCAT("S111_Dev", TEXT(ROW()-1+1000, "0000"))</f>
        <v>S111_Dev1009</v>
      </c>
      <c r="B10" s="66"/>
      <c r="C10" s="47" t="s">
        <v>429</v>
      </c>
      <c r="D10" s="48" t="s">
        <v>85</v>
      </c>
      <c r="E10" s="49" t="s">
        <v>118</v>
      </c>
      <c r="F10" s="48" t="s">
        <v>44</v>
      </c>
      <c r="G10" s="48" t="s">
        <v>435</v>
      </c>
      <c r="H10" s="69" t="s">
        <v>533</v>
      </c>
      <c r="I10" s="48" t="s">
        <v>547</v>
      </c>
      <c r="J10" s="39" t="s">
        <v>573</v>
      </c>
      <c r="K10" s="66"/>
      <c r="L10" s="66"/>
      <c r="M10" s="82" t="str">
        <f>A9</f>
        <v>S111_Dev1008</v>
      </c>
      <c r="N10" s="39" t="b">
        <v>1</v>
      </c>
      <c r="P10" s="50"/>
      <c r="Q10" s="81" t="s">
        <v>99</v>
      </c>
      <c r="R10" s="51" t="s">
        <v>497</v>
      </c>
      <c r="S10" s="85" t="s">
        <v>471</v>
      </c>
    </row>
    <row r="11" spans="1:19" ht="25.5" x14ac:dyDescent="0.2">
      <c r="A11" s="62" t="str">
        <f>_xlfn.CONCAT("S111_Dev", TEXT(ROW()-1+1000, "0000"))</f>
        <v>S111_Dev1010</v>
      </c>
      <c r="B11" s="67"/>
      <c r="C11" s="47" t="s">
        <v>429</v>
      </c>
      <c r="D11" s="48" t="s">
        <v>34</v>
      </c>
      <c r="E11" s="49" t="s">
        <v>119</v>
      </c>
      <c r="F11" s="48" t="s">
        <v>45</v>
      </c>
      <c r="G11" s="48" t="s">
        <v>435</v>
      </c>
      <c r="H11" s="69" t="s">
        <v>136</v>
      </c>
      <c r="I11" s="48" t="s">
        <v>547</v>
      </c>
      <c r="J11" s="39" t="s">
        <v>573</v>
      </c>
      <c r="K11" s="66"/>
      <c r="L11" s="66"/>
      <c r="M11" s="82" t="str">
        <f>A10</f>
        <v>S111_Dev1009</v>
      </c>
      <c r="N11" s="39" t="b">
        <v>1</v>
      </c>
      <c r="P11" s="50"/>
      <c r="Q11" s="81" t="s">
        <v>100</v>
      </c>
      <c r="R11" s="51" t="s">
        <v>498</v>
      </c>
      <c r="S11" s="85" t="s">
        <v>472</v>
      </c>
    </row>
    <row r="12" spans="1:19" ht="38.25" x14ac:dyDescent="0.2">
      <c r="A12" s="62" t="str">
        <f>_xlfn.CONCAT("S111_Dev", TEXT(ROW()-1+1000, "0000"))</f>
        <v>S111_Dev1011</v>
      </c>
      <c r="B12" s="39"/>
      <c r="C12" s="47" t="s">
        <v>430</v>
      </c>
      <c r="D12" s="52" t="s">
        <v>35</v>
      </c>
      <c r="E12" s="53" t="s">
        <v>39</v>
      </c>
      <c r="F12" s="52" t="s">
        <v>46</v>
      </c>
      <c r="G12" s="48" t="s">
        <v>435</v>
      </c>
      <c r="H12" s="69" t="s">
        <v>136</v>
      </c>
      <c r="I12" s="54" t="s">
        <v>547</v>
      </c>
      <c r="J12" s="39" t="s">
        <v>573</v>
      </c>
      <c r="K12" s="39"/>
      <c r="L12" s="39"/>
      <c r="M12" s="39" t="str">
        <f>A10</f>
        <v>S111_Dev1009</v>
      </c>
      <c r="P12" s="50"/>
      <c r="Q12" s="81" t="s">
        <v>101</v>
      </c>
      <c r="R12" s="51"/>
      <c r="S12" s="85" t="s">
        <v>469</v>
      </c>
    </row>
    <row r="13" spans="1:19" ht="38.25" x14ac:dyDescent="0.2">
      <c r="A13" s="62" t="str">
        <f>_xlfn.CONCAT("S111_Dev", TEXT(ROW()-1+1000, "0000"))</f>
        <v>S111_Dev1012</v>
      </c>
      <c r="B13" s="39"/>
      <c r="C13" s="47" t="s">
        <v>429</v>
      </c>
      <c r="D13" s="52" t="s">
        <v>36</v>
      </c>
      <c r="E13" s="53" t="s">
        <v>120</v>
      </c>
      <c r="F13" s="52" t="s">
        <v>130</v>
      </c>
      <c r="G13" s="48" t="s">
        <v>435</v>
      </c>
      <c r="H13" s="69" t="s">
        <v>533</v>
      </c>
      <c r="I13" s="48" t="s">
        <v>549</v>
      </c>
      <c r="J13" s="39" t="s">
        <v>573</v>
      </c>
      <c r="K13" s="39"/>
      <c r="L13" s="39"/>
      <c r="M13" s="39" t="str">
        <f>A11</f>
        <v>S111_Dev1010</v>
      </c>
      <c r="N13" s="39" t="b">
        <v>1</v>
      </c>
      <c r="P13" s="50"/>
      <c r="Q13" s="81" t="s">
        <v>102</v>
      </c>
      <c r="R13" s="51" t="s">
        <v>498</v>
      </c>
      <c r="S13" s="85" t="s">
        <v>473</v>
      </c>
    </row>
    <row r="14" spans="1:19" ht="51" x14ac:dyDescent="0.2">
      <c r="A14" s="62" t="str">
        <f>_xlfn.CONCAT("S111_Dev", TEXT(ROW()-1+1000, "0000"))</f>
        <v>S111_Dev1013</v>
      </c>
      <c r="B14" s="39"/>
      <c r="C14" s="47" t="s">
        <v>429</v>
      </c>
      <c r="D14" s="52" t="s">
        <v>86</v>
      </c>
      <c r="E14" s="53" t="s">
        <v>121</v>
      </c>
      <c r="F14" s="52" t="s">
        <v>131</v>
      </c>
      <c r="G14" s="48" t="s">
        <v>435</v>
      </c>
      <c r="H14" s="69" t="s">
        <v>533</v>
      </c>
      <c r="I14" s="48" t="s">
        <v>549</v>
      </c>
      <c r="J14" s="39" t="s">
        <v>573</v>
      </c>
      <c r="K14" s="39"/>
      <c r="L14" s="39"/>
      <c r="M14" s="39" t="str">
        <f>A13</f>
        <v>S111_Dev1012</v>
      </c>
      <c r="N14" s="39" t="b">
        <v>1</v>
      </c>
      <c r="P14" s="50"/>
      <c r="Q14" s="81" t="s">
        <v>103</v>
      </c>
      <c r="R14" s="51" t="s">
        <v>498</v>
      </c>
      <c r="S14" s="85" t="s">
        <v>473</v>
      </c>
    </row>
    <row r="15" spans="1:19" ht="38.25" x14ac:dyDescent="0.2">
      <c r="A15" s="62" t="str">
        <f>_xlfn.CONCAT("S111_Dev", TEXT(ROW()-1+1000, "0000"))</f>
        <v>S111_Dev1014</v>
      </c>
      <c r="B15" s="39"/>
      <c r="C15" s="47" t="s">
        <v>430</v>
      </c>
      <c r="D15" s="48" t="s">
        <v>87</v>
      </c>
      <c r="E15" s="49" t="s">
        <v>122</v>
      </c>
      <c r="F15" s="48" t="s">
        <v>132</v>
      </c>
      <c r="G15" s="48" t="s">
        <v>531</v>
      </c>
      <c r="H15" s="79" t="s">
        <v>532</v>
      </c>
      <c r="I15" s="48" t="s">
        <v>550</v>
      </c>
      <c r="J15" s="39" t="s">
        <v>573</v>
      </c>
      <c r="K15" s="39"/>
      <c r="L15" s="39"/>
      <c r="M15" s="39" t="str">
        <f>A10</f>
        <v>S111_Dev1009</v>
      </c>
      <c r="P15" s="50"/>
      <c r="Q15" s="81" t="s">
        <v>104</v>
      </c>
      <c r="R15" s="51" t="s">
        <v>499</v>
      </c>
      <c r="S15" s="85" t="s">
        <v>474</v>
      </c>
    </row>
    <row r="16" spans="1:19" ht="63.75" x14ac:dyDescent="0.2">
      <c r="A16" s="62" t="str">
        <f>_xlfn.CONCAT("S111_Dev", TEXT(ROW()-1+1000, "0000"))</f>
        <v>S111_Dev1015</v>
      </c>
      <c r="B16" s="39"/>
      <c r="C16" s="47" t="s">
        <v>430</v>
      </c>
      <c r="D16" s="52" t="s">
        <v>90</v>
      </c>
      <c r="E16" s="49" t="s">
        <v>123</v>
      </c>
      <c r="F16" s="52" t="s">
        <v>133</v>
      </c>
      <c r="G16" s="48" t="s">
        <v>531</v>
      </c>
      <c r="H16" s="79" t="s">
        <v>532</v>
      </c>
      <c r="I16" s="48" t="s">
        <v>549</v>
      </c>
      <c r="J16" s="39" t="s">
        <v>573</v>
      </c>
      <c r="K16" s="39"/>
      <c r="L16" s="39"/>
      <c r="M16" s="39" t="str">
        <f>_xlfn.CONCAT(A13, ", ", A15)</f>
        <v>S111_Dev1012, S111_Dev1014</v>
      </c>
      <c r="P16" s="50"/>
      <c r="Q16" s="81" t="s">
        <v>105</v>
      </c>
      <c r="R16" s="51" t="s">
        <v>500</v>
      </c>
      <c r="S16" s="85" t="s">
        <v>475</v>
      </c>
    </row>
    <row r="17" spans="1:19" ht="38.25" x14ac:dyDescent="0.2">
      <c r="A17" s="62" t="str">
        <f>_xlfn.CONCAT("S111_Dev", TEXT(ROW()-1+1000, "0000"))</f>
        <v>S111_Dev1016</v>
      </c>
      <c r="B17" s="39"/>
      <c r="C17" s="47" t="s">
        <v>431</v>
      </c>
      <c r="D17" s="48" t="s">
        <v>88</v>
      </c>
      <c r="E17" s="49" t="s">
        <v>124</v>
      </c>
      <c r="F17" s="48" t="s">
        <v>134</v>
      </c>
      <c r="G17" s="48" t="s">
        <v>531</v>
      </c>
      <c r="H17" s="79" t="s">
        <v>532</v>
      </c>
      <c r="I17" s="48" t="s">
        <v>549</v>
      </c>
      <c r="J17" s="39" t="s">
        <v>573</v>
      </c>
      <c r="K17" s="39"/>
      <c r="L17" s="39"/>
      <c r="M17" s="39" t="str">
        <f>A10</f>
        <v>S111_Dev1009</v>
      </c>
      <c r="P17" s="50"/>
      <c r="Q17" s="81" t="s">
        <v>106</v>
      </c>
      <c r="R17" s="51" t="s">
        <v>501</v>
      </c>
      <c r="S17" s="85" t="s">
        <v>474</v>
      </c>
    </row>
    <row r="18" spans="1:19" ht="63.75" x14ac:dyDescent="0.2">
      <c r="A18" s="62" t="str">
        <f>_xlfn.CONCAT("S111_Dev", TEXT(ROW()-1+1000, "0000"))</f>
        <v>S111_Dev1017</v>
      </c>
      <c r="B18" s="39"/>
      <c r="C18" s="47" t="s">
        <v>430</v>
      </c>
      <c r="D18" s="48" t="s">
        <v>89</v>
      </c>
      <c r="E18" s="49" t="s">
        <v>125</v>
      </c>
      <c r="F18" s="48" t="s">
        <v>135</v>
      </c>
      <c r="G18" s="48" t="s">
        <v>531</v>
      </c>
      <c r="H18" s="79" t="s">
        <v>532</v>
      </c>
      <c r="I18" s="48" t="s">
        <v>549</v>
      </c>
      <c r="J18" s="39" t="s">
        <v>573</v>
      </c>
      <c r="K18" s="39"/>
      <c r="L18" s="39"/>
      <c r="M18" s="39" t="str">
        <f>A10</f>
        <v>S111_Dev1009</v>
      </c>
      <c r="P18" s="50"/>
      <c r="Q18" s="81" t="s">
        <v>107</v>
      </c>
      <c r="R18" s="2" t="s">
        <v>502</v>
      </c>
      <c r="S18" s="85" t="s">
        <v>475</v>
      </c>
    </row>
    <row r="19" spans="1:19" ht="38.25" x14ac:dyDescent="0.2">
      <c r="A19" s="62" t="str">
        <f>_xlfn.CONCAT("S111_Dev", TEXT(ROW()-1+1000, "0000"))</f>
        <v>S111_Dev1018</v>
      </c>
      <c r="B19" s="39"/>
      <c r="C19" s="47" t="s">
        <v>431</v>
      </c>
      <c r="D19" s="48" t="s">
        <v>37</v>
      </c>
      <c r="E19" s="49" t="s">
        <v>40</v>
      </c>
      <c r="F19" s="48" t="s">
        <v>68</v>
      </c>
      <c r="G19" s="48" t="s">
        <v>435</v>
      </c>
      <c r="H19" s="79"/>
      <c r="I19" s="48" t="s">
        <v>551</v>
      </c>
      <c r="J19" s="39" t="s">
        <v>573</v>
      </c>
      <c r="K19" s="39"/>
      <c r="L19" s="39"/>
      <c r="P19" s="50"/>
      <c r="Q19" s="81" t="s">
        <v>108</v>
      </c>
      <c r="R19" s="2" t="s">
        <v>503</v>
      </c>
      <c r="S19" s="85" t="s">
        <v>48</v>
      </c>
    </row>
    <row r="20" spans="1:19" ht="51" x14ac:dyDescent="0.2">
      <c r="A20" s="62" t="str">
        <f>_xlfn.CONCAT("S111_Dev", TEXT(ROW()-1+1000, "0000"))</f>
        <v>S111_Dev1019</v>
      </c>
      <c r="B20" s="39"/>
      <c r="C20" s="47"/>
      <c r="D20" s="48" t="s">
        <v>38</v>
      </c>
      <c r="E20" s="49" t="s">
        <v>580</v>
      </c>
      <c r="F20" s="48" t="s">
        <v>47</v>
      </c>
      <c r="G20" s="48" t="s">
        <v>48</v>
      </c>
      <c r="H20" s="69" t="s">
        <v>48</v>
      </c>
      <c r="I20" s="48" t="s">
        <v>552</v>
      </c>
      <c r="J20" s="39" t="s">
        <v>573</v>
      </c>
      <c r="K20" s="39"/>
      <c r="L20" s="39"/>
      <c r="P20" s="50"/>
      <c r="Q20" s="81" t="s">
        <v>109</v>
      </c>
      <c r="R20" s="2" t="s">
        <v>504</v>
      </c>
      <c r="S20" s="85" t="s">
        <v>48</v>
      </c>
    </row>
    <row r="21" spans="1:19" ht="140.25" x14ac:dyDescent="0.2">
      <c r="A21" s="62" t="str">
        <f>_xlfn.CONCAT("S111_Dev", TEXT(ROW()-20+2000, "0000"))</f>
        <v>S111_Dev2001</v>
      </c>
      <c r="C21" s="47" t="s">
        <v>429</v>
      </c>
      <c r="D21" s="48" t="s">
        <v>237</v>
      </c>
      <c r="E21" s="49" t="s">
        <v>255</v>
      </c>
      <c r="F21" s="37" t="s">
        <v>282</v>
      </c>
      <c r="G21" s="48" t="s">
        <v>435</v>
      </c>
      <c r="H21" s="69" t="s">
        <v>281</v>
      </c>
      <c r="I21" s="48" t="s">
        <v>548</v>
      </c>
      <c r="J21" s="39" t="s">
        <v>573</v>
      </c>
      <c r="N21" s="39" t="b">
        <v>1</v>
      </c>
      <c r="P21" s="50"/>
      <c r="Q21" s="59" t="s">
        <v>215</v>
      </c>
      <c r="R21" s="2" t="s">
        <v>505</v>
      </c>
      <c r="S21" s="85" t="s">
        <v>476</v>
      </c>
    </row>
    <row r="22" spans="1:19" ht="51" x14ac:dyDescent="0.2">
      <c r="A22" s="62" t="str">
        <f>_xlfn.CONCAT("S111_Dev", TEXT(ROW()-20+2000, "0000"))</f>
        <v>S111_Dev2002</v>
      </c>
      <c r="C22" s="47" t="s">
        <v>429</v>
      </c>
      <c r="D22" s="48" t="s">
        <v>238</v>
      </c>
      <c r="E22" s="49" t="s">
        <v>256</v>
      </c>
      <c r="F22" s="48" t="s">
        <v>283</v>
      </c>
      <c r="G22" s="48" t="s">
        <v>435</v>
      </c>
      <c r="H22" s="69" t="s">
        <v>281</v>
      </c>
      <c r="I22" s="48" t="s">
        <v>548</v>
      </c>
      <c r="J22" s="39" t="s">
        <v>573</v>
      </c>
      <c r="P22" s="50"/>
      <c r="Q22" s="59" t="s">
        <v>216</v>
      </c>
      <c r="R22" s="2" t="s">
        <v>506</v>
      </c>
      <c r="S22" s="85" t="s">
        <v>476</v>
      </c>
    </row>
    <row r="23" spans="1:19" ht="76.5" x14ac:dyDescent="0.2">
      <c r="A23" s="62" t="str">
        <f>_xlfn.CONCAT("S111_Dev", TEXT(ROW()-20+2000, "0000"))</f>
        <v>S111_Dev2003</v>
      </c>
      <c r="C23" s="47" t="s">
        <v>430</v>
      </c>
      <c r="D23" s="48" t="s">
        <v>239</v>
      </c>
      <c r="E23" s="49" t="s">
        <v>257</v>
      </c>
      <c r="F23" s="48" t="s">
        <v>284</v>
      </c>
      <c r="G23" s="48" t="s">
        <v>435</v>
      </c>
      <c r="H23" s="69" t="s">
        <v>281</v>
      </c>
      <c r="I23" s="48" t="s">
        <v>548</v>
      </c>
      <c r="J23" s="39" t="s">
        <v>573</v>
      </c>
      <c r="N23" s="55"/>
      <c r="O23" s="55"/>
      <c r="P23" s="50"/>
      <c r="Q23" s="59" t="s">
        <v>217</v>
      </c>
      <c r="R23" s="2" t="s">
        <v>507</v>
      </c>
      <c r="S23" s="85" t="s">
        <v>476</v>
      </c>
    </row>
    <row r="24" spans="1:19" ht="38.25" x14ac:dyDescent="0.2">
      <c r="A24" s="62" t="str">
        <f>_xlfn.CONCAT("S111_Dev", TEXT(ROW()-20+2000, "0000"))</f>
        <v>S111_Dev2004</v>
      </c>
      <c r="C24" s="47" t="s">
        <v>431</v>
      </c>
      <c r="D24" s="48" t="s">
        <v>240</v>
      </c>
      <c r="E24" s="49" t="s">
        <v>258</v>
      </c>
      <c r="F24" s="48" t="s">
        <v>285</v>
      </c>
      <c r="G24" s="48" t="s">
        <v>435</v>
      </c>
      <c r="H24" s="69" t="s">
        <v>281</v>
      </c>
      <c r="I24" s="48" t="s">
        <v>549</v>
      </c>
      <c r="J24" s="39" t="s">
        <v>573</v>
      </c>
      <c r="M24" s="39" t="str">
        <f>A23</f>
        <v>S111_Dev2003</v>
      </c>
      <c r="N24" s="55"/>
      <c r="O24" s="55"/>
      <c r="P24" s="50"/>
      <c r="Q24" s="48" t="s">
        <v>218</v>
      </c>
      <c r="S24" s="85" t="s">
        <v>48</v>
      </c>
    </row>
    <row r="25" spans="1:19" ht="51" x14ac:dyDescent="0.2">
      <c r="A25" s="62" t="str">
        <f>_xlfn.CONCAT("S111_Dev", TEXT(ROW()-20+2000, "0000"))</f>
        <v>S111_Dev2005</v>
      </c>
      <c r="C25" s="47" t="s">
        <v>430</v>
      </c>
      <c r="D25" s="48" t="s">
        <v>241</v>
      </c>
      <c r="E25" s="49" t="s">
        <v>259</v>
      </c>
      <c r="F25" s="48" t="s">
        <v>286</v>
      </c>
      <c r="G25" s="48" t="s">
        <v>435</v>
      </c>
      <c r="H25" s="69" t="s">
        <v>281</v>
      </c>
      <c r="I25" s="48" t="s">
        <v>548</v>
      </c>
      <c r="J25" s="39" t="s">
        <v>573</v>
      </c>
      <c r="N25" s="55"/>
      <c r="O25" s="55"/>
      <c r="P25" s="50"/>
      <c r="Q25" s="48" t="s">
        <v>219</v>
      </c>
      <c r="R25" s="2" t="s">
        <v>508</v>
      </c>
      <c r="S25" s="85" t="s">
        <v>476</v>
      </c>
    </row>
    <row r="26" spans="1:19" ht="51" x14ac:dyDescent="0.2">
      <c r="A26" s="62" t="str">
        <f>_xlfn.CONCAT("S111_Dev", TEXT(ROW()-20+2000, "0000"))</f>
        <v>S111_Dev2006</v>
      </c>
      <c r="C26" s="47" t="s">
        <v>430</v>
      </c>
      <c r="D26" s="48" t="s">
        <v>242</v>
      </c>
      <c r="E26" s="49" t="s">
        <v>260</v>
      </c>
      <c r="F26" s="48" t="s">
        <v>287</v>
      </c>
      <c r="G26" s="48" t="s">
        <v>435</v>
      </c>
      <c r="H26" s="69" t="s">
        <v>281</v>
      </c>
      <c r="I26" s="48" t="s">
        <v>548</v>
      </c>
      <c r="J26" s="39" t="s">
        <v>573</v>
      </c>
      <c r="N26" s="55"/>
      <c r="O26" s="55"/>
      <c r="P26" s="50"/>
      <c r="Q26" s="48" t="s">
        <v>220</v>
      </c>
      <c r="R26" s="2" t="s">
        <v>508</v>
      </c>
      <c r="S26" s="85" t="s">
        <v>476</v>
      </c>
    </row>
    <row r="27" spans="1:19" ht="25.5" x14ac:dyDescent="0.2">
      <c r="A27" s="62" t="str">
        <f>_xlfn.CONCAT("S111_Dev", TEXT(ROW()-20+2000, "0000"))</f>
        <v>S111_Dev2007</v>
      </c>
      <c r="C27" s="47" t="s">
        <v>430</v>
      </c>
      <c r="D27" s="48" t="s">
        <v>243</v>
      </c>
      <c r="E27" s="49" t="s">
        <v>261</v>
      </c>
      <c r="F27" s="48" t="s">
        <v>288</v>
      </c>
      <c r="G27" s="48" t="s">
        <v>435</v>
      </c>
      <c r="H27" s="69" t="s">
        <v>281</v>
      </c>
      <c r="I27" s="48" t="s">
        <v>547</v>
      </c>
      <c r="J27" s="39" t="s">
        <v>573</v>
      </c>
      <c r="N27" s="55"/>
      <c r="O27" s="55"/>
      <c r="P27" s="50"/>
      <c r="Q27" s="48" t="s">
        <v>221</v>
      </c>
      <c r="S27" s="85" t="s">
        <v>476</v>
      </c>
    </row>
    <row r="28" spans="1:19" ht="25.5" x14ac:dyDescent="0.2">
      <c r="A28" s="62" t="str">
        <f>_xlfn.CONCAT("S111_Dev", TEXT(ROW()-20+2000, "0000"))</f>
        <v>S111_Dev2008</v>
      </c>
      <c r="C28" s="47" t="s">
        <v>431</v>
      </c>
      <c r="D28" s="37" t="s">
        <v>244</v>
      </c>
      <c r="E28" s="41" t="s">
        <v>262</v>
      </c>
      <c r="F28" s="37" t="s">
        <v>289</v>
      </c>
      <c r="G28" s="48" t="s">
        <v>435</v>
      </c>
      <c r="H28" s="69" t="s">
        <v>281</v>
      </c>
      <c r="I28" s="37" t="s">
        <v>547</v>
      </c>
      <c r="J28" s="39" t="s">
        <v>573</v>
      </c>
      <c r="N28" s="55"/>
      <c r="O28" s="55"/>
      <c r="P28" s="45"/>
      <c r="Q28" s="37" t="s">
        <v>222</v>
      </c>
      <c r="S28" s="85" t="s">
        <v>48</v>
      </c>
    </row>
    <row r="29" spans="1:19" ht="38.25" x14ac:dyDescent="0.2">
      <c r="A29" s="62" t="str">
        <f>_xlfn.CONCAT("S111_Dev", TEXT(ROW()-20+2000, "0000"))</f>
        <v>S111_Dev2009</v>
      </c>
      <c r="C29" s="47" t="s">
        <v>431</v>
      </c>
      <c r="D29" s="37" t="s">
        <v>245</v>
      </c>
      <c r="E29" s="41" t="s">
        <v>263</v>
      </c>
      <c r="F29" s="48" t="s">
        <v>290</v>
      </c>
      <c r="G29" s="48" t="s">
        <v>435</v>
      </c>
      <c r="H29" s="69" t="s">
        <v>281</v>
      </c>
      <c r="I29" s="48" t="s">
        <v>547</v>
      </c>
      <c r="J29" s="39" t="s">
        <v>573</v>
      </c>
      <c r="N29" s="55"/>
      <c r="O29" s="55"/>
      <c r="P29" s="50"/>
      <c r="Q29" s="59" t="s">
        <v>223</v>
      </c>
      <c r="S29" s="85" t="s">
        <v>48</v>
      </c>
    </row>
    <row r="30" spans="1:19" ht="51" x14ac:dyDescent="0.2">
      <c r="A30" s="62" t="str">
        <f>_xlfn.CONCAT("S111_Dev", TEXT(ROW()-20+2000, "0000"))</f>
        <v>S111_Dev2010</v>
      </c>
      <c r="C30" s="47" t="s">
        <v>430</v>
      </c>
      <c r="D30" s="37" t="s">
        <v>246</v>
      </c>
      <c r="E30" s="41" t="s">
        <v>264</v>
      </c>
      <c r="F30" s="48" t="s">
        <v>291</v>
      </c>
      <c r="G30" s="48" t="s">
        <v>435</v>
      </c>
      <c r="H30" s="69" t="s">
        <v>281</v>
      </c>
      <c r="I30" s="37" t="s">
        <v>547</v>
      </c>
      <c r="J30" s="39" t="s">
        <v>573</v>
      </c>
      <c r="N30" s="55"/>
      <c r="O30" s="55"/>
      <c r="P30" s="50"/>
      <c r="Q30" s="59" t="s">
        <v>224</v>
      </c>
      <c r="R30" s="2" t="s">
        <v>509</v>
      </c>
      <c r="S30" s="85" t="s">
        <v>48</v>
      </c>
    </row>
    <row r="31" spans="1:19" ht="51" x14ac:dyDescent="0.2">
      <c r="A31" s="62" t="str">
        <f>_xlfn.CONCAT("S111_Dev", TEXT(ROW()-20+2000, "0000"))</f>
        <v>S111_Dev2011</v>
      </c>
      <c r="C31" s="47" t="s">
        <v>430</v>
      </c>
      <c r="D31" s="37" t="s">
        <v>247</v>
      </c>
      <c r="E31" s="41" t="s">
        <v>265</v>
      </c>
      <c r="F31" s="48" t="s">
        <v>292</v>
      </c>
      <c r="G31" s="48" t="s">
        <v>435</v>
      </c>
      <c r="H31" s="69" t="s">
        <v>281</v>
      </c>
      <c r="I31" s="37" t="s">
        <v>548</v>
      </c>
      <c r="J31" s="39" t="s">
        <v>573</v>
      </c>
      <c r="N31" s="55"/>
      <c r="O31" s="55"/>
      <c r="P31" s="50"/>
      <c r="Q31" s="59" t="s">
        <v>225</v>
      </c>
      <c r="R31" s="2" t="s">
        <v>509</v>
      </c>
      <c r="S31" s="85" t="s">
        <v>48</v>
      </c>
    </row>
    <row r="32" spans="1:19" ht="63.75" x14ac:dyDescent="0.2">
      <c r="A32" s="62" t="str">
        <f>_xlfn.CONCAT("S111_Dev", TEXT(ROW()-20+2000, "0000"))</f>
        <v>S111_Dev2012</v>
      </c>
      <c r="C32" s="47" t="s">
        <v>429</v>
      </c>
      <c r="D32" s="37" t="s">
        <v>50</v>
      </c>
      <c r="E32" s="41" t="s">
        <v>266</v>
      </c>
      <c r="F32" s="48" t="s">
        <v>57</v>
      </c>
      <c r="G32" s="48" t="s">
        <v>435</v>
      </c>
      <c r="H32" s="69" t="s">
        <v>534</v>
      </c>
      <c r="I32" s="37" t="s">
        <v>548</v>
      </c>
      <c r="J32" s="39" t="s">
        <v>573</v>
      </c>
      <c r="N32" s="55"/>
      <c r="O32" s="55"/>
      <c r="P32" s="50"/>
      <c r="Q32" s="59" t="s">
        <v>226</v>
      </c>
      <c r="R32" s="2" t="s">
        <v>510</v>
      </c>
      <c r="S32" s="85" t="s">
        <v>477</v>
      </c>
    </row>
    <row r="33" spans="1:19" ht="25.5" x14ac:dyDescent="0.2">
      <c r="A33" s="62" t="str">
        <f>_xlfn.CONCAT("S111_Dev", TEXT(ROW()-20+2000, "0000"))</f>
        <v>S111_Dev2013</v>
      </c>
      <c r="C33" s="47" t="s">
        <v>429</v>
      </c>
      <c r="D33" s="37" t="s">
        <v>248</v>
      </c>
      <c r="E33" s="41" t="s">
        <v>54</v>
      </c>
      <c r="F33" s="48" t="s">
        <v>293</v>
      </c>
      <c r="G33" s="48" t="s">
        <v>435</v>
      </c>
      <c r="H33" s="69" t="s">
        <v>136</v>
      </c>
      <c r="I33" s="37" t="s">
        <v>547</v>
      </c>
      <c r="J33" s="39" t="s">
        <v>573</v>
      </c>
      <c r="N33" s="39" t="b">
        <v>1</v>
      </c>
      <c r="P33" s="50"/>
      <c r="Q33" s="59" t="s">
        <v>227</v>
      </c>
      <c r="R33" s="2" t="s">
        <v>511</v>
      </c>
      <c r="S33" s="85" t="s">
        <v>477</v>
      </c>
    </row>
    <row r="34" spans="1:19" ht="51" x14ac:dyDescent="0.2">
      <c r="A34" s="62" t="str">
        <f>_xlfn.CONCAT("S111_Dev", TEXT(ROW()-20+2000, "0000"))</f>
        <v>S111_Dev2014</v>
      </c>
      <c r="C34" s="47" t="s">
        <v>429</v>
      </c>
      <c r="D34" s="37" t="s">
        <v>51</v>
      </c>
      <c r="E34" s="41" t="s">
        <v>55</v>
      </c>
      <c r="F34" s="37" t="s">
        <v>58</v>
      </c>
      <c r="G34" s="48" t="s">
        <v>435</v>
      </c>
      <c r="H34" s="69" t="s">
        <v>136</v>
      </c>
      <c r="I34" s="37" t="s">
        <v>547</v>
      </c>
      <c r="J34" s="39" t="s">
        <v>573</v>
      </c>
      <c r="M34" s="39" t="str">
        <f>A27</f>
        <v>S111_Dev2007</v>
      </c>
      <c r="N34" s="39" t="b">
        <v>1</v>
      </c>
      <c r="P34" s="50"/>
      <c r="Q34" s="59" t="s">
        <v>228</v>
      </c>
      <c r="R34" s="2" t="s">
        <v>511</v>
      </c>
      <c r="S34" s="85" t="s">
        <v>477</v>
      </c>
    </row>
    <row r="35" spans="1:19" ht="51" x14ac:dyDescent="0.2">
      <c r="A35" s="62" t="str">
        <f>_xlfn.CONCAT("S111_Dev", TEXT(ROW()-20+2000, "0000"))</f>
        <v>S111_Dev2015</v>
      </c>
      <c r="C35" s="47" t="s">
        <v>430</v>
      </c>
      <c r="D35" s="37" t="s">
        <v>249</v>
      </c>
      <c r="E35" s="41" t="s">
        <v>267</v>
      </c>
      <c r="F35" s="37" t="s">
        <v>294</v>
      </c>
      <c r="G35" s="48" t="s">
        <v>435</v>
      </c>
      <c r="H35" s="69" t="s">
        <v>281</v>
      </c>
      <c r="I35" s="37" t="s">
        <v>548</v>
      </c>
      <c r="J35" s="39" t="s">
        <v>573</v>
      </c>
      <c r="N35" s="55"/>
      <c r="O35" s="55" t="s">
        <v>559</v>
      </c>
      <c r="P35" s="50"/>
      <c r="Q35" s="59" t="s">
        <v>229</v>
      </c>
      <c r="R35" s="94" t="s">
        <v>583</v>
      </c>
      <c r="S35" s="85" t="s">
        <v>478</v>
      </c>
    </row>
    <row r="36" spans="1:19" ht="25.5" x14ac:dyDescent="0.2">
      <c r="A36" s="62" t="str">
        <f>_xlfn.CONCAT("S111_Dev", TEXT(ROW()-20+2000, "0000"))</f>
        <v>S111_Dev2016</v>
      </c>
      <c r="C36" s="47" t="s">
        <v>430</v>
      </c>
      <c r="D36" s="48" t="s">
        <v>250</v>
      </c>
      <c r="E36" s="49" t="s">
        <v>268</v>
      </c>
      <c r="F36" s="48" t="s">
        <v>295</v>
      </c>
      <c r="G36" s="48" t="s">
        <v>435</v>
      </c>
      <c r="H36" s="69" t="s">
        <v>281</v>
      </c>
      <c r="I36" s="48" t="s">
        <v>547</v>
      </c>
      <c r="J36" s="39" t="s">
        <v>573</v>
      </c>
      <c r="N36" s="55"/>
      <c r="O36" s="55" t="s">
        <v>559</v>
      </c>
      <c r="P36" s="50"/>
      <c r="Q36" s="59" t="s">
        <v>230</v>
      </c>
      <c r="S36" s="85" t="s">
        <v>476</v>
      </c>
    </row>
    <row r="37" spans="1:19" ht="38.25" x14ac:dyDescent="0.2">
      <c r="A37" s="62" t="str">
        <f>_xlfn.CONCAT("S111_Dev", TEXT(ROW()-20+2000, "0000"))</f>
        <v>S111_Dev2017</v>
      </c>
      <c r="C37" s="47" t="s">
        <v>430</v>
      </c>
      <c r="D37" s="48" t="s">
        <v>52</v>
      </c>
      <c r="E37" s="49" t="s">
        <v>56</v>
      </c>
      <c r="F37" s="48" t="s">
        <v>59</v>
      </c>
      <c r="G37" s="48" t="s">
        <v>435</v>
      </c>
      <c r="H37" s="69" t="s">
        <v>281</v>
      </c>
      <c r="I37" s="48" t="s">
        <v>549</v>
      </c>
      <c r="J37" s="39" t="s">
        <v>573</v>
      </c>
      <c r="M37" s="39" t="str">
        <f>A36</f>
        <v>S111_Dev2016</v>
      </c>
      <c r="N37" s="55"/>
      <c r="O37" s="55" t="s">
        <v>559</v>
      </c>
      <c r="P37" s="50"/>
      <c r="Q37" s="59" t="s">
        <v>231</v>
      </c>
      <c r="S37" s="85" t="s">
        <v>476</v>
      </c>
    </row>
    <row r="38" spans="1:19" ht="51" x14ac:dyDescent="0.2">
      <c r="A38" s="62" t="str">
        <f>_xlfn.CONCAT("S111_Dev", TEXT(ROW()-20+2000, "0000"))</f>
        <v>S111_Dev2018</v>
      </c>
      <c r="C38" s="47" t="s">
        <v>430</v>
      </c>
      <c r="D38" s="48" t="s">
        <v>251</v>
      </c>
      <c r="E38" s="49" t="s">
        <v>269</v>
      </c>
      <c r="F38" s="48" t="s">
        <v>296</v>
      </c>
      <c r="G38" s="48" t="s">
        <v>435</v>
      </c>
      <c r="H38" s="69" t="s">
        <v>281</v>
      </c>
      <c r="I38" s="48" t="s">
        <v>547</v>
      </c>
      <c r="J38" s="39" t="s">
        <v>573</v>
      </c>
      <c r="N38" s="55"/>
      <c r="O38" s="55" t="s">
        <v>560</v>
      </c>
      <c r="P38" s="50"/>
      <c r="Q38" s="59" t="s">
        <v>232</v>
      </c>
      <c r="S38" s="85" t="s">
        <v>48</v>
      </c>
    </row>
    <row r="39" spans="1:19" ht="89.25" x14ac:dyDescent="0.2">
      <c r="A39" s="62" t="str">
        <f>_xlfn.CONCAT("S111_Dev", TEXT(ROW()-20+2000, "0000"))</f>
        <v>S111_Dev2019</v>
      </c>
      <c r="C39" s="47" t="s">
        <v>430</v>
      </c>
      <c r="D39" s="48" t="s">
        <v>252</v>
      </c>
      <c r="E39" s="49" t="s">
        <v>270</v>
      </c>
      <c r="F39" s="48" t="s">
        <v>297</v>
      </c>
      <c r="G39" s="48" t="s">
        <v>435</v>
      </c>
      <c r="H39" s="69" t="s">
        <v>281</v>
      </c>
      <c r="I39" s="48" t="s">
        <v>549</v>
      </c>
      <c r="J39" s="39" t="s">
        <v>573</v>
      </c>
      <c r="M39" s="39" t="str">
        <f>A38</f>
        <v>S111_Dev2018</v>
      </c>
      <c r="N39" s="55"/>
      <c r="O39" s="55" t="s">
        <v>560</v>
      </c>
      <c r="P39" s="50"/>
      <c r="Q39" s="59" t="s">
        <v>233</v>
      </c>
      <c r="R39" s="2" t="s">
        <v>512</v>
      </c>
      <c r="S39" s="85" t="s">
        <v>48</v>
      </c>
    </row>
    <row r="40" spans="1:19" ht="38.25" x14ac:dyDescent="0.2">
      <c r="A40" s="62" t="str">
        <f>_xlfn.CONCAT("S111_Dev", TEXT(ROW()-20+2000, "0000"))</f>
        <v>S111_Dev2020</v>
      </c>
      <c r="C40" s="47" t="s">
        <v>431</v>
      </c>
      <c r="D40" s="48" t="s">
        <v>253</v>
      </c>
      <c r="E40" s="49" t="s">
        <v>271</v>
      </c>
      <c r="F40" s="48" t="s">
        <v>298</v>
      </c>
      <c r="G40" s="48" t="s">
        <v>435</v>
      </c>
      <c r="H40" s="69" t="s">
        <v>281</v>
      </c>
      <c r="I40" s="37" t="s">
        <v>549</v>
      </c>
      <c r="J40" s="39" t="s">
        <v>573</v>
      </c>
      <c r="N40" s="55"/>
      <c r="O40" s="55" t="s">
        <v>561</v>
      </c>
      <c r="P40" s="50"/>
      <c r="Q40" s="48" t="s">
        <v>234</v>
      </c>
      <c r="S40" s="85" t="s">
        <v>48</v>
      </c>
    </row>
    <row r="41" spans="1:19" ht="76.5" x14ac:dyDescent="0.2">
      <c r="A41" s="62" t="str">
        <f>_xlfn.CONCAT("S111_Dev", TEXT(ROW()-20+2000, "0000"))</f>
        <v>S111_Dev2021</v>
      </c>
      <c r="C41" s="47" t="s">
        <v>431</v>
      </c>
      <c r="D41" s="48" t="s">
        <v>254</v>
      </c>
      <c r="E41" s="49" t="s">
        <v>40</v>
      </c>
      <c r="F41" s="48" t="s">
        <v>68</v>
      </c>
      <c r="G41" s="48" t="s">
        <v>435</v>
      </c>
      <c r="H41" s="79" t="s">
        <v>48</v>
      </c>
      <c r="I41" s="37" t="s">
        <v>553</v>
      </c>
      <c r="J41" s="39" t="s">
        <v>573</v>
      </c>
      <c r="N41" s="55"/>
      <c r="O41" s="55"/>
      <c r="P41" s="50"/>
      <c r="Q41" s="48" t="s">
        <v>235</v>
      </c>
      <c r="R41" s="2" t="s">
        <v>513</v>
      </c>
      <c r="S41" s="85" t="s">
        <v>48</v>
      </c>
    </row>
    <row r="42" spans="1:19" ht="51" x14ac:dyDescent="0.2">
      <c r="A42" s="62" t="str">
        <f>_xlfn.CONCAT("S111_Dev", TEXT(ROW()-20+2000, "0000"))</f>
        <v>S111_Dev2022</v>
      </c>
      <c r="C42" s="47" t="s">
        <v>49</v>
      </c>
      <c r="D42" s="48" t="s">
        <v>53</v>
      </c>
      <c r="E42" s="49" t="s">
        <v>581</v>
      </c>
      <c r="F42" s="48" t="s">
        <v>60</v>
      </c>
      <c r="G42" s="48" t="s">
        <v>48</v>
      </c>
      <c r="H42" s="69" t="s">
        <v>48</v>
      </c>
      <c r="I42" s="48" t="s">
        <v>552</v>
      </c>
      <c r="J42" s="39" t="s">
        <v>573</v>
      </c>
      <c r="N42" s="55"/>
      <c r="O42" s="55"/>
      <c r="P42" s="50"/>
      <c r="Q42" s="48" t="s">
        <v>236</v>
      </c>
      <c r="R42" s="2" t="s">
        <v>504</v>
      </c>
    </row>
    <row r="43" spans="1:19" ht="38.25" x14ac:dyDescent="0.2">
      <c r="A43" s="62" t="str">
        <f>_xlfn.CONCAT("S111_Dev", TEXT(ROW()-42+3000, "0000"))</f>
        <v>S111_Dev3001</v>
      </c>
      <c r="B43" s="39"/>
      <c r="C43" s="47" t="s">
        <v>430</v>
      </c>
      <c r="D43" s="48" t="s">
        <v>138</v>
      </c>
      <c r="E43" s="49" t="s">
        <v>164</v>
      </c>
      <c r="F43" s="48" t="s">
        <v>299</v>
      </c>
      <c r="G43" s="48" t="s">
        <v>435</v>
      </c>
      <c r="H43" s="69" t="s">
        <v>188</v>
      </c>
      <c r="I43" s="48" t="s">
        <v>547</v>
      </c>
      <c r="J43" s="39" t="s">
        <v>573</v>
      </c>
      <c r="K43" s="39"/>
      <c r="L43" s="39"/>
      <c r="P43" s="50"/>
      <c r="Q43" s="59" t="s">
        <v>189</v>
      </c>
      <c r="S43" s="85" t="s">
        <v>479</v>
      </c>
    </row>
    <row r="44" spans="1:19" ht="76.5" x14ac:dyDescent="0.2">
      <c r="A44" s="62" t="str">
        <f>_xlfn.CONCAT("S111_Dev", TEXT(ROW()-42+3000, "0000"))</f>
        <v>S111_Dev3002</v>
      </c>
      <c r="B44" s="39"/>
      <c r="C44" s="47" t="s">
        <v>430</v>
      </c>
      <c r="D44" s="48" t="s">
        <v>139</v>
      </c>
      <c r="E44" s="49" t="s">
        <v>165</v>
      </c>
      <c r="F44" s="48" t="s">
        <v>61</v>
      </c>
      <c r="G44" s="48" t="s">
        <v>435</v>
      </c>
      <c r="H44" s="79">
        <v>1.5</v>
      </c>
      <c r="I44" s="48" t="s">
        <v>549</v>
      </c>
      <c r="J44" s="39" t="s">
        <v>573</v>
      </c>
      <c r="K44" s="39"/>
      <c r="L44" s="39"/>
      <c r="M44" s="39" t="str">
        <f>A43</f>
        <v>S111_Dev3001</v>
      </c>
      <c r="P44" s="50"/>
      <c r="Q44" s="59" t="s">
        <v>190</v>
      </c>
      <c r="R44" s="2" t="s">
        <v>514</v>
      </c>
      <c r="S44" s="85" t="s">
        <v>187</v>
      </c>
    </row>
    <row r="45" spans="1:19" ht="38.25" x14ac:dyDescent="0.2">
      <c r="A45" s="62" t="str">
        <f>_xlfn.CONCAT("S111_Dev", TEXT(ROW()-42+3000, "0000"))</f>
        <v>S111_Dev3003</v>
      </c>
      <c r="B45" s="39"/>
      <c r="C45" s="47" t="s">
        <v>430</v>
      </c>
      <c r="D45" s="36" t="s">
        <v>140</v>
      </c>
      <c r="E45" s="40" t="s">
        <v>166</v>
      </c>
      <c r="F45" s="36" t="s">
        <v>64</v>
      </c>
      <c r="G45" s="48" t="s">
        <v>435</v>
      </c>
      <c r="H45" s="69" t="s">
        <v>188</v>
      </c>
      <c r="I45" s="36" t="s">
        <v>547</v>
      </c>
      <c r="J45" s="39" t="s">
        <v>573</v>
      </c>
      <c r="K45" s="39"/>
      <c r="L45" s="39"/>
      <c r="P45" s="44"/>
      <c r="Q45" s="36" t="s">
        <v>191</v>
      </c>
      <c r="S45" s="85" t="s">
        <v>479</v>
      </c>
    </row>
    <row r="46" spans="1:19" ht="38.25" x14ac:dyDescent="0.2">
      <c r="A46" s="62" t="str">
        <f>_xlfn.CONCAT("S111_Dev", TEXT(ROW()-42+3000, "0000"))</f>
        <v>S111_Dev3004</v>
      </c>
      <c r="B46" s="39"/>
      <c r="C46" s="47" t="s">
        <v>429</v>
      </c>
      <c r="D46" s="48" t="s">
        <v>141</v>
      </c>
      <c r="E46" s="49" t="s">
        <v>167</v>
      </c>
      <c r="F46" s="48" t="s">
        <v>64</v>
      </c>
      <c r="G46" s="48" t="s">
        <v>435</v>
      </c>
      <c r="H46" s="69" t="s">
        <v>188</v>
      </c>
      <c r="I46" s="48" t="s">
        <v>547</v>
      </c>
      <c r="J46" s="39" t="s">
        <v>573</v>
      </c>
      <c r="K46" s="39"/>
      <c r="L46" s="39"/>
      <c r="P46" s="50"/>
      <c r="Q46" s="68" t="s">
        <v>192</v>
      </c>
      <c r="S46" s="85" t="s">
        <v>479</v>
      </c>
    </row>
    <row r="47" spans="1:19" ht="63.75" x14ac:dyDescent="0.2">
      <c r="A47" s="62" t="str">
        <f>_xlfn.CONCAT("S111_Dev", TEXT(ROW()-42+3000, "0000"))</f>
        <v>S111_Dev3005</v>
      </c>
      <c r="B47" s="39"/>
      <c r="C47" s="47" t="s">
        <v>430</v>
      </c>
      <c r="D47" s="38" t="s">
        <v>142</v>
      </c>
      <c r="E47" s="42" t="s">
        <v>168</v>
      </c>
      <c r="F47" s="38" t="s">
        <v>300</v>
      </c>
      <c r="G47" s="48" t="s">
        <v>435</v>
      </c>
      <c r="H47" s="69" t="s">
        <v>188</v>
      </c>
      <c r="I47" s="48" t="s">
        <v>547</v>
      </c>
      <c r="J47" s="39" t="s">
        <v>573</v>
      </c>
      <c r="K47" s="39"/>
      <c r="L47" s="39"/>
      <c r="P47" s="50"/>
      <c r="Q47" s="59" t="s">
        <v>193</v>
      </c>
      <c r="S47" s="85" t="s">
        <v>479</v>
      </c>
    </row>
    <row r="48" spans="1:19" ht="38.25" x14ac:dyDescent="0.2">
      <c r="A48" s="62" t="str">
        <f>_xlfn.CONCAT("S111_Dev", TEXT(ROW()-42+3000, "0000"))</f>
        <v>S111_Dev3006</v>
      </c>
      <c r="B48" s="39"/>
      <c r="C48" s="47" t="s">
        <v>430</v>
      </c>
      <c r="D48" s="38" t="s">
        <v>143</v>
      </c>
      <c r="E48" s="42" t="s">
        <v>169</v>
      </c>
      <c r="F48" s="38" t="s">
        <v>301</v>
      </c>
      <c r="G48" s="48" t="s">
        <v>435</v>
      </c>
      <c r="H48" s="69" t="s">
        <v>188</v>
      </c>
      <c r="I48" s="48" t="s">
        <v>549</v>
      </c>
      <c r="J48" s="39" t="s">
        <v>573</v>
      </c>
      <c r="K48" s="39"/>
      <c r="L48" s="39"/>
      <c r="M48" s="39" t="str">
        <f>A47</f>
        <v>S111_Dev3005</v>
      </c>
      <c r="P48" s="50"/>
      <c r="Q48" s="59" t="s">
        <v>194</v>
      </c>
      <c r="S48" s="85" t="s">
        <v>479</v>
      </c>
    </row>
    <row r="49" spans="1:19" ht="25.5" x14ac:dyDescent="0.2">
      <c r="A49" s="62" t="str">
        <f>_xlfn.CONCAT("S111_Dev", TEXT(ROW()-42+3000, "0000"))</f>
        <v>S111_Dev3007</v>
      </c>
      <c r="B49" s="39"/>
      <c r="C49" s="47" t="s">
        <v>430</v>
      </c>
      <c r="D49" s="38" t="s">
        <v>144</v>
      </c>
      <c r="E49" s="42" t="s">
        <v>170</v>
      </c>
      <c r="F49" s="38" t="s">
        <v>64</v>
      </c>
      <c r="G49" s="48" t="s">
        <v>435</v>
      </c>
      <c r="H49" s="69" t="s">
        <v>188</v>
      </c>
      <c r="I49" s="48" t="s">
        <v>547</v>
      </c>
      <c r="J49" s="39" t="s">
        <v>573</v>
      </c>
      <c r="K49" s="39"/>
      <c r="L49" s="39"/>
      <c r="P49" s="50"/>
      <c r="Q49" s="59" t="s">
        <v>195</v>
      </c>
      <c r="S49" s="85" t="s">
        <v>479</v>
      </c>
    </row>
    <row r="50" spans="1:19" ht="38.25" x14ac:dyDescent="0.2">
      <c r="A50" s="62" t="str">
        <f>_xlfn.CONCAT("S111_Dev", TEXT(ROW()-42+3000, "0000"))</f>
        <v>S111_Dev3008</v>
      </c>
      <c r="B50" s="39"/>
      <c r="C50" s="47" t="s">
        <v>430</v>
      </c>
      <c r="D50" s="38" t="s">
        <v>145</v>
      </c>
      <c r="E50" s="42" t="s">
        <v>171</v>
      </c>
      <c r="F50" s="38" t="s">
        <v>64</v>
      </c>
      <c r="G50" s="48" t="s">
        <v>435</v>
      </c>
      <c r="H50" s="69" t="s">
        <v>188</v>
      </c>
      <c r="I50" s="48" t="s">
        <v>547</v>
      </c>
      <c r="J50" s="39" t="s">
        <v>573</v>
      </c>
      <c r="K50" s="39"/>
      <c r="L50" s="39"/>
      <c r="O50" s="39" t="s">
        <v>562</v>
      </c>
      <c r="P50" s="50"/>
      <c r="Q50" s="59" t="s">
        <v>196</v>
      </c>
      <c r="S50" s="85" t="s">
        <v>479</v>
      </c>
    </row>
    <row r="51" spans="1:19" ht="51" x14ac:dyDescent="0.2">
      <c r="A51" s="62" t="str">
        <f>_xlfn.CONCAT("S111_Dev", TEXT(ROW()-42+3000, "0000"))</f>
        <v>S111_Dev3009</v>
      </c>
      <c r="B51" s="39"/>
      <c r="C51" s="47" t="s">
        <v>430</v>
      </c>
      <c r="D51" s="48" t="s">
        <v>146</v>
      </c>
      <c r="E51" s="49" t="s">
        <v>172</v>
      </c>
      <c r="F51" s="48" t="s">
        <v>64</v>
      </c>
      <c r="G51" s="48" t="s">
        <v>435</v>
      </c>
      <c r="H51" s="69" t="s">
        <v>188</v>
      </c>
      <c r="I51" s="48" t="s">
        <v>547</v>
      </c>
      <c r="J51" s="39" t="s">
        <v>573</v>
      </c>
      <c r="K51" s="39"/>
      <c r="L51" s="39"/>
      <c r="M51" s="39" t="str">
        <f>A44</f>
        <v>S111_Dev3002</v>
      </c>
      <c r="O51" s="39" t="s">
        <v>563</v>
      </c>
      <c r="P51" s="50"/>
      <c r="Q51" s="48" t="s">
        <v>197</v>
      </c>
      <c r="S51" s="85" t="s">
        <v>479</v>
      </c>
    </row>
    <row r="52" spans="1:19" ht="51" x14ac:dyDescent="0.2">
      <c r="A52" s="62" t="str">
        <f>_xlfn.CONCAT("S111_Dev", TEXT(ROW()-42+3000, "0000"))</f>
        <v>S111_Dev3010</v>
      </c>
      <c r="B52" s="39"/>
      <c r="C52" s="47" t="s">
        <v>430</v>
      </c>
      <c r="D52" s="48" t="s">
        <v>147</v>
      </c>
      <c r="E52" s="49" t="s">
        <v>173</v>
      </c>
      <c r="F52" s="48" t="s">
        <v>64</v>
      </c>
      <c r="G52" s="48" t="s">
        <v>435</v>
      </c>
      <c r="H52" s="69" t="s">
        <v>188</v>
      </c>
      <c r="I52" s="48" t="s">
        <v>547</v>
      </c>
      <c r="J52" s="39" t="s">
        <v>573</v>
      </c>
      <c r="K52" s="39"/>
      <c r="L52" s="39"/>
      <c r="O52" s="39" t="s">
        <v>563</v>
      </c>
      <c r="P52" s="50"/>
      <c r="Q52" s="48" t="s">
        <v>198</v>
      </c>
      <c r="S52" s="85" t="s">
        <v>479</v>
      </c>
    </row>
    <row r="53" spans="1:19" ht="51" x14ac:dyDescent="0.2">
      <c r="A53" s="62" t="str">
        <f>_xlfn.CONCAT("S111_Dev", TEXT(ROW()-42+3000, "0000"))</f>
        <v>S111_Dev3011</v>
      </c>
      <c r="B53" s="39"/>
      <c r="C53" s="47" t="s">
        <v>431</v>
      </c>
      <c r="D53" s="38" t="s">
        <v>148</v>
      </c>
      <c r="E53" s="42" t="s">
        <v>174</v>
      </c>
      <c r="F53" s="38" t="s">
        <v>63</v>
      </c>
      <c r="G53" s="80" t="s">
        <v>435</v>
      </c>
      <c r="H53" s="79"/>
      <c r="I53" s="38" t="s">
        <v>549</v>
      </c>
      <c r="J53" s="39" t="s">
        <v>573</v>
      </c>
      <c r="K53" s="39"/>
      <c r="L53" s="39"/>
      <c r="O53" s="39" t="s">
        <v>563</v>
      </c>
      <c r="P53" s="50"/>
      <c r="Q53" s="59" t="s">
        <v>199</v>
      </c>
      <c r="R53" s="2" t="s">
        <v>515</v>
      </c>
      <c r="S53" s="85" t="s">
        <v>187</v>
      </c>
    </row>
    <row r="54" spans="1:19" ht="51" x14ac:dyDescent="0.2">
      <c r="A54" s="62" t="str">
        <f>_xlfn.CONCAT("S111_Dev", TEXT(ROW()-42+3000, "0000"))</f>
        <v>S111_Dev3012</v>
      </c>
      <c r="B54" s="39"/>
      <c r="C54" s="47" t="s">
        <v>430</v>
      </c>
      <c r="D54" s="38" t="s">
        <v>149</v>
      </c>
      <c r="E54" s="42" t="s">
        <v>175</v>
      </c>
      <c r="F54" s="48" t="s">
        <v>64</v>
      </c>
      <c r="G54" s="48" t="s">
        <v>435</v>
      </c>
      <c r="H54" s="69" t="s">
        <v>188</v>
      </c>
      <c r="I54" s="38" t="s">
        <v>547</v>
      </c>
      <c r="J54" s="39" t="s">
        <v>573</v>
      </c>
      <c r="K54" s="39"/>
      <c r="L54" s="39"/>
      <c r="O54" s="39" t="s">
        <v>559</v>
      </c>
      <c r="P54" s="50"/>
      <c r="Q54" s="59" t="s">
        <v>200</v>
      </c>
      <c r="R54" s="2" t="s">
        <v>516</v>
      </c>
      <c r="S54" s="85" t="s">
        <v>479</v>
      </c>
    </row>
    <row r="55" spans="1:19" ht="76.5" x14ac:dyDescent="0.2">
      <c r="A55" s="62" t="str">
        <f>_xlfn.CONCAT("S111_Dev", TEXT(ROW()-42+3000, "0000"))</f>
        <v>S111_Dev3013</v>
      </c>
      <c r="B55" s="39"/>
      <c r="C55" s="47" t="s">
        <v>431</v>
      </c>
      <c r="D55" s="38" t="s">
        <v>150</v>
      </c>
      <c r="E55" s="42" t="s">
        <v>176</v>
      </c>
      <c r="F55" s="38" t="s">
        <v>65</v>
      </c>
      <c r="G55" s="48" t="s">
        <v>435</v>
      </c>
      <c r="H55" s="79"/>
      <c r="I55" s="38" t="s">
        <v>549</v>
      </c>
      <c r="J55" s="39" t="s">
        <v>573</v>
      </c>
      <c r="K55" s="39"/>
      <c r="L55" s="39"/>
      <c r="M55" s="39" t="str">
        <f>_xlfn.CONCAT(A52, ", ", A54)</f>
        <v>S111_Dev3010, S111_Dev3012</v>
      </c>
      <c r="O55" s="39" t="s">
        <v>563</v>
      </c>
      <c r="P55" s="50"/>
      <c r="Q55" s="59" t="s">
        <v>201</v>
      </c>
      <c r="R55" s="2" t="s">
        <v>517</v>
      </c>
      <c r="S55" s="85" t="s">
        <v>187</v>
      </c>
    </row>
    <row r="56" spans="1:19" ht="38.25" x14ac:dyDescent="0.2">
      <c r="A56" s="62" t="str">
        <f>_xlfn.CONCAT("S111_Dev", TEXT(ROW()-42+3000, "0000"))</f>
        <v>S111_Dev3014</v>
      </c>
      <c r="B56" s="39"/>
      <c r="C56" s="47" t="s">
        <v>431</v>
      </c>
      <c r="D56" s="48" t="s">
        <v>151</v>
      </c>
      <c r="E56" s="49" t="s">
        <v>71</v>
      </c>
      <c r="F56" s="48" t="s">
        <v>66</v>
      </c>
      <c r="G56" s="48" t="s">
        <v>435</v>
      </c>
      <c r="H56" s="79"/>
      <c r="I56" s="48" t="s">
        <v>549</v>
      </c>
      <c r="J56" s="39" t="s">
        <v>573</v>
      </c>
      <c r="K56" s="39"/>
      <c r="L56" s="39"/>
      <c r="M56" s="39" t="str">
        <f>_xlfn.CONCAT(A52, ", ", A54)</f>
        <v>S111_Dev3010, S111_Dev3012</v>
      </c>
      <c r="O56" s="39" t="s">
        <v>563</v>
      </c>
      <c r="P56" s="50"/>
      <c r="Q56" s="48" t="s">
        <v>202</v>
      </c>
      <c r="R56" s="2" t="s">
        <v>518</v>
      </c>
      <c r="S56" s="85" t="s">
        <v>187</v>
      </c>
    </row>
    <row r="57" spans="1:19" ht="51" x14ac:dyDescent="0.2">
      <c r="A57" s="62" t="str">
        <f>_xlfn.CONCAT("S111_Dev", TEXT(ROW()-42+3000, "0000"))</f>
        <v>S111_Dev3015</v>
      </c>
      <c r="B57" s="39"/>
      <c r="C57" s="47" t="s">
        <v>430</v>
      </c>
      <c r="D57" s="48" t="s">
        <v>152</v>
      </c>
      <c r="E57" s="49" t="s">
        <v>177</v>
      </c>
      <c r="F57" s="48" t="s">
        <v>64</v>
      </c>
      <c r="G57" s="48" t="s">
        <v>435</v>
      </c>
      <c r="H57" s="69" t="s">
        <v>188</v>
      </c>
      <c r="I57" s="48" t="s">
        <v>547</v>
      </c>
      <c r="J57" s="39" t="s">
        <v>573</v>
      </c>
      <c r="K57" s="39"/>
      <c r="L57" s="39"/>
      <c r="O57" s="39" t="s">
        <v>559</v>
      </c>
      <c r="P57" s="50"/>
      <c r="Q57" s="48" t="s">
        <v>203</v>
      </c>
      <c r="S57" s="85" t="s">
        <v>479</v>
      </c>
    </row>
    <row r="58" spans="1:19" ht="127.5" x14ac:dyDescent="0.2">
      <c r="A58" s="62" t="str">
        <f>_xlfn.CONCAT("S111_Dev", TEXT(ROW()-42+3000, "0000"))</f>
        <v>S111_Dev3016</v>
      </c>
      <c r="B58" s="39"/>
      <c r="C58" s="47" t="s">
        <v>430</v>
      </c>
      <c r="D58" s="48" t="s">
        <v>153</v>
      </c>
      <c r="E58" s="49" t="s">
        <v>178</v>
      </c>
      <c r="F58" s="48" t="s">
        <v>67</v>
      </c>
      <c r="G58" s="48" t="s">
        <v>435</v>
      </c>
      <c r="H58" s="69" t="s">
        <v>188</v>
      </c>
      <c r="I58" s="37" t="s">
        <v>549</v>
      </c>
      <c r="J58" s="39" t="s">
        <v>573</v>
      </c>
      <c r="K58" s="39"/>
      <c r="L58" s="39"/>
      <c r="M58" s="39" t="str">
        <f>A57</f>
        <v>S111_Dev3015</v>
      </c>
      <c r="O58" s="39" t="s">
        <v>559</v>
      </c>
      <c r="P58" s="50"/>
      <c r="Q58" s="48" t="s">
        <v>204</v>
      </c>
      <c r="R58" s="2" t="s">
        <v>519</v>
      </c>
      <c r="S58" s="85" t="s">
        <v>480</v>
      </c>
    </row>
    <row r="59" spans="1:19" ht="51" x14ac:dyDescent="0.2">
      <c r="A59" s="62" t="str">
        <f>_xlfn.CONCAT("S111_Dev", TEXT(ROW()-42+3000, "0000"))</f>
        <v>S111_Dev3017</v>
      </c>
      <c r="C59" s="47" t="s">
        <v>430</v>
      </c>
      <c r="D59" s="48" t="s">
        <v>154</v>
      </c>
      <c r="E59" s="49" t="s">
        <v>179</v>
      </c>
      <c r="F59" s="48" t="s">
        <v>64</v>
      </c>
      <c r="G59" s="48" t="s">
        <v>435</v>
      </c>
      <c r="H59" s="69" t="s">
        <v>188</v>
      </c>
      <c r="I59" s="37" t="s">
        <v>547</v>
      </c>
      <c r="J59" s="39" t="s">
        <v>573</v>
      </c>
      <c r="N59" s="55"/>
      <c r="O59" s="55" t="s">
        <v>567</v>
      </c>
      <c r="P59" s="50"/>
      <c r="Q59" s="48" t="s">
        <v>205</v>
      </c>
      <c r="S59" s="85" t="s">
        <v>479</v>
      </c>
    </row>
    <row r="60" spans="1:19" ht="51" x14ac:dyDescent="0.2">
      <c r="A60" s="62" t="str">
        <f>_xlfn.CONCAT("S111_Dev", TEXT(ROW()-42+3000, "0000"))</f>
        <v>S111_Dev3018</v>
      </c>
      <c r="C60" s="47" t="s">
        <v>430</v>
      </c>
      <c r="D60" s="48" t="s">
        <v>155</v>
      </c>
      <c r="E60" s="49" t="s">
        <v>180</v>
      </c>
      <c r="F60" s="48" t="s">
        <v>64</v>
      </c>
      <c r="G60" s="48" t="s">
        <v>435</v>
      </c>
      <c r="H60" s="69" t="s">
        <v>188</v>
      </c>
      <c r="I60" s="37" t="s">
        <v>547</v>
      </c>
      <c r="J60" s="39" t="s">
        <v>573</v>
      </c>
      <c r="N60" s="55"/>
      <c r="O60" s="55" t="s">
        <v>566</v>
      </c>
      <c r="P60" s="50"/>
      <c r="Q60" s="48" t="s">
        <v>206</v>
      </c>
      <c r="S60" s="85" t="s">
        <v>479</v>
      </c>
    </row>
    <row r="61" spans="1:19" ht="25.5" x14ac:dyDescent="0.2">
      <c r="A61" s="62" t="str">
        <f>_xlfn.CONCAT("S111_Dev", TEXT(ROW()-42+3000, "0000"))</f>
        <v>S111_Dev3019</v>
      </c>
      <c r="C61" s="47" t="s">
        <v>430</v>
      </c>
      <c r="D61" s="48" t="s">
        <v>156</v>
      </c>
      <c r="E61" s="49" t="s">
        <v>181</v>
      </c>
      <c r="F61" s="48" t="s">
        <v>302</v>
      </c>
      <c r="G61" s="48" t="s">
        <v>435</v>
      </c>
      <c r="H61" s="69" t="s">
        <v>188</v>
      </c>
      <c r="I61" s="37" t="s">
        <v>547</v>
      </c>
      <c r="J61" s="39" t="s">
        <v>573</v>
      </c>
      <c r="N61" s="55"/>
      <c r="O61" s="55"/>
      <c r="P61" s="50"/>
      <c r="Q61" s="48" t="s">
        <v>207</v>
      </c>
    </row>
    <row r="62" spans="1:19" ht="25.5" x14ac:dyDescent="0.2">
      <c r="A62" s="62" t="str">
        <f>_xlfn.CONCAT("S111_Dev", TEXT(ROW()-42+3000, "0000"))</f>
        <v>S111_Dev3020</v>
      </c>
      <c r="C62" s="47" t="s">
        <v>430</v>
      </c>
      <c r="D62" s="48" t="s">
        <v>157</v>
      </c>
      <c r="E62" s="49" t="s">
        <v>182</v>
      </c>
      <c r="F62" s="37" t="s">
        <v>62</v>
      </c>
      <c r="G62" s="48" t="s">
        <v>435</v>
      </c>
      <c r="H62" s="69" t="s">
        <v>188</v>
      </c>
      <c r="I62" s="48" t="s">
        <v>547</v>
      </c>
      <c r="J62" s="39" t="s">
        <v>573</v>
      </c>
      <c r="N62" s="55"/>
      <c r="O62" s="55"/>
      <c r="P62" s="50"/>
      <c r="Q62" s="59" t="s">
        <v>208</v>
      </c>
    </row>
    <row r="63" spans="1:19" ht="140.25" x14ac:dyDescent="0.2">
      <c r="A63" s="62" t="str">
        <f>_xlfn.CONCAT("S111_Dev", TEXT(ROW()-42+3000, "0000"))</f>
        <v>S111_Dev3021</v>
      </c>
      <c r="C63" s="47" t="s">
        <v>431</v>
      </c>
      <c r="D63" s="48" t="s">
        <v>158</v>
      </c>
      <c r="E63" s="49" t="s">
        <v>40</v>
      </c>
      <c r="F63" s="37" t="s">
        <v>68</v>
      </c>
      <c r="G63" s="48" t="s">
        <v>435</v>
      </c>
      <c r="H63" s="69" t="s">
        <v>530</v>
      </c>
      <c r="I63" s="48" t="s">
        <v>554</v>
      </c>
      <c r="J63" s="39" t="s">
        <v>573</v>
      </c>
      <c r="N63" s="55"/>
      <c r="O63" s="55"/>
      <c r="P63" s="50"/>
      <c r="Q63" s="48" t="s">
        <v>209</v>
      </c>
      <c r="R63" s="2" t="s">
        <v>520</v>
      </c>
      <c r="S63" s="85" t="s">
        <v>481</v>
      </c>
    </row>
    <row r="64" spans="1:19" ht="127.5" x14ac:dyDescent="0.2">
      <c r="A64" s="62" t="str">
        <f>_xlfn.CONCAT("S111_Dev", TEXT(ROW()-42+3000, "0000"))</f>
        <v>S111_Dev3022</v>
      </c>
      <c r="C64" s="47" t="s">
        <v>429</v>
      </c>
      <c r="D64" s="48" t="s">
        <v>159</v>
      </c>
      <c r="E64" s="49" t="s">
        <v>183</v>
      </c>
      <c r="F64" s="37" t="s">
        <v>303</v>
      </c>
      <c r="G64" s="48" t="s">
        <v>435</v>
      </c>
      <c r="H64" s="69" t="s">
        <v>136</v>
      </c>
      <c r="I64" s="48" t="s">
        <v>547</v>
      </c>
      <c r="J64" s="39" t="s">
        <v>573</v>
      </c>
      <c r="N64" s="39" t="b">
        <v>1</v>
      </c>
      <c r="P64" s="50"/>
      <c r="Q64" s="48" t="s">
        <v>210</v>
      </c>
      <c r="R64" s="2" t="s">
        <v>521</v>
      </c>
      <c r="S64" s="85" t="s">
        <v>482</v>
      </c>
    </row>
    <row r="65" spans="1:19" ht="38.25" x14ac:dyDescent="0.2">
      <c r="A65" s="62" t="str">
        <f>_xlfn.CONCAT("S111_Dev", TEXT(ROW()-42+3000, "0000"))</f>
        <v>S111_Dev3023</v>
      </c>
      <c r="C65" s="47" t="s">
        <v>430</v>
      </c>
      <c r="D65" s="48" t="s">
        <v>160</v>
      </c>
      <c r="E65" s="49" t="s">
        <v>184</v>
      </c>
      <c r="F65" s="37" t="s">
        <v>69</v>
      </c>
      <c r="G65" s="48" t="s">
        <v>435</v>
      </c>
      <c r="H65" s="69" t="s">
        <v>529</v>
      </c>
      <c r="I65" s="48" t="s">
        <v>547</v>
      </c>
      <c r="J65" s="39" t="s">
        <v>573</v>
      </c>
      <c r="M65" s="39" t="str">
        <f>A49</f>
        <v>S111_Dev3007</v>
      </c>
      <c r="N65" s="55"/>
      <c r="O65" s="55"/>
      <c r="P65" s="50"/>
      <c r="Q65" s="48" t="s">
        <v>211</v>
      </c>
      <c r="S65" s="85" t="s">
        <v>483</v>
      </c>
    </row>
    <row r="66" spans="1:19" ht="25.5" x14ac:dyDescent="0.2">
      <c r="A66" s="62" t="str">
        <f>_xlfn.CONCAT("S111_Dev", TEXT(ROW()-42+3000, "0000"))</f>
        <v>S111_Dev3024</v>
      </c>
      <c r="C66" s="47" t="s">
        <v>431</v>
      </c>
      <c r="D66" s="48" t="s">
        <v>161</v>
      </c>
      <c r="E66" s="49" t="s">
        <v>185</v>
      </c>
      <c r="F66" s="37" t="s">
        <v>304</v>
      </c>
      <c r="G66" s="48" t="s">
        <v>435</v>
      </c>
      <c r="H66" s="69" t="s">
        <v>535</v>
      </c>
      <c r="I66" s="48" t="s">
        <v>547</v>
      </c>
      <c r="J66" s="39" t="s">
        <v>573</v>
      </c>
      <c r="N66" s="55"/>
      <c r="O66" s="55"/>
      <c r="P66" s="50"/>
      <c r="Q66" s="48" t="s">
        <v>212</v>
      </c>
      <c r="R66" s="2" t="s">
        <v>522</v>
      </c>
      <c r="S66" s="85" t="s">
        <v>482</v>
      </c>
    </row>
    <row r="67" spans="1:19" ht="38.25" x14ac:dyDescent="0.2">
      <c r="A67" s="62" t="str">
        <f>_xlfn.CONCAT("S111_Dev", TEXT(ROW()-42+3000, "0000"))</f>
        <v>S111_Dev3025</v>
      </c>
      <c r="C67" s="47" t="s">
        <v>431</v>
      </c>
      <c r="D67" s="48" t="s">
        <v>162</v>
      </c>
      <c r="E67" s="49" t="s">
        <v>186</v>
      </c>
      <c r="F67" s="37" t="s">
        <v>305</v>
      </c>
      <c r="G67" s="48" t="s">
        <v>435</v>
      </c>
      <c r="H67" s="69" t="s">
        <v>536</v>
      </c>
      <c r="I67" s="48" t="s">
        <v>547</v>
      </c>
      <c r="J67" s="39" t="s">
        <v>573</v>
      </c>
      <c r="M67" s="39" t="str">
        <f>A66</f>
        <v>S111_Dev3024</v>
      </c>
      <c r="N67" s="55"/>
      <c r="O67" s="55"/>
      <c r="P67" s="50"/>
      <c r="Q67" s="59" t="s">
        <v>213</v>
      </c>
      <c r="S67" s="85" t="s">
        <v>482</v>
      </c>
    </row>
    <row r="68" spans="1:19" ht="51" x14ac:dyDescent="0.2">
      <c r="A68" s="62" t="str">
        <f>_xlfn.CONCAT("S111_Dev", TEXT(ROW()-42+3000, "0000"))</f>
        <v>S111_Dev3026</v>
      </c>
      <c r="C68" s="47" t="s">
        <v>49</v>
      </c>
      <c r="D68" s="48" t="s">
        <v>163</v>
      </c>
      <c r="E68" s="49" t="s">
        <v>582</v>
      </c>
      <c r="F68" s="37" t="s">
        <v>70</v>
      </c>
      <c r="G68" s="48" t="s">
        <v>48</v>
      </c>
      <c r="H68" s="69" t="s">
        <v>48</v>
      </c>
      <c r="I68" s="48" t="s">
        <v>552</v>
      </c>
      <c r="J68" s="39" t="s">
        <v>573</v>
      </c>
      <c r="N68" s="55"/>
      <c r="O68" s="55"/>
      <c r="P68" s="50"/>
      <c r="Q68" s="59" t="s">
        <v>214</v>
      </c>
      <c r="R68" s="2" t="s">
        <v>504</v>
      </c>
    </row>
    <row r="69" spans="1:19" ht="25.5" x14ac:dyDescent="0.2">
      <c r="A69" s="62" t="str">
        <f>_xlfn.CONCAT("S111_Dev", TEXT(ROW()-68+4000, "0000"))</f>
        <v>S111_Dev4001</v>
      </c>
      <c r="C69" s="47" t="s">
        <v>429</v>
      </c>
      <c r="D69" s="48" t="s">
        <v>318</v>
      </c>
      <c r="E69" s="49" t="s">
        <v>330</v>
      </c>
      <c r="F69" s="48" t="s">
        <v>272</v>
      </c>
      <c r="G69" s="48" t="s">
        <v>435</v>
      </c>
      <c r="H69" s="69" t="s">
        <v>537</v>
      </c>
      <c r="I69" s="37" t="s">
        <v>547</v>
      </c>
      <c r="J69" s="39" t="s">
        <v>573</v>
      </c>
      <c r="N69" s="55"/>
      <c r="O69" s="55" t="s">
        <v>569</v>
      </c>
      <c r="P69" s="50"/>
      <c r="Q69" s="48" t="s">
        <v>306</v>
      </c>
      <c r="R69" s="2" t="s">
        <v>523</v>
      </c>
      <c r="S69" s="85" t="s">
        <v>482</v>
      </c>
    </row>
    <row r="70" spans="1:19" ht="25.5" x14ac:dyDescent="0.2">
      <c r="A70" s="62" t="str">
        <f>_xlfn.CONCAT("S111_Dev", TEXT(ROW()-68+4000, "0000"))</f>
        <v>S111_Dev4002</v>
      </c>
      <c r="C70" s="47" t="s">
        <v>429</v>
      </c>
      <c r="D70" s="48" t="s">
        <v>319</v>
      </c>
      <c r="E70" s="49" t="s">
        <v>331</v>
      </c>
      <c r="F70" s="48" t="s">
        <v>273</v>
      </c>
      <c r="G70" s="48" t="s">
        <v>435</v>
      </c>
      <c r="H70" s="69" t="s">
        <v>538</v>
      </c>
      <c r="I70" s="37" t="s">
        <v>547</v>
      </c>
      <c r="J70" s="39" t="s">
        <v>573</v>
      </c>
      <c r="M70" s="39" t="str">
        <f>A69</f>
        <v>S111_Dev4001</v>
      </c>
      <c r="N70" s="55"/>
      <c r="O70" s="55" t="s">
        <v>569</v>
      </c>
      <c r="P70" s="50"/>
      <c r="Q70" s="48" t="s">
        <v>307</v>
      </c>
      <c r="S70" s="85" t="s">
        <v>484</v>
      </c>
    </row>
    <row r="71" spans="1:19" ht="51" x14ac:dyDescent="0.2">
      <c r="A71" s="62" t="str">
        <f>_xlfn.CONCAT("S111_Dev", TEXT(ROW()-68+4000, "0000"))</f>
        <v>S111_Dev4003</v>
      </c>
      <c r="C71" s="47" t="s">
        <v>429</v>
      </c>
      <c r="D71" s="48" t="s">
        <v>320</v>
      </c>
      <c r="E71" s="49" t="s">
        <v>332</v>
      </c>
      <c r="F71" s="48" t="s">
        <v>274</v>
      </c>
      <c r="G71" s="48" t="s">
        <v>435</v>
      </c>
      <c r="H71" s="69" t="s">
        <v>539</v>
      </c>
      <c r="I71" s="37" t="s">
        <v>547</v>
      </c>
      <c r="J71" s="39" t="s">
        <v>573</v>
      </c>
      <c r="M71" s="39" t="str">
        <f>A70</f>
        <v>S111_Dev4002</v>
      </c>
      <c r="N71" s="55"/>
      <c r="O71" s="55" t="s">
        <v>569</v>
      </c>
      <c r="P71" s="50"/>
      <c r="Q71" s="48" t="s">
        <v>308</v>
      </c>
      <c r="S71" s="85" t="s">
        <v>485</v>
      </c>
    </row>
    <row r="72" spans="1:19" ht="38.25" x14ac:dyDescent="0.2">
      <c r="A72" s="62" t="str">
        <f>_xlfn.CONCAT("S111_Dev", TEXT(ROW()-68+4000, "0000"))</f>
        <v>S111_Dev4004</v>
      </c>
      <c r="C72" s="47" t="s">
        <v>429</v>
      </c>
      <c r="D72" s="48" t="s">
        <v>321</v>
      </c>
      <c r="E72" s="49" t="s">
        <v>333</v>
      </c>
      <c r="F72" s="48" t="s">
        <v>275</v>
      </c>
      <c r="G72" s="48" t="s">
        <v>435</v>
      </c>
      <c r="H72" s="69" t="s">
        <v>539</v>
      </c>
      <c r="I72" s="48" t="s">
        <v>547</v>
      </c>
      <c r="J72" s="39" t="s">
        <v>573</v>
      </c>
      <c r="M72" s="39" t="str">
        <f>A70</f>
        <v>S111_Dev4002</v>
      </c>
      <c r="N72" s="55"/>
      <c r="O72" s="55" t="s">
        <v>569</v>
      </c>
      <c r="P72" s="50"/>
      <c r="Q72" s="48" t="s">
        <v>309</v>
      </c>
      <c r="R72" s="2" t="s">
        <v>524</v>
      </c>
      <c r="S72" s="85" t="s">
        <v>485</v>
      </c>
    </row>
    <row r="73" spans="1:19" ht="25.5" x14ac:dyDescent="0.2">
      <c r="A73" s="62" t="str">
        <f>_xlfn.CONCAT("S111_Dev", TEXT(ROW()-68+4000, "0000"))</f>
        <v>S111_Dev4005</v>
      </c>
      <c r="C73" s="47" t="s">
        <v>429</v>
      </c>
      <c r="D73" s="48" t="s">
        <v>322</v>
      </c>
      <c r="E73" s="49" t="s">
        <v>334</v>
      </c>
      <c r="F73" s="48" t="s">
        <v>276</v>
      </c>
      <c r="G73" s="48" t="s">
        <v>435</v>
      </c>
      <c r="H73" s="69"/>
      <c r="I73" s="48" t="s">
        <v>547</v>
      </c>
      <c r="J73" s="39" t="s">
        <v>573</v>
      </c>
      <c r="N73" s="55"/>
      <c r="O73" s="55" t="s">
        <v>565</v>
      </c>
      <c r="P73" s="50"/>
      <c r="Q73" s="48" t="s">
        <v>310</v>
      </c>
      <c r="S73" s="85" t="s">
        <v>485</v>
      </c>
    </row>
    <row r="74" spans="1:19" ht="25.5" x14ac:dyDescent="0.2">
      <c r="A74" s="62" t="str">
        <f>_xlfn.CONCAT("S111_Dev", TEXT(ROW()-68+4000, "0000"))</f>
        <v>S111_Dev4006</v>
      </c>
      <c r="C74" s="47" t="s">
        <v>431</v>
      </c>
      <c r="D74" s="48" t="s">
        <v>323</v>
      </c>
      <c r="E74" s="49" t="s">
        <v>335</v>
      </c>
      <c r="F74" s="48" t="s">
        <v>277</v>
      </c>
      <c r="G74" s="48" t="s">
        <v>435</v>
      </c>
      <c r="H74" s="69"/>
      <c r="I74" s="48" t="s">
        <v>547</v>
      </c>
      <c r="J74" s="39" t="s">
        <v>573</v>
      </c>
      <c r="N74" s="55"/>
      <c r="O74" s="55" t="s">
        <v>565</v>
      </c>
      <c r="P74" s="50"/>
      <c r="Q74" s="48" t="s">
        <v>311</v>
      </c>
      <c r="S74" s="85" t="s">
        <v>485</v>
      </c>
    </row>
    <row r="75" spans="1:19" ht="51" x14ac:dyDescent="0.2">
      <c r="A75" s="62" t="str">
        <f>_xlfn.CONCAT("S111_Dev", TEXT(ROW()-68+4000, "0000"))</f>
        <v>S111_Dev4007</v>
      </c>
      <c r="C75" s="47" t="s">
        <v>429</v>
      </c>
      <c r="D75" s="48" t="s">
        <v>324</v>
      </c>
      <c r="E75" s="49" t="s">
        <v>336</v>
      </c>
      <c r="F75" s="48" t="s">
        <v>275</v>
      </c>
      <c r="G75" s="48" t="s">
        <v>435</v>
      </c>
      <c r="H75" s="69" t="s">
        <v>280</v>
      </c>
      <c r="I75" s="48" t="s">
        <v>555</v>
      </c>
      <c r="J75" s="39" t="s">
        <v>573</v>
      </c>
      <c r="M75" s="39" t="str">
        <f>A70</f>
        <v>S111_Dev4002</v>
      </c>
      <c r="N75" s="55"/>
      <c r="O75" s="55" t="s">
        <v>568</v>
      </c>
      <c r="P75" s="50"/>
      <c r="Q75" s="48" t="s">
        <v>312</v>
      </c>
      <c r="S75" s="85" t="s">
        <v>484</v>
      </c>
    </row>
    <row r="76" spans="1:19" ht="51" x14ac:dyDescent="0.2">
      <c r="A76" s="62" t="str">
        <f>_xlfn.CONCAT("S111_Dev", TEXT(ROW()-68+4000, "0000"))</f>
        <v>S111_Dev4008</v>
      </c>
      <c r="C76" s="47" t="s">
        <v>429</v>
      </c>
      <c r="D76" s="48" t="s">
        <v>325</v>
      </c>
      <c r="E76" s="49" t="s">
        <v>337</v>
      </c>
      <c r="F76" s="48" t="s">
        <v>275</v>
      </c>
      <c r="G76" s="48" t="s">
        <v>435</v>
      </c>
      <c r="H76" s="69" t="s">
        <v>280</v>
      </c>
      <c r="I76" s="48" t="s">
        <v>555</v>
      </c>
      <c r="J76" s="39" t="s">
        <v>573</v>
      </c>
      <c r="M76" s="39" t="str">
        <f>A70</f>
        <v>S111_Dev4002</v>
      </c>
      <c r="N76" s="55"/>
      <c r="O76" s="55" t="s">
        <v>570</v>
      </c>
      <c r="P76" s="50"/>
      <c r="Q76" s="48" t="s">
        <v>313</v>
      </c>
      <c r="S76" s="85" t="s">
        <v>484</v>
      </c>
    </row>
    <row r="77" spans="1:19" ht="51" x14ac:dyDescent="0.2">
      <c r="A77" s="62" t="str">
        <f>_xlfn.CONCAT("S111_Dev", TEXT(ROW()-68+4000, "0000"))</f>
        <v>S111_Dev4009</v>
      </c>
      <c r="C77" s="47" t="s">
        <v>429</v>
      </c>
      <c r="D77" s="48" t="s">
        <v>326</v>
      </c>
      <c r="E77" s="49" t="s">
        <v>338</v>
      </c>
      <c r="F77" s="48" t="s">
        <v>275</v>
      </c>
      <c r="G77" s="48" t="s">
        <v>435</v>
      </c>
      <c r="H77" s="69" t="s">
        <v>280</v>
      </c>
      <c r="I77" s="48" t="s">
        <v>555</v>
      </c>
      <c r="J77" s="39" t="s">
        <v>573</v>
      </c>
      <c r="M77" s="39" t="str">
        <f>A70</f>
        <v>S111_Dev4002</v>
      </c>
      <c r="N77" s="55"/>
      <c r="O77" s="55" t="s">
        <v>566</v>
      </c>
      <c r="P77" s="50"/>
      <c r="Q77" s="48" t="s">
        <v>314</v>
      </c>
      <c r="S77" s="85" t="s">
        <v>484</v>
      </c>
    </row>
    <row r="78" spans="1:19" ht="76.5" x14ac:dyDescent="0.2">
      <c r="A78" s="62" t="str">
        <f>_xlfn.CONCAT("S111_Dev", TEXT(ROW()-68+4000, "0000"))</f>
        <v>S111_Dev4010</v>
      </c>
      <c r="C78" s="47" t="s">
        <v>430</v>
      </c>
      <c r="D78" s="48" t="s">
        <v>327</v>
      </c>
      <c r="E78" s="49" t="s">
        <v>339</v>
      </c>
      <c r="F78" s="48" t="s">
        <v>278</v>
      </c>
      <c r="G78" s="48" t="s">
        <v>435</v>
      </c>
      <c r="H78" s="79"/>
      <c r="I78" s="48" t="s">
        <v>547</v>
      </c>
      <c r="J78" s="39" t="s">
        <v>573</v>
      </c>
      <c r="M78" s="39" t="str">
        <f>A70</f>
        <v>S111_Dev4002</v>
      </c>
      <c r="N78" s="55"/>
      <c r="O78" s="55" t="s">
        <v>569</v>
      </c>
      <c r="P78" s="50"/>
      <c r="Q78" s="48" t="s">
        <v>315</v>
      </c>
      <c r="R78" s="2" t="s">
        <v>525</v>
      </c>
      <c r="S78" s="85" t="s">
        <v>477</v>
      </c>
    </row>
    <row r="79" spans="1:19" ht="38.25" x14ac:dyDescent="0.2">
      <c r="A79" s="62" t="str">
        <f>_xlfn.CONCAT("S111_Dev", TEXT(ROW()-68+4000, "0000"))</f>
        <v>S111_Dev4011</v>
      </c>
      <c r="C79" s="47" t="s">
        <v>431</v>
      </c>
      <c r="D79" s="48" t="s">
        <v>328</v>
      </c>
      <c r="E79" s="49" t="s">
        <v>340</v>
      </c>
      <c r="F79" s="48" t="s">
        <v>68</v>
      </c>
      <c r="G79" s="48" t="s">
        <v>435</v>
      </c>
      <c r="H79" s="79"/>
      <c r="I79" s="48" t="s">
        <v>547</v>
      </c>
      <c r="J79" s="39" t="s">
        <v>573</v>
      </c>
      <c r="M79" s="39" t="str">
        <f>A69</f>
        <v>S111_Dev4001</v>
      </c>
      <c r="N79" s="55"/>
      <c r="O79" s="55" t="s">
        <v>569</v>
      </c>
      <c r="P79" s="50"/>
      <c r="Q79" s="48" t="s">
        <v>316</v>
      </c>
    </row>
    <row r="80" spans="1:19" ht="38.25" x14ac:dyDescent="0.2">
      <c r="A80" s="62" t="str">
        <f>_xlfn.CONCAT("S111_Dev", TEXT(ROW()-68+4000, "0000"))</f>
        <v>S111_Dev4012</v>
      </c>
      <c r="C80" s="47" t="s">
        <v>430</v>
      </c>
      <c r="D80" s="48" t="s">
        <v>329</v>
      </c>
      <c r="E80" s="49" t="s">
        <v>341</v>
      </c>
      <c r="F80" s="48" t="s">
        <v>279</v>
      </c>
      <c r="G80" s="48" t="s">
        <v>435</v>
      </c>
      <c r="H80" s="79"/>
      <c r="I80" s="48" t="s">
        <v>552</v>
      </c>
      <c r="J80" s="39" t="s">
        <v>573</v>
      </c>
      <c r="M80" s="39" t="str">
        <f>_xlfn.CONCAT(A70, ", ", A44)</f>
        <v>S111_Dev4002, S111_Dev3002</v>
      </c>
      <c r="N80" s="55"/>
      <c r="O80" s="55" t="s">
        <v>569</v>
      </c>
      <c r="P80" s="50"/>
      <c r="Q80" s="59" t="s">
        <v>317</v>
      </c>
      <c r="R80" s="2" t="s">
        <v>526</v>
      </c>
    </row>
    <row r="81" spans="1:19" ht="51" x14ac:dyDescent="0.2">
      <c r="A81" s="62" t="str">
        <f>_xlfn.CONCAT("S111_Dev", TEXT(ROW()-80+5000, "0000"))</f>
        <v>S111_Dev5001</v>
      </c>
      <c r="C81" s="47" t="s">
        <v>429</v>
      </c>
      <c r="D81" s="48" t="s">
        <v>361</v>
      </c>
      <c r="E81" s="49" t="s">
        <v>377</v>
      </c>
      <c r="F81" s="48" t="s">
        <v>64</v>
      </c>
      <c r="G81" s="48" t="s">
        <v>435</v>
      </c>
      <c r="H81" s="69" t="s">
        <v>529</v>
      </c>
      <c r="I81" s="48" t="s">
        <v>547</v>
      </c>
      <c r="J81" s="39" t="s">
        <v>573</v>
      </c>
      <c r="N81" s="55"/>
      <c r="O81" s="55"/>
      <c r="P81" s="50"/>
      <c r="Q81" s="59" t="s">
        <v>342</v>
      </c>
      <c r="S81" s="85" t="s">
        <v>486</v>
      </c>
    </row>
    <row r="82" spans="1:19" ht="76.5" x14ac:dyDescent="0.2">
      <c r="A82" s="62" t="str">
        <f>_xlfn.CONCAT("S111_Dev", TEXT(ROW()-80+5000, "0000"))</f>
        <v>S111_Dev5002</v>
      </c>
      <c r="C82" s="47" t="s">
        <v>431</v>
      </c>
      <c r="D82" s="48" t="s">
        <v>362</v>
      </c>
      <c r="E82" s="49" t="s">
        <v>378</v>
      </c>
      <c r="F82" s="48" t="s">
        <v>392</v>
      </c>
      <c r="G82" s="48" t="s">
        <v>435</v>
      </c>
      <c r="H82" s="69" t="s">
        <v>529</v>
      </c>
      <c r="I82" s="48" t="s">
        <v>556</v>
      </c>
      <c r="J82" s="39" t="s">
        <v>573</v>
      </c>
      <c r="M82" s="39" t="str">
        <f>A81</f>
        <v>S111_Dev5001</v>
      </c>
      <c r="N82" s="55"/>
      <c r="O82" s="55"/>
      <c r="P82" s="50"/>
      <c r="Q82" s="48" t="s">
        <v>343</v>
      </c>
      <c r="R82" s="2" t="s">
        <v>489</v>
      </c>
      <c r="S82" s="85" t="s">
        <v>487</v>
      </c>
    </row>
    <row r="83" spans="1:19" ht="25.5" x14ac:dyDescent="0.2">
      <c r="A83" s="62" t="str">
        <f>_xlfn.CONCAT("S111_Dev", TEXT(ROW()-80+5000, "0000"))</f>
        <v>S111_Dev5003</v>
      </c>
      <c r="C83" s="47" t="s">
        <v>429</v>
      </c>
      <c r="D83" s="48" t="s">
        <v>363</v>
      </c>
      <c r="E83" s="49" t="s">
        <v>379</v>
      </c>
      <c r="F83" s="48" t="s">
        <v>75</v>
      </c>
      <c r="G83" s="48" t="s">
        <v>435</v>
      </c>
      <c r="H83" s="69" t="s">
        <v>136</v>
      </c>
      <c r="I83" s="48" t="s">
        <v>547</v>
      </c>
      <c r="J83" s="39" t="s">
        <v>573</v>
      </c>
      <c r="N83" s="55"/>
      <c r="O83" s="55"/>
      <c r="P83" s="50"/>
      <c r="Q83" s="48" t="s">
        <v>344</v>
      </c>
      <c r="S83" s="85" t="s">
        <v>486</v>
      </c>
    </row>
    <row r="84" spans="1:19" ht="51" x14ac:dyDescent="0.2">
      <c r="A84" s="62" t="str">
        <f>_xlfn.CONCAT("S111_Dev", TEXT(ROW()-80+5000, "0000"))</f>
        <v>S111_Dev5004</v>
      </c>
      <c r="C84" s="47" t="s">
        <v>429</v>
      </c>
      <c r="D84" s="48" t="s">
        <v>364</v>
      </c>
      <c r="E84" s="49" t="s">
        <v>380</v>
      </c>
      <c r="F84" s="48" t="s">
        <v>76</v>
      </c>
      <c r="G84" s="48" t="s">
        <v>435</v>
      </c>
      <c r="H84" s="69" t="s">
        <v>528</v>
      </c>
      <c r="I84" s="48" t="s">
        <v>547</v>
      </c>
      <c r="J84" s="39" t="s">
        <v>573</v>
      </c>
      <c r="M84" s="39" t="str">
        <f>A83</f>
        <v>S111_Dev5003</v>
      </c>
      <c r="N84" s="55"/>
      <c r="O84" s="55" t="s">
        <v>568</v>
      </c>
      <c r="P84" s="50"/>
      <c r="Q84" s="48" t="s">
        <v>345</v>
      </c>
      <c r="S84" s="85" t="s">
        <v>488</v>
      </c>
    </row>
    <row r="85" spans="1:19" ht="38.25" x14ac:dyDescent="0.2">
      <c r="A85" s="62" t="str">
        <f>_xlfn.CONCAT("S111_Dev", TEXT(ROW()-80+5000, "0000"))</f>
        <v>S111_Dev5005</v>
      </c>
      <c r="C85" s="47" t="s">
        <v>429</v>
      </c>
      <c r="D85" s="48" t="s">
        <v>365</v>
      </c>
      <c r="E85" s="49" t="s">
        <v>381</v>
      </c>
      <c r="F85" s="48" t="s">
        <v>76</v>
      </c>
      <c r="G85" s="48" t="s">
        <v>435</v>
      </c>
      <c r="H85" s="69" t="s">
        <v>528</v>
      </c>
      <c r="I85" s="48" t="s">
        <v>547</v>
      </c>
      <c r="J85" s="39" t="s">
        <v>573</v>
      </c>
      <c r="M85" s="39" t="str">
        <f>A83</f>
        <v>S111_Dev5003</v>
      </c>
      <c r="N85" s="55"/>
      <c r="O85" s="55" t="s">
        <v>563</v>
      </c>
      <c r="P85" s="50"/>
      <c r="Q85" s="48" t="s">
        <v>346</v>
      </c>
      <c r="S85" s="85" t="s">
        <v>488</v>
      </c>
    </row>
    <row r="86" spans="1:19" ht="38.25" x14ac:dyDescent="0.2">
      <c r="A86" s="62" t="str">
        <f>_xlfn.CONCAT("S111_Dev", TEXT(ROW()-80+5000, "0000"))</f>
        <v>S111_Dev5006</v>
      </c>
      <c r="C86" s="47" t="s">
        <v>429</v>
      </c>
      <c r="D86" s="48" t="s">
        <v>366</v>
      </c>
      <c r="E86" s="56" t="s">
        <v>382</v>
      </c>
      <c r="F86" s="57" t="s">
        <v>76</v>
      </c>
      <c r="G86" s="48" t="s">
        <v>435</v>
      </c>
      <c r="H86" s="69" t="s">
        <v>528</v>
      </c>
      <c r="I86" s="48" t="s">
        <v>547</v>
      </c>
      <c r="J86" s="39" t="s">
        <v>573</v>
      </c>
      <c r="M86" s="39" t="str">
        <f>A85</f>
        <v>S111_Dev5005</v>
      </c>
      <c r="N86" s="55"/>
      <c r="O86" s="55" t="s">
        <v>563</v>
      </c>
      <c r="P86" s="50"/>
      <c r="Q86" s="48" t="s">
        <v>347</v>
      </c>
      <c r="S86" s="85" t="s">
        <v>488</v>
      </c>
    </row>
    <row r="87" spans="1:19" ht="51" x14ac:dyDescent="0.2">
      <c r="A87" s="62" t="str">
        <f>_xlfn.CONCAT("S111_Dev", TEXT(ROW()-80+5000, "0000"))</f>
        <v>S111_Dev5007</v>
      </c>
      <c r="C87" s="47" t="s">
        <v>429</v>
      </c>
      <c r="D87" s="48" t="s">
        <v>367</v>
      </c>
      <c r="E87" s="49" t="s">
        <v>383</v>
      </c>
      <c r="F87" s="48" t="s">
        <v>76</v>
      </c>
      <c r="G87" s="48" t="s">
        <v>435</v>
      </c>
      <c r="H87" s="69" t="s">
        <v>528</v>
      </c>
      <c r="I87" s="48" t="s">
        <v>547</v>
      </c>
      <c r="J87" s="39" t="s">
        <v>573</v>
      </c>
      <c r="M87" s="39" t="str">
        <f>A83</f>
        <v>S111_Dev5003</v>
      </c>
      <c r="N87" s="55"/>
      <c r="O87" s="55" t="s">
        <v>567</v>
      </c>
      <c r="P87" s="50"/>
      <c r="Q87" s="48" t="s">
        <v>348</v>
      </c>
      <c r="S87" s="85" t="s">
        <v>488</v>
      </c>
    </row>
    <row r="88" spans="1:19" ht="51" x14ac:dyDescent="0.2">
      <c r="A88" s="62" t="str">
        <f>_xlfn.CONCAT("S111_Dev", TEXT(ROW()-80+5000, "0000"))</f>
        <v>S111_Dev5008</v>
      </c>
      <c r="C88" s="47" t="s">
        <v>429</v>
      </c>
      <c r="D88" s="48" t="s">
        <v>368</v>
      </c>
      <c r="E88" s="49" t="s">
        <v>384</v>
      </c>
      <c r="F88" s="48" t="s">
        <v>76</v>
      </c>
      <c r="G88" s="48" t="s">
        <v>435</v>
      </c>
      <c r="H88" s="69" t="s">
        <v>528</v>
      </c>
      <c r="I88" s="48" t="s">
        <v>547</v>
      </c>
      <c r="J88" s="39" t="s">
        <v>573</v>
      </c>
      <c r="M88" s="39" t="str">
        <f>A83</f>
        <v>S111_Dev5003</v>
      </c>
      <c r="N88" s="55"/>
      <c r="O88" s="55" t="s">
        <v>566</v>
      </c>
      <c r="P88" s="50"/>
      <c r="Q88" s="48" t="s">
        <v>349</v>
      </c>
      <c r="S88" s="85" t="s">
        <v>488</v>
      </c>
    </row>
    <row r="89" spans="1:19" ht="51" x14ac:dyDescent="0.2">
      <c r="A89" s="62" t="str">
        <f>_xlfn.CONCAT("S111_Dev", TEXT(ROW()-80+5000, "0000"))</f>
        <v>S111_Dev5009</v>
      </c>
      <c r="C89" s="47" t="s">
        <v>429</v>
      </c>
      <c r="D89" s="48" t="s">
        <v>367</v>
      </c>
      <c r="E89" s="49" t="s">
        <v>383</v>
      </c>
      <c r="F89" s="48"/>
      <c r="G89" s="48" t="s">
        <v>435</v>
      </c>
      <c r="H89" s="79"/>
      <c r="I89" s="48" t="s">
        <v>547</v>
      </c>
      <c r="J89" s="39" t="s">
        <v>573</v>
      </c>
      <c r="M89" s="39" t="str">
        <f>A83</f>
        <v>S111_Dev5003</v>
      </c>
      <c r="N89" s="55"/>
      <c r="O89" s="55" t="s">
        <v>565</v>
      </c>
      <c r="P89" s="50"/>
      <c r="Q89" s="48" t="s">
        <v>350</v>
      </c>
    </row>
    <row r="90" spans="1:19" ht="51" x14ac:dyDescent="0.2">
      <c r="A90" s="62" t="str">
        <f>_xlfn.CONCAT("S111_Dev", TEXT(ROW()-80+5000, "0000"))</f>
        <v>S111_Dev5010</v>
      </c>
      <c r="C90" s="47" t="s">
        <v>429</v>
      </c>
      <c r="D90" s="48" t="s">
        <v>368</v>
      </c>
      <c r="E90" s="49" t="s">
        <v>384</v>
      </c>
      <c r="F90" s="48"/>
      <c r="G90" s="48" t="s">
        <v>435</v>
      </c>
      <c r="H90" s="79"/>
      <c r="I90" s="48" t="s">
        <v>547</v>
      </c>
      <c r="J90" s="39" t="s">
        <v>573</v>
      </c>
      <c r="M90" s="39" t="str">
        <f>A83</f>
        <v>S111_Dev5003</v>
      </c>
      <c r="N90" s="55"/>
      <c r="O90" s="55" t="s">
        <v>564</v>
      </c>
      <c r="P90" s="50"/>
      <c r="Q90" s="48" t="s">
        <v>351</v>
      </c>
    </row>
    <row r="91" spans="1:19" ht="140.25" x14ac:dyDescent="0.2">
      <c r="A91" s="62" t="str">
        <f>_xlfn.CONCAT("S111_Dev", TEXT(ROW()-80+5000, "0000"))</f>
        <v>S111_Dev5011</v>
      </c>
      <c r="C91" s="47" t="s">
        <v>429</v>
      </c>
      <c r="D91" s="37" t="s">
        <v>369</v>
      </c>
      <c r="E91" s="41" t="s">
        <v>73</v>
      </c>
      <c r="F91" s="37" t="s">
        <v>76</v>
      </c>
      <c r="G91" s="48" t="s">
        <v>435</v>
      </c>
      <c r="H91" s="69" t="s">
        <v>78</v>
      </c>
      <c r="I91" s="37" t="s">
        <v>547</v>
      </c>
      <c r="J91" s="39" t="s">
        <v>573</v>
      </c>
      <c r="M91" s="39" t="str">
        <f>_xlfn.CONCAT(A84, " OR ", A86, " OR ", A87, " OR ", A88, " OR ", A89, " OR ", A90)</f>
        <v>S111_Dev5004 OR S111_Dev5006 OR S111_Dev5007 OR S111_Dev5008 OR S111_Dev5009 OR S111_Dev5010</v>
      </c>
      <c r="N91" s="55"/>
      <c r="O91" s="55"/>
      <c r="P91" s="45"/>
      <c r="Q91" s="37" t="s">
        <v>352</v>
      </c>
      <c r="S91" s="85" t="s">
        <v>488</v>
      </c>
    </row>
    <row r="92" spans="1:19" ht="76.5" x14ac:dyDescent="0.2">
      <c r="A92" s="62" t="str">
        <f>_xlfn.CONCAT("S111_Dev", TEXT(ROW()-80+5000, "0000"))</f>
        <v>S111_Dev5012</v>
      </c>
      <c r="C92" s="47" t="s">
        <v>429</v>
      </c>
      <c r="D92" s="48" t="s">
        <v>370</v>
      </c>
      <c r="E92" s="56" t="s">
        <v>385</v>
      </c>
      <c r="F92" s="48" t="s">
        <v>76</v>
      </c>
      <c r="G92" s="48" t="s">
        <v>435</v>
      </c>
      <c r="H92" s="69" t="s">
        <v>78</v>
      </c>
      <c r="I92" s="48" t="s">
        <v>547</v>
      </c>
      <c r="J92" s="39" t="s">
        <v>573</v>
      </c>
      <c r="M92" s="39" t="str">
        <f>A91</f>
        <v>S111_Dev5011</v>
      </c>
      <c r="N92" s="55"/>
      <c r="O92" s="55"/>
      <c r="P92" s="50"/>
      <c r="Q92" s="59" t="s">
        <v>353</v>
      </c>
      <c r="R92" s="2" t="s">
        <v>490</v>
      </c>
      <c r="S92" s="85" t="s">
        <v>488</v>
      </c>
    </row>
    <row r="93" spans="1:19" ht="51" x14ac:dyDescent="0.2">
      <c r="A93" s="62" t="str">
        <f>_xlfn.CONCAT("S111_Dev", TEXT(ROW()-80+5000, "0000"))</f>
        <v>S111_Dev5013</v>
      </c>
      <c r="C93" s="47" t="s">
        <v>430</v>
      </c>
      <c r="D93" s="48" t="s">
        <v>371</v>
      </c>
      <c r="E93" s="49" t="s">
        <v>386</v>
      </c>
      <c r="F93" s="48" t="s">
        <v>393</v>
      </c>
      <c r="G93" s="48" t="s">
        <v>435</v>
      </c>
      <c r="H93" s="69" t="s">
        <v>527</v>
      </c>
      <c r="I93" s="48" t="s">
        <v>550</v>
      </c>
      <c r="J93" s="39" t="s">
        <v>573</v>
      </c>
      <c r="M93" s="39" t="str">
        <f>A92</f>
        <v>S111_Dev5012</v>
      </c>
      <c r="N93" s="55"/>
      <c r="O93" s="55"/>
      <c r="P93" s="50"/>
      <c r="Q93" s="59" t="s">
        <v>354</v>
      </c>
      <c r="R93" s="2" t="s">
        <v>491</v>
      </c>
      <c r="S93" s="85" t="s">
        <v>48</v>
      </c>
    </row>
    <row r="94" spans="1:19" ht="51" x14ac:dyDescent="0.2">
      <c r="A94" s="62" t="str">
        <f>_xlfn.CONCAT("S111_Dev", TEXT(ROW()-80+5000, "0000"))</f>
        <v>S111_Dev5014</v>
      </c>
      <c r="C94" s="47" t="s">
        <v>430</v>
      </c>
      <c r="D94" s="48" t="s">
        <v>372</v>
      </c>
      <c r="E94" s="49" t="s">
        <v>387</v>
      </c>
      <c r="F94" s="37" t="s">
        <v>393</v>
      </c>
      <c r="G94" s="48" t="s">
        <v>435</v>
      </c>
      <c r="H94" s="69" t="s">
        <v>527</v>
      </c>
      <c r="I94" s="48" t="s">
        <v>550</v>
      </c>
      <c r="J94" s="39" t="s">
        <v>573</v>
      </c>
      <c r="M94" s="39" t="str">
        <f>A92</f>
        <v>S111_Dev5012</v>
      </c>
      <c r="N94" s="55"/>
      <c r="O94" s="55"/>
      <c r="P94" s="50"/>
      <c r="Q94" s="59" t="s">
        <v>355</v>
      </c>
      <c r="R94" s="2" t="s">
        <v>492</v>
      </c>
      <c r="S94" s="85" t="s">
        <v>471</v>
      </c>
    </row>
    <row r="95" spans="1:19" ht="51" x14ac:dyDescent="0.2">
      <c r="A95" s="62" t="str">
        <f>_xlfn.CONCAT("S111_Dev", TEXT(ROW()-80+5000, "0000"))</f>
        <v>S111_Dev5015</v>
      </c>
      <c r="C95" s="47" t="s">
        <v>429</v>
      </c>
      <c r="D95" s="48" t="s">
        <v>373</v>
      </c>
      <c r="E95" s="49" t="s">
        <v>388</v>
      </c>
      <c r="F95" s="37" t="s">
        <v>77</v>
      </c>
      <c r="G95" s="48" t="s">
        <v>435</v>
      </c>
      <c r="H95" s="69" t="s">
        <v>396</v>
      </c>
      <c r="I95" s="48" t="s">
        <v>550</v>
      </c>
      <c r="J95" s="39" t="s">
        <v>573</v>
      </c>
      <c r="M95" s="39" t="str">
        <f>A92</f>
        <v>S111_Dev5012</v>
      </c>
      <c r="N95" s="55"/>
      <c r="O95" s="55"/>
      <c r="P95" s="50"/>
      <c r="Q95" s="59" t="s">
        <v>356</v>
      </c>
      <c r="R95" s="2" t="s">
        <v>492</v>
      </c>
      <c r="S95" s="85" t="s">
        <v>471</v>
      </c>
    </row>
    <row r="96" spans="1:19" ht="51" x14ac:dyDescent="0.2">
      <c r="A96" s="62" t="str">
        <f>_xlfn.CONCAT("S111_Dev", TEXT(ROW()-80+5000, "0000"))</f>
        <v>S111_Dev5016</v>
      </c>
      <c r="C96" s="47" t="s">
        <v>429</v>
      </c>
      <c r="D96" s="48" t="s">
        <v>72</v>
      </c>
      <c r="E96" s="49" t="s">
        <v>74</v>
      </c>
      <c r="F96" s="37" t="s">
        <v>77</v>
      </c>
      <c r="G96" s="48" t="s">
        <v>435</v>
      </c>
      <c r="H96" s="79" t="s">
        <v>397</v>
      </c>
      <c r="I96" s="48" t="s">
        <v>550</v>
      </c>
      <c r="J96" s="39" t="s">
        <v>573</v>
      </c>
      <c r="M96" s="39" t="str">
        <f>A92</f>
        <v>S111_Dev5012</v>
      </c>
      <c r="N96" s="55"/>
      <c r="O96" s="55"/>
      <c r="P96" s="50"/>
      <c r="Q96" s="59" t="s">
        <v>357</v>
      </c>
    </row>
    <row r="97" spans="1:19" ht="38.25" x14ac:dyDescent="0.2">
      <c r="A97" s="62" t="str">
        <f>_xlfn.CONCAT("S111_Dev", TEXT(ROW()-80+5000, "0000"))</f>
        <v>S111_Dev5017</v>
      </c>
      <c r="C97" s="47" t="s">
        <v>431</v>
      </c>
      <c r="D97" s="48" t="s">
        <v>374</v>
      </c>
      <c r="E97" s="49" t="s">
        <v>389</v>
      </c>
      <c r="F97" s="48" t="s">
        <v>68</v>
      </c>
      <c r="G97" s="48" t="s">
        <v>435</v>
      </c>
      <c r="H97" s="79"/>
      <c r="I97" s="48" t="s">
        <v>547</v>
      </c>
      <c r="J97" s="39" t="s">
        <v>573</v>
      </c>
      <c r="N97" s="55"/>
      <c r="O97" s="55"/>
      <c r="P97" s="50"/>
      <c r="Q97" s="59" t="s">
        <v>358</v>
      </c>
    </row>
    <row r="98" spans="1:19" ht="25.5" x14ac:dyDescent="0.2">
      <c r="A98" s="62" t="str">
        <f>_xlfn.CONCAT("S111_Dev", TEXT(ROW()-80+5000, "0000"))</f>
        <v>S111_Dev5018</v>
      </c>
      <c r="C98" s="47" t="s">
        <v>431</v>
      </c>
      <c r="D98" s="48" t="s">
        <v>375</v>
      </c>
      <c r="E98" s="49" t="s">
        <v>390</v>
      </c>
      <c r="F98" s="48" t="s">
        <v>394</v>
      </c>
      <c r="G98" s="48" t="s">
        <v>435</v>
      </c>
      <c r="H98" s="79"/>
      <c r="I98" s="48" t="s">
        <v>547</v>
      </c>
      <c r="J98" s="39" t="s">
        <v>573</v>
      </c>
      <c r="M98" s="39" t="str">
        <f>A83</f>
        <v>S111_Dev5003</v>
      </c>
      <c r="N98" s="55"/>
      <c r="O98" s="55"/>
      <c r="P98" s="50"/>
      <c r="Q98" s="59" t="s">
        <v>359</v>
      </c>
    </row>
    <row r="99" spans="1:19" ht="127.5" x14ac:dyDescent="0.2">
      <c r="A99" s="62" t="str">
        <f>_xlfn.CONCAT("S111_Dev", TEXT(ROW()-80+5000, "0000"))</f>
        <v>S111_Dev5019</v>
      </c>
      <c r="C99" s="47" t="s">
        <v>429</v>
      </c>
      <c r="D99" s="48" t="s">
        <v>376</v>
      </c>
      <c r="E99" s="49" t="s">
        <v>391</v>
      </c>
      <c r="F99" s="37" t="s">
        <v>395</v>
      </c>
      <c r="G99" s="48" t="s">
        <v>435</v>
      </c>
      <c r="H99" s="79"/>
      <c r="I99" s="48" t="s">
        <v>547</v>
      </c>
      <c r="J99" s="39" t="s">
        <v>573</v>
      </c>
      <c r="M99" s="39" t="str">
        <f>_xlfn.CONCAT(A22, " , ", A32)</f>
        <v>S111_Dev2002 , S111_Dev2012</v>
      </c>
      <c r="N99" s="55"/>
      <c r="O99" s="55"/>
      <c r="P99" s="50"/>
      <c r="Q99" s="59" t="s">
        <v>360</v>
      </c>
      <c r="R99" s="2" t="s">
        <v>584</v>
      </c>
      <c r="S99" s="85" t="s">
        <v>477</v>
      </c>
    </row>
    <row r="100" spans="1:19" ht="51" x14ac:dyDescent="0.2">
      <c r="A100" s="78" t="s">
        <v>575</v>
      </c>
      <c r="C100" s="47" t="s">
        <v>429</v>
      </c>
      <c r="D100" s="48" t="s">
        <v>421</v>
      </c>
      <c r="E100" s="49" t="s">
        <v>417</v>
      </c>
      <c r="F100" s="48" t="s">
        <v>425</v>
      </c>
      <c r="G100" s="80" t="s">
        <v>433</v>
      </c>
      <c r="H100" s="79"/>
      <c r="I100" s="48" t="s">
        <v>432</v>
      </c>
      <c r="J100" s="39"/>
      <c r="N100" s="55"/>
      <c r="O100" s="55"/>
      <c r="P100" s="50"/>
      <c r="Q100" s="59" t="s">
        <v>48</v>
      </c>
      <c r="S100" s="85" t="s">
        <v>540</v>
      </c>
    </row>
    <row r="101" spans="1:19" ht="51" x14ac:dyDescent="0.2">
      <c r="A101" s="78" t="s">
        <v>576</v>
      </c>
      <c r="C101" s="47" t="s">
        <v>430</v>
      </c>
      <c r="D101" s="48" t="s">
        <v>422</v>
      </c>
      <c r="E101" s="49" t="s">
        <v>418</v>
      </c>
      <c r="F101" s="57" t="s">
        <v>426</v>
      </c>
      <c r="G101" s="80" t="s">
        <v>433</v>
      </c>
      <c r="H101" s="79"/>
      <c r="I101" s="48" t="s">
        <v>432</v>
      </c>
      <c r="J101" s="39"/>
      <c r="N101" s="55"/>
      <c r="O101" s="55"/>
      <c r="P101" s="50"/>
      <c r="Q101" s="59" t="s">
        <v>48</v>
      </c>
      <c r="S101" s="85" t="s">
        <v>540</v>
      </c>
    </row>
    <row r="102" spans="1:19" ht="89.25" x14ac:dyDescent="0.2">
      <c r="A102" s="78" t="s">
        <v>577</v>
      </c>
      <c r="C102" s="47" t="s">
        <v>431</v>
      </c>
      <c r="D102" s="48" t="s">
        <v>423</v>
      </c>
      <c r="E102" s="49" t="s">
        <v>419</v>
      </c>
      <c r="F102" s="48" t="s">
        <v>427</v>
      </c>
      <c r="G102" s="80" t="s">
        <v>433</v>
      </c>
      <c r="H102" s="79"/>
      <c r="I102" s="48" t="s">
        <v>432</v>
      </c>
      <c r="J102" s="39"/>
      <c r="N102" s="55"/>
      <c r="O102" s="55"/>
      <c r="P102" s="50"/>
      <c r="Q102" s="59" t="s">
        <v>48</v>
      </c>
      <c r="S102" s="85" t="s">
        <v>540</v>
      </c>
    </row>
    <row r="103" spans="1:19" ht="38.25" x14ac:dyDescent="0.2">
      <c r="A103" s="86" t="s">
        <v>578</v>
      </c>
      <c r="B103" s="87"/>
      <c r="C103" s="88" t="s">
        <v>430</v>
      </c>
      <c r="D103" s="80" t="s">
        <v>585</v>
      </c>
      <c r="E103" s="89" t="s">
        <v>586</v>
      </c>
      <c r="F103" s="80" t="s">
        <v>587</v>
      </c>
      <c r="G103" s="80" t="s">
        <v>435</v>
      </c>
      <c r="H103" s="79"/>
      <c r="I103" s="80" t="s">
        <v>432</v>
      </c>
      <c r="J103" s="90"/>
      <c r="K103" s="87"/>
      <c r="L103" s="87"/>
      <c r="M103" s="90"/>
      <c r="N103" s="87"/>
      <c r="O103" s="87"/>
      <c r="P103" s="91"/>
      <c r="Q103" s="92" t="s">
        <v>48</v>
      </c>
      <c r="R103" s="94"/>
      <c r="S103" s="95"/>
    </row>
    <row r="104" spans="1:19" ht="25.5" x14ac:dyDescent="0.2">
      <c r="A104" s="78" t="s">
        <v>579</v>
      </c>
      <c r="C104" s="47" t="s">
        <v>431</v>
      </c>
      <c r="D104" s="48" t="s">
        <v>424</v>
      </c>
      <c r="E104" s="49" t="s">
        <v>420</v>
      </c>
      <c r="F104" s="48" t="s">
        <v>428</v>
      </c>
      <c r="G104" s="48"/>
      <c r="H104" s="69"/>
      <c r="I104" s="48" t="s">
        <v>433</v>
      </c>
      <c r="J104" s="39"/>
      <c r="N104" s="55"/>
      <c r="O104" s="55"/>
      <c r="P104" s="50"/>
      <c r="Q104" s="59" t="s">
        <v>48</v>
      </c>
      <c r="S104" s="85" t="s">
        <v>540</v>
      </c>
    </row>
    <row r="105" spans="1:19" ht="25.5" x14ac:dyDescent="0.2">
      <c r="A105" s="81" t="str">
        <f>_xlfn.CONCAT("S111_Dev", TEXT(ROW()-99+9000, "0000"))</f>
        <v>S111_Dev9006</v>
      </c>
      <c r="C105" s="47" t="s">
        <v>430</v>
      </c>
      <c r="D105" s="48"/>
      <c r="E105" s="49" t="s">
        <v>436</v>
      </c>
      <c r="F105" s="48"/>
      <c r="G105" s="48" t="s">
        <v>541</v>
      </c>
      <c r="H105" s="69"/>
      <c r="I105" s="48" t="s">
        <v>542</v>
      </c>
      <c r="J105" s="39" t="s">
        <v>573</v>
      </c>
      <c r="N105" s="55"/>
      <c r="O105" s="55"/>
      <c r="P105" s="50"/>
      <c r="Q105" s="48"/>
      <c r="R105" s="51"/>
      <c r="S105" s="85">
        <v>17</v>
      </c>
    </row>
    <row r="106" spans="1:19" ht="25.5" x14ac:dyDescent="0.2">
      <c r="A106" s="81" t="str">
        <f>_xlfn.CONCAT("S111_Dev", TEXT(ROW()-99+9000, "0000"))</f>
        <v>S111_Dev9007</v>
      </c>
      <c r="C106" s="47" t="s">
        <v>429</v>
      </c>
      <c r="D106" s="48"/>
      <c r="E106" s="49" t="s">
        <v>437</v>
      </c>
      <c r="F106" s="48"/>
      <c r="G106" s="48" t="s">
        <v>541</v>
      </c>
      <c r="H106" s="69"/>
      <c r="I106" s="48" t="s">
        <v>432</v>
      </c>
      <c r="J106" s="39" t="s">
        <v>573</v>
      </c>
      <c r="N106" s="55"/>
      <c r="O106" s="55"/>
      <c r="P106" s="50"/>
      <c r="Q106" s="48"/>
      <c r="R106" s="51" t="s">
        <v>463</v>
      </c>
      <c r="S106" s="85">
        <v>17</v>
      </c>
    </row>
    <row r="107" spans="1:19" ht="38.25" x14ac:dyDescent="0.2">
      <c r="A107" s="81" t="str">
        <f>_xlfn.CONCAT("S111_Dev", TEXT(ROW()-99+9000, "0000"))</f>
        <v>S111_Dev9008</v>
      </c>
      <c r="C107" s="47" t="s">
        <v>430</v>
      </c>
      <c r="D107" s="48"/>
      <c r="E107" s="49" t="s">
        <v>438</v>
      </c>
      <c r="F107" s="48"/>
      <c r="G107" s="48" t="s">
        <v>541</v>
      </c>
      <c r="H107" s="69"/>
      <c r="I107" s="48" t="s">
        <v>543</v>
      </c>
      <c r="J107" s="39" t="s">
        <v>573</v>
      </c>
      <c r="N107" s="55"/>
      <c r="O107" s="55"/>
      <c r="P107" s="50"/>
      <c r="Q107" s="48"/>
      <c r="R107" s="51" t="s">
        <v>464</v>
      </c>
      <c r="S107" s="85">
        <v>17</v>
      </c>
    </row>
    <row r="108" spans="1:19" ht="38.25" x14ac:dyDescent="0.2">
      <c r="A108" s="81" t="str">
        <f>_xlfn.CONCAT("S111_Dev", TEXT(ROW()-99+9000, "0000"))</f>
        <v>S111_Dev9009</v>
      </c>
      <c r="C108" s="47" t="s">
        <v>430</v>
      </c>
      <c r="D108" s="48"/>
      <c r="E108" s="49" t="s">
        <v>439</v>
      </c>
      <c r="F108" s="37"/>
      <c r="G108" s="48" t="s">
        <v>541</v>
      </c>
      <c r="H108" s="69"/>
      <c r="I108" s="48" t="s">
        <v>544</v>
      </c>
      <c r="J108" s="39" t="s">
        <v>573</v>
      </c>
      <c r="N108" s="55"/>
      <c r="O108" s="55"/>
      <c r="P108" s="50"/>
      <c r="Q108" s="48"/>
      <c r="R108" s="51" t="s">
        <v>465</v>
      </c>
      <c r="S108" s="85" t="s">
        <v>457</v>
      </c>
    </row>
    <row r="109" spans="1:19" ht="25.5" x14ac:dyDescent="0.2">
      <c r="A109" s="81" t="str">
        <f>_xlfn.CONCAT("S111_Dev", TEXT(ROW()-99+9000, "0000"))</f>
        <v>S111_Dev9010</v>
      </c>
      <c r="C109" s="47" t="s">
        <v>430</v>
      </c>
      <c r="D109" s="48"/>
      <c r="E109" s="49" t="s">
        <v>440</v>
      </c>
      <c r="F109" s="48"/>
      <c r="G109" s="48" t="s">
        <v>541</v>
      </c>
      <c r="H109" s="69"/>
      <c r="I109" s="48" t="s">
        <v>544</v>
      </c>
      <c r="J109" s="39" t="s">
        <v>573</v>
      </c>
      <c r="N109" s="55"/>
      <c r="O109" s="55"/>
      <c r="P109" s="50"/>
      <c r="Q109" s="48"/>
      <c r="R109" s="51"/>
      <c r="S109" s="85">
        <v>17</v>
      </c>
    </row>
    <row r="110" spans="1:19" ht="25.5" x14ac:dyDescent="0.2">
      <c r="A110" s="81" t="str">
        <f>_xlfn.CONCAT("S111_Dev", TEXT(ROW()-99+9000, "0000"))</f>
        <v>S111_Dev9011</v>
      </c>
      <c r="C110" s="47" t="s">
        <v>430</v>
      </c>
      <c r="D110" s="48"/>
      <c r="E110" s="49" t="s">
        <v>441</v>
      </c>
      <c r="F110" s="48"/>
      <c r="G110" s="48" t="s">
        <v>541</v>
      </c>
      <c r="H110" s="69"/>
      <c r="I110" s="48" t="s">
        <v>544</v>
      </c>
      <c r="J110" s="39" t="s">
        <v>573</v>
      </c>
      <c r="N110" s="55"/>
      <c r="O110" s="55"/>
      <c r="P110" s="50"/>
      <c r="R110" s="51"/>
      <c r="S110" s="85">
        <v>17</v>
      </c>
    </row>
    <row r="111" spans="1:19" ht="24" x14ac:dyDescent="0.2">
      <c r="A111" s="81" t="str">
        <f>_xlfn.CONCAT("S111_Dev", TEXT(ROW()-99+9000, "0000"))</f>
        <v>S111_Dev9012</v>
      </c>
      <c r="C111" s="47" t="s">
        <v>429</v>
      </c>
      <c r="D111" s="48"/>
      <c r="E111" s="49" t="s">
        <v>442</v>
      </c>
      <c r="F111" s="37"/>
      <c r="G111" s="48" t="s">
        <v>541</v>
      </c>
      <c r="H111" s="69"/>
      <c r="I111" s="48" t="s">
        <v>432</v>
      </c>
      <c r="J111" s="39" t="s">
        <v>573</v>
      </c>
      <c r="N111" s="55"/>
      <c r="O111" s="55"/>
      <c r="P111" s="50"/>
      <c r="Q111" s="48"/>
      <c r="R111" s="51"/>
      <c r="S111" s="85">
        <v>17</v>
      </c>
    </row>
    <row r="112" spans="1:19" ht="38.25" x14ac:dyDescent="0.2">
      <c r="A112" s="81" t="str">
        <f>_xlfn.CONCAT("S111_Dev", TEXT(ROW()-99+9000, "0000"))</f>
        <v>S111_Dev9013</v>
      </c>
      <c r="C112" s="47" t="s">
        <v>430</v>
      </c>
      <c r="D112" s="48"/>
      <c r="E112" s="49" t="s">
        <v>443</v>
      </c>
      <c r="F112" s="37"/>
      <c r="G112" s="48" t="s">
        <v>541</v>
      </c>
      <c r="H112" s="69"/>
      <c r="I112" s="48" t="s">
        <v>432</v>
      </c>
      <c r="J112" s="39" t="s">
        <v>573</v>
      </c>
      <c r="N112" s="55"/>
      <c r="O112" s="55"/>
      <c r="P112" s="50"/>
      <c r="Q112" s="48"/>
      <c r="R112" s="51"/>
      <c r="S112" s="85">
        <v>17</v>
      </c>
    </row>
    <row r="113" spans="1:19" ht="25.5" x14ac:dyDescent="0.2">
      <c r="A113" s="81" t="str">
        <f>_xlfn.CONCAT("S111_Dev", TEXT(ROW()-99+9000, "0000"))</f>
        <v>S111_Dev9014</v>
      </c>
      <c r="C113" s="47" t="s">
        <v>430</v>
      </c>
      <c r="D113" s="48"/>
      <c r="E113" s="49" t="s">
        <v>444</v>
      </c>
      <c r="F113" s="37"/>
      <c r="G113" s="48" t="s">
        <v>541</v>
      </c>
      <c r="H113" s="69"/>
      <c r="I113" s="48" t="s">
        <v>542</v>
      </c>
      <c r="J113" s="39" t="s">
        <v>573</v>
      </c>
      <c r="N113" s="55"/>
      <c r="O113" s="55"/>
      <c r="P113" s="50"/>
      <c r="Q113" s="48"/>
      <c r="R113" s="51" t="s">
        <v>466</v>
      </c>
      <c r="S113" s="85" t="s">
        <v>458</v>
      </c>
    </row>
    <row r="114" spans="1:19" ht="51" x14ac:dyDescent="0.2">
      <c r="A114" s="81" t="str">
        <f>_xlfn.CONCAT("S111_Dev", TEXT(ROW()-99+9000, "0000"))</f>
        <v>S111_Dev9015</v>
      </c>
      <c r="C114" s="47" t="s">
        <v>429</v>
      </c>
      <c r="D114" s="48"/>
      <c r="E114" s="49" t="s">
        <v>445</v>
      </c>
      <c r="F114" s="37"/>
      <c r="G114" s="48" t="s">
        <v>541</v>
      </c>
      <c r="H114" s="69"/>
      <c r="I114" s="48" t="s">
        <v>545</v>
      </c>
      <c r="J114" s="39" t="s">
        <v>573</v>
      </c>
      <c r="N114" s="55"/>
      <c r="O114" s="55"/>
      <c r="P114" s="50"/>
      <c r="Q114" s="48"/>
      <c r="R114" s="51" t="s">
        <v>466</v>
      </c>
      <c r="S114" s="85" t="s">
        <v>458</v>
      </c>
    </row>
    <row r="115" spans="1:19" ht="25.5" x14ac:dyDescent="0.2">
      <c r="A115" s="81" t="str">
        <f>_xlfn.CONCAT("S111_Dev", TEXT(ROW()-99+9000, "0000"))</f>
        <v>S111_Dev9016</v>
      </c>
      <c r="C115" s="47" t="s">
        <v>430</v>
      </c>
      <c r="D115" s="48"/>
      <c r="E115" s="49" t="s">
        <v>446</v>
      </c>
      <c r="F115" s="48"/>
      <c r="G115" s="48" t="s">
        <v>541</v>
      </c>
      <c r="H115" s="69"/>
      <c r="I115" s="48" t="s">
        <v>545</v>
      </c>
      <c r="J115" s="39" t="s">
        <v>573</v>
      </c>
      <c r="N115" s="55"/>
      <c r="O115" s="55"/>
      <c r="P115" s="50"/>
      <c r="R115" s="51" t="s">
        <v>466</v>
      </c>
      <c r="S115" s="85" t="s">
        <v>458</v>
      </c>
    </row>
    <row r="116" spans="1:19" ht="38.25" x14ac:dyDescent="0.2">
      <c r="A116" s="81" t="str">
        <f>_xlfn.CONCAT("S111_Dev", TEXT(ROW()-99+9000, "0000"))</f>
        <v>S111_Dev9017</v>
      </c>
      <c r="C116" s="47" t="s">
        <v>429</v>
      </c>
      <c r="D116" s="48"/>
      <c r="E116" s="49" t="s">
        <v>447</v>
      </c>
      <c r="F116" s="48"/>
      <c r="G116" s="48" t="s">
        <v>541</v>
      </c>
      <c r="H116" s="69"/>
      <c r="I116" s="48" t="s">
        <v>542</v>
      </c>
      <c r="J116" s="39" t="s">
        <v>573</v>
      </c>
      <c r="N116" s="55"/>
      <c r="O116" s="55"/>
      <c r="P116" s="50"/>
      <c r="R116" s="51" t="s">
        <v>466</v>
      </c>
      <c r="S116" s="85" t="s">
        <v>458</v>
      </c>
    </row>
    <row r="117" spans="1:19" ht="38.25" x14ac:dyDescent="0.2">
      <c r="A117" s="81" t="str">
        <f>_xlfn.CONCAT("S111_Dev", TEXT(ROW()-99+9000, "0000"))</f>
        <v>S111_Dev9018</v>
      </c>
      <c r="C117" s="47" t="s">
        <v>429</v>
      </c>
      <c r="D117" s="48"/>
      <c r="E117" s="49" t="s">
        <v>448</v>
      </c>
      <c r="F117" s="48"/>
      <c r="G117" s="48" t="s">
        <v>541</v>
      </c>
      <c r="H117" s="69"/>
      <c r="I117" s="48" t="s">
        <v>542</v>
      </c>
      <c r="J117" s="39" t="s">
        <v>573</v>
      </c>
      <c r="N117" s="55"/>
      <c r="O117" s="55"/>
      <c r="P117" s="50"/>
      <c r="R117" s="51" t="s">
        <v>466</v>
      </c>
      <c r="S117" s="85" t="s">
        <v>458</v>
      </c>
    </row>
    <row r="118" spans="1:19" ht="38.25" x14ac:dyDescent="0.2">
      <c r="A118" s="81" t="str">
        <f>_xlfn.CONCAT("S111_Dev", TEXT(ROW()-99+9000, "0000"))</f>
        <v>S111_Dev9019</v>
      </c>
      <c r="C118" s="47" t="s">
        <v>430</v>
      </c>
      <c r="D118" s="48"/>
      <c r="E118" s="49" t="s">
        <v>449</v>
      </c>
      <c r="F118" s="48"/>
      <c r="G118" s="48" t="s">
        <v>541</v>
      </c>
      <c r="H118" s="69"/>
      <c r="I118" s="48" t="s">
        <v>542</v>
      </c>
      <c r="J118" s="39" t="s">
        <v>573</v>
      </c>
      <c r="N118" s="55"/>
      <c r="O118" s="55"/>
      <c r="P118" s="50"/>
      <c r="R118" s="51" t="s">
        <v>466</v>
      </c>
      <c r="S118" s="85" t="s">
        <v>458</v>
      </c>
    </row>
    <row r="119" spans="1:19" ht="25.5" x14ac:dyDescent="0.2">
      <c r="A119" s="81" t="str">
        <f>_xlfn.CONCAT("S111_Dev", TEXT(ROW()-99+9000, "0000"))</f>
        <v>S111_Dev9020</v>
      </c>
      <c r="C119" s="47" t="s">
        <v>430</v>
      </c>
      <c r="D119" s="48"/>
      <c r="E119" s="49" t="s">
        <v>450</v>
      </c>
      <c r="F119" s="48"/>
      <c r="G119" s="48" t="s">
        <v>541</v>
      </c>
      <c r="H119" s="69"/>
      <c r="I119" s="48" t="s">
        <v>545</v>
      </c>
      <c r="J119" s="39" t="s">
        <v>573</v>
      </c>
      <c r="N119" s="55"/>
      <c r="O119" s="55"/>
      <c r="P119" s="50"/>
      <c r="Q119" s="48"/>
      <c r="R119" s="51" t="s">
        <v>466</v>
      </c>
      <c r="S119" s="85" t="s">
        <v>459</v>
      </c>
    </row>
    <row r="120" spans="1:19" ht="25.5" x14ac:dyDescent="0.2">
      <c r="A120" s="81" t="str">
        <f>_xlfn.CONCAT("S111_Dev", TEXT(ROW()-99+9000, "0000"))</f>
        <v>S111_Dev9021</v>
      </c>
      <c r="C120" s="47" t="s">
        <v>430</v>
      </c>
      <c r="D120" s="48"/>
      <c r="E120" s="49" t="s">
        <v>451</v>
      </c>
      <c r="F120" s="48"/>
      <c r="G120" s="48" t="s">
        <v>541</v>
      </c>
      <c r="H120" s="69"/>
      <c r="I120" s="48" t="s">
        <v>545</v>
      </c>
      <c r="J120" s="39" t="s">
        <v>573</v>
      </c>
      <c r="N120" s="55"/>
      <c r="O120" s="55"/>
      <c r="P120" s="50"/>
      <c r="Q120" s="48"/>
      <c r="R120" s="51" t="s">
        <v>466</v>
      </c>
      <c r="S120" s="85" t="s">
        <v>459</v>
      </c>
    </row>
    <row r="121" spans="1:19" ht="38.25" x14ac:dyDescent="0.2">
      <c r="A121" s="81" t="str">
        <f>_xlfn.CONCAT("S111_Dev", TEXT(ROW()-99+9000, "0000"))</f>
        <v>S111_Dev9022</v>
      </c>
      <c r="C121" s="47" t="s">
        <v>430</v>
      </c>
      <c r="D121" s="48"/>
      <c r="E121" s="49" t="s">
        <v>452</v>
      </c>
      <c r="F121" s="48"/>
      <c r="G121" s="48" t="s">
        <v>541</v>
      </c>
      <c r="H121" s="69"/>
      <c r="I121" s="48" t="s">
        <v>545</v>
      </c>
      <c r="J121" s="39" t="s">
        <v>573</v>
      </c>
      <c r="N121" s="55"/>
      <c r="O121" s="55"/>
      <c r="P121" s="50"/>
      <c r="Q121" s="48"/>
      <c r="R121" s="51"/>
      <c r="S121" s="85" t="s">
        <v>459</v>
      </c>
    </row>
    <row r="122" spans="1:19" ht="25.5" x14ac:dyDescent="0.2">
      <c r="A122" s="81" t="str">
        <f>_xlfn.CONCAT("S111_Dev", TEXT(ROW()-99+9000, "0000"))</f>
        <v>S111_Dev9023</v>
      </c>
      <c r="C122" s="47" t="s">
        <v>430</v>
      </c>
      <c r="D122" s="48"/>
      <c r="E122" s="49" t="s">
        <v>453</v>
      </c>
      <c r="F122" s="57"/>
      <c r="G122" s="48" t="s">
        <v>541</v>
      </c>
      <c r="H122" s="69"/>
      <c r="I122" s="48" t="s">
        <v>546</v>
      </c>
      <c r="J122" s="39" t="s">
        <v>573</v>
      </c>
      <c r="N122" s="55"/>
      <c r="O122" s="55"/>
      <c r="P122" s="50"/>
      <c r="Q122" s="48"/>
      <c r="R122" s="51" t="s">
        <v>466</v>
      </c>
      <c r="S122" s="85" t="s">
        <v>460</v>
      </c>
    </row>
    <row r="123" spans="1:19" s="93" customFormat="1" ht="25.5" x14ac:dyDescent="0.2">
      <c r="A123" s="96" t="str">
        <f>_xlfn.CONCAT("S111_Dev", TEXT(ROW()-99+9000, "0000"))</f>
        <v>S111_Dev9024</v>
      </c>
      <c r="B123" s="87"/>
      <c r="C123" s="88" t="s">
        <v>433</v>
      </c>
      <c r="D123" s="80"/>
      <c r="E123" s="89" t="s">
        <v>454</v>
      </c>
      <c r="F123" s="80"/>
      <c r="G123" s="80" t="s">
        <v>541</v>
      </c>
      <c r="H123" s="79"/>
      <c r="I123" s="80" t="s">
        <v>546</v>
      </c>
      <c r="J123" s="39" t="s">
        <v>573</v>
      </c>
      <c r="K123" s="87"/>
      <c r="L123" s="87"/>
      <c r="M123" s="90"/>
      <c r="N123" s="87"/>
      <c r="O123" s="87"/>
      <c r="P123" s="91"/>
      <c r="Q123" s="92"/>
      <c r="R123" s="97" t="s">
        <v>557</v>
      </c>
      <c r="S123" s="95" t="s">
        <v>461</v>
      </c>
    </row>
    <row r="124" spans="1:19" ht="25.5" x14ac:dyDescent="0.2">
      <c r="A124" s="81" t="str">
        <f>_xlfn.CONCAT("S111_Dev", TEXT(ROW()-99+9000, "0000"))</f>
        <v>S111_Dev9025</v>
      </c>
      <c r="C124" s="47" t="s">
        <v>431</v>
      </c>
      <c r="D124" s="48"/>
      <c r="E124" s="49" t="s">
        <v>455</v>
      </c>
      <c r="F124" s="48"/>
      <c r="G124" s="48" t="s">
        <v>541</v>
      </c>
      <c r="H124" s="69"/>
      <c r="I124" s="48" t="s">
        <v>546</v>
      </c>
      <c r="J124" s="39" t="s">
        <v>573</v>
      </c>
      <c r="N124" s="55"/>
      <c r="O124" s="55"/>
      <c r="P124" s="50"/>
      <c r="R124" s="51" t="s">
        <v>467</v>
      </c>
    </row>
    <row r="125" spans="1:19" ht="25.5" x14ac:dyDescent="0.2">
      <c r="A125" s="81" t="str">
        <f>_xlfn.CONCAT("S111_Dev", TEXT(ROW()-99+9000, "0000"))</f>
        <v>S111_Dev9026</v>
      </c>
      <c r="C125" s="47" t="s">
        <v>430</v>
      </c>
      <c r="D125" s="48"/>
      <c r="E125" s="49" t="s">
        <v>456</v>
      </c>
      <c r="F125" s="48"/>
      <c r="G125" s="48" t="s">
        <v>541</v>
      </c>
      <c r="H125" s="69"/>
      <c r="I125" s="48" t="s">
        <v>544</v>
      </c>
      <c r="J125" s="39" t="s">
        <v>573</v>
      </c>
      <c r="N125" s="55"/>
      <c r="O125" s="55"/>
      <c r="P125" s="50"/>
      <c r="R125" s="51"/>
      <c r="S125" s="85" t="s">
        <v>462</v>
      </c>
    </row>
    <row r="126" spans="1:19" x14ac:dyDescent="0.2">
      <c r="A126" s="47"/>
      <c r="C126" s="47"/>
      <c r="D126" s="48"/>
      <c r="E126" s="49"/>
      <c r="F126" s="48"/>
      <c r="G126" s="48"/>
      <c r="H126" s="69"/>
      <c r="I126" s="48"/>
      <c r="J126" s="39"/>
      <c r="N126" s="55"/>
      <c r="O126" s="55"/>
      <c r="P126" s="50"/>
    </row>
    <row r="127" spans="1:19" x14ac:dyDescent="0.2">
      <c r="A127" s="47"/>
      <c r="C127" s="47"/>
      <c r="D127" s="48"/>
      <c r="E127" s="49"/>
      <c r="F127" s="48"/>
      <c r="G127" s="48"/>
      <c r="H127" s="69"/>
      <c r="I127" s="48"/>
      <c r="J127" s="39"/>
      <c r="N127" s="55"/>
      <c r="O127" s="55"/>
      <c r="P127" s="50"/>
      <c r="Q127" s="48"/>
    </row>
    <row r="128" spans="1:19" x14ac:dyDescent="0.2">
      <c r="A128" s="47"/>
      <c r="C128" s="47"/>
      <c r="D128" s="48"/>
      <c r="E128" s="49"/>
      <c r="F128" s="48"/>
      <c r="G128" s="48"/>
      <c r="H128" s="69"/>
      <c r="I128" s="48"/>
      <c r="J128" s="39"/>
      <c r="N128" s="55"/>
      <c r="O128" s="55"/>
      <c r="P128" s="50"/>
    </row>
    <row r="129" spans="1:17" x14ac:dyDescent="0.2">
      <c r="A129" s="47"/>
      <c r="C129" s="47"/>
      <c r="D129" s="48"/>
      <c r="E129" s="49"/>
      <c r="F129" s="48"/>
      <c r="G129" s="48"/>
      <c r="H129" s="69"/>
      <c r="I129" s="48"/>
      <c r="J129" s="39"/>
      <c r="N129" s="55"/>
      <c r="O129" s="55"/>
      <c r="P129" s="50"/>
      <c r="Q129" s="48"/>
    </row>
    <row r="130" spans="1:17" x14ac:dyDescent="0.2">
      <c r="A130" s="47"/>
      <c r="C130" s="47"/>
      <c r="D130" s="48"/>
      <c r="E130" s="49"/>
      <c r="F130" s="48"/>
      <c r="G130" s="48"/>
      <c r="H130" s="69"/>
      <c r="I130" s="48"/>
      <c r="J130" s="39"/>
      <c r="N130" s="55"/>
      <c r="O130" s="55"/>
      <c r="P130" s="50"/>
      <c r="Q130" s="48"/>
    </row>
    <row r="131" spans="1:17" x14ac:dyDescent="0.2">
      <c r="A131" s="47"/>
      <c r="C131" s="47"/>
      <c r="D131" s="37"/>
      <c r="E131" s="41"/>
      <c r="F131" s="37"/>
      <c r="G131" s="48"/>
      <c r="H131" s="69"/>
      <c r="I131" s="48"/>
      <c r="J131" s="39"/>
      <c r="N131" s="55"/>
      <c r="O131" s="55"/>
      <c r="P131" s="50"/>
    </row>
    <row r="132" spans="1:17" x14ac:dyDescent="0.2">
      <c r="A132" s="47"/>
      <c r="C132" s="47"/>
      <c r="D132" s="37"/>
      <c r="E132" s="41"/>
      <c r="F132" s="37"/>
      <c r="G132" s="48"/>
      <c r="H132" s="69"/>
      <c r="I132" s="48"/>
      <c r="J132" s="39"/>
      <c r="N132" s="55"/>
      <c r="O132" s="55"/>
      <c r="P132" s="50"/>
    </row>
    <row r="133" spans="1:17" x14ac:dyDescent="0.2">
      <c r="A133" s="47"/>
      <c r="C133" s="47"/>
      <c r="D133" s="48"/>
      <c r="E133" s="49"/>
      <c r="F133" s="37"/>
      <c r="G133" s="48"/>
      <c r="H133" s="69"/>
      <c r="I133" s="48"/>
      <c r="J133" s="39"/>
      <c r="N133" s="55"/>
      <c r="O133" s="55"/>
      <c r="P133" s="50"/>
      <c r="Q133" s="48"/>
    </row>
    <row r="134" spans="1:17" x14ac:dyDescent="0.2">
      <c r="A134" s="47"/>
      <c r="C134" s="47"/>
      <c r="D134" s="48"/>
      <c r="E134" s="49"/>
      <c r="F134" s="48"/>
      <c r="G134" s="48"/>
      <c r="H134" s="69"/>
      <c r="I134" s="48"/>
      <c r="J134" s="39"/>
      <c r="N134" s="55"/>
      <c r="O134" s="55"/>
      <c r="P134" s="50"/>
      <c r="Q134" s="48"/>
    </row>
    <row r="135" spans="1:17" x14ac:dyDescent="0.2">
      <c r="A135" s="47"/>
      <c r="C135" s="47"/>
      <c r="D135" s="48"/>
      <c r="E135" s="49"/>
      <c r="F135" s="48"/>
      <c r="G135" s="48"/>
      <c r="H135" s="69"/>
      <c r="I135" s="48"/>
      <c r="J135" s="39"/>
      <c r="N135" s="55"/>
      <c r="O135" s="55"/>
      <c r="P135" s="50"/>
      <c r="Q135" s="48"/>
    </row>
    <row r="136" spans="1:17" x14ac:dyDescent="0.2">
      <c r="A136" s="47"/>
      <c r="C136" s="47"/>
      <c r="D136" s="48"/>
      <c r="E136" s="49"/>
      <c r="F136" s="48"/>
      <c r="G136" s="48"/>
      <c r="H136" s="69"/>
      <c r="I136" s="48"/>
      <c r="J136" s="39"/>
      <c r="N136" s="55"/>
      <c r="O136" s="55"/>
      <c r="P136" s="50"/>
      <c r="Q136" s="48"/>
    </row>
    <row r="137" spans="1:17" x14ac:dyDescent="0.2">
      <c r="A137" s="47"/>
      <c r="C137" s="47"/>
      <c r="D137" s="48"/>
      <c r="E137" s="49"/>
      <c r="F137" s="48"/>
      <c r="G137" s="48"/>
      <c r="H137" s="69"/>
      <c r="I137" s="48"/>
      <c r="J137" s="39"/>
      <c r="N137" s="55"/>
      <c r="O137" s="55"/>
      <c r="P137" s="50"/>
      <c r="Q137" s="48"/>
    </row>
    <row r="138" spans="1:17" x14ac:dyDescent="0.2">
      <c r="A138" s="47"/>
      <c r="C138" s="47"/>
      <c r="D138" s="37"/>
      <c r="E138" s="41"/>
      <c r="F138" s="48"/>
      <c r="G138" s="48"/>
      <c r="H138" s="69"/>
      <c r="I138" s="37"/>
      <c r="J138" s="39"/>
      <c r="N138" s="55"/>
      <c r="O138" s="55"/>
      <c r="P138" s="45"/>
      <c r="Q138" s="37"/>
    </row>
    <row r="139" spans="1:17" x14ac:dyDescent="0.2">
      <c r="A139" s="47"/>
      <c r="C139" s="47"/>
      <c r="D139" s="37"/>
      <c r="E139" s="41"/>
      <c r="F139" s="48"/>
      <c r="G139" s="48"/>
      <c r="H139" s="69"/>
      <c r="I139" s="37"/>
      <c r="J139" s="39"/>
      <c r="N139" s="55"/>
      <c r="O139" s="55"/>
      <c r="P139" s="45"/>
      <c r="Q139" s="37"/>
    </row>
    <row r="140" spans="1:17" x14ac:dyDescent="0.2">
      <c r="A140" s="47"/>
      <c r="C140" s="47"/>
      <c r="D140" s="37"/>
      <c r="E140" s="41"/>
      <c r="F140" s="48"/>
      <c r="G140" s="48"/>
      <c r="H140" s="69"/>
      <c r="I140" s="37"/>
      <c r="J140" s="39"/>
      <c r="N140" s="55"/>
      <c r="O140" s="55"/>
      <c r="P140" s="45"/>
      <c r="Q140" s="37"/>
    </row>
    <row r="141" spans="1:17" x14ac:dyDescent="0.2">
      <c r="A141" s="47"/>
      <c r="C141" s="47"/>
      <c r="D141" s="48"/>
      <c r="E141" s="49"/>
      <c r="F141" s="48"/>
      <c r="G141" s="48"/>
      <c r="H141" s="69"/>
      <c r="I141" s="48"/>
      <c r="J141" s="39"/>
      <c r="N141" s="55"/>
      <c r="O141" s="55"/>
      <c r="P141" s="50"/>
      <c r="Q141" s="68"/>
    </row>
    <row r="142" spans="1:17" x14ac:dyDescent="0.2">
      <c r="A142" s="47"/>
      <c r="C142" s="47"/>
      <c r="D142" s="48"/>
      <c r="E142" s="49"/>
      <c r="F142" s="48"/>
      <c r="G142" s="48"/>
      <c r="H142" s="69"/>
      <c r="I142" s="48"/>
      <c r="J142" s="39"/>
      <c r="N142" s="55"/>
      <c r="O142" s="55"/>
      <c r="P142" s="50"/>
      <c r="Q142" s="48"/>
    </row>
    <row r="143" spans="1:17" x14ac:dyDescent="0.2">
      <c r="A143" s="47"/>
      <c r="C143" s="47"/>
      <c r="D143" s="48"/>
      <c r="E143" s="49"/>
      <c r="F143" s="48"/>
      <c r="G143" s="48"/>
      <c r="H143" s="69"/>
      <c r="I143" s="37"/>
      <c r="J143" s="39"/>
      <c r="N143" s="55"/>
      <c r="O143" s="55"/>
      <c r="P143" s="50"/>
    </row>
    <row r="144" spans="1:17" x14ac:dyDescent="0.2">
      <c r="A144" s="47"/>
      <c r="C144" s="47"/>
      <c r="D144" s="48"/>
      <c r="E144" s="49"/>
      <c r="F144" s="48"/>
      <c r="G144" s="48"/>
      <c r="H144" s="69"/>
      <c r="I144" s="48"/>
      <c r="J144" s="39"/>
      <c r="N144" s="55"/>
      <c r="O144" s="55"/>
      <c r="P144" s="50"/>
      <c r="Q144" s="48"/>
    </row>
    <row r="145" spans="1:19" x14ac:dyDescent="0.2">
      <c r="A145" s="47"/>
      <c r="C145" s="47"/>
      <c r="D145" s="48"/>
      <c r="E145" s="49"/>
      <c r="F145" s="48"/>
      <c r="G145" s="48"/>
      <c r="H145" s="69"/>
      <c r="I145" s="48"/>
      <c r="J145" s="39"/>
      <c r="N145" s="55"/>
      <c r="O145" s="55"/>
      <c r="P145" s="50"/>
      <c r="Q145" s="48"/>
    </row>
    <row r="146" spans="1:19" x14ac:dyDescent="0.2">
      <c r="A146" s="47"/>
      <c r="C146" s="47"/>
      <c r="D146" s="48"/>
      <c r="E146" s="49"/>
      <c r="F146" s="48"/>
      <c r="G146" s="48"/>
      <c r="H146" s="69"/>
      <c r="I146" s="48"/>
      <c r="J146" s="39"/>
      <c r="N146" s="55"/>
      <c r="O146" s="55"/>
      <c r="P146" s="50"/>
      <c r="Q146" s="48"/>
    </row>
    <row r="147" spans="1:19" x14ac:dyDescent="0.2">
      <c r="A147" s="47"/>
      <c r="C147" s="47"/>
      <c r="D147" s="37"/>
      <c r="E147" s="41"/>
      <c r="F147" s="37"/>
      <c r="G147" s="48"/>
      <c r="H147" s="69"/>
      <c r="I147" s="37"/>
      <c r="J147" s="39"/>
      <c r="N147" s="55"/>
      <c r="O147" s="55"/>
      <c r="P147" s="45"/>
      <c r="Q147" s="37"/>
    </row>
    <row r="148" spans="1:19" x14ac:dyDescent="0.2">
      <c r="A148" s="47"/>
      <c r="C148" s="47"/>
      <c r="D148" s="37"/>
      <c r="E148" s="41"/>
      <c r="F148" s="48"/>
      <c r="G148" s="48"/>
      <c r="H148" s="69"/>
      <c r="I148" s="37"/>
      <c r="J148" s="39"/>
      <c r="N148" s="55"/>
      <c r="O148" s="55"/>
      <c r="P148" s="45"/>
      <c r="Q148" s="37"/>
    </row>
    <row r="149" spans="1:19" x14ac:dyDescent="0.2">
      <c r="A149" s="47"/>
      <c r="C149" s="47"/>
      <c r="D149" s="37"/>
      <c r="E149" s="41"/>
      <c r="F149" s="48"/>
      <c r="G149" s="48"/>
      <c r="H149" s="69"/>
      <c r="I149" s="37"/>
      <c r="J149" s="39"/>
      <c r="N149" s="55"/>
      <c r="O149" s="55"/>
      <c r="P149" s="45"/>
      <c r="Q149" s="37"/>
    </row>
    <row r="150" spans="1:19" s="2" customFormat="1" x14ac:dyDescent="0.2">
      <c r="A150" s="48"/>
      <c r="B150" s="39"/>
      <c r="C150" s="48"/>
      <c r="D150" s="37"/>
      <c r="E150" s="41"/>
      <c r="F150" s="48"/>
      <c r="G150" s="48"/>
      <c r="H150" s="69"/>
      <c r="I150" s="37"/>
      <c r="J150" s="39"/>
      <c r="K150" s="39"/>
      <c r="L150" s="39"/>
      <c r="M150" s="39"/>
      <c r="N150" s="39"/>
      <c r="O150" s="39"/>
      <c r="P150" s="45"/>
      <c r="Q150" s="37"/>
      <c r="S150" s="85"/>
    </row>
    <row r="151" spans="1:19" s="2" customFormat="1" ht="15" x14ac:dyDescent="0.25">
      <c r="A151" s="48"/>
      <c r="B151" s="39"/>
      <c r="C151" s="48"/>
      <c r="D151" s="37"/>
      <c r="E151" s="41"/>
      <c r="F151" s="48"/>
      <c r="G151" s="48"/>
      <c r="H151" s="46"/>
      <c r="I151" s="37"/>
      <c r="J151" s="39"/>
      <c r="K151" s="39"/>
      <c r="L151" s="39"/>
      <c r="M151" s="39"/>
      <c r="N151" s="39"/>
      <c r="O151" s="39"/>
      <c r="P151" s="45"/>
      <c r="Q151" s="37"/>
      <c r="S151" s="85"/>
    </row>
    <row r="152" spans="1:19" x14ac:dyDescent="0.2">
      <c r="A152" s="47"/>
      <c r="C152" s="47"/>
      <c r="D152" s="37"/>
      <c r="E152" s="41"/>
      <c r="F152" s="37"/>
      <c r="G152" s="48"/>
      <c r="H152" s="69"/>
      <c r="I152" s="37"/>
      <c r="J152" s="39"/>
      <c r="N152" s="55"/>
      <c r="O152" s="55"/>
      <c r="P152" s="45"/>
    </row>
    <row r="153" spans="1:19" x14ac:dyDescent="0.2">
      <c r="A153" s="48"/>
      <c r="C153" s="47"/>
      <c r="D153" s="37"/>
      <c r="E153" s="41"/>
      <c r="F153" s="37"/>
      <c r="G153" s="48"/>
      <c r="H153" s="69"/>
      <c r="I153" s="37"/>
      <c r="J153" s="39"/>
      <c r="N153" s="55"/>
      <c r="O153" s="55"/>
      <c r="P153" s="50"/>
    </row>
    <row r="154" spans="1:19" x14ac:dyDescent="0.2">
      <c r="A154" s="47"/>
      <c r="C154" s="47"/>
      <c r="D154" s="37"/>
      <c r="E154" s="41"/>
      <c r="F154" s="37"/>
      <c r="G154" s="48"/>
      <c r="H154" s="69"/>
      <c r="I154" s="37"/>
      <c r="J154" s="39"/>
      <c r="N154" s="55"/>
      <c r="O154" s="55"/>
      <c r="P154" s="45"/>
      <c r="Q154" s="37"/>
    </row>
    <row r="155" spans="1:19" x14ac:dyDescent="0.2">
      <c r="A155" s="47"/>
      <c r="C155" s="47"/>
      <c r="D155" s="37"/>
      <c r="E155" s="41"/>
      <c r="F155" s="37"/>
      <c r="G155" s="48"/>
      <c r="H155" s="69"/>
      <c r="I155" s="37"/>
      <c r="J155" s="39"/>
      <c r="N155" s="55"/>
      <c r="O155" s="55"/>
      <c r="P155" s="45"/>
      <c r="Q155" s="37"/>
    </row>
    <row r="156" spans="1:19" x14ac:dyDescent="0.2">
      <c r="A156" s="47"/>
      <c r="C156" s="47"/>
      <c r="D156" s="37"/>
      <c r="E156" s="41"/>
      <c r="F156" s="37"/>
      <c r="G156" s="48"/>
      <c r="H156" s="69"/>
      <c r="I156" s="37"/>
      <c r="J156" s="39"/>
      <c r="N156" s="55"/>
      <c r="O156" s="55"/>
      <c r="P156" s="50"/>
    </row>
    <row r="157" spans="1:19" x14ac:dyDescent="0.2">
      <c r="A157" s="47"/>
      <c r="C157" s="47"/>
      <c r="D157" s="37"/>
      <c r="E157" s="41"/>
      <c r="F157" s="37"/>
      <c r="G157" s="48"/>
      <c r="H157" s="69"/>
      <c r="I157" s="37"/>
      <c r="J157" s="39"/>
      <c r="N157" s="55"/>
      <c r="O157" s="55"/>
      <c r="P157" s="45"/>
      <c r="Q157" s="37"/>
    </row>
    <row r="158" spans="1:19" x14ac:dyDescent="0.2">
      <c r="A158" s="47"/>
      <c r="C158" s="47"/>
      <c r="D158" s="37"/>
      <c r="E158" s="41"/>
      <c r="F158" s="37"/>
      <c r="G158" s="48"/>
      <c r="H158" s="69"/>
      <c r="I158" s="37"/>
      <c r="J158" s="39"/>
      <c r="N158" s="55"/>
      <c r="O158" s="55"/>
      <c r="P158" s="50"/>
    </row>
    <row r="159" spans="1:19" x14ac:dyDescent="0.2">
      <c r="A159" s="47"/>
      <c r="C159" s="47"/>
      <c r="D159" s="37"/>
      <c r="E159" s="41"/>
      <c r="F159" s="37"/>
      <c r="G159" s="48"/>
      <c r="H159" s="69"/>
      <c r="I159" s="37"/>
      <c r="J159" s="39"/>
      <c r="N159" s="55"/>
      <c r="O159" s="55"/>
      <c r="P159" s="50"/>
    </row>
    <row r="160" spans="1:19" x14ac:dyDescent="0.2">
      <c r="A160" s="47"/>
      <c r="C160" s="47"/>
      <c r="D160" s="48"/>
      <c r="E160" s="49"/>
      <c r="F160" s="48"/>
      <c r="G160" s="48"/>
      <c r="H160" s="69"/>
      <c r="I160" s="48"/>
      <c r="J160" s="39"/>
      <c r="N160" s="55"/>
      <c r="O160" s="55"/>
      <c r="P160" s="50"/>
      <c r="Q160" s="48"/>
    </row>
    <row r="161" spans="1:17" x14ac:dyDescent="0.2">
      <c r="A161" s="47"/>
      <c r="C161" s="47"/>
      <c r="D161" s="48"/>
      <c r="E161" s="49"/>
      <c r="F161" s="48"/>
      <c r="G161" s="48"/>
      <c r="H161" s="69"/>
      <c r="I161" s="48"/>
      <c r="J161" s="39"/>
      <c r="N161" s="55"/>
      <c r="O161" s="55"/>
      <c r="P161" s="50"/>
      <c r="Q161" s="48"/>
    </row>
    <row r="162" spans="1:17" x14ac:dyDescent="0.2">
      <c r="A162" s="47"/>
      <c r="C162" s="47"/>
      <c r="D162" s="48"/>
      <c r="E162" s="49"/>
      <c r="F162" s="48"/>
      <c r="G162" s="48"/>
      <c r="H162" s="69"/>
      <c r="I162" s="48"/>
      <c r="J162" s="39"/>
      <c r="N162" s="55"/>
      <c r="O162" s="55"/>
      <c r="P162" s="50"/>
      <c r="Q162" s="48"/>
    </row>
    <row r="163" spans="1:17" x14ac:dyDescent="0.2">
      <c r="A163" s="47"/>
      <c r="C163" s="47"/>
      <c r="D163" s="37"/>
      <c r="E163" s="41"/>
      <c r="F163" s="48"/>
      <c r="G163" s="37"/>
      <c r="H163" s="69"/>
      <c r="I163" s="37"/>
      <c r="J163" s="39"/>
      <c r="N163" s="55"/>
      <c r="O163" s="55"/>
      <c r="P163" s="50"/>
    </row>
    <row r="164" spans="1:17" x14ac:dyDescent="0.2">
      <c r="A164" s="47"/>
      <c r="C164" s="47"/>
      <c r="D164" s="48"/>
      <c r="E164" s="49"/>
      <c r="F164" s="48"/>
      <c r="G164" s="37"/>
      <c r="H164" s="69"/>
      <c r="I164" s="48"/>
      <c r="J164" s="39"/>
      <c r="N164" s="55"/>
      <c r="O164" s="55"/>
      <c r="P164" s="50"/>
      <c r="Q164" s="48"/>
    </row>
    <row r="165" spans="1:17" x14ac:dyDescent="0.2">
      <c r="A165" s="47"/>
      <c r="C165" s="47"/>
      <c r="D165" s="37"/>
      <c r="E165" s="41"/>
      <c r="F165" s="37"/>
      <c r="G165" s="37"/>
      <c r="H165" s="69"/>
      <c r="I165" s="37"/>
      <c r="J165" s="39"/>
      <c r="N165" s="55"/>
      <c r="O165" s="55"/>
      <c r="P165" s="45"/>
      <c r="Q165" s="37"/>
    </row>
    <row r="166" spans="1:17" x14ac:dyDescent="0.2">
      <c r="A166" s="47"/>
      <c r="C166" s="47"/>
      <c r="D166" s="48"/>
      <c r="E166" s="49"/>
      <c r="F166" s="48"/>
      <c r="G166" s="37"/>
      <c r="H166" s="69"/>
      <c r="I166" s="48"/>
      <c r="J166" s="39"/>
      <c r="N166" s="55"/>
      <c r="O166" s="55"/>
      <c r="P166" s="50"/>
    </row>
    <row r="167" spans="1:17" x14ac:dyDescent="0.2">
      <c r="A167" s="47"/>
      <c r="C167" s="47"/>
      <c r="D167" s="57"/>
      <c r="E167" s="49"/>
      <c r="F167" s="57"/>
      <c r="G167" s="37"/>
      <c r="H167" s="69"/>
      <c r="I167" s="48"/>
      <c r="J167" s="39"/>
      <c r="N167" s="55"/>
      <c r="O167" s="55"/>
      <c r="P167" s="50"/>
      <c r="Q167" s="48"/>
    </row>
    <row r="168" spans="1:17" x14ac:dyDescent="0.2">
      <c r="A168" s="47"/>
      <c r="C168" s="47"/>
      <c r="D168" s="48"/>
      <c r="E168" s="49"/>
      <c r="F168" s="48"/>
      <c r="G168" s="37"/>
      <c r="H168" s="69"/>
      <c r="I168" s="48"/>
      <c r="J168" s="39"/>
      <c r="N168" s="55"/>
      <c r="O168" s="55"/>
      <c r="P168" s="50"/>
      <c r="Q168" s="48"/>
    </row>
    <row r="169" spans="1:17" x14ac:dyDescent="0.2">
      <c r="A169" s="47"/>
      <c r="C169" s="47"/>
      <c r="D169" s="48"/>
      <c r="E169" s="49"/>
      <c r="F169" s="48"/>
      <c r="G169" s="37"/>
      <c r="H169" s="69"/>
      <c r="I169" s="48"/>
      <c r="J169" s="39"/>
      <c r="N169" s="55"/>
      <c r="O169" s="55"/>
      <c r="P169" s="50"/>
    </row>
    <row r="170" spans="1:17" x14ac:dyDescent="0.2">
      <c r="A170" s="47"/>
      <c r="C170" s="47"/>
      <c r="D170" s="37"/>
      <c r="E170" s="41"/>
      <c r="F170" s="48"/>
      <c r="G170" s="37"/>
      <c r="H170" s="69"/>
      <c r="I170" s="37"/>
      <c r="J170" s="39"/>
      <c r="N170" s="55"/>
      <c r="O170" s="55"/>
      <c r="P170" s="45"/>
      <c r="Q170" s="37"/>
    </row>
    <row r="171" spans="1:17" x14ac:dyDescent="0.2">
      <c r="A171" s="47"/>
      <c r="C171" s="47"/>
      <c r="D171" s="48"/>
      <c r="E171" s="49"/>
      <c r="F171" s="48"/>
      <c r="G171" s="37"/>
      <c r="H171" s="69"/>
      <c r="I171" s="48"/>
      <c r="J171" s="39"/>
      <c r="N171" s="55"/>
      <c r="O171" s="55"/>
      <c r="P171" s="50"/>
      <c r="Q171" s="48"/>
    </row>
    <row r="172" spans="1:17" x14ac:dyDescent="0.2">
      <c r="A172" s="47"/>
      <c r="C172" s="47"/>
      <c r="D172" s="37"/>
      <c r="E172" s="41"/>
      <c r="F172" s="37"/>
      <c r="G172" s="37"/>
      <c r="H172" s="69"/>
      <c r="I172" s="37"/>
      <c r="J172" s="39"/>
      <c r="N172" s="55"/>
      <c r="O172" s="55"/>
      <c r="P172" s="45"/>
      <c r="Q172" s="37"/>
    </row>
    <row r="173" spans="1:17" x14ac:dyDescent="0.2">
      <c r="A173" s="47"/>
      <c r="C173" s="47"/>
      <c r="D173" s="37"/>
      <c r="E173" s="41"/>
      <c r="F173" s="37"/>
      <c r="G173" s="37"/>
      <c r="H173" s="69"/>
      <c r="I173" s="37"/>
      <c r="J173" s="39"/>
      <c r="N173" s="55"/>
      <c r="O173" s="55"/>
      <c r="P173" s="45"/>
      <c r="Q173" s="37"/>
    </row>
    <row r="174" spans="1:17" x14ac:dyDescent="0.2">
      <c r="A174" s="47"/>
      <c r="C174" s="47"/>
      <c r="D174" s="48"/>
      <c r="E174" s="49"/>
      <c r="F174" s="48"/>
      <c r="G174" s="37"/>
      <c r="H174" s="69"/>
      <c r="I174" s="48"/>
      <c r="J174" s="39"/>
      <c r="N174" s="55"/>
      <c r="O174" s="55"/>
      <c r="P174" s="50"/>
    </row>
    <row r="175" spans="1:17" x14ac:dyDescent="0.2">
      <c r="A175" s="47"/>
      <c r="C175" s="47"/>
      <c r="D175" s="48"/>
      <c r="E175" s="49"/>
      <c r="F175" s="48"/>
      <c r="G175" s="37"/>
      <c r="H175" s="69"/>
      <c r="I175" s="48"/>
      <c r="J175" s="39"/>
      <c r="N175" s="55"/>
      <c r="O175" s="55"/>
      <c r="P175" s="50"/>
    </row>
    <row r="176" spans="1:17" x14ac:dyDescent="0.2">
      <c r="A176" s="47"/>
      <c r="C176" s="47"/>
      <c r="D176" s="48"/>
      <c r="E176" s="49"/>
      <c r="F176" s="48"/>
      <c r="G176" s="37"/>
      <c r="H176" s="69"/>
      <c r="I176" s="48"/>
      <c r="J176" s="39"/>
      <c r="N176" s="55"/>
      <c r="O176" s="55"/>
      <c r="P176" s="50"/>
    </row>
    <row r="177" spans="1:17" x14ac:dyDescent="0.2">
      <c r="A177" s="48"/>
      <c r="C177" s="47"/>
      <c r="D177" s="48"/>
      <c r="E177" s="49"/>
      <c r="F177" s="48"/>
      <c r="G177" s="37"/>
      <c r="H177" s="69"/>
      <c r="I177" s="48"/>
      <c r="J177" s="39"/>
      <c r="N177" s="55"/>
      <c r="O177" s="55"/>
      <c r="P177" s="50"/>
    </row>
    <row r="178" spans="1:17" x14ac:dyDescent="0.2">
      <c r="A178" s="47"/>
      <c r="C178" s="47"/>
      <c r="D178" s="37"/>
      <c r="E178" s="41"/>
      <c r="F178" s="37"/>
      <c r="G178" s="37"/>
      <c r="H178" s="69"/>
      <c r="I178" s="48"/>
      <c r="J178" s="39"/>
      <c r="N178" s="55"/>
      <c r="O178" s="55"/>
      <c r="P178" s="45"/>
      <c r="Q178" s="37"/>
    </row>
    <row r="179" spans="1:17" x14ac:dyDescent="0.2">
      <c r="A179" s="47"/>
      <c r="C179" s="47"/>
      <c r="D179" s="48"/>
      <c r="E179" s="49"/>
      <c r="F179" s="37"/>
      <c r="G179" s="37"/>
      <c r="H179" s="69"/>
      <c r="I179" s="48"/>
      <c r="J179" s="39"/>
      <c r="N179" s="55"/>
      <c r="O179" s="55"/>
      <c r="P179" s="50"/>
    </row>
    <row r="180" spans="1:17" x14ac:dyDescent="0.2">
      <c r="A180" s="47"/>
      <c r="C180" s="47"/>
      <c r="D180" s="48"/>
      <c r="E180" s="49"/>
      <c r="F180" s="37"/>
      <c r="G180" s="37"/>
      <c r="H180" s="69"/>
      <c r="I180" s="48"/>
      <c r="J180" s="39"/>
      <c r="N180" s="55"/>
      <c r="O180" s="55"/>
      <c r="P180" s="50"/>
    </row>
    <row r="181" spans="1:17" x14ac:dyDescent="0.2">
      <c r="A181" s="47"/>
      <c r="C181" s="47"/>
      <c r="D181" s="48"/>
      <c r="E181" s="49"/>
      <c r="F181" s="37"/>
      <c r="G181" s="37"/>
      <c r="H181" s="69"/>
      <c r="I181" s="48"/>
      <c r="J181" s="39"/>
      <c r="N181" s="55"/>
      <c r="O181" s="55"/>
      <c r="P181" s="50"/>
    </row>
    <row r="182" spans="1:17" x14ac:dyDescent="0.2">
      <c r="A182" s="47"/>
      <c r="C182" s="47"/>
      <c r="D182" s="48"/>
      <c r="E182" s="49"/>
      <c r="F182" s="48"/>
      <c r="G182" s="37"/>
      <c r="H182" s="69"/>
      <c r="I182" s="48"/>
      <c r="J182" s="39"/>
      <c r="N182" s="55"/>
      <c r="O182" s="55"/>
      <c r="P182" s="50"/>
    </row>
    <row r="183" spans="1:17" x14ac:dyDescent="0.2">
      <c r="A183" s="47"/>
      <c r="C183" s="47"/>
      <c r="D183" s="48"/>
      <c r="E183" s="49"/>
      <c r="F183" s="48"/>
      <c r="G183" s="37"/>
      <c r="H183" s="69"/>
      <c r="I183" s="48"/>
      <c r="J183" s="39"/>
      <c r="N183" s="55"/>
      <c r="O183" s="55"/>
      <c r="P183" s="50"/>
    </row>
    <row r="184" spans="1:17" x14ac:dyDescent="0.2">
      <c r="A184" s="47"/>
      <c r="C184" s="47"/>
      <c r="D184" s="48"/>
      <c r="E184" s="49"/>
      <c r="F184" s="48"/>
      <c r="G184" s="37"/>
      <c r="H184" s="69"/>
      <c r="I184" s="48"/>
      <c r="J184" s="39"/>
      <c r="N184" s="55"/>
      <c r="O184" s="55"/>
      <c r="P184" s="50"/>
    </row>
    <row r="185" spans="1:17" x14ac:dyDescent="0.2">
      <c r="A185" s="47"/>
      <c r="C185" s="47"/>
      <c r="D185" s="48"/>
      <c r="E185" s="49"/>
      <c r="F185" s="48"/>
      <c r="G185" s="37"/>
      <c r="H185" s="69"/>
      <c r="I185" s="48"/>
      <c r="J185" s="39"/>
      <c r="N185" s="55"/>
      <c r="O185" s="55"/>
      <c r="P185" s="50"/>
      <c r="Q185" s="48"/>
    </row>
    <row r="186" spans="1:17" x14ac:dyDescent="0.2">
      <c r="A186" s="47"/>
      <c r="C186" s="47"/>
      <c r="D186" s="48"/>
      <c r="E186" s="49"/>
      <c r="F186" s="48"/>
      <c r="G186" s="37"/>
      <c r="H186" s="69"/>
      <c r="I186" s="48"/>
      <c r="J186" s="39"/>
      <c r="N186" s="55"/>
      <c r="O186" s="55"/>
      <c r="P186" s="50"/>
    </row>
    <row r="187" spans="1:17" x14ac:dyDescent="0.2">
      <c r="A187" s="47"/>
      <c r="C187" s="47"/>
      <c r="D187" s="37"/>
      <c r="E187" s="41"/>
      <c r="F187" s="37"/>
      <c r="G187" s="37"/>
      <c r="H187" s="69"/>
      <c r="I187" s="37"/>
      <c r="J187" s="39"/>
      <c r="N187" s="55"/>
      <c r="O187" s="55"/>
      <c r="P187" s="45"/>
      <c r="Q187" s="37"/>
    </row>
    <row r="188" spans="1:17" x14ac:dyDescent="0.2">
      <c r="A188" s="47"/>
      <c r="C188" s="47"/>
      <c r="D188" s="48"/>
      <c r="E188" s="49"/>
      <c r="F188" s="48"/>
      <c r="G188" s="37"/>
      <c r="H188" s="69"/>
      <c r="I188" s="48"/>
      <c r="J188" s="39"/>
      <c r="N188" s="55"/>
      <c r="O188" s="55"/>
      <c r="P188" s="50"/>
    </row>
    <row r="189" spans="1:17" x14ac:dyDescent="0.2">
      <c r="A189" s="47"/>
      <c r="C189" s="47"/>
      <c r="D189" s="48"/>
      <c r="E189" s="49"/>
      <c r="F189" s="48"/>
      <c r="G189" s="37"/>
      <c r="H189" s="69"/>
      <c r="I189" s="48"/>
      <c r="J189" s="39"/>
      <c r="N189" s="55"/>
      <c r="O189" s="55"/>
      <c r="P189" s="50"/>
      <c r="Q189" s="48"/>
    </row>
    <row r="190" spans="1:17" x14ac:dyDescent="0.2">
      <c r="A190" s="47"/>
      <c r="C190" s="47"/>
      <c r="D190" s="37"/>
      <c r="E190" s="41"/>
      <c r="F190" s="37"/>
      <c r="G190" s="37"/>
      <c r="H190" s="69"/>
      <c r="I190" s="37"/>
      <c r="J190" s="39"/>
      <c r="N190" s="55"/>
      <c r="O190" s="55"/>
      <c r="P190" s="45"/>
      <c r="Q190" s="37"/>
    </row>
    <row r="191" spans="1:17" x14ac:dyDescent="0.2">
      <c r="A191" s="47"/>
      <c r="C191" s="47"/>
      <c r="D191" s="48"/>
      <c r="E191" s="49"/>
      <c r="F191" s="48"/>
      <c r="G191" s="37"/>
      <c r="H191" s="69"/>
      <c r="I191" s="48"/>
      <c r="J191" s="39"/>
      <c r="N191" s="55"/>
      <c r="O191" s="55"/>
      <c r="P191" s="50"/>
      <c r="Q191" s="48"/>
    </row>
    <row r="192" spans="1:17" x14ac:dyDescent="0.2">
      <c r="A192" s="47"/>
      <c r="C192" s="47"/>
      <c r="D192" s="48"/>
      <c r="E192" s="49"/>
      <c r="F192" s="48"/>
      <c r="G192" s="37"/>
      <c r="H192" s="69"/>
      <c r="I192" s="48"/>
      <c r="J192" s="39"/>
      <c r="N192" s="55"/>
      <c r="O192" s="55"/>
      <c r="P192" s="50"/>
      <c r="Q192" s="48"/>
    </row>
    <row r="193" spans="1:17" x14ac:dyDescent="0.2">
      <c r="A193" s="47"/>
      <c r="C193" s="47"/>
      <c r="D193" s="48"/>
      <c r="E193" s="49"/>
      <c r="F193" s="48"/>
      <c r="G193" s="37"/>
      <c r="H193" s="69"/>
      <c r="I193" s="48"/>
      <c r="J193" s="39"/>
      <c r="N193" s="55"/>
      <c r="O193" s="55"/>
      <c r="P193" s="50"/>
    </row>
    <row r="194" spans="1:17" x14ac:dyDescent="0.2">
      <c r="A194" s="47"/>
      <c r="C194" s="47"/>
      <c r="D194" s="48"/>
      <c r="E194" s="49"/>
      <c r="F194" s="48"/>
      <c r="G194" s="37"/>
      <c r="H194" s="69"/>
      <c r="I194" s="48"/>
      <c r="J194" s="39"/>
      <c r="N194" s="55"/>
      <c r="O194" s="55"/>
      <c r="P194" s="50"/>
    </row>
    <row r="195" spans="1:17" x14ac:dyDescent="0.2">
      <c r="A195" s="47"/>
      <c r="C195" s="47"/>
      <c r="D195" s="48"/>
      <c r="E195" s="49"/>
      <c r="F195" s="48"/>
      <c r="G195" s="37"/>
      <c r="H195" s="69"/>
      <c r="I195" s="48"/>
      <c r="J195" s="39"/>
      <c r="N195" s="55"/>
      <c r="O195" s="55"/>
      <c r="P195" s="50"/>
    </row>
    <row r="196" spans="1:17" x14ac:dyDescent="0.2">
      <c r="A196" s="47"/>
      <c r="C196" s="47"/>
      <c r="D196" s="48"/>
      <c r="E196" s="49"/>
      <c r="F196" s="48"/>
      <c r="G196" s="37"/>
      <c r="H196" s="69"/>
      <c r="I196" s="48"/>
      <c r="J196" s="39"/>
      <c r="N196" s="55"/>
      <c r="O196" s="55"/>
      <c r="P196" s="50"/>
    </row>
    <row r="197" spans="1:17" x14ac:dyDescent="0.2">
      <c r="A197" s="47"/>
      <c r="C197" s="47"/>
      <c r="D197" s="48"/>
      <c r="E197" s="49"/>
      <c r="F197" s="48"/>
      <c r="G197" s="37"/>
      <c r="H197" s="69"/>
      <c r="I197" s="48"/>
      <c r="J197" s="39"/>
      <c r="N197" s="55"/>
      <c r="O197" s="55"/>
      <c r="P197" s="50"/>
    </row>
    <row r="198" spans="1:17" x14ac:dyDescent="0.2">
      <c r="A198" s="47"/>
      <c r="C198" s="47"/>
      <c r="D198" s="48"/>
      <c r="E198" s="49"/>
      <c r="F198" s="48"/>
      <c r="G198" s="37"/>
      <c r="H198" s="69"/>
      <c r="I198" s="48"/>
      <c r="J198" s="39"/>
      <c r="N198" s="55"/>
      <c r="O198" s="55"/>
      <c r="P198" s="50"/>
    </row>
    <row r="199" spans="1:17" x14ac:dyDescent="0.2">
      <c r="A199" s="47"/>
      <c r="C199" s="47"/>
      <c r="D199" s="48"/>
      <c r="E199" s="49"/>
      <c r="F199" s="48"/>
      <c r="G199" s="37"/>
      <c r="H199" s="69"/>
      <c r="I199" s="48"/>
      <c r="J199" s="39"/>
      <c r="N199" s="55"/>
      <c r="O199" s="55"/>
      <c r="P199" s="50"/>
    </row>
    <row r="200" spans="1:17" x14ac:dyDescent="0.2">
      <c r="A200" s="47"/>
      <c r="C200" s="47"/>
      <c r="D200" s="48"/>
      <c r="E200" s="49"/>
      <c r="F200" s="48"/>
      <c r="G200" s="37"/>
      <c r="H200" s="69"/>
      <c r="I200" s="48"/>
      <c r="J200" s="39"/>
      <c r="N200" s="55"/>
      <c r="O200" s="55"/>
      <c r="P200" s="50"/>
    </row>
    <row r="201" spans="1:17" x14ac:dyDescent="0.2">
      <c r="A201" s="47"/>
      <c r="C201" s="47"/>
      <c r="D201" s="48"/>
      <c r="E201" s="49"/>
      <c r="F201" s="48"/>
      <c r="G201" s="37"/>
      <c r="H201" s="69"/>
      <c r="I201" s="48"/>
      <c r="J201" s="39"/>
      <c r="N201" s="55"/>
      <c r="O201" s="55"/>
      <c r="P201" s="50"/>
      <c r="Q201" s="48"/>
    </row>
    <row r="202" spans="1:17" x14ac:dyDescent="0.2">
      <c r="A202" s="47"/>
      <c r="C202" s="47"/>
      <c r="D202" s="48"/>
      <c r="E202" s="49"/>
      <c r="F202" s="48"/>
      <c r="G202" s="37"/>
      <c r="H202" s="69"/>
      <c r="I202" s="48"/>
      <c r="J202" s="39"/>
      <c r="N202" s="55"/>
      <c r="O202" s="55"/>
      <c r="P202" s="50"/>
      <c r="Q202" s="48"/>
    </row>
    <row r="203" spans="1:17" x14ac:dyDescent="0.2">
      <c r="A203" s="47"/>
      <c r="C203" s="47"/>
      <c r="D203" s="48"/>
      <c r="E203" s="49"/>
      <c r="F203" s="48"/>
      <c r="G203" s="37"/>
      <c r="H203" s="69"/>
      <c r="I203" s="48"/>
      <c r="J203" s="39"/>
      <c r="N203" s="55"/>
      <c r="O203" s="55"/>
      <c r="P203" s="50"/>
    </row>
    <row r="204" spans="1:17" x14ac:dyDescent="0.2">
      <c r="A204" s="47"/>
      <c r="C204" s="47"/>
      <c r="D204" s="48"/>
      <c r="E204" s="49"/>
      <c r="F204" s="48"/>
      <c r="G204" s="37"/>
      <c r="H204" s="69"/>
      <c r="I204" s="48"/>
      <c r="J204" s="39"/>
      <c r="N204" s="55"/>
      <c r="O204" s="55"/>
      <c r="P204" s="50"/>
    </row>
    <row r="205" spans="1:17" x14ac:dyDescent="0.2">
      <c r="A205" s="47"/>
      <c r="C205" s="47"/>
      <c r="D205" s="48"/>
      <c r="E205" s="49"/>
      <c r="F205" s="48"/>
      <c r="G205" s="37"/>
      <c r="H205" s="69"/>
      <c r="I205" s="48"/>
      <c r="J205" s="39"/>
      <c r="N205" s="55"/>
      <c r="O205" s="55"/>
      <c r="P205" s="50"/>
      <c r="Q205" s="48"/>
    </row>
    <row r="206" spans="1:17" x14ac:dyDescent="0.2">
      <c r="A206" s="47"/>
      <c r="C206" s="47"/>
      <c r="D206" s="48"/>
      <c r="E206" s="49"/>
      <c r="F206" s="48"/>
      <c r="G206" s="37"/>
      <c r="H206" s="69"/>
      <c r="I206" s="48"/>
      <c r="J206" s="39"/>
      <c r="N206" s="55"/>
      <c r="O206" s="55"/>
      <c r="P206" s="50"/>
      <c r="Q206" s="48"/>
    </row>
    <row r="207" spans="1:17" x14ac:dyDescent="0.2">
      <c r="A207" s="47"/>
      <c r="C207" s="47"/>
      <c r="D207" s="48"/>
      <c r="E207" s="49"/>
      <c r="F207" s="48"/>
      <c r="G207" s="37"/>
      <c r="H207" s="69"/>
      <c r="I207" s="48"/>
      <c r="J207" s="39"/>
      <c r="N207" s="55"/>
      <c r="O207" s="55"/>
      <c r="P207" s="50"/>
      <c r="Q207" s="48"/>
    </row>
    <row r="208" spans="1:17" x14ac:dyDescent="0.2">
      <c r="A208" s="47"/>
      <c r="C208" s="47"/>
      <c r="D208" s="48"/>
      <c r="E208" s="49"/>
      <c r="F208" s="48"/>
      <c r="G208" s="37"/>
      <c r="H208" s="69"/>
      <c r="I208" s="48"/>
      <c r="J208" s="39"/>
      <c r="N208" s="55"/>
      <c r="O208" s="55"/>
      <c r="P208" s="50"/>
      <c r="Q208" s="48"/>
    </row>
    <row r="209" spans="1:17" x14ac:dyDescent="0.2">
      <c r="A209" s="47"/>
      <c r="C209" s="47"/>
      <c r="D209" s="37"/>
      <c r="E209" s="41"/>
      <c r="F209" s="37"/>
      <c r="G209" s="37"/>
      <c r="H209" s="69"/>
      <c r="I209" s="37"/>
      <c r="J209" s="39"/>
      <c r="N209" s="55"/>
      <c r="O209" s="55"/>
      <c r="P209" s="45"/>
      <c r="Q209" s="37"/>
    </row>
    <row r="210" spans="1:17" x14ac:dyDescent="0.2">
      <c r="A210" s="47"/>
      <c r="C210" s="47"/>
      <c r="D210" s="48"/>
      <c r="E210" s="49"/>
      <c r="F210" s="48"/>
      <c r="G210" s="37"/>
      <c r="H210" s="69"/>
      <c r="I210" s="48"/>
      <c r="J210" s="39"/>
      <c r="N210" s="55"/>
      <c r="O210" s="55"/>
      <c r="P210" s="50"/>
      <c r="Q210" s="48"/>
    </row>
    <row r="211" spans="1:17" x14ac:dyDescent="0.2">
      <c r="A211" s="47"/>
      <c r="C211" s="47"/>
      <c r="D211" s="48"/>
      <c r="E211" s="49"/>
      <c r="F211" s="48"/>
      <c r="G211" s="37"/>
      <c r="H211" s="69"/>
      <c r="I211" s="48"/>
      <c r="J211" s="39"/>
      <c r="N211" s="55"/>
      <c r="O211" s="55"/>
      <c r="P211" s="50"/>
      <c r="Q211" s="48"/>
    </row>
    <row r="212" spans="1:17" x14ac:dyDescent="0.2">
      <c r="A212" s="47"/>
      <c r="C212" s="47"/>
      <c r="D212" s="48"/>
      <c r="E212" s="49"/>
      <c r="F212" s="48"/>
      <c r="G212" s="37"/>
      <c r="H212" s="69"/>
      <c r="I212" s="48"/>
      <c r="J212" s="39"/>
      <c r="N212" s="55"/>
      <c r="O212" s="55"/>
      <c r="P212" s="50"/>
      <c r="Q212" s="48"/>
    </row>
    <row r="213" spans="1:17" x14ac:dyDescent="0.2">
      <c r="A213" s="47"/>
      <c r="C213" s="47"/>
      <c r="D213" s="48"/>
      <c r="E213" s="49"/>
      <c r="F213" s="48"/>
      <c r="G213" s="37"/>
      <c r="H213" s="69"/>
      <c r="I213" s="48"/>
      <c r="J213" s="39"/>
      <c r="N213" s="55"/>
      <c r="O213" s="55"/>
      <c r="P213" s="50"/>
    </row>
    <row r="214" spans="1:17" x14ac:dyDescent="0.2">
      <c r="A214" s="47"/>
      <c r="C214" s="47"/>
      <c r="D214" s="48"/>
      <c r="E214" s="49"/>
      <c r="F214" s="48"/>
      <c r="G214" s="37"/>
      <c r="H214" s="69"/>
      <c r="I214" s="48"/>
      <c r="J214" s="39"/>
      <c r="N214" s="55"/>
      <c r="O214" s="55"/>
      <c r="P214" s="50"/>
    </row>
    <row r="215" spans="1:17" x14ac:dyDescent="0.2">
      <c r="A215" s="47"/>
      <c r="C215" s="47"/>
      <c r="D215" s="48"/>
      <c r="E215" s="49"/>
      <c r="F215" s="48"/>
      <c r="G215" s="37"/>
      <c r="H215" s="69"/>
      <c r="I215" s="48"/>
      <c r="J215" s="39"/>
      <c r="N215" s="55"/>
      <c r="O215" s="55"/>
      <c r="P215" s="50"/>
      <c r="Q215" s="48"/>
    </row>
    <row r="216" spans="1:17" x14ac:dyDescent="0.2">
      <c r="A216" s="47"/>
      <c r="C216" s="47"/>
      <c r="D216" s="48"/>
      <c r="E216" s="49"/>
      <c r="F216" s="48"/>
      <c r="G216" s="37"/>
      <c r="H216" s="69"/>
      <c r="I216" s="48"/>
      <c r="J216" s="39"/>
      <c r="N216" s="55"/>
      <c r="O216" s="55"/>
      <c r="P216" s="50"/>
    </row>
    <row r="217" spans="1:17" x14ac:dyDescent="0.2">
      <c r="A217" s="47"/>
      <c r="C217" s="47"/>
      <c r="D217" s="48"/>
      <c r="E217" s="49"/>
      <c r="F217" s="48"/>
      <c r="G217" s="37"/>
      <c r="H217" s="69"/>
      <c r="I217" s="48"/>
      <c r="J217" s="39"/>
      <c r="N217" s="55"/>
      <c r="O217" s="55"/>
      <c r="P217" s="50"/>
    </row>
    <row r="218" spans="1:17" x14ac:dyDescent="0.2">
      <c r="A218" s="47"/>
      <c r="C218" s="47"/>
      <c r="D218" s="48"/>
      <c r="E218" s="49"/>
      <c r="F218" s="48"/>
      <c r="G218" s="37"/>
      <c r="H218" s="69"/>
      <c r="I218" s="48"/>
      <c r="J218" s="39"/>
      <c r="N218" s="55"/>
      <c r="O218" s="55"/>
      <c r="P218" s="50"/>
    </row>
    <row r="219" spans="1:17" x14ac:dyDescent="0.2">
      <c r="A219" s="47"/>
      <c r="C219" s="47"/>
      <c r="D219" s="48"/>
      <c r="E219" s="49"/>
      <c r="F219" s="48"/>
      <c r="G219" s="37"/>
      <c r="H219" s="69"/>
      <c r="I219" s="48"/>
      <c r="J219" s="39"/>
      <c r="N219" s="55"/>
      <c r="O219" s="55"/>
      <c r="P219" s="50"/>
    </row>
    <row r="220" spans="1:17" x14ac:dyDescent="0.2">
      <c r="A220" s="47"/>
      <c r="C220" s="47"/>
      <c r="D220" s="37"/>
      <c r="E220" s="41"/>
      <c r="F220" s="37"/>
      <c r="G220" s="37"/>
      <c r="H220" s="69"/>
      <c r="I220" s="37"/>
      <c r="J220" s="39"/>
      <c r="N220" s="55"/>
      <c r="O220" s="55"/>
      <c r="P220" s="45"/>
      <c r="Q220" s="37"/>
    </row>
    <row r="221" spans="1:17" x14ac:dyDescent="0.2">
      <c r="A221" s="47"/>
      <c r="C221" s="47"/>
      <c r="D221" s="48"/>
      <c r="E221" s="49"/>
      <c r="F221" s="48"/>
      <c r="G221" s="37"/>
      <c r="H221" s="69"/>
      <c r="I221" s="48"/>
      <c r="J221" s="39"/>
      <c r="N221" s="55"/>
      <c r="O221" s="55"/>
      <c r="P221" s="50"/>
    </row>
    <row r="222" spans="1:17" x14ac:dyDescent="0.2">
      <c r="A222" s="47"/>
      <c r="C222" s="47"/>
      <c r="D222" s="37"/>
      <c r="E222" s="41"/>
      <c r="F222" s="37"/>
      <c r="G222" s="37"/>
      <c r="H222" s="69"/>
      <c r="I222" s="37"/>
      <c r="J222" s="39"/>
      <c r="N222" s="55"/>
      <c r="O222" s="55"/>
      <c r="P222" s="45"/>
      <c r="Q222" s="37"/>
    </row>
    <row r="223" spans="1:17" x14ac:dyDescent="0.2">
      <c r="A223" s="47"/>
      <c r="C223" s="47"/>
      <c r="D223" s="48"/>
      <c r="E223" s="49"/>
      <c r="F223" s="48"/>
      <c r="G223" s="37"/>
      <c r="H223" s="69"/>
      <c r="I223" s="48"/>
      <c r="J223" s="39"/>
      <c r="N223" s="55"/>
      <c r="O223" s="55"/>
      <c r="P223" s="50"/>
    </row>
    <row r="224" spans="1:17" x14ac:dyDescent="0.2">
      <c r="A224" s="47"/>
      <c r="C224" s="47"/>
      <c r="D224" s="48"/>
      <c r="E224" s="49"/>
      <c r="F224" s="48"/>
      <c r="G224" s="37"/>
      <c r="H224" s="69"/>
      <c r="I224" s="48"/>
      <c r="J224" s="39"/>
      <c r="N224" s="55"/>
      <c r="O224" s="55"/>
      <c r="P224" s="50"/>
      <c r="Q224" s="48"/>
    </row>
    <row r="225" spans="1:17" x14ac:dyDescent="0.2">
      <c r="A225" s="47"/>
      <c r="C225" s="47"/>
      <c r="D225" s="48"/>
      <c r="E225" s="49"/>
      <c r="F225" s="48"/>
      <c r="G225" s="37"/>
      <c r="H225" s="69"/>
      <c r="I225" s="48"/>
      <c r="J225" s="39"/>
      <c r="N225" s="55"/>
      <c r="O225" s="55"/>
      <c r="P225" s="50"/>
    </row>
    <row r="226" spans="1:17" x14ac:dyDescent="0.2">
      <c r="A226" s="47"/>
      <c r="C226" s="47"/>
      <c r="D226" s="48"/>
      <c r="E226" s="49"/>
      <c r="F226" s="48"/>
      <c r="G226" s="37"/>
      <c r="H226" s="69"/>
      <c r="I226" s="48"/>
      <c r="J226" s="39"/>
      <c r="N226" s="55"/>
      <c r="O226" s="55"/>
      <c r="P226" s="50"/>
      <c r="Q226" s="48"/>
    </row>
    <row r="227" spans="1:17" x14ac:dyDescent="0.2">
      <c r="A227" s="47"/>
      <c r="C227" s="47"/>
      <c r="D227" s="48"/>
      <c r="E227" s="49"/>
      <c r="F227" s="48"/>
      <c r="G227" s="37"/>
      <c r="H227" s="69"/>
      <c r="I227" s="48"/>
      <c r="J227" s="39"/>
      <c r="N227" s="55"/>
      <c r="O227" s="55"/>
      <c r="P227" s="50"/>
      <c r="Q227" s="48"/>
    </row>
    <row r="228" spans="1:17" x14ac:dyDescent="0.2">
      <c r="A228" s="47"/>
      <c r="C228" s="47"/>
      <c r="D228" s="48"/>
      <c r="E228" s="49"/>
      <c r="F228" s="48"/>
      <c r="G228" s="37"/>
      <c r="H228" s="69"/>
      <c r="I228" s="48"/>
      <c r="J228" s="39"/>
      <c r="N228" s="55"/>
      <c r="O228" s="55"/>
      <c r="P228" s="50"/>
    </row>
    <row r="229" spans="1:17" x14ac:dyDescent="0.2">
      <c r="A229" s="47"/>
      <c r="C229" s="47"/>
      <c r="D229" s="48"/>
      <c r="E229" s="49"/>
      <c r="F229" s="48"/>
      <c r="G229" s="37"/>
      <c r="H229" s="69"/>
      <c r="I229" s="48"/>
      <c r="J229" s="39"/>
      <c r="N229" s="55"/>
      <c r="O229" s="55"/>
      <c r="P229" s="50"/>
    </row>
    <row r="230" spans="1:17" x14ac:dyDescent="0.2">
      <c r="A230" s="47"/>
      <c r="C230" s="47"/>
      <c r="D230" s="48"/>
      <c r="E230" s="49"/>
      <c r="F230" s="48"/>
      <c r="G230" s="37"/>
      <c r="H230" s="69"/>
      <c r="I230" s="48"/>
      <c r="J230" s="39"/>
      <c r="N230" s="55"/>
      <c r="O230" s="55"/>
      <c r="P230" s="50"/>
      <c r="Q230" s="48"/>
    </row>
    <row r="231" spans="1:17" x14ac:dyDescent="0.2">
      <c r="A231" s="47"/>
      <c r="C231" s="47"/>
      <c r="D231" s="37"/>
      <c r="E231" s="41"/>
      <c r="F231" s="37"/>
      <c r="G231" s="37"/>
      <c r="H231" s="69"/>
      <c r="I231" s="37"/>
      <c r="J231" s="39"/>
      <c r="N231" s="55"/>
      <c r="O231" s="55"/>
      <c r="P231" s="45"/>
      <c r="Q231" s="37"/>
    </row>
    <row r="232" spans="1:17" x14ac:dyDescent="0.2">
      <c r="A232" s="47"/>
      <c r="C232" s="47"/>
      <c r="D232" s="48"/>
      <c r="E232" s="49"/>
      <c r="F232" s="48"/>
      <c r="G232" s="37"/>
      <c r="H232" s="69"/>
      <c r="I232" s="48"/>
      <c r="J232" s="39"/>
      <c r="N232" s="55"/>
      <c r="O232" s="55"/>
      <c r="P232" s="50"/>
    </row>
    <row r="233" spans="1:17" x14ac:dyDescent="0.2">
      <c r="A233" s="47"/>
      <c r="C233" s="47"/>
      <c r="D233" s="48"/>
      <c r="E233" s="49"/>
      <c r="F233" s="48"/>
      <c r="G233" s="37"/>
      <c r="H233" s="69"/>
      <c r="I233" s="48"/>
      <c r="J233" s="39"/>
      <c r="N233" s="55"/>
      <c r="O233" s="55"/>
      <c r="P233" s="50"/>
      <c r="Q233" s="48"/>
    </row>
    <row r="234" spans="1:17" x14ac:dyDescent="0.2">
      <c r="A234" s="47"/>
      <c r="C234" s="47"/>
      <c r="D234" s="48"/>
      <c r="E234" s="49"/>
      <c r="F234" s="48"/>
      <c r="G234" s="37"/>
      <c r="H234" s="69"/>
      <c r="I234" s="48"/>
      <c r="J234" s="39"/>
      <c r="N234" s="55"/>
      <c r="O234" s="55"/>
      <c r="P234" s="50"/>
      <c r="Q234" s="48"/>
    </row>
    <row r="235" spans="1:17" x14ac:dyDescent="0.2">
      <c r="A235" s="47"/>
      <c r="C235" s="47"/>
      <c r="D235" s="48"/>
      <c r="E235" s="49"/>
      <c r="F235" s="48"/>
      <c r="G235" s="37"/>
      <c r="H235" s="69"/>
      <c r="I235" s="48"/>
      <c r="J235" s="39"/>
      <c r="N235" s="55"/>
      <c r="O235" s="55"/>
      <c r="P235" s="50"/>
      <c r="Q235" s="48"/>
    </row>
    <row r="236" spans="1:17" x14ac:dyDescent="0.2">
      <c r="A236" s="47"/>
      <c r="C236" s="47"/>
      <c r="D236" s="48"/>
      <c r="E236" s="49"/>
      <c r="F236" s="48"/>
      <c r="G236" s="37"/>
      <c r="H236" s="69"/>
      <c r="I236" s="48"/>
      <c r="J236" s="39"/>
      <c r="N236" s="55"/>
      <c r="O236" s="55"/>
      <c r="P236" s="50"/>
      <c r="Q236" s="48"/>
    </row>
    <row r="237" spans="1:17" x14ac:dyDescent="0.2">
      <c r="A237" s="47"/>
      <c r="C237" s="47"/>
      <c r="D237" s="37"/>
      <c r="E237" s="41"/>
      <c r="F237" s="48"/>
      <c r="G237" s="37"/>
      <c r="H237" s="69"/>
      <c r="I237" s="37"/>
      <c r="J237" s="39"/>
      <c r="N237" s="55"/>
      <c r="O237" s="55"/>
      <c r="P237" s="45"/>
      <c r="Q237" s="37"/>
    </row>
    <row r="238" spans="1:17" x14ac:dyDescent="0.2">
      <c r="A238" s="47"/>
      <c r="C238" s="47"/>
      <c r="D238" s="48"/>
      <c r="E238" s="49"/>
      <c r="F238" s="48"/>
      <c r="G238" s="37"/>
      <c r="H238" s="69"/>
      <c r="I238" s="48"/>
      <c r="J238" s="39"/>
      <c r="N238" s="55"/>
      <c r="O238" s="55"/>
      <c r="P238" s="50"/>
      <c r="Q238" s="48"/>
    </row>
    <row r="239" spans="1:17" x14ac:dyDescent="0.2">
      <c r="A239" s="47"/>
      <c r="C239" s="47"/>
      <c r="D239" s="48"/>
      <c r="E239" s="49"/>
      <c r="F239" s="48"/>
      <c r="G239" s="37"/>
      <c r="H239" s="69"/>
      <c r="I239" s="48"/>
      <c r="J239" s="39"/>
      <c r="N239" s="55"/>
      <c r="O239" s="55"/>
      <c r="P239" s="50"/>
      <c r="Q239" s="48"/>
    </row>
    <row r="240" spans="1:17" x14ac:dyDescent="0.2">
      <c r="A240" s="47"/>
      <c r="C240" s="47"/>
      <c r="D240" s="48"/>
      <c r="E240" s="49"/>
      <c r="F240" s="48"/>
      <c r="G240" s="37"/>
      <c r="H240" s="69"/>
      <c r="I240" s="48"/>
      <c r="J240" s="39"/>
      <c r="N240" s="55"/>
      <c r="O240" s="55"/>
      <c r="P240" s="50"/>
      <c r="Q240" s="48"/>
    </row>
    <row r="241" spans="1:17" x14ac:dyDescent="0.2">
      <c r="A241" s="47"/>
      <c r="C241" s="47"/>
      <c r="D241" s="37"/>
      <c r="E241" s="41"/>
      <c r="F241" s="48"/>
      <c r="G241" s="37"/>
      <c r="H241" s="69"/>
      <c r="I241" s="37"/>
      <c r="J241" s="39"/>
      <c r="N241" s="55"/>
      <c r="O241" s="55"/>
      <c r="P241" s="45"/>
      <c r="Q241" s="37"/>
    </row>
    <row r="242" spans="1:17" x14ac:dyDescent="0.2">
      <c r="A242" s="47"/>
      <c r="C242" s="47"/>
      <c r="D242" s="48"/>
      <c r="E242" s="49"/>
      <c r="F242" s="48"/>
      <c r="G242" s="37"/>
      <c r="H242" s="69"/>
      <c r="I242" s="48"/>
      <c r="J242" s="39"/>
      <c r="N242" s="55"/>
      <c r="O242" s="55"/>
      <c r="P242" s="50"/>
      <c r="Q242" s="48"/>
    </row>
    <row r="243" spans="1:17" x14ac:dyDescent="0.2">
      <c r="A243" s="47"/>
      <c r="C243" s="47"/>
      <c r="D243" s="37"/>
      <c r="E243" s="41"/>
      <c r="F243" s="37"/>
      <c r="G243" s="37"/>
      <c r="H243" s="69"/>
      <c r="I243" s="37"/>
      <c r="J243" s="39"/>
      <c r="N243" s="55"/>
      <c r="O243" s="55"/>
      <c r="P243" s="45"/>
      <c r="Q243" s="37"/>
    </row>
    <row r="244" spans="1:17" x14ac:dyDescent="0.2">
      <c r="A244" s="47"/>
      <c r="C244" s="47"/>
      <c r="D244" s="37"/>
      <c r="E244" s="41"/>
      <c r="F244" s="37"/>
      <c r="G244" s="37"/>
      <c r="H244" s="69"/>
      <c r="I244" s="37"/>
      <c r="J244" s="39"/>
      <c r="N244" s="55"/>
      <c r="O244" s="55"/>
      <c r="P244" s="45"/>
      <c r="Q244" s="37"/>
    </row>
    <row r="245" spans="1:17" x14ac:dyDescent="0.2">
      <c r="A245" s="47"/>
      <c r="C245" s="47"/>
      <c r="D245" s="48"/>
      <c r="E245" s="49"/>
      <c r="F245" s="48"/>
      <c r="G245" s="37"/>
      <c r="H245" s="69"/>
      <c r="I245" s="37"/>
      <c r="J245" s="39"/>
      <c r="N245" s="55"/>
      <c r="O245" s="55"/>
      <c r="P245" s="50"/>
      <c r="Q245" s="48"/>
    </row>
    <row r="246" spans="1:17" x14ac:dyDescent="0.2">
      <c r="A246" s="47"/>
      <c r="C246" s="47"/>
      <c r="D246" s="48"/>
      <c r="E246" s="49"/>
      <c r="F246" s="48"/>
      <c r="G246" s="37"/>
      <c r="H246" s="69"/>
      <c r="I246" s="37"/>
      <c r="J246" s="39"/>
      <c r="N246" s="55"/>
      <c r="O246" s="55"/>
      <c r="P246" s="50"/>
      <c r="Q246" s="48"/>
    </row>
    <row r="247" spans="1:17" x14ac:dyDescent="0.2">
      <c r="A247" s="47"/>
      <c r="C247" s="47"/>
      <c r="D247" s="48"/>
      <c r="E247" s="49"/>
      <c r="F247" s="48"/>
      <c r="G247" s="37"/>
      <c r="H247" s="69"/>
      <c r="I247" s="37"/>
      <c r="J247" s="39"/>
      <c r="N247" s="55"/>
      <c r="O247" s="55"/>
      <c r="P247" s="50"/>
      <c r="Q247" s="48"/>
    </row>
    <row r="248" spans="1:17" x14ac:dyDescent="0.2">
      <c r="A248" s="47"/>
      <c r="C248" s="47"/>
      <c r="D248" s="48"/>
      <c r="E248" s="49"/>
      <c r="F248" s="48"/>
      <c r="G248" s="37"/>
      <c r="H248" s="69"/>
      <c r="I248" s="48"/>
      <c r="J248" s="39"/>
      <c r="N248" s="55"/>
      <c r="O248" s="55"/>
      <c r="P248" s="50"/>
      <c r="Q248" s="48"/>
    </row>
    <row r="249" spans="1:17" x14ac:dyDescent="0.2">
      <c r="A249" s="47"/>
      <c r="C249" s="47"/>
      <c r="D249" s="48"/>
      <c r="E249" s="49"/>
      <c r="F249" s="48"/>
      <c r="G249" s="37"/>
      <c r="H249" s="69"/>
      <c r="I249" s="48"/>
      <c r="J249" s="39"/>
      <c r="N249" s="55"/>
      <c r="O249" s="55"/>
      <c r="P249" s="50"/>
      <c r="Q249" s="48"/>
    </row>
    <row r="250" spans="1:17" x14ac:dyDescent="0.2">
      <c r="A250" s="47"/>
      <c r="C250" s="47"/>
      <c r="D250" s="48"/>
      <c r="E250" s="49"/>
      <c r="F250" s="48"/>
      <c r="G250" s="37"/>
      <c r="H250" s="69"/>
      <c r="I250" s="48"/>
      <c r="J250" s="39"/>
      <c r="N250" s="55"/>
      <c r="O250" s="55"/>
      <c r="P250" s="50"/>
      <c r="Q250" s="48"/>
    </row>
    <row r="251" spans="1:17" x14ac:dyDescent="0.2">
      <c r="A251" s="47"/>
      <c r="C251" s="47"/>
      <c r="D251" s="48"/>
      <c r="E251" s="49"/>
      <c r="F251" s="48"/>
      <c r="G251" s="37"/>
      <c r="H251" s="69"/>
      <c r="I251" s="48"/>
      <c r="J251" s="39"/>
      <c r="N251" s="55"/>
      <c r="O251" s="55"/>
      <c r="P251" s="50"/>
      <c r="Q251" s="48"/>
    </row>
    <row r="252" spans="1:17" x14ac:dyDescent="0.2">
      <c r="A252" s="47"/>
      <c r="C252" s="47"/>
      <c r="D252" s="37"/>
      <c r="E252" s="41"/>
      <c r="F252" s="37"/>
      <c r="G252" s="37"/>
      <c r="H252" s="69"/>
      <c r="I252" s="37"/>
      <c r="J252" s="39"/>
      <c r="N252" s="55"/>
      <c r="O252" s="55"/>
      <c r="P252" s="45"/>
      <c r="Q252" s="37"/>
    </row>
    <row r="253" spans="1:17" x14ac:dyDescent="0.2">
      <c r="A253" s="47"/>
      <c r="C253" s="47"/>
      <c r="D253" s="37"/>
      <c r="E253" s="41"/>
      <c r="F253" s="37"/>
      <c r="G253" s="37"/>
      <c r="H253" s="69"/>
      <c r="I253" s="37"/>
      <c r="J253" s="39"/>
      <c r="N253" s="55"/>
      <c r="O253" s="55"/>
      <c r="P253" s="45"/>
      <c r="Q253" s="37"/>
    </row>
    <row r="254" spans="1:17" x14ac:dyDescent="0.2">
      <c r="A254" s="47"/>
      <c r="C254" s="47"/>
      <c r="D254" s="37"/>
      <c r="E254" s="41"/>
      <c r="F254" s="37"/>
      <c r="G254" s="37"/>
      <c r="H254" s="69"/>
      <c r="I254" s="37"/>
      <c r="J254" s="39"/>
      <c r="N254" s="55"/>
      <c r="O254" s="55"/>
      <c r="P254" s="45"/>
      <c r="Q254" s="37"/>
    </row>
    <row r="255" spans="1:17" x14ac:dyDescent="0.2">
      <c r="A255" s="47"/>
      <c r="C255" s="47"/>
      <c r="D255" s="37"/>
      <c r="E255" s="41"/>
      <c r="F255" s="37"/>
      <c r="G255" s="37"/>
      <c r="H255" s="69"/>
      <c r="I255" s="37"/>
      <c r="J255" s="39"/>
      <c r="N255" s="55"/>
      <c r="O255" s="55"/>
      <c r="P255" s="45"/>
      <c r="Q255" s="68"/>
    </row>
    <row r="256" spans="1:17" x14ac:dyDescent="0.2">
      <c r="A256" s="47"/>
      <c r="C256" s="47"/>
      <c r="D256" s="48"/>
      <c r="E256" s="41"/>
      <c r="F256" s="48"/>
      <c r="G256" s="37"/>
      <c r="H256" s="69"/>
      <c r="I256" s="48"/>
      <c r="J256" s="39"/>
      <c r="N256" s="55"/>
      <c r="O256" s="55"/>
      <c r="P256" s="50"/>
    </row>
    <row r="257" spans="1:17" x14ac:dyDescent="0.2">
      <c r="A257" s="47"/>
      <c r="C257" s="47"/>
      <c r="D257" s="48"/>
      <c r="E257" s="41"/>
      <c r="F257" s="48"/>
      <c r="G257" s="37"/>
      <c r="H257" s="69"/>
      <c r="I257" s="48"/>
      <c r="J257" s="39"/>
      <c r="N257" s="55"/>
      <c r="O257" s="55"/>
      <c r="P257" s="50"/>
    </row>
    <row r="258" spans="1:17" x14ac:dyDescent="0.2">
      <c r="A258" s="47"/>
      <c r="C258" s="47"/>
      <c r="D258" s="48"/>
      <c r="E258" s="49"/>
      <c r="F258" s="48"/>
      <c r="G258" s="37"/>
      <c r="H258" s="69"/>
      <c r="I258" s="48"/>
      <c r="J258" s="39"/>
      <c r="N258" s="55"/>
      <c r="O258" s="55"/>
      <c r="P258" s="50"/>
      <c r="Q258" s="48"/>
    </row>
    <row r="259" spans="1:17" x14ac:dyDescent="0.2">
      <c r="A259" s="47"/>
      <c r="C259" s="47"/>
      <c r="D259" s="48"/>
      <c r="E259" s="49"/>
      <c r="F259" s="48"/>
      <c r="G259" s="37"/>
      <c r="H259" s="69"/>
      <c r="I259" s="48"/>
      <c r="J259" s="39"/>
      <c r="N259" s="55"/>
      <c r="O259" s="55"/>
      <c r="P259" s="50"/>
      <c r="Q259" s="48"/>
    </row>
    <row r="260" spans="1:17" x14ac:dyDescent="0.2">
      <c r="A260" s="47"/>
      <c r="C260" s="47"/>
      <c r="D260" s="48"/>
      <c r="E260" s="49"/>
      <c r="F260" s="48"/>
      <c r="G260" s="37"/>
      <c r="H260" s="69"/>
      <c r="I260" s="48"/>
      <c r="J260" s="39"/>
      <c r="N260" s="55"/>
      <c r="O260" s="55"/>
      <c r="P260" s="50"/>
      <c r="Q260" s="48"/>
    </row>
    <row r="261" spans="1:17" x14ac:dyDescent="0.2">
      <c r="A261" s="47"/>
      <c r="C261" s="47"/>
      <c r="D261" s="48"/>
      <c r="E261" s="49"/>
      <c r="F261" s="48"/>
      <c r="G261" s="37"/>
      <c r="H261" s="69"/>
      <c r="I261" s="48"/>
      <c r="J261" s="39"/>
      <c r="N261" s="55"/>
      <c r="O261" s="55"/>
      <c r="P261" s="50"/>
      <c r="Q261" s="48"/>
    </row>
    <row r="262" spans="1:17" x14ac:dyDescent="0.2">
      <c r="A262" s="47"/>
      <c r="C262" s="47"/>
      <c r="D262" s="48"/>
      <c r="E262" s="49"/>
      <c r="F262" s="48"/>
      <c r="G262" s="37"/>
      <c r="H262" s="69"/>
      <c r="I262" s="48"/>
      <c r="J262" s="39"/>
      <c r="N262" s="55"/>
      <c r="O262" s="55"/>
      <c r="P262" s="50"/>
      <c r="Q262" s="48"/>
    </row>
    <row r="263" spans="1:17" x14ac:dyDescent="0.2">
      <c r="A263" s="47"/>
      <c r="C263" s="47"/>
      <c r="D263" s="48"/>
      <c r="E263" s="49"/>
      <c r="F263" s="48"/>
      <c r="G263" s="37"/>
      <c r="H263" s="69"/>
      <c r="I263" s="48"/>
      <c r="J263" s="39"/>
      <c r="N263" s="55"/>
      <c r="O263" s="55"/>
      <c r="P263" s="50"/>
      <c r="Q263" s="48"/>
    </row>
    <row r="264" spans="1:17" x14ac:dyDescent="0.2">
      <c r="A264" s="47"/>
      <c r="C264" s="47"/>
      <c r="D264" s="37"/>
      <c r="E264" s="41"/>
      <c r="F264" s="48"/>
      <c r="G264" s="37"/>
      <c r="H264" s="69"/>
      <c r="I264" s="37"/>
      <c r="J264" s="39"/>
      <c r="N264" s="55"/>
      <c r="O264" s="55"/>
      <c r="P264" s="45"/>
      <c r="Q264" s="68"/>
    </row>
    <row r="265" spans="1:17" x14ac:dyDescent="0.2">
      <c r="A265" s="47"/>
      <c r="C265" s="47"/>
      <c r="D265" s="48"/>
      <c r="E265" s="41"/>
      <c r="F265" s="48"/>
      <c r="G265" s="37"/>
      <c r="H265" s="69"/>
      <c r="I265" s="37"/>
      <c r="J265" s="39"/>
      <c r="N265" s="55"/>
      <c r="O265" s="55"/>
      <c r="P265" s="45"/>
      <c r="Q265" s="37"/>
    </row>
    <row r="266" spans="1:17" x14ac:dyDescent="0.2">
      <c r="A266" s="47"/>
      <c r="C266" s="47"/>
      <c r="D266" s="48"/>
      <c r="E266" s="41"/>
      <c r="F266" s="48"/>
      <c r="G266" s="37"/>
      <c r="H266" s="69"/>
      <c r="I266" s="48"/>
      <c r="J266" s="39"/>
      <c r="N266" s="55"/>
      <c r="O266" s="55"/>
      <c r="P266" s="50"/>
    </row>
    <row r="267" spans="1:17" x14ac:dyDescent="0.2">
      <c r="A267" s="47"/>
      <c r="C267" s="47"/>
      <c r="D267" s="48"/>
      <c r="E267" s="49"/>
      <c r="F267" s="48"/>
      <c r="G267" s="37"/>
      <c r="H267" s="69"/>
      <c r="I267" s="48"/>
      <c r="J267" s="39"/>
      <c r="N267" s="55"/>
      <c r="O267" s="55"/>
      <c r="P267" s="50"/>
    </row>
    <row r="268" spans="1:17" x14ac:dyDescent="0.2">
      <c r="A268" s="47"/>
      <c r="C268" s="47"/>
      <c r="D268" s="48"/>
      <c r="E268" s="49"/>
      <c r="F268" s="48"/>
      <c r="G268" s="37"/>
      <c r="H268" s="69"/>
      <c r="I268" s="48"/>
      <c r="J268" s="39"/>
      <c r="N268" s="55"/>
      <c r="O268" s="55"/>
      <c r="P268" s="50"/>
      <c r="Q268" s="48"/>
    </row>
    <row r="269" spans="1:17" x14ac:dyDescent="0.2">
      <c r="A269" s="47"/>
      <c r="C269" s="47"/>
      <c r="D269" s="48"/>
      <c r="E269" s="49"/>
      <c r="F269" s="48"/>
      <c r="G269" s="48"/>
      <c r="H269" s="69"/>
      <c r="I269" s="48"/>
      <c r="J269" s="39"/>
      <c r="N269" s="55"/>
      <c r="O269" s="55"/>
      <c r="P269" s="50"/>
      <c r="Q269" s="48"/>
    </row>
    <row r="270" spans="1:17" x14ac:dyDescent="0.2">
      <c r="A270" s="47"/>
      <c r="C270" s="47"/>
      <c r="D270" s="48"/>
      <c r="E270" s="49"/>
      <c r="F270" s="48"/>
      <c r="G270" s="37"/>
      <c r="H270" s="69"/>
      <c r="I270" s="48"/>
      <c r="J270" s="39"/>
      <c r="N270" s="55"/>
      <c r="O270" s="55"/>
      <c r="P270" s="50"/>
      <c r="Q270" s="48"/>
    </row>
    <row r="271" spans="1:17" x14ac:dyDescent="0.2">
      <c r="A271" s="47"/>
      <c r="C271" s="47"/>
      <c r="D271" s="48"/>
      <c r="E271" s="49"/>
      <c r="F271" s="48"/>
      <c r="G271" s="37"/>
      <c r="H271" s="69"/>
      <c r="I271" s="48"/>
      <c r="J271" s="39"/>
      <c r="N271" s="55"/>
      <c r="O271" s="55"/>
      <c r="P271" s="50"/>
      <c r="Q271" s="48"/>
    </row>
    <row r="272" spans="1:17" x14ac:dyDescent="0.2">
      <c r="A272" s="47"/>
      <c r="C272" s="47"/>
      <c r="D272" s="48"/>
      <c r="E272" s="49"/>
      <c r="F272" s="48"/>
      <c r="G272" s="37"/>
      <c r="H272" s="69"/>
      <c r="I272" s="48"/>
      <c r="J272" s="39"/>
      <c r="N272" s="55"/>
      <c r="O272" s="55"/>
      <c r="P272" s="50"/>
      <c r="Q272" s="48"/>
    </row>
    <row r="273" spans="1:17" x14ac:dyDescent="0.2">
      <c r="A273" s="47"/>
      <c r="C273" s="47"/>
      <c r="D273" s="48"/>
      <c r="E273" s="49"/>
      <c r="F273" s="48"/>
      <c r="G273" s="37"/>
      <c r="H273" s="69"/>
      <c r="I273" s="48"/>
      <c r="J273" s="39"/>
      <c r="N273" s="55"/>
      <c r="O273" s="55"/>
      <c r="P273" s="50"/>
      <c r="Q273" s="48"/>
    </row>
    <row r="274" spans="1:17" x14ac:dyDescent="0.2">
      <c r="A274" s="47"/>
      <c r="C274" s="47"/>
      <c r="D274" s="48"/>
      <c r="E274" s="49"/>
      <c r="F274" s="48"/>
      <c r="G274" s="37"/>
      <c r="H274" s="69"/>
      <c r="I274" s="48"/>
      <c r="J274" s="39"/>
      <c r="N274" s="55"/>
      <c r="O274" s="55"/>
      <c r="P274" s="50"/>
      <c r="Q274" s="48"/>
    </row>
    <row r="275" spans="1:17" x14ac:dyDescent="0.2">
      <c r="A275" s="47"/>
      <c r="C275" s="47"/>
      <c r="D275" s="48"/>
      <c r="E275" s="49"/>
      <c r="F275" s="48"/>
      <c r="G275" s="37"/>
      <c r="H275" s="69"/>
      <c r="I275" s="48"/>
      <c r="J275" s="39"/>
      <c r="N275" s="55"/>
      <c r="O275" s="55"/>
      <c r="P275" s="50"/>
      <c r="Q275" s="48"/>
    </row>
    <row r="276" spans="1:17" x14ac:dyDescent="0.2">
      <c r="A276" s="47"/>
      <c r="C276" s="47"/>
      <c r="D276" s="37"/>
      <c r="E276" s="41"/>
      <c r="F276" s="48"/>
      <c r="G276" s="37"/>
      <c r="H276" s="69"/>
      <c r="I276" s="48"/>
      <c r="J276" s="39"/>
      <c r="N276" s="55"/>
      <c r="O276" s="55"/>
      <c r="P276" s="45"/>
      <c r="Q276" s="68"/>
    </row>
    <row r="277" spans="1:17" x14ac:dyDescent="0.2">
      <c r="A277" s="47"/>
      <c r="C277" s="47"/>
      <c r="D277" s="37"/>
      <c r="E277" s="41"/>
      <c r="F277" s="37"/>
      <c r="G277" s="37"/>
      <c r="H277" s="69"/>
      <c r="I277" s="48"/>
      <c r="J277" s="39"/>
      <c r="N277" s="55"/>
      <c r="O277" s="55"/>
      <c r="P277" s="45"/>
      <c r="Q277" s="37"/>
    </row>
    <row r="278" spans="1:17" x14ac:dyDescent="0.2">
      <c r="A278" s="47"/>
      <c r="C278" s="47"/>
      <c r="D278" s="48"/>
      <c r="E278" s="41"/>
      <c r="F278" s="48"/>
      <c r="G278" s="37"/>
      <c r="H278" s="69"/>
      <c r="I278" s="48"/>
      <c r="J278" s="39"/>
      <c r="N278" s="55"/>
      <c r="O278" s="55"/>
      <c r="P278" s="50"/>
    </row>
    <row r="279" spans="1:17" x14ac:dyDescent="0.2">
      <c r="A279" s="47"/>
      <c r="C279" s="47"/>
      <c r="D279" s="48"/>
      <c r="E279" s="41"/>
      <c r="F279" s="48"/>
      <c r="G279" s="37"/>
      <c r="H279" s="69"/>
      <c r="I279" s="48"/>
      <c r="J279" s="39"/>
      <c r="N279" s="55"/>
      <c r="O279" s="55"/>
      <c r="P279" s="50"/>
    </row>
    <row r="280" spans="1:17" x14ac:dyDescent="0.2">
      <c r="A280" s="47"/>
      <c r="C280" s="47"/>
      <c r="D280" s="48"/>
      <c r="E280" s="49"/>
      <c r="F280" s="48"/>
      <c r="G280" s="37"/>
      <c r="H280" s="69"/>
      <c r="I280" s="48"/>
      <c r="J280" s="39"/>
      <c r="N280" s="55"/>
      <c r="O280" s="55"/>
      <c r="P280" s="50"/>
    </row>
    <row r="281" spans="1:17" x14ac:dyDescent="0.2">
      <c r="A281" s="47"/>
      <c r="C281" s="47"/>
      <c r="D281" s="48"/>
      <c r="E281" s="49"/>
      <c r="F281" s="48"/>
      <c r="G281" s="37"/>
      <c r="H281" s="69"/>
      <c r="I281" s="48"/>
      <c r="J281" s="39"/>
      <c r="N281" s="55"/>
      <c r="O281" s="55"/>
      <c r="P281" s="50"/>
      <c r="Q281" s="48"/>
    </row>
    <row r="282" spans="1:17" x14ac:dyDescent="0.2">
      <c r="A282" s="47"/>
      <c r="C282" s="47"/>
      <c r="D282" s="48"/>
      <c r="E282" s="49"/>
      <c r="F282" s="48"/>
      <c r="G282" s="37"/>
      <c r="H282" s="69"/>
      <c r="I282" s="48"/>
      <c r="J282" s="39"/>
      <c r="N282" s="55"/>
      <c r="O282" s="55"/>
      <c r="P282" s="50"/>
      <c r="Q282" s="48"/>
    </row>
    <row r="283" spans="1:17" x14ac:dyDescent="0.2">
      <c r="A283" s="47"/>
      <c r="C283" s="47"/>
      <c r="D283" s="37"/>
      <c r="E283" s="41"/>
      <c r="F283" s="48"/>
      <c r="G283" s="37"/>
      <c r="H283" s="69"/>
      <c r="I283" s="48"/>
      <c r="J283" s="39"/>
      <c r="N283" s="55"/>
      <c r="O283" s="55"/>
      <c r="P283" s="45"/>
      <c r="Q283" s="37"/>
    </row>
    <row r="284" spans="1:17" x14ac:dyDescent="0.2">
      <c r="A284" s="47"/>
      <c r="C284" s="47"/>
      <c r="D284" s="48"/>
      <c r="E284" s="49"/>
      <c r="F284" s="48"/>
      <c r="G284" s="37"/>
      <c r="H284" s="69"/>
      <c r="I284" s="48"/>
      <c r="J284" s="39"/>
      <c r="N284" s="55"/>
      <c r="O284" s="55"/>
      <c r="P284" s="50"/>
      <c r="Q284" s="48"/>
    </row>
    <row r="285" spans="1:17" x14ac:dyDescent="0.2">
      <c r="A285" s="47"/>
      <c r="C285" s="47"/>
      <c r="D285" s="48"/>
      <c r="E285" s="49"/>
      <c r="F285" s="48"/>
      <c r="G285" s="37"/>
      <c r="H285" s="69"/>
      <c r="I285" s="48"/>
      <c r="J285" s="39"/>
      <c r="N285" s="55"/>
      <c r="O285" s="55"/>
      <c r="P285" s="50"/>
      <c r="Q285" s="48"/>
    </row>
    <row r="286" spans="1:17" x14ac:dyDescent="0.2">
      <c r="A286" s="47"/>
      <c r="C286" s="47"/>
      <c r="D286" s="48"/>
      <c r="E286" s="49"/>
      <c r="F286" s="48"/>
      <c r="G286" s="37"/>
      <c r="H286" s="69"/>
      <c r="I286" s="48"/>
      <c r="J286" s="39"/>
      <c r="N286" s="55"/>
      <c r="O286" s="55"/>
      <c r="P286" s="50"/>
      <c r="Q286" s="48"/>
    </row>
    <row r="287" spans="1:17" x14ac:dyDescent="0.2">
      <c r="A287" s="47"/>
      <c r="C287" s="47"/>
      <c r="D287" s="48"/>
      <c r="E287" s="49"/>
      <c r="F287" s="48"/>
      <c r="G287" s="37"/>
      <c r="H287" s="69"/>
      <c r="I287" s="48"/>
      <c r="J287" s="39"/>
      <c r="N287" s="55"/>
      <c r="O287" s="55"/>
      <c r="P287" s="50"/>
      <c r="Q287" s="48"/>
    </row>
    <row r="288" spans="1:17" x14ac:dyDescent="0.2">
      <c r="A288" s="47"/>
      <c r="C288" s="47"/>
      <c r="D288" s="48"/>
      <c r="E288" s="49"/>
      <c r="F288" s="48"/>
      <c r="G288" s="37"/>
      <c r="H288" s="69"/>
      <c r="I288" s="48"/>
      <c r="J288" s="39"/>
      <c r="N288" s="55"/>
      <c r="O288" s="55"/>
      <c r="P288" s="50"/>
      <c r="Q288" s="48"/>
    </row>
    <row r="289" spans="1:17" x14ac:dyDescent="0.2">
      <c r="A289" s="47"/>
      <c r="C289" s="47"/>
      <c r="D289" s="48"/>
      <c r="E289" s="49"/>
      <c r="F289" s="48"/>
      <c r="G289" s="37"/>
      <c r="H289" s="69"/>
      <c r="I289" s="48"/>
      <c r="J289" s="39"/>
      <c r="N289" s="55"/>
      <c r="O289" s="55"/>
      <c r="P289" s="50"/>
      <c r="Q289" s="48"/>
    </row>
    <row r="290" spans="1:17" x14ac:dyDescent="0.2">
      <c r="A290" s="47"/>
      <c r="C290" s="47"/>
      <c r="D290" s="48"/>
      <c r="E290" s="49"/>
      <c r="F290" s="48"/>
      <c r="G290" s="37"/>
      <c r="H290" s="69"/>
      <c r="I290" s="48"/>
      <c r="J290" s="39"/>
      <c r="N290" s="55"/>
      <c r="O290" s="55"/>
      <c r="P290" s="50"/>
      <c r="Q290" s="48"/>
    </row>
    <row r="291" spans="1:17" x14ac:dyDescent="0.2">
      <c r="A291" s="47"/>
      <c r="C291" s="47"/>
      <c r="D291" s="48"/>
      <c r="E291" s="49"/>
      <c r="F291" s="48"/>
      <c r="G291" s="37"/>
      <c r="H291" s="69"/>
      <c r="I291" s="48"/>
      <c r="J291" s="39"/>
      <c r="N291" s="55"/>
      <c r="O291" s="55"/>
      <c r="P291" s="50"/>
      <c r="Q291" s="68"/>
    </row>
    <row r="292" spans="1:17" x14ac:dyDescent="0.2">
      <c r="A292" s="47"/>
      <c r="C292" s="47"/>
      <c r="D292" s="37"/>
      <c r="E292" s="41"/>
      <c r="F292" s="48"/>
      <c r="G292" s="37"/>
      <c r="H292" s="69"/>
      <c r="I292" s="48"/>
      <c r="J292" s="39"/>
      <c r="N292" s="55"/>
      <c r="O292" s="55"/>
      <c r="P292" s="45"/>
      <c r="Q292" s="37"/>
    </row>
    <row r="293" spans="1:17" x14ac:dyDescent="0.2">
      <c r="A293" s="47"/>
      <c r="C293" s="47"/>
      <c r="D293" s="48"/>
      <c r="E293" s="41"/>
      <c r="F293" s="48"/>
      <c r="G293" s="37"/>
      <c r="H293" s="69"/>
      <c r="I293" s="48"/>
      <c r="J293" s="39"/>
      <c r="N293" s="55"/>
      <c r="O293" s="55"/>
      <c r="P293" s="50"/>
    </row>
    <row r="294" spans="1:17" x14ac:dyDescent="0.2">
      <c r="A294" s="47"/>
      <c r="C294" s="47"/>
      <c r="D294" s="48"/>
      <c r="E294" s="41"/>
      <c r="F294" s="48"/>
      <c r="G294" s="37"/>
      <c r="H294" s="69"/>
      <c r="I294" s="48"/>
      <c r="J294" s="39"/>
      <c r="N294" s="55"/>
      <c r="O294" s="55"/>
      <c r="P294" s="50"/>
    </row>
    <row r="295" spans="1:17" x14ac:dyDescent="0.2">
      <c r="A295" s="47"/>
      <c r="C295" s="47"/>
      <c r="D295" s="48"/>
      <c r="E295" s="41"/>
      <c r="F295" s="48"/>
      <c r="G295" s="37"/>
      <c r="H295" s="69"/>
      <c r="I295" s="48"/>
      <c r="J295" s="39"/>
      <c r="N295" s="55"/>
      <c r="O295" s="55"/>
      <c r="P295" s="50"/>
    </row>
    <row r="296" spans="1:17" x14ac:dyDescent="0.2">
      <c r="A296" s="47"/>
      <c r="C296" s="47"/>
      <c r="D296" s="48"/>
      <c r="E296" s="49"/>
      <c r="F296" s="48"/>
      <c r="G296" s="37"/>
      <c r="H296" s="69"/>
      <c r="I296" s="48"/>
      <c r="J296" s="39"/>
      <c r="N296" s="55"/>
      <c r="O296" s="55"/>
      <c r="P296" s="50"/>
    </row>
    <row r="297" spans="1:17" x14ac:dyDescent="0.2">
      <c r="A297" s="48"/>
      <c r="C297" s="47"/>
      <c r="D297" s="48"/>
      <c r="E297" s="41"/>
      <c r="F297" s="48"/>
      <c r="G297" s="37"/>
      <c r="H297" s="69"/>
      <c r="I297" s="48"/>
      <c r="J297" s="39"/>
      <c r="N297" s="55"/>
      <c r="O297" s="55"/>
      <c r="P297" s="50"/>
    </row>
    <row r="298" spans="1:17" x14ac:dyDescent="0.2">
      <c r="A298" s="47"/>
      <c r="C298" s="47"/>
      <c r="D298" s="48"/>
      <c r="E298" s="49"/>
      <c r="F298" s="48"/>
      <c r="G298" s="37"/>
      <c r="H298" s="69"/>
      <c r="I298" s="48"/>
      <c r="J298" s="39"/>
      <c r="N298" s="55"/>
      <c r="O298" s="55"/>
      <c r="P298" s="50"/>
      <c r="Q298" s="48"/>
    </row>
    <row r="299" spans="1:17" x14ac:dyDescent="0.2">
      <c r="A299" s="47"/>
      <c r="C299" s="47"/>
      <c r="D299" s="48"/>
      <c r="E299" s="49"/>
      <c r="F299" s="48"/>
      <c r="G299" s="37"/>
      <c r="H299" s="69"/>
      <c r="I299" s="48"/>
      <c r="J299" s="39"/>
      <c r="N299" s="55"/>
      <c r="O299" s="55"/>
      <c r="P299" s="50"/>
      <c r="Q299" s="48"/>
    </row>
    <row r="300" spans="1:17" x14ac:dyDescent="0.2">
      <c r="A300" s="47"/>
      <c r="C300" s="47"/>
      <c r="D300" s="48"/>
      <c r="E300" s="49"/>
      <c r="F300" s="48"/>
      <c r="G300" s="37"/>
      <c r="H300" s="69"/>
      <c r="I300" s="48"/>
      <c r="J300" s="39"/>
      <c r="N300" s="55"/>
      <c r="O300" s="55"/>
      <c r="P300" s="50"/>
      <c r="Q300" s="48"/>
    </row>
    <row r="301" spans="1:17" x14ac:dyDescent="0.2">
      <c r="A301" s="48"/>
      <c r="C301" s="47"/>
      <c r="D301" s="48"/>
      <c r="E301" s="41"/>
      <c r="F301" s="48"/>
      <c r="G301" s="37"/>
      <c r="H301" s="69"/>
      <c r="I301" s="48"/>
      <c r="J301" s="39"/>
      <c r="N301" s="55"/>
      <c r="O301" s="55"/>
      <c r="P301" s="50"/>
    </row>
    <row r="302" spans="1:17" x14ac:dyDescent="0.2">
      <c r="A302" s="47"/>
      <c r="C302" s="47"/>
      <c r="D302" s="48"/>
      <c r="E302" s="41"/>
      <c r="F302" s="48"/>
      <c r="G302" s="37"/>
      <c r="H302" s="69"/>
      <c r="I302" s="48"/>
      <c r="J302" s="39"/>
      <c r="N302" s="55"/>
      <c r="O302" s="55"/>
      <c r="P302" s="50"/>
    </row>
    <row r="303" spans="1:17" x14ac:dyDescent="0.2">
      <c r="A303" s="47"/>
      <c r="C303" s="47"/>
      <c r="D303" s="37"/>
      <c r="E303" s="41"/>
      <c r="F303" s="48"/>
      <c r="G303" s="37"/>
      <c r="H303" s="69"/>
      <c r="I303" s="48"/>
      <c r="J303" s="39"/>
      <c r="N303" s="55"/>
      <c r="O303" s="55"/>
      <c r="P303" s="45"/>
      <c r="Q303" s="68"/>
    </row>
    <row r="304" spans="1:17" x14ac:dyDescent="0.2">
      <c r="A304" s="47"/>
      <c r="C304" s="47"/>
      <c r="D304" s="48"/>
      <c r="E304" s="49"/>
      <c r="F304" s="48"/>
      <c r="G304" s="37"/>
      <c r="H304" s="69"/>
      <c r="I304" s="48"/>
      <c r="J304" s="39"/>
      <c r="N304" s="55"/>
      <c r="O304" s="55"/>
      <c r="P304" s="50"/>
      <c r="Q304" s="48"/>
    </row>
    <row r="305" spans="1:17" x14ac:dyDescent="0.2">
      <c r="A305" s="47"/>
      <c r="C305" s="47"/>
      <c r="D305" s="48"/>
      <c r="E305" s="41"/>
      <c r="F305" s="48"/>
      <c r="G305" s="37"/>
      <c r="H305" s="69"/>
      <c r="I305" s="48"/>
      <c r="J305" s="39"/>
      <c r="N305" s="55"/>
      <c r="O305" s="55"/>
      <c r="P305" s="50"/>
    </row>
    <row r="306" spans="1:17" x14ac:dyDescent="0.2">
      <c r="A306" s="47"/>
      <c r="C306" s="47"/>
      <c r="D306" s="48"/>
      <c r="E306" s="49"/>
      <c r="F306" s="48"/>
      <c r="G306" s="37"/>
      <c r="H306" s="69"/>
      <c r="I306" s="48"/>
      <c r="J306" s="39"/>
      <c r="N306" s="55"/>
      <c r="O306" s="55"/>
      <c r="P306" s="50"/>
      <c r="Q306" s="48"/>
    </row>
    <row r="307" spans="1:17" x14ac:dyDescent="0.2">
      <c r="A307" s="47"/>
      <c r="C307" s="47"/>
      <c r="D307" s="37"/>
      <c r="E307" s="41"/>
      <c r="F307" s="37"/>
      <c r="G307" s="37"/>
      <c r="H307" s="69"/>
      <c r="I307" s="48"/>
      <c r="J307" s="39"/>
      <c r="N307" s="55"/>
      <c r="O307" s="55"/>
      <c r="P307" s="45"/>
      <c r="Q307" s="37"/>
    </row>
    <row r="308" spans="1:17" x14ac:dyDescent="0.2">
      <c r="A308" s="47"/>
      <c r="C308" s="47"/>
      <c r="D308" s="37"/>
      <c r="E308" s="41"/>
      <c r="F308" s="37"/>
      <c r="G308" s="37"/>
      <c r="H308" s="69"/>
      <c r="I308" s="48"/>
      <c r="J308" s="39"/>
      <c r="N308" s="55"/>
      <c r="O308" s="55"/>
      <c r="P308" s="45"/>
      <c r="Q308" s="37"/>
    </row>
    <row r="309" spans="1:17" x14ac:dyDescent="0.2">
      <c r="A309" s="47"/>
      <c r="C309" s="47"/>
      <c r="D309" s="37"/>
      <c r="E309" s="41"/>
      <c r="F309" s="37"/>
      <c r="G309" s="37"/>
      <c r="H309" s="69"/>
      <c r="I309" s="48"/>
      <c r="J309" s="39"/>
      <c r="N309" s="55"/>
      <c r="O309" s="55"/>
      <c r="P309" s="45"/>
      <c r="Q309" s="37"/>
    </row>
    <row r="310" spans="1:17" x14ac:dyDescent="0.2">
      <c r="A310" s="47"/>
      <c r="C310" s="47"/>
      <c r="D310" s="48"/>
      <c r="E310" s="41"/>
      <c r="F310" s="48"/>
      <c r="G310" s="37"/>
      <c r="H310" s="69"/>
      <c r="I310" s="48"/>
      <c r="J310" s="39"/>
      <c r="N310" s="55"/>
      <c r="O310" s="55"/>
      <c r="P310" s="50"/>
    </row>
    <row r="311" spans="1:17" x14ac:dyDescent="0.2">
      <c r="A311" s="47"/>
      <c r="C311" s="47"/>
      <c r="D311" s="48"/>
      <c r="E311" s="49"/>
      <c r="F311" s="48"/>
      <c r="G311" s="37"/>
      <c r="H311" s="69"/>
      <c r="I311" s="48"/>
      <c r="J311" s="39"/>
      <c r="N311" s="55"/>
      <c r="O311" s="55"/>
      <c r="P311" s="50"/>
      <c r="Q311" s="48"/>
    </row>
    <row r="312" spans="1:17" x14ac:dyDescent="0.2">
      <c r="A312" s="47"/>
      <c r="C312" s="47"/>
      <c r="D312" s="48"/>
      <c r="E312" s="49"/>
      <c r="F312" s="48"/>
      <c r="G312" s="37"/>
      <c r="H312" s="69"/>
      <c r="I312" s="48"/>
      <c r="J312" s="39"/>
      <c r="N312" s="55"/>
      <c r="O312" s="55"/>
      <c r="P312" s="50"/>
      <c r="Q312" s="48"/>
    </row>
    <row r="313" spans="1:17" x14ac:dyDescent="0.2">
      <c r="A313" s="47"/>
      <c r="C313" s="47"/>
      <c r="D313" s="48"/>
      <c r="E313" s="49"/>
      <c r="F313" s="48"/>
      <c r="G313" s="37"/>
      <c r="H313" s="69"/>
      <c r="I313" s="48"/>
      <c r="J313" s="39"/>
      <c r="N313" s="55"/>
      <c r="O313" s="55"/>
      <c r="P313" s="50"/>
      <c r="Q313" s="48"/>
    </row>
    <row r="314" spans="1:17" x14ac:dyDescent="0.2">
      <c r="A314" s="47"/>
      <c r="C314" s="47"/>
      <c r="D314" s="48"/>
      <c r="E314" s="49"/>
      <c r="F314" s="48"/>
      <c r="G314" s="37"/>
      <c r="H314" s="69"/>
      <c r="I314" s="48"/>
      <c r="J314" s="39"/>
      <c r="N314" s="55"/>
      <c r="O314" s="55"/>
      <c r="P314" s="50"/>
      <c r="Q314" s="48"/>
    </row>
    <row r="315" spans="1:17" x14ac:dyDescent="0.2">
      <c r="A315" s="47"/>
      <c r="C315" s="47"/>
      <c r="D315" s="37"/>
      <c r="E315" s="41"/>
      <c r="F315" s="37"/>
      <c r="G315" s="37"/>
      <c r="H315" s="69"/>
      <c r="I315" s="48"/>
      <c r="J315" s="39"/>
      <c r="N315" s="55"/>
      <c r="O315" s="55"/>
      <c r="P315" s="45"/>
      <c r="Q315" s="37"/>
    </row>
    <row r="316" spans="1:17" x14ac:dyDescent="0.2">
      <c r="A316" s="47"/>
      <c r="C316" s="47"/>
      <c r="D316" s="37"/>
      <c r="E316" s="41"/>
      <c r="F316" s="37"/>
      <c r="G316" s="37"/>
      <c r="H316" s="69"/>
      <c r="I316" s="48"/>
      <c r="J316" s="39"/>
      <c r="N316" s="55"/>
      <c r="O316" s="55"/>
      <c r="P316" s="45"/>
      <c r="Q316" s="37"/>
    </row>
    <row r="317" spans="1:17" x14ac:dyDescent="0.2">
      <c r="A317" s="47"/>
      <c r="C317" s="47"/>
      <c r="D317" s="48"/>
      <c r="E317" s="49"/>
      <c r="F317" s="48"/>
      <c r="G317" s="37"/>
      <c r="H317" s="69"/>
      <c r="I317" s="48"/>
      <c r="J317" s="39"/>
      <c r="N317" s="55"/>
      <c r="O317" s="55"/>
      <c r="P317" s="50"/>
      <c r="Q317" s="48"/>
    </row>
    <row r="318" spans="1:17" x14ac:dyDescent="0.2">
      <c r="A318" s="47"/>
      <c r="C318" s="47"/>
      <c r="D318" s="48"/>
      <c r="E318" s="49"/>
      <c r="F318" s="48"/>
      <c r="G318" s="37"/>
      <c r="H318" s="69"/>
      <c r="I318" s="48"/>
      <c r="J318" s="39"/>
      <c r="N318" s="55"/>
      <c r="O318" s="55"/>
      <c r="P318" s="50"/>
      <c r="Q318" s="48"/>
    </row>
    <row r="319" spans="1:17" x14ac:dyDescent="0.2">
      <c r="A319" s="47"/>
      <c r="C319" s="47"/>
      <c r="D319" s="48"/>
      <c r="E319" s="49"/>
      <c r="F319" s="48"/>
      <c r="G319" s="37"/>
      <c r="H319" s="69"/>
      <c r="I319" s="48"/>
      <c r="J319" s="39"/>
      <c r="N319" s="55"/>
      <c r="O319" s="55"/>
      <c r="P319" s="50"/>
      <c r="Q319" s="48"/>
    </row>
    <row r="320" spans="1:17" x14ac:dyDescent="0.2">
      <c r="A320" s="47"/>
      <c r="C320" s="47"/>
      <c r="D320" s="48"/>
      <c r="E320" s="49"/>
      <c r="F320" s="48"/>
      <c r="G320" s="37"/>
      <c r="H320" s="69"/>
      <c r="I320" s="48"/>
      <c r="J320" s="39"/>
      <c r="N320" s="55"/>
      <c r="O320" s="55"/>
      <c r="P320" s="50"/>
      <c r="Q320" s="48"/>
    </row>
    <row r="321" spans="1:18" x14ac:dyDescent="0.2">
      <c r="A321" s="47"/>
      <c r="C321" s="47"/>
      <c r="D321" s="48"/>
      <c r="E321" s="49"/>
      <c r="F321" s="48"/>
      <c r="G321" s="37"/>
      <c r="H321" s="69"/>
      <c r="I321" s="48"/>
      <c r="J321" s="39"/>
      <c r="N321" s="55"/>
      <c r="O321" s="55"/>
      <c r="P321" s="50"/>
      <c r="Q321" s="48"/>
    </row>
    <row r="322" spans="1:18" x14ac:dyDescent="0.2">
      <c r="A322" s="47"/>
      <c r="C322" s="47"/>
      <c r="D322" s="48"/>
      <c r="E322" s="49"/>
      <c r="F322" s="48"/>
      <c r="G322" s="37"/>
      <c r="H322" s="69"/>
      <c r="I322" s="48"/>
      <c r="J322" s="39"/>
      <c r="N322" s="55"/>
      <c r="O322" s="55"/>
      <c r="P322" s="50"/>
      <c r="Q322" s="48"/>
    </row>
    <row r="323" spans="1:18" x14ac:dyDescent="0.2">
      <c r="A323" s="47"/>
      <c r="C323" s="47"/>
      <c r="D323" s="48"/>
      <c r="E323" s="41"/>
      <c r="F323" s="48"/>
      <c r="G323" s="37"/>
      <c r="H323" s="69"/>
      <c r="I323" s="48"/>
      <c r="J323" s="39"/>
      <c r="N323" s="55"/>
      <c r="O323" s="55"/>
      <c r="P323" s="50"/>
    </row>
    <row r="324" spans="1:18" x14ac:dyDescent="0.2">
      <c r="A324" s="47"/>
      <c r="C324" s="47"/>
      <c r="D324" s="48"/>
      <c r="E324" s="49"/>
      <c r="F324" s="48"/>
      <c r="G324" s="37"/>
      <c r="H324" s="69"/>
      <c r="I324" s="48"/>
      <c r="J324" s="39"/>
      <c r="N324" s="55"/>
      <c r="O324" s="55"/>
      <c r="P324" s="50"/>
    </row>
    <row r="325" spans="1:18" ht="15" x14ac:dyDescent="0.2">
      <c r="A325" s="47"/>
      <c r="B325" s="39"/>
      <c r="C325" s="47"/>
      <c r="D325" s="52"/>
      <c r="E325" s="53"/>
      <c r="F325" s="52"/>
      <c r="G325" s="48"/>
      <c r="H325" s="69"/>
      <c r="I325" s="54"/>
      <c r="J325" s="39"/>
      <c r="K325" s="39"/>
      <c r="L325" s="39"/>
      <c r="P325" s="50"/>
      <c r="R325" s="51"/>
    </row>
    <row r="326" spans="1:18" x14ac:dyDescent="0.2">
      <c r="A326" s="47"/>
      <c r="C326" s="47"/>
      <c r="D326" s="48"/>
      <c r="E326" s="49"/>
      <c r="F326" s="48"/>
      <c r="G326" s="37"/>
      <c r="H326" s="69"/>
      <c r="I326" s="48"/>
      <c r="J326" s="39"/>
      <c r="N326" s="55"/>
      <c r="O326" s="55"/>
      <c r="P326" s="50"/>
      <c r="Q326" s="48"/>
    </row>
    <row r="327" spans="1:18" x14ac:dyDescent="0.2">
      <c r="A327" s="47"/>
      <c r="C327" s="47"/>
      <c r="D327" s="48"/>
      <c r="E327" s="49"/>
      <c r="F327" s="48"/>
      <c r="G327" s="37"/>
      <c r="H327" s="69"/>
      <c r="I327" s="48"/>
      <c r="J327" s="39"/>
      <c r="N327" s="55"/>
      <c r="O327" s="55"/>
      <c r="P327" s="50"/>
      <c r="Q327" s="48"/>
    </row>
    <row r="328" spans="1:18" x14ac:dyDescent="0.2">
      <c r="A328" s="47"/>
      <c r="C328" s="47"/>
      <c r="D328" s="48"/>
      <c r="E328" s="49"/>
      <c r="F328" s="48"/>
      <c r="G328" s="37"/>
      <c r="H328" s="69"/>
      <c r="I328" s="48"/>
      <c r="J328" s="39"/>
      <c r="N328" s="55"/>
      <c r="O328" s="55"/>
      <c r="P328" s="50"/>
      <c r="Q328" s="48"/>
    </row>
    <row r="329" spans="1:18" x14ac:dyDescent="0.2">
      <c r="A329" s="47"/>
      <c r="C329" s="47"/>
      <c r="D329" s="48"/>
      <c r="E329" s="49"/>
      <c r="F329" s="48"/>
      <c r="G329" s="37"/>
      <c r="H329" s="69"/>
      <c r="I329" s="48"/>
      <c r="J329" s="39"/>
      <c r="N329" s="55"/>
      <c r="O329" s="55"/>
      <c r="P329" s="50"/>
      <c r="Q329" s="48"/>
    </row>
    <row r="330" spans="1:18" x14ac:dyDescent="0.2">
      <c r="A330" s="47"/>
      <c r="C330" s="47"/>
      <c r="D330" s="37"/>
      <c r="E330" s="41"/>
      <c r="F330" s="48"/>
      <c r="G330" s="37"/>
      <c r="H330" s="69"/>
      <c r="I330" s="37"/>
      <c r="J330" s="39"/>
      <c r="N330" s="55"/>
      <c r="O330" s="55"/>
      <c r="P330" s="45"/>
      <c r="Q330" s="37"/>
    </row>
    <row r="331" spans="1:18" x14ac:dyDescent="0.2">
      <c r="A331" s="47"/>
      <c r="C331" s="47"/>
      <c r="D331" s="48"/>
      <c r="E331" s="49"/>
      <c r="F331" s="48"/>
      <c r="G331" s="37"/>
      <c r="H331" s="69"/>
      <c r="I331" s="48"/>
      <c r="J331" s="39"/>
      <c r="N331" s="55"/>
      <c r="O331" s="55"/>
      <c r="P331" s="50"/>
      <c r="Q331" s="48"/>
    </row>
    <row r="332" spans="1:18" x14ac:dyDescent="0.2">
      <c r="A332" s="47"/>
      <c r="C332" s="47"/>
      <c r="D332" s="48"/>
      <c r="E332" s="49"/>
      <c r="F332" s="48"/>
      <c r="G332" s="37"/>
      <c r="H332" s="69"/>
      <c r="I332" s="48"/>
      <c r="J332" s="39"/>
      <c r="N332" s="55"/>
      <c r="O332" s="55"/>
      <c r="P332" s="50"/>
    </row>
    <row r="333" spans="1:18" x14ac:dyDescent="0.2">
      <c r="A333" s="47"/>
      <c r="C333" s="47"/>
      <c r="D333" s="48"/>
      <c r="E333" s="49"/>
      <c r="F333" s="48"/>
      <c r="G333" s="37"/>
      <c r="H333" s="69"/>
      <c r="I333" s="48"/>
      <c r="J333" s="39"/>
      <c r="N333" s="55"/>
      <c r="O333" s="55"/>
      <c r="P333" s="50"/>
      <c r="Q333" s="48"/>
    </row>
    <row r="334" spans="1:18" x14ac:dyDescent="0.2">
      <c r="A334" s="47"/>
      <c r="C334" s="47"/>
      <c r="D334" s="48"/>
      <c r="E334" s="49"/>
      <c r="F334" s="48"/>
      <c r="G334" s="37"/>
      <c r="H334" s="69"/>
      <c r="I334" s="48"/>
      <c r="J334" s="39"/>
      <c r="N334" s="55"/>
      <c r="O334" s="55"/>
      <c r="P334" s="50"/>
      <c r="Q334" s="48"/>
    </row>
    <row r="335" spans="1:18" x14ac:dyDescent="0.2">
      <c r="A335" s="47"/>
      <c r="C335" s="47"/>
      <c r="D335" s="48"/>
      <c r="E335" s="49"/>
      <c r="F335" s="48"/>
      <c r="G335" s="37"/>
      <c r="H335" s="69"/>
      <c r="I335" s="48"/>
      <c r="J335" s="39"/>
      <c r="N335" s="55"/>
      <c r="O335" s="55"/>
      <c r="P335" s="50"/>
      <c r="Q335" s="48"/>
    </row>
    <row r="336" spans="1:18" x14ac:dyDescent="0.2">
      <c r="A336" s="47"/>
      <c r="C336" s="47"/>
      <c r="D336" s="48"/>
      <c r="E336" s="49"/>
      <c r="F336" s="48"/>
      <c r="G336" s="37"/>
      <c r="H336" s="69"/>
      <c r="I336" s="48"/>
      <c r="J336" s="39"/>
      <c r="N336" s="55"/>
      <c r="O336" s="55"/>
      <c r="P336" s="50"/>
      <c r="Q336" s="48"/>
    </row>
    <row r="337" spans="1:17" x14ac:dyDescent="0.2">
      <c r="A337" s="47"/>
      <c r="C337" s="47"/>
      <c r="D337" s="48"/>
      <c r="E337" s="49"/>
      <c r="F337" s="48"/>
      <c r="G337" s="37"/>
      <c r="H337" s="69"/>
      <c r="I337" s="48"/>
      <c r="J337" s="39"/>
      <c r="N337" s="55"/>
      <c r="O337" s="55"/>
      <c r="P337" s="50"/>
      <c r="Q337" s="48"/>
    </row>
    <row r="338" spans="1:17" x14ac:dyDescent="0.2">
      <c r="A338" s="47"/>
      <c r="C338" s="47"/>
      <c r="D338" s="48"/>
      <c r="E338" s="49"/>
      <c r="F338" s="48"/>
      <c r="G338" s="37"/>
      <c r="H338" s="69"/>
      <c r="I338" s="48"/>
      <c r="J338" s="39"/>
      <c r="N338" s="55"/>
      <c r="O338" s="55"/>
      <c r="P338" s="50"/>
      <c r="Q338" s="48"/>
    </row>
    <row r="339" spans="1:17" x14ac:dyDescent="0.2">
      <c r="A339" s="47"/>
      <c r="C339" s="47"/>
      <c r="D339" s="48"/>
      <c r="E339" s="49"/>
      <c r="F339" s="48"/>
      <c r="G339" s="37"/>
      <c r="H339" s="69"/>
      <c r="I339" s="48"/>
      <c r="J339" s="39"/>
      <c r="N339" s="55"/>
      <c r="O339" s="55"/>
      <c r="P339" s="50"/>
    </row>
    <row r="340" spans="1:17" x14ac:dyDescent="0.2">
      <c r="A340" s="47"/>
      <c r="C340" s="47"/>
      <c r="D340" s="48"/>
      <c r="E340" s="49"/>
      <c r="F340" s="48"/>
      <c r="G340" s="37"/>
      <c r="H340" s="69"/>
      <c r="I340" s="48"/>
      <c r="J340" s="39"/>
      <c r="N340" s="55"/>
      <c r="O340" s="55"/>
      <c r="P340" s="50"/>
      <c r="Q340" s="48"/>
    </row>
    <row r="341" spans="1:17" x14ac:dyDescent="0.2">
      <c r="A341" s="47"/>
      <c r="C341" s="47"/>
      <c r="D341" s="48"/>
      <c r="E341" s="49"/>
      <c r="F341" s="48"/>
      <c r="G341" s="37"/>
      <c r="H341" s="69"/>
      <c r="I341" s="48"/>
      <c r="J341" s="39"/>
      <c r="N341" s="55"/>
      <c r="O341" s="55"/>
      <c r="P341" s="50"/>
      <c r="Q341" s="48"/>
    </row>
    <row r="342" spans="1:17" x14ac:dyDescent="0.2">
      <c r="A342" s="47"/>
      <c r="C342" s="47"/>
      <c r="D342" s="48"/>
      <c r="E342" s="49"/>
      <c r="F342" s="48"/>
      <c r="G342" s="37"/>
      <c r="H342" s="69"/>
      <c r="I342" s="48"/>
      <c r="J342" s="39"/>
      <c r="N342" s="55"/>
      <c r="O342" s="55"/>
      <c r="P342" s="50"/>
      <c r="Q342" s="48"/>
    </row>
    <row r="343" spans="1:17" x14ac:dyDescent="0.2">
      <c r="A343" s="47"/>
      <c r="C343" s="47"/>
      <c r="D343" s="48"/>
      <c r="E343" s="49"/>
      <c r="F343" s="48"/>
      <c r="G343" s="37"/>
      <c r="H343" s="69"/>
      <c r="I343" s="48"/>
      <c r="J343" s="39"/>
      <c r="N343" s="55"/>
      <c r="O343" s="55"/>
      <c r="P343" s="50"/>
    </row>
    <row r="344" spans="1:17" x14ac:dyDescent="0.2">
      <c r="A344" s="47"/>
      <c r="C344" s="47"/>
      <c r="D344" s="48"/>
      <c r="E344" s="49"/>
      <c r="F344" s="48"/>
      <c r="G344" s="37"/>
      <c r="H344" s="69"/>
      <c r="I344" s="48"/>
      <c r="J344" s="39"/>
      <c r="N344" s="55"/>
      <c r="O344" s="55"/>
      <c r="P344" s="50"/>
    </row>
    <row r="345" spans="1:17" x14ac:dyDescent="0.2">
      <c r="A345" s="47"/>
      <c r="C345" s="47"/>
      <c r="D345" s="48"/>
      <c r="E345" s="49"/>
      <c r="F345" s="48"/>
      <c r="G345" s="37"/>
      <c r="H345" s="69"/>
      <c r="I345" s="48"/>
      <c r="J345" s="39"/>
      <c r="N345" s="55"/>
      <c r="O345" s="55"/>
      <c r="P345" s="50"/>
    </row>
    <row r="346" spans="1:17" x14ac:dyDescent="0.2">
      <c r="A346" s="47"/>
      <c r="C346" s="47"/>
      <c r="D346" s="48"/>
      <c r="E346" s="49"/>
      <c r="F346" s="48"/>
      <c r="G346" s="37"/>
      <c r="H346" s="69"/>
      <c r="I346" s="48"/>
      <c r="J346" s="39"/>
      <c r="N346" s="55"/>
      <c r="O346" s="55"/>
      <c r="P346" s="50"/>
    </row>
    <row r="347" spans="1:17" x14ac:dyDescent="0.2">
      <c r="A347" s="47"/>
      <c r="C347" s="47"/>
      <c r="D347" s="48"/>
      <c r="E347" s="49"/>
      <c r="F347" s="48"/>
      <c r="G347" s="37"/>
      <c r="H347" s="69"/>
      <c r="I347" s="48"/>
      <c r="J347" s="39"/>
      <c r="N347" s="55"/>
      <c r="O347" s="55"/>
      <c r="P347" s="50"/>
    </row>
    <row r="348" spans="1:17" x14ac:dyDescent="0.2">
      <c r="A348" s="47"/>
      <c r="C348" s="47"/>
      <c r="D348" s="48"/>
      <c r="E348" s="49"/>
      <c r="F348" s="48"/>
      <c r="G348" s="37"/>
      <c r="H348" s="69"/>
      <c r="I348" s="48"/>
      <c r="J348" s="39"/>
      <c r="N348" s="55"/>
      <c r="O348" s="55"/>
      <c r="P348" s="50"/>
      <c r="Q348" s="48"/>
    </row>
    <row r="349" spans="1:17" x14ac:dyDescent="0.2">
      <c r="A349" s="47"/>
      <c r="C349" s="47"/>
      <c r="D349" s="48"/>
      <c r="E349" s="49"/>
      <c r="F349" s="48"/>
      <c r="G349" s="37"/>
      <c r="H349" s="69"/>
      <c r="I349" s="48"/>
      <c r="J349" s="39"/>
      <c r="N349" s="55"/>
      <c r="O349" s="55"/>
      <c r="P349" s="50"/>
    </row>
    <row r="350" spans="1:17" x14ac:dyDescent="0.2">
      <c r="A350" s="47"/>
      <c r="C350" s="47"/>
      <c r="D350" s="48"/>
      <c r="E350" s="49"/>
      <c r="F350" s="48"/>
      <c r="G350" s="37"/>
      <c r="H350" s="69"/>
      <c r="I350" s="48"/>
      <c r="J350" s="39"/>
      <c r="N350" s="55"/>
      <c r="O350" s="55"/>
      <c r="P350" s="50"/>
      <c r="Q350" s="48"/>
    </row>
    <row r="351" spans="1:17" x14ac:dyDescent="0.2">
      <c r="A351" s="47"/>
      <c r="C351" s="47"/>
      <c r="D351" s="48"/>
      <c r="E351" s="49"/>
      <c r="F351" s="48"/>
      <c r="G351" s="37"/>
      <c r="H351" s="69"/>
      <c r="I351" s="48"/>
      <c r="J351" s="39"/>
      <c r="N351" s="55"/>
      <c r="O351" s="55"/>
      <c r="P351" s="50"/>
      <c r="Q351" s="48"/>
    </row>
    <row r="352" spans="1:17" x14ac:dyDescent="0.2">
      <c r="A352" s="47"/>
      <c r="C352" s="47"/>
      <c r="D352" s="48"/>
      <c r="E352" s="49"/>
      <c r="F352" s="48"/>
      <c r="G352" s="37"/>
      <c r="H352" s="69"/>
      <c r="I352" s="37"/>
      <c r="J352" s="39"/>
      <c r="N352" s="55"/>
      <c r="O352" s="55"/>
      <c r="P352" s="50"/>
      <c r="Q352" s="36"/>
    </row>
    <row r="353" spans="1:17" x14ac:dyDescent="0.2">
      <c r="A353" s="47"/>
      <c r="C353" s="47"/>
      <c r="D353" s="48"/>
      <c r="E353" s="49"/>
      <c r="F353" s="48"/>
      <c r="G353" s="37"/>
      <c r="H353" s="69"/>
      <c r="I353" s="48"/>
      <c r="J353" s="39"/>
      <c r="N353" s="55"/>
      <c r="O353" s="55"/>
      <c r="P353" s="50"/>
    </row>
    <row r="354" spans="1:17" x14ac:dyDescent="0.2">
      <c r="A354" s="47"/>
      <c r="C354" s="47"/>
      <c r="D354" s="47"/>
      <c r="E354" s="49"/>
      <c r="F354" s="48"/>
      <c r="G354" s="37"/>
      <c r="H354" s="69"/>
      <c r="I354" s="48"/>
      <c r="J354" s="39"/>
      <c r="N354" s="55"/>
      <c r="O354" s="55"/>
      <c r="P354" s="50"/>
      <c r="Q354" s="48"/>
    </row>
    <row r="355" spans="1:17" x14ac:dyDescent="0.2">
      <c r="A355" s="47"/>
      <c r="C355" s="47"/>
      <c r="D355" s="48"/>
      <c r="E355" s="49"/>
      <c r="F355" s="48"/>
      <c r="G355" s="37"/>
      <c r="H355" s="69"/>
      <c r="I355" s="48"/>
      <c r="J355" s="39"/>
      <c r="N355" s="55"/>
      <c r="O355" s="55"/>
      <c r="P355" s="50"/>
      <c r="Q355" s="48"/>
    </row>
    <row r="356" spans="1:17" x14ac:dyDescent="0.2">
      <c r="A356" s="47"/>
      <c r="C356" s="47"/>
      <c r="D356" s="48"/>
      <c r="E356" s="49"/>
      <c r="F356" s="48"/>
      <c r="G356" s="37"/>
      <c r="H356" s="69"/>
      <c r="I356" s="48"/>
      <c r="J356" s="39"/>
      <c r="N356" s="55"/>
      <c r="O356" s="55"/>
      <c r="P356" s="50"/>
      <c r="Q356" s="48"/>
    </row>
    <row r="357" spans="1:17" x14ac:dyDescent="0.2">
      <c r="A357" s="47"/>
      <c r="C357" s="47"/>
      <c r="D357" s="48"/>
      <c r="E357" s="49"/>
      <c r="F357" s="48"/>
      <c r="G357" s="37"/>
      <c r="H357" s="69"/>
      <c r="I357" s="48"/>
      <c r="J357" s="39"/>
      <c r="N357" s="55"/>
      <c r="O357" s="55"/>
      <c r="P357" s="50"/>
      <c r="Q357" s="48"/>
    </row>
    <row r="358" spans="1:17" x14ac:dyDescent="0.2">
      <c r="A358" s="47"/>
      <c r="C358" s="47"/>
      <c r="D358" s="48"/>
      <c r="E358" s="49"/>
      <c r="F358" s="48"/>
      <c r="G358" s="37"/>
      <c r="H358" s="69"/>
      <c r="I358" s="48"/>
      <c r="J358" s="39"/>
      <c r="N358" s="55"/>
      <c r="O358" s="55"/>
      <c r="P358" s="50"/>
      <c r="Q358" s="48"/>
    </row>
    <row r="359" spans="1:17" x14ac:dyDescent="0.2">
      <c r="A359" s="47"/>
      <c r="C359" s="47"/>
      <c r="D359" s="48"/>
      <c r="E359" s="49"/>
      <c r="F359" s="48"/>
      <c r="G359" s="37"/>
      <c r="H359" s="69"/>
      <c r="I359" s="48"/>
      <c r="J359" s="39"/>
      <c r="N359" s="55"/>
      <c r="O359" s="55"/>
      <c r="P359" s="50"/>
      <c r="Q359" s="48"/>
    </row>
    <row r="360" spans="1:17" x14ac:dyDescent="0.2">
      <c r="A360" s="47"/>
      <c r="C360" s="47"/>
      <c r="D360" s="48"/>
      <c r="E360" s="49"/>
      <c r="F360" s="48"/>
      <c r="G360" s="37"/>
      <c r="H360" s="69"/>
      <c r="I360" s="48"/>
      <c r="J360" s="39"/>
      <c r="N360" s="55"/>
      <c r="O360" s="55"/>
      <c r="P360" s="50"/>
      <c r="Q360" s="48"/>
    </row>
    <row r="361" spans="1:17" x14ac:dyDescent="0.2">
      <c r="A361" s="47"/>
      <c r="C361" s="47"/>
      <c r="D361" s="37"/>
      <c r="E361" s="41"/>
      <c r="F361" s="48"/>
      <c r="G361" s="37"/>
      <c r="H361" s="69"/>
      <c r="I361" s="37"/>
      <c r="J361" s="39"/>
      <c r="N361" s="55"/>
      <c r="O361" s="55"/>
      <c r="P361" s="45"/>
      <c r="Q361" s="68"/>
    </row>
    <row r="362" spans="1:17" x14ac:dyDescent="0.2">
      <c r="A362" s="47"/>
      <c r="C362" s="47"/>
      <c r="D362" s="48"/>
      <c r="E362" s="41"/>
      <c r="F362" s="37"/>
      <c r="G362" s="37"/>
      <c r="H362" s="69"/>
      <c r="I362" s="37"/>
      <c r="J362" s="39"/>
      <c r="N362" s="55"/>
      <c r="O362" s="55"/>
      <c r="P362" s="50"/>
    </row>
    <row r="363" spans="1:17" x14ac:dyDescent="0.2">
      <c r="A363" s="47"/>
      <c r="C363" s="47"/>
      <c r="D363" s="48"/>
      <c r="E363" s="49"/>
      <c r="F363" s="48"/>
      <c r="G363" s="37"/>
      <c r="H363" s="69"/>
      <c r="I363" s="48"/>
      <c r="J363" s="39"/>
      <c r="N363" s="55"/>
      <c r="O363" s="55"/>
      <c r="P363" s="50"/>
      <c r="Q363" s="48"/>
    </row>
    <row r="364" spans="1:17" x14ac:dyDescent="0.2">
      <c r="A364" s="47"/>
      <c r="C364" s="47"/>
      <c r="D364" s="48"/>
      <c r="E364" s="49"/>
      <c r="F364" s="48"/>
      <c r="G364" s="37"/>
      <c r="H364" s="69"/>
      <c r="I364" s="48"/>
      <c r="J364" s="39"/>
      <c r="N364" s="55"/>
      <c r="O364" s="55"/>
      <c r="P364" s="50"/>
      <c r="Q364" s="48"/>
    </row>
    <row r="365" spans="1:17" x14ac:dyDescent="0.2">
      <c r="A365" s="47"/>
      <c r="C365" s="47"/>
      <c r="D365" s="48"/>
      <c r="E365" s="49"/>
      <c r="F365" s="48"/>
      <c r="G365" s="37"/>
      <c r="H365" s="69"/>
      <c r="I365" s="48"/>
      <c r="J365" s="39"/>
      <c r="N365" s="55"/>
      <c r="O365" s="55"/>
      <c r="P365" s="50"/>
      <c r="Q365" s="48"/>
    </row>
    <row r="366" spans="1:17" x14ac:dyDescent="0.2">
      <c r="A366" s="47"/>
      <c r="C366" s="47"/>
      <c r="D366" s="48"/>
      <c r="E366" s="49"/>
      <c r="F366" s="48"/>
      <c r="G366" s="37"/>
      <c r="H366" s="69"/>
      <c r="I366" s="48"/>
      <c r="J366" s="39"/>
      <c r="N366" s="55"/>
      <c r="O366" s="55"/>
      <c r="P366" s="50"/>
      <c r="Q366" s="48"/>
    </row>
    <row r="367" spans="1:17" x14ac:dyDescent="0.2">
      <c r="A367" s="47"/>
      <c r="C367" s="47"/>
      <c r="D367" s="48"/>
      <c r="E367" s="49"/>
      <c r="F367" s="48"/>
      <c r="G367" s="37"/>
      <c r="H367" s="69"/>
      <c r="I367" s="48"/>
      <c r="J367" s="39"/>
      <c r="N367" s="55"/>
      <c r="O367" s="55"/>
      <c r="P367" s="50"/>
    </row>
    <row r="368" spans="1:17" x14ac:dyDescent="0.2">
      <c r="A368" s="47"/>
      <c r="C368" s="47"/>
      <c r="D368" s="48"/>
      <c r="E368" s="49"/>
      <c r="F368" s="48"/>
      <c r="G368" s="37"/>
      <c r="H368" s="69"/>
      <c r="I368" s="48"/>
      <c r="J368" s="39"/>
      <c r="N368" s="55"/>
      <c r="O368" s="55"/>
      <c r="P368" s="50"/>
      <c r="Q368" s="48"/>
    </row>
    <row r="369" spans="1:17" x14ac:dyDescent="0.2">
      <c r="A369" s="47"/>
      <c r="C369" s="47"/>
      <c r="D369" s="48"/>
      <c r="E369" s="49"/>
      <c r="F369" s="48"/>
      <c r="G369" s="37"/>
      <c r="H369" s="69"/>
      <c r="I369" s="48"/>
      <c r="J369" s="39"/>
      <c r="N369" s="55"/>
      <c r="O369" s="55"/>
      <c r="P369" s="50"/>
      <c r="Q369" s="48"/>
    </row>
    <row r="370" spans="1:17" x14ac:dyDescent="0.2">
      <c r="A370" s="47"/>
      <c r="C370" s="47"/>
      <c r="D370" s="48"/>
      <c r="E370" s="49"/>
      <c r="F370" s="48"/>
      <c r="G370" s="37"/>
      <c r="H370" s="69"/>
      <c r="I370" s="48"/>
      <c r="J370" s="39"/>
      <c r="N370" s="55"/>
      <c r="O370" s="55"/>
      <c r="P370" s="50"/>
      <c r="Q370" s="48"/>
    </row>
    <row r="371" spans="1:17" x14ac:dyDescent="0.2">
      <c r="A371" s="47"/>
      <c r="C371" s="47"/>
      <c r="D371" s="48"/>
      <c r="E371" s="48"/>
      <c r="F371" s="48"/>
      <c r="G371" s="48"/>
      <c r="H371" s="69"/>
      <c r="I371" s="48"/>
      <c r="J371" s="39"/>
      <c r="N371" s="55"/>
      <c r="O371" s="55"/>
      <c r="P371" s="50"/>
      <c r="Q371" s="48"/>
    </row>
    <row r="372" spans="1:17" x14ac:dyDescent="0.2">
      <c r="A372" s="47"/>
      <c r="C372" s="47"/>
      <c r="D372" s="48"/>
      <c r="E372" s="48"/>
      <c r="F372" s="48"/>
      <c r="G372" s="48"/>
      <c r="H372" s="69"/>
      <c r="I372" s="48"/>
      <c r="J372" s="39"/>
      <c r="N372" s="55"/>
      <c r="O372" s="55"/>
      <c r="P372" s="50"/>
      <c r="Q372" s="48"/>
    </row>
    <row r="373" spans="1:17" x14ac:dyDescent="0.2">
      <c r="A373" s="47"/>
      <c r="C373" s="47"/>
      <c r="D373" s="48"/>
      <c r="E373" s="48"/>
      <c r="F373" s="48"/>
      <c r="G373" s="48"/>
      <c r="H373" s="69"/>
      <c r="I373" s="48"/>
      <c r="J373" s="39"/>
      <c r="N373" s="55"/>
      <c r="O373" s="55"/>
      <c r="P373" s="50"/>
      <c r="Q373" s="48"/>
    </row>
    <row r="374" spans="1:17" x14ac:dyDescent="0.2">
      <c r="A374" s="47"/>
      <c r="C374" s="47"/>
      <c r="D374" s="48"/>
      <c r="E374" s="48"/>
      <c r="F374" s="48"/>
      <c r="G374" s="48"/>
      <c r="H374" s="69"/>
      <c r="I374" s="48"/>
      <c r="J374" s="39"/>
      <c r="N374" s="55"/>
      <c r="O374" s="55"/>
      <c r="P374" s="50"/>
      <c r="Q374" s="48"/>
    </row>
    <row r="375" spans="1:17" x14ac:dyDescent="0.2">
      <c r="A375" s="47"/>
      <c r="C375" s="47"/>
      <c r="D375" s="48"/>
      <c r="E375" s="48"/>
      <c r="F375" s="48"/>
      <c r="G375" s="48"/>
      <c r="H375" s="69"/>
      <c r="I375" s="48"/>
      <c r="J375" s="39"/>
      <c r="N375" s="55"/>
      <c r="O375" s="55"/>
      <c r="P375" s="50"/>
    </row>
    <row r="376" spans="1:17" x14ac:dyDescent="0.2">
      <c r="A376" s="47"/>
      <c r="C376" s="47"/>
      <c r="D376" s="48"/>
      <c r="E376" s="48"/>
      <c r="F376" s="48"/>
      <c r="G376" s="48"/>
      <c r="H376" s="69"/>
      <c r="I376" s="48"/>
      <c r="J376" s="39"/>
      <c r="N376" s="55"/>
      <c r="O376" s="55"/>
      <c r="P376" s="50"/>
    </row>
    <row r="377" spans="1:17" x14ac:dyDescent="0.2">
      <c r="A377" s="47"/>
      <c r="C377" s="47"/>
      <c r="D377" s="48"/>
      <c r="E377" s="48"/>
      <c r="F377" s="48"/>
      <c r="G377" s="48"/>
      <c r="H377" s="69"/>
      <c r="I377" s="48"/>
      <c r="J377" s="39"/>
      <c r="N377" s="55"/>
      <c r="O377" s="55"/>
      <c r="P377" s="50"/>
    </row>
    <row r="378" spans="1:17" x14ac:dyDescent="0.2">
      <c r="A378" s="47"/>
      <c r="C378" s="47"/>
      <c r="D378" s="37"/>
      <c r="E378" s="37"/>
      <c r="F378" s="37"/>
      <c r="G378" s="37"/>
      <c r="H378" s="69"/>
      <c r="I378" s="37"/>
      <c r="J378" s="39"/>
      <c r="N378" s="55"/>
      <c r="O378" s="55"/>
      <c r="P378" s="45"/>
      <c r="Q378" s="37"/>
    </row>
    <row r="379" spans="1:17" x14ac:dyDescent="0.2">
      <c r="A379" s="47"/>
      <c r="C379" s="47"/>
      <c r="D379" s="48"/>
      <c r="E379" s="48"/>
      <c r="F379" s="48"/>
      <c r="G379" s="48"/>
      <c r="H379" s="69"/>
      <c r="I379" s="48"/>
      <c r="J379" s="39"/>
      <c r="N379" s="55"/>
      <c r="O379" s="55"/>
      <c r="P379" s="50"/>
    </row>
    <row r="380" spans="1:17" x14ac:dyDescent="0.2">
      <c r="A380" s="47"/>
      <c r="C380" s="47"/>
      <c r="D380" s="48"/>
      <c r="E380" s="48"/>
      <c r="F380" s="48"/>
      <c r="G380" s="48"/>
      <c r="H380" s="69"/>
      <c r="I380" s="48"/>
      <c r="J380" s="39"/>
      <c r="N380" s="55"/>
      <c r="O380" s="55"/>
      <c r="P380" s="50"/>
    </row>
    <row r="381" spans="1:17" x14ac:dyDescent="0.2">
      <c r="A381" s="47"/>
      <c r="C381" s="47"/>
      <c r="D381" s="48"/>
      <c r="E381" s="48"/>
      <c r="F381" s="48"/>
      <c r="G381" s="48"/>
      <c r="H381" s="69"/>
      <c r="I381" s="48"/>
      <c r="J381" s="39"/>
      <c r="N381" s="55"/>
      <c r="O381" s="55"/>
      <c r="P381" s="50"/>
    </row>
    <row r="382" spans="1:17" x14ac:dyDescent="0.2">
      <c r="A382" s="47"/>
      <c r="C382" s="47"/>
      <c r="D382" s="48"/>
      <c r="E382" s="48"/>
      <c r="F382" s="48"/>
      <c r="G382" s="48"/>
      <c r="H382" s="69"/>
      <c r="I382" s="48"/>
      <c r="J382" s="39"/>
      <c r="N382" s="55"/>
      <c r="O382" s="55"/>
      <c r="P382" s="50"/>
    </row>
    <row r="383" spans="1:17" x14ac:dyDescent="0.2">
      <c r="A383" s="47"/>
      <c r="C383" s="47"/>
      <c r="D383" s="48"/>
      <c r="E383" s="48"/>
      <c r="F383" s="48"/>
      <c r="G383" s="48"/>
      <c r="H383" s="69"/>
      <c r="I383" s="48"/>
      <c r="J383" s="39"/>
      <c r="N383" s="55"/>
      <c r="O383" s="55"/>
      <c r="P383" s="50"/>
    </row>
    <row r="384" spans="1:17" x14ac:dyDescent="0.2">
      <c r="A384" s="47"/>
      <c r="C384" s="47"/>
      <c r="D384" s="48"/>
      <c r="E384" s="48"/>
      <c r="F384" s="48"/>
      <c r="G384" s="48"/>
      <c r="H384" s="69"/>
      <c r="I384" s="48"/>
      <c r="J384" s="39"/>
      <c r="N384" s="55"/>
      <c r="O384" s="55"/>
      <c r="P384" s="50"/>
    </row>
    <row r="385" spans="1:17" x14ac:dyDescent="0.2">
      <c r="A385" s="47"/>
      <c r="C385" s="47"/>
      <c r="D385" s="48"/>
      <c r="E385" s="48"/>
      <c r="F385" s="48"/>
      <c r="G385" s="48"/>
      <c r="H385" s="69"/>
      <c r="I385" s="48"/>
      <c r="J385" s="39"/>
      <c r="N385" s="55"/>
      <c r="O385" s="55"/>
      <c r="P385" s="50"/>
    </row>
    <row r="386" spans="1:17" x14ac:dyDescent="0.2">
      <c r="A386" s="47"/>
      <c r="C386" s="47"/>
      <c r="D386" s="48"/>
      <c r="E386" s="48"/>
      <c r="F386" s="48"/>
      <c r="G386" s="48"/>
      <c r="H386" s="69"/>
      <c r="I386" s="48"/>
      <c r="J386" s="39"/>
      <c r="N386" s="55"/>
      <c r="O386" s="55"/>
      <c r="P386" s="50"/>
    </row>
    <row r="387" spans="1:17" x14ac:dyDescent="0.2">
      <c r="A387" s="47"/>
      <c r="C387" s="47"/>
      <c r="D387" s="48"/>
      <c r="E387" s="48"/>
      <c r="F387" s="48"/>
      <c r="G387" s="48"/>
      <c r="H387" s="69"/>
      <c r="I387" s="48"/>
      <c r="J387" s="39"/>
      <c r="N387" s="55"/>
      <c r="O387" s="55"/>
      <c r="P387" s="50"/>
    </row>
    <row r="388" spans="1:17" x14ac:dyDescent="0.2">
      <c r="A388" s="47"/>
      <c r="C388" s="47"/>
      <c r="D388" s="48"/>
      <c r="E388" s="48"/>
      <c r="F388" s="48"/>
      <c r="G388" s="48"/>
      <c r="H388" s="69"/>
      <c r="I388" s="48"/>
      <c r="J388" s="39"/>
      <c r="N388" s="55"/>
      <c r="O388" s="55"/>
      <c r="P388" s="50"/>
    </row>
    <row r="389" spans="1:17" x14ac:dyDescent="0.2">
      <c r="A389" s="47"/>
      <c r="C389" s="47"/>
      <c r="D389" s="48"/>
      <c r="E389" s="48"/>
      <c r="F389" s="48"/>
      <c r="G389" s="48"/>
      <c r="H389" s="69"/>
      <c r="I389" s="48"/>
      <c r="J389" s="39"/>
      <c r="N389" s="55"/>
      <c r="O389" s="55"/>
      <c r="P389" s="50"/>
    </row>
    <row r="390" spans="1:17" x14ac:dyDescent="0.2">
      <c r="A390" s="47"/>
      <c r="C390" s="47"/>
      <c r="D390" s="48"/>
      <c r="E390" s="48"/>
      <c r="F390" s="48"/>
      <c r="G390" s="48"/>
      <c r="H390" s="69"/>
      <c r="I390" s="48"/>
      <c r="J390" s="39"/>
      <c r="N390" s="55"/>
      <c r="O390" s="55"/>
      <c r="P390" s="50"/>
      <c r="Q390" s="48"/>
    </row>
    <row r="391" spans="1:17" x14ac:dyDescent="0.2">
      <c r="A391" s="47"/>
      <c r="C391" s="47"/>
      <c r="D391" s="37"/>
      <c r="E391" s="37"/>
      <c r="F391" s="37"/>
      <c r="G391" s="37"/>
      <c r="H391" s="69"/>
      <c r="I391" s="37"/>
      <c r="J391" s="39"/>
      <c r="N391" s="55"/>
      <c r="O391" s="55"/>
      <c r="P391" s="45"/>
      <c r="Q391" s="37"/>
    </row>
    <row r="392" spans="1:17" x14ac:dyDescent="0.2">
      <c r="A392" s="47"/>
      <c r="C392" s="47"/>
      <c r="D392" s="48"/>
      <c r="E392" s="48"/>
      <c r="F392" s="48"/>
      <c r="G392" s="48"/>
      <c r="H392" s="69"/>
      <c r="I392" s="48"/>
      <c r="J392" s="39"/>
      <c r="N392" s="55"/>
      <c r="O392" s="55"/>
      <c r="P392" s="50"/>
      <c r="Q392" s="48"/>
    </row>
    <row r="393" spans="1:17" x14ac:dyDescent="0.2">
      <c r="A393" s="47"/>
      <c r="C393" s="47"/>
      <c r="D393" s="48"/>
      <c r="E393" s="48"/>
      <c r="F393" s="48"/>
      <c r="G393" s="48"/>
      <c r="H393" s="69"/>
      <c r="I393" s="48"/>
      <c r="J393" s="39"/>
      <c r="N393" s="55"/>
      <c r="O393" s="55"/>
      <c r="P393" s="50"/>
      <c r="Q393" s="48"/>
    </row>
    <row r="394" spans="1:17" x14ac:dyDescent="0.2">
      <c r="A394" s="47"/>
      <c r="C394" s="47"/>
      <c r="D394" s="48"/>
      <c r="E394" s="48"/>
      <c r="F394" s="58"/>
      <c r="G394" s="58"/>
      <c r="H394" s="69"/>
      <c r="I394" s="48"/>
      <c r="J394" s="39"/>
      <c r="N394" s="55"/>
      <c r="O394" s="55"/>
      <c r="P394" s="50"/>
    </row>
    <row r="395" spans="1:17" x14ac:dyDescent="0.2">
      <c r="A395" s="47"/>
      <c r="C395" s="47"/>
      <c r="D395" s="37"/>
      <c r="E395" s="37"/>
      <c r="F395" s="37"/>
      <c r="G395" s="37"/>
      <c r="H395" s="69"/>
      <c r="I395" s="37"/>
      <c r="J395" s="39"/>
      <c r="N395" s="55"/>
      <c r="O395" s="55"/>
      <c r="P395" s="45"/>
      <c r="Q395" s="37"/>
    </row>
    <row r="396" spans="1:17" x14ac:dyDescent="0.2">
      <c r="A396" s="47"/>
      <c r="C396" s="47"/>
      <c r="D396" s="48"/>
      <c r="E396" s="48"/>
      <c r="F396" s="48"/>
      <c r="G396" s="48"/>
      <c r="H396" s="69"/>
      <c r="I396" s="48"/>
      <c r="J396" s="39"/>
      <c r="N396" s="55"/>
      <c r="O396" s="55"/>
      <c r="P396" s="50"/>
    </row>
    <row r="397" spans="1:17" x14ac:dyDescent="0.2">
      <c r="A397" s="47"/>
      <c r="C397" s="47"/>
      <c r="D397" s="48"/>
      <c r="E397" s="59"/>
      <c r="F397" s="48"/>
      <c r="G397" s="48"/>
      <c r="H397" s="69"/>
      <c r="I397" s="48"/>
      <c r="J397" s="39"/>
      <c r="N397" s="55"/>
      <c r="O397" s="55"/>
      <c r="P397" s="50"/>
    </row>
    <row r="398" spans="1:17" x14ac:dyDescent="0.2">
      <c r="A398" s="47"/>
      <c r="C398" s="47"/>
      <c r="D398" s="58"/>
      <c r="E398" s="48"/>
      <c r="F398" s="58"/>
      <c r="G398" s="58"/>
      <c r="H398" s="69"/>
      <c r="I398" s="48"/>
      <c r="J398" s="39"/>
      <c r="N398" s="55"/>
      <c r="O398" s="55"/>
      <c r="P398" s="50"/>
    </row>
    <row r="399" spans="1:17" x14ac:dyDescent="0.2">
      <c r="A399" s="47"/>
      <c r="C399" s="47"/>
      <c r="D399" s="48"/>
      <c r="E399" s="48"/>
      <c r="F399" s="48"/>
      <c r="G399" s="48"/>
      <c r="H399" s="69"/>
      <c r="I399" s="48"/>
      <c r="J399" s="39"/>
      <c r="N399" s="55"/>
      <c r="O399" s="55"/>
      <c r="P399" s="50"/>
    </row>
    <row r="400" spans="1:17" x14ac:dyDescent="0.2">
      <c r="A400" s="47"/>
      <c r="C400" s="47"/>
      <c r="D400" s="48"/>
      <c r="E400" s="48"/>
      <c r="F400" s="48"/>
      <c r="G400" s="48"/>
      <c r="H400" s="69"/>
      <c r="I400" s="48"/>
      <c r="J400" s="39"/>
      <c r="N400" s="55"/>
      <c r="O400" s="55"/>
      <c r="P400" s="50"/>
    </row>
    <row r="401" spans="1:17" x14ac:dyDescent="0.2">
      <c r="A401" s="47"/>
      <c r="C401" s="47"/>
      <c r="D401" s="48"/>
      <c r="E401" s="48"/>
      <c r="F401" s="48"/>
      <c r="G401" s="48"/>
      <c r="H401" s="69"/>
      <c r="I401" s="48"/>
      <c r="J401" s="39"/>
      <c r="N401" s="55"/>
      <c r="O401" s="55"/>
      <c r="P401" s="50"/>
    </row>
    <row r="402" spans="1:17" x14ac:dyDescent="0.2">
      <c r="A402" s="47"/>
      <c r="C402" s="47"/>
      <c r="D402" s="48"/>
      <c r="E402" s="48"/>
      <c r="F402" s="48"/>
      <c r="G402" s="48"/>
      <c r="H402" s="69"/>
      <c r="I402" s="48"/>
      <c r="J402" s="39"/>
      <c r="N402" s="55"/>
      <c r="O402" s="55"/>
      <c r="P402" s="50"/>
    </row>
    <row r="403" spans="1:17" x14ac:dyDescent="0.2">
      <c r="A403" s="48"/>
      <c r="C403" s="47"/>
      <c r="D403" s="48"/>
      <c r="E403" s="48"/>
      <c r="F403" s="48"/>
      <c r="G403" s="48"/>
      <c r="H403" s="69"/>
      <c r="I403" s="48"/>
      <c r="J403" s="39"/>
      <c r="N403" s="55"/>
      <c r="O403" s="55"/>
      <c r="P403" s="50"/>
    </row>
    <row r="404" spans="1:17" x14ac:dyDescent="0.2">
      <c r="A404" s="48"/>
      <c r="C404" s="47"/>
      <c r="D404" s="48"/>
      <c r="E404" s="48"/>
      <c r="F404" s="48"/>
      <c r="G404" s="48"/>
      <c r="H404" s="69"/>
      <c r="I404" s="48"/>
      <c r="J404" s="39"/>
      <c r="N404" s="55"/>
      <c r="O404" s="55"/>
      <c r="P404" s="50"/>
    </row>
    <row r="405" spans="1:17" x14ac:dyDescent="0.2">
      <c r="A405" s="48"/>
      <c r="C405" s="47"/>
      <c r="D405" s="48"/>
      <c r="E405" s="48"/>
      <c r="F405" s="48"/>
      <c r="G405" s="48"/>
      <c r="H405" s="69"/>
      <c r="I405" s="48"/>
      <c r="J405" s="39"/>
      <c r="N405" s="55"/>
      <c r="O405" s="55"/>
      <c r="P405" s="50"/>
    </row>
    <row r="406" spans="1:17" x14ac:dyDescent="0.2">
      <c r="A406" s="47"/>
      <c r="C406" s="47"/>
      <c r="D406" s="48"/>
      <c r="E406" s="48"/>
      <c r="F406" s="48"/>
      <c r="G406" s="48"/>
      <c r="H406" s="69"/>
      <c r="I406" s="48"/>
      <c r="J406" s="39"/>
      <c r="N406" s="55"/>
      <c r="O406" s="55"/>
      <c r="P406" s="50"/>
    </row>
    <row r="407" spans="1:17" x14ac:dyDescent="0.2">
      <c r="A407" s="47"/>
      <c r="C407" s="47"/>
      <c r="D407" s="58"/>
      <c r="E407" s="48"/>
      <c r="F407" s="48"/>
      <c r="G407" s="48"/>
      <c r="H407" s="69"/>
      <c r="I407" s="60"/>
      <c r="J407" s="39"/>
      <c r="N407" s="55"/>
      <c r="O407" s="55"/>
      <c r="P407" s="50"/>
    </row>
    <row r="408" spans="1:17" x14ac:dyDescent="0.2">
      <c r="A408" s="47"/>
      <c r="C408" s="47"/>
      <c r="D408" s="48"/>
      <c r="E408" s="48"/>
      <c r="F408" s="48"/>
      <c r="G408" s="48"/>
      <c r="H408" s="69"/>
      <c r="I408" s="48"/>
      <c r="J408" s="39"/>
      <c r="N408" s="55"/>
      <c r="O408" s="55"/>
      <c r="P408" s="50"/>
    </row>
    <row r="409" spans="1:17" x14ac:dyDescent="0.2">
      <c r="A409" s="47"/>
      <c r="C409" s="47"/>
      <c r="D409" s="48"/>
      <c r="E409" s="48"/>
      <c r="F409" s="48"/>
      <c r="G409" s="48"/>
      <c r="H409" s="69"/>
      <c r="I409" s="48"/>
      <c r="J409" s="39"/>
      <c r="N409" s="55"/>
      <c r="O409" s="55"/>
      <c r="P409" s="50"/>
    </row>
    <row r="410" spans="1:17" x14ac:dyDescent="0.2">
      <c r="A410" s="47"/>
      <c r="C410" s="47"/>
      <c r="D410" s="48"/>
      <c r="E410" s="48"/>
      <c r="F410" s="48"/>
      <c r="G410" s="48"/>
      <c r="H410" s="69"/>
      <c r="I410" s="48"/>
      <c r="J410" s="39"/>
      <c r="N410" s="55"/>
      <c r="O410" s="55"/>
      <c r="P410" s="50"/>
    </row>
    <row r="411" spans="1:17" x14ac:dyDescent="0.2">
      <c r="A411" s="47"/>
      <c r="C411" s="47"/>
      <c r="D411" s="48"/>
      <c r="E411" s="48"/>
      <c r="F411" s="48"/>
      <c r="G411" s="48"/>
      <c r="H411" s="69"/>
      <c r="I411" s="48"/>
      <c r="J411" s="39"/>
      <c r="N411" s="55"/>
      <c r="O411" s="55"/>
      <c r="P411" s="50"/>
      <c r="Q411" s="48"/>
    </row>
    <row r="412" spans="1:17" x14ac:dyDescent="0.2">
      <c r="A412" s="47"/>
      <c r="C412" s="47"/>
      <c r="D412" s="48"/>
      <c r="E412" s="48"/>
      <c r="F412" s="48"/>
      <c r="G412" s="48"/>
      <c r="H412" s="69"/>
      <c r="I412" s="48"/>
      <c r="J412" s="39"/>
      <c r="N412" s="55"/>
      <c r="O412" s="55"/>
      <c r="P412" s="50"/>
      <c r="Q412" s="36"/>
    </row>
    <row r="413" spans="1:17" x14ac:dyDescent="0.2">
      <c r="A413" s="47"/>
      <c r="C413" s="47"/>
      <c r="D413" s="37"/>
      <c r="E413" s="37"/>
      <c r="F413" s="37"/>
      <c r="G413" s="37"/>
      <c r="H413" s="69"/>
      <c r="I413" s="37"/>
      <c r="J413" s="39"/>
      <c r="N413" s="55"/>
      <c r="O413" s="55"/>
      <c r="P413" s="45"/>
      <c r="Q413" s="37"/>
    </row>
    <row r="414" spans="1:17" x14ac:dyDescent="0.2">
      <c r="A414" s="47"/>
      <c r="C414" s="47"/>
      <c r="D414" s="37"/>
      <c r="E414" s="37"/>
      <c r="F414" s="37"/>
      <c r="G414" s="37"/>
      <c r="H414" s="69"/>
      <c r="I414" s="37"/>
      <c r="J414" s="39"/>
      <c r="N414" s="55"/>
      <c r="O414" s="55"/>
      <c r="P414" s="45"/>
      <c r="Q414" s="37"/>
    </row>
    <row r="415" spans="1:17" x14ac:dyDescent="0.2">
      <c r="A415" s="47"/>
      <c r="C415" s="47"/>
      <c r="D415" s="48"/>
      <c r="E415" s="48"/>
      <c r="F415" s="48"/>
      <c r="G415" s="48"/>
      <c r="H415" s="69"/>
      <c r="I415" s="48"/>
      <c r="J415" s="39"/>
      <c r="N415" s="55"/>
      <c r="O415" s="55"/>
      <c r="P415" s="50"/>
      <c r="Q415" s="48"/>
    </row>
    <row r="416" spans="1:17" x14ac:dyDescent="0.2">
      <c r="A416" s="47"/>
      <c r="C416" s="47"/>
      <c r="D416" s="48"/>
      <c r="E416" s="48"/>
      <c r="F416" s="48"/>
      <c r="G416" s="48"/>
      <c r="H416" s="69"/>
      <c r="I416" s="37"/>
      <c r="J416" s="39"/>
      <c r="N416" s="55"/>
      <c r="O416" s="55"/>
      <c r="P416" s="50"/>
      <c r="Q416" s="48"/>
    </row>
    <row r="417" spans="1:17" x14ac:dyDescent="0.2">
      <c r="A417" s="47"/>
      <c r="C417" s="47"/>
      <c r="D417" s="37"/>
      <c r="E417" s="37"/>
      <c r="F417" s="37"/>
      <c r="G417" s="37"/>
      <c r="H417" s="69"/>
      <c r="I417" s="37"/>
      <c r="J417" s="39"/>
      <c r="N417" s="55"/>
      <c r="O417" s="55"/>
      <c r="P417" s="45"/>
      <c r="Q417" s="37"/>
    </row>
    <row r="418" spans="1:17" x14ac:dyDescent="0.2">
      <c r="A418" s="47"/>
      <c r="C418" s="47"/>
      <c r="D418" s="48"/>
      <c r="E418" s="48"/>
      <c r="F418" s="48"/>
      <c r="G418" s="48"/>
      <c r="H418" s="69"/>
      <c r="I418" s="48"/>
      <c r="J418" s="39"/>
      <c r="N418" s="55"/>
      <c r="O418" s="55"/>
      <c r="P418" s="50"/>
      <c r="Q418" s="48"/>
    </row>
    <row r="419" spans="1:17" x14ac:dyDescent="0.2">
      <c r="A419" s="47"/>
      <c r="C419" s="47"/>
      <c r="D419" s="48"/>
      <c r="E419" s="48"/>
      <c r="F419" s="48"/>
      <c r="G419" s="48"/>
      <c r="H419" s="69"/>
      <c r="I419" s="48"/>
      <c r="J419" s="39"/>
      <c r="N419" s="55"/>
      <c r="O419" s="55"/>
      <c r="P419" s="50"/>
      <c r="Q419" s="48"/>
    </row>
    <row r="420" spans="1:17" x14ac:dyDescent="0.2">
      <c r="A420" s="47"/>
      <c r="C420" s="47"/>
      <c r="D420" s="48"/>
      <c r="E420" s="48"/>
      <c r="F420" s="48"/>
      <c r="G420" s="48"/>
      <c r="H420" s="69"/>
      <c r="I420" s="48"/>
      <c r="J420" s="39"/>
      <c r="N420" s="55"/>
      <c r="O420" s="55"/>
      <c r="P420" s="50"/>
      <c r="Q420" s="48"/>
    </row>
    <row r="421" spans="1:17" x14ac:dyDescent="0.2">
      <c r="A421" s="47"/>
      <c r="C421" s="47"/>
      <c r="D421" s="48"/>
      <c r="E421" s="48"/>
      <c r="F421" s="48"/>
      <c r="G421" s="48"/>
      <c r="H421" s="69"/>
      <c r="I421" s="48"/>
      <c r="J421" s="39"/>
      <c r="N421" s="55"/>
      <c r="O421" s="55"/>
      <c r="P421" s="50"/>
      <c r="Q421" s="48"/>
    </row>
    <row r="422" spans="1:17" x14ac:dyDescent="0.2">
      <c r="A422" s="47"/>
      <c r="C422" s="47"/>
      <c r="D422" s="48"/>
      <c r="E422" s="48"/>
      <c r="F422" s="48"/>
      <c r="G422" s="48"/>
      <c r="H422" s="69"/>
      <c r="I422" s="48"/>
      <c r="J422" s="39"/>
      <c r="N422" s="55"/>
      <c r="O422" s="55"/>
      <c r="P422" s="50"/>
      <c r="Q422" s="48"/>
    </row>
    <row r="423" spans="1:17" x14ac:dyDescent="0.2">
      <c r="A423" s="47"/>
      <c r="C423" s="47"/>
      <c r="D423" s="48"/>
      <c r="E423" s="48"/>
      <c r="F423" s="48"/>
      <c r="G423" s="48"/>
      <c r="H423" s="69"/>
      <c r="I423" s="48"/>
      <c r="J423" s="39"/>
      <c r="N423" s="55"/>
      <c r="O423" s="55"/>
      <c r="P423" s="50"/>
      <c r="Q423" s="48"/>
    </row>
    <row r="424" spans="1:17" x14ac:dyDescent="0.2">
      <c r="A424" s="47"/>
      <c r="C424" s="47"/>
      <c r="D424" s="48"/>
      <c r="E424" s="48"/>
      <c r="F424" s="48"/>
      <c r="G424" s="48"/>
      <c r="H424" s="69"/>
      <c r="I424" s="48"/>
      <c r="J424" s="39"/>
      <c r="N424" s="55"/>
      <c r="O424" s="55"/>
      <c r="P424" s="50"/>
      <c r="Q424" s="48"/>
    </row>
    <row r="425" spans="1:17" x14ac:dyDescent="0.2">
      <c r="A425" s="47"/>
      <c r="C425" s="47"/>
      <c r="D425" s="48"/>
      <c r="E425" s="48"/>
      <c r="F425" s="48"/>
      <c r="G425" s="48"/>
      <c r="H425" s="69"/>
      <c r="I425" s="48"/>
      <c r="J425" s="39"/>
      <c r="N425" s="55"/>
      <c r="O425" s="55"/>
      <c r="P425" s="50"/>
      <c r="Q425" s="48"/>
    </row>
    <row r="426" spans="1:17" x14ac:dyDescent="0.2">
      <c r="A426" s="47"/>
      <c r="C426" s="47"/>
      <c r="D426" s="48"/>
      <c r="E426" s="48"/>
      <c r="F426" s="48"/>
      <c r="G426" s="48"/>
      <c r="H426" s="69"/>
      <c r="I426" s="48"/>
      <c r="J426" s="39"/>
      <c r="N426" s="55"/>
      <c r="O426" s="55"/>
      <c r="P426" s="50"/>
      <c r="Q426" s="48"/>
    </row>
    <row r="427" spans="1:17" x14ac:dyDescent="0.2">
      <c r="A427" s="47"/>
      <c r="C427" s="47"/>
      <c r="D427" s="48"/>
      <c r="E427" s="48"/>
      <c r="F427" s="48"/>
      <c r="G427" s="48"/>
      <c r="H427" s="69"/>
      <c r="I427" s="48"/>
      <c r="J427" s="39"/>
      <c r="N427" s="55"/>
      <c r="O427" s="55"/>
      <c r="P427" s="50"/>
      <c r="Q427" s="48"/>
    </row>
    <row r="428" spans="1:17" x14ac:dyDescent="0.2">
      <c r="A428" s="47"/>
      <c r="C428" s="47"/>
      <c r="D428" s="48"/>
      <c r="E428" s="48"/>
      <c r="F428" s="48"/>
      <c r="G428" s="48"/>
      <c r="H428" s="69"/>
      <c r="I428" s="48"/>
      <c r="J428" s="39"/>
      <c r="N428" s="55"/>
      <c r="O428" s="55"/>
      <c r="P428" s="50"/>
      <c r="Q428" s="48"/>
    </row>
    <row r="429" spans="1:17" x14ac:dyDescent="0.2">
      <c r="A429" s="47"/>
      <c r="C429" s="47"/>
      <c r="D429" s="48"/>
      <c r="E429" s="48"/>
      <c r="F429" s="48"/>
      <c r="G429" s="48"/>
      <c r="H429" s="69"/>
      <c r="I429" s="48"/>
      <c r="J429" s="39"/>
      <c r="N429" s="55"/>
      <c r="O429" s="55"/>
      <c r="P429" s="50"/>
      <c r="Q429" s="48"/>
    </row>
    <row r="430" spans="1:17" x14ac:dyDescent="0.2">
      <c r="A430" s="47"/>
      <c r="C430" s="47"/>
      <c r="D430" s="48"/>
      <c r="E430" s="48"/>
      <c r="F430" s="48"/>
      <c r="G430" s="48"/>
      <c r="H430" s="69"/>
      <c r="I430" s="48"/>
      <c r="J430" s="39"/>
      <c r="N430" s="55"/>
      <c r="O430" s="55"/>
      <c r="P430" s="50"/>
      <c r="Q430" s="48"/>
    </row>
    <row r="431" spans="1:17" x14ac:dyDescent="0.2">
      <c r="A431" s="47"/>
      <c r="C431" s="47"/>
      <c r="D431" s="48"/>
      <c r="E431" s="48"/>
      <c r="F431" s="48"/>
      <c r="G431" s="48"/>
      <c r="H431" s="69"/>
      <c r="I431" s="48"/>
      <c r="J431" s="39"/>
      <c r="N431" s="55"/>
      <c r="O431" s="55"/>
      <c r="P431" s="50"/>
      <c r="Q431" s="48"/>
    </row>
    <row r="432" spans="1:17" x14ac:dyDescent="0.2">
      <c r="A432" s="47"/>
      <c r="C432" s="47"/>
      <c r="D432" s="48"/>
      <c r="E432" s="48"/>
      <c r="F432" s="48"/>
      <c r="G432" s="48"/>
      <c r="H432" s="69"/>
      <c r="I432" s="48"/>
      <c r="J432" s="39"/>
      <c r="N432" s="55"/>
      <c r="O432" s="55"/>
      <c r="P432" s="50"/>
      <c r="Q432" s="48"/>
    </row>
    <row r="433" spans="1:17" x14ac:dyDescent="0.2">
      <c r="A433" s="47"/>
      <c r="C433" s="47"/>
      <c r="D433" s="48"/>
      <c r="E433" s="48"/>
      <c r="F433" s="48"/>
      <c r="G433" s="48"/>
      <c r="H433" s="69"/>
      <c r="I433" s="48"/>
      <c r="J433" s="39"/>
      <c r="N433" s="55"/>
      <c r="O433" s="55"/>
      <c r="P433" s="50"/>
      <c r="Q433" s="48"/>
    </row>
    <row r="434" spans="1:17" x14ac:dyDescent="0.2">
      <c r="A434" s="47"/>
      <c r="C434" s="47"/>
      <c r="D434" s="48"/>
      <c r="E434" s="48"/>
      <c r="F434" s="48"/>
      <c r="G434" s="48"/>
      <c r="H434" s="69"/>
      <c r="I434" s="48"/>
      <c r="J434" s="39"/>
      <c r="N434" s="55"/>
      <c r="O434" s="55"/>
      <c r="P434" s="50"/>
      <c r="Q434" s="48"/>
    </row>
    <row r="435" spans="1:17" x14ac:dyDescent="0.2">
      <c r="A435" s="47"/>
      <c r="C435" s="47"/>
      <c r="D435" s="48"/>
      <c r="E435" s="48"/>
      <c r="F435" s="48"/>
      <c r="G435" s="48"/>
      <c r="H435" s="69"/>
      <c r="I435" s="48"/>
      <c r="J435" s="39"/>
      <c r="N435" s="55"/>
      <c r="O435" s="55"/>
      <c r="P435" s="50"/>
      <c r="Q435" s="48"/>
    </row>
    <row r="436" spans="1:17" x14ac:dyDescent="0.2">
      <c r="A436" s="47"/>
      <c r="C436" s="47"/>
      <c r="D436" s="48"/>
      <c r="E436" s="48"/>
      <c r="F436" s="48"/>
      <c r="G436" s="48"/>
      <c r="H436" s="69"/>
      <c r="I436" s="48"/>
      <c r="J436" s="39"/>
      <c r="N436" s="55"/>
      <c r="O436" s="55"/>
      <c r="P436" s="50"/>
      <c r="Q436" s="48"/>
    </row>
    <row r="437" spans="1:17" x14ac:dyDescent="0.2">
      <c r="A437" s="47"/>
      <c r="C437" s="47"/>
      <c r="D437" s="48"/>
      <c r="E437" s="48"/>
      <c r="F437" s="48"/>
      <c r="G437" s="48"/>
      <c r="H437" s="69"/>
      <c r="I437" s="48"/>
      <c r="J437" s="39"/>
      <c r="N437" s="55"/>
      <c r="O437" s="55"/>
      <c r="P437" s="50"/>
      <c r="Q437" s="48"/>
    </row>
    <row r="438" spans="1:17" x14ac:dyDescent="0.2">
      <c r="A438" s="47"/>
      <c r="C438" s="47"/>
      <c r="D438" s="48"/>
      <c r="E438" s="48"/>
      <c r="F438" s="48"/>
      <c r="G438" s="48"/>
      <c r="H438" s="69"/>
      <c r="I438" s="48"/>
      <c r="J438" s="39"/>
      <c r="N438" s="55"/>
      <c r="O438" s="55"/>
      <c r="P438" s="50"/>
      <c r="Q438" s="48"/>
    </row>
    <row r="439" spans="1:17" x14ac:dyDescent="0.2">
      <c r="A439" s="47"/>
      <c r="C439" s="47"/>
      <c r="D439" s="48"/>
      <c r="E439" s="48"/>
      <c r="F439" s="37"/>
      <c r="G439" s="37"/>
      <c r="H439" s="69"/>
      <c r="I439" s="48"/>
      <c r="J439" s="39"/>
      <c r="N439" s="55"/>
      <c r="O439" s="55"/>
      <c r="P439" s="50"/>
    </row>
    <row r="440" spans="1:17" x14ac:dyDescent="0.2">
      <c r="A440" s="47"/>
      <c r="C440" s="47"/>
      <c r="D440" s="48"/>
      <c r="E440" s="48"/>
      <c r="F440" s="48"/>
      <c r="G440" s="48"/>
      <c r="H440" s="69"/>
      <c r="I440" s="48"/>
      <c r="J440" s="39"/>
      <c r="N440" s="55"/>
      <c r="O440" s="55"/>
      <c r="P440" s="50"/>
    </row>
    <row r="441" spans="1:17" x14ac:dyDescent="0.2">
      <c r="A441" s="47"/>
      <c r="C441" s="47"/>
      <c r="D441" s="48"/>
      <c r="E441" s="48"/>
      <c r="F441" s="48"/>
      <c r="G441" s="48"/>
      <c r="H441" s="69"/>
      <c r="I441" s="48"/>
      <c r="J441" s="39"/>
      <c r="N441" s="55"/>
      <c r="O441" s="55"/>
      <c r="P441" s="50"/>
      <c r="Q441" s="48"/>
    </row>
    <row r="442" spans="1:17" x14ac:dyDescent="0.2">
      <c r="A442" s="47"/>
      <c r="C442" s="47"/>
      <c r="D442" s="48"/>
      <c r="E442" s="48"/>
      <c r="F442" s="48"/>
      <c r="G442" s="48"/>
      <c r="H442" s="69"/>
      <c r="I442" s="48"/>
      <c r="J442" s="39"/>
      <c r="N442" s="55"/>
      <c r="O442" s="55"/>
      <c r="P442" s="50"/>
      <c r="Q442" s="48"/>
    </row>
    <row r="443" spans="1:17" x14ac:dyDescent="0.2">
      <c r="A443" s="47"/>
      <c r="C443" s="47"/>
      <c r="D443" s="58"/>
      <c r="E443" s="48"/>
      <c r="F443" s="48"/>
      <c r="G443" s="48"/>
      <c r="H443" s="69"/>
      <c r="I443" s="48"/>
      <c r="J443" s="39"/>
      <c r="N443" s="55"/>
      <c r="O443" s="55"/>
      <c r="P443" s="50"/>
      <c r="Q443" s="48"/>
    </row>
    <row r="444" spans="1:17" x14ac:dyDescent="0.2">
      <c r="A444" s="47"/>
      <c r="C444" s="47"/>
      <c r="D444" s="48"/>
      <c r="E444" s="48"/>
      <c r="F444" s="48"/>
      <c r="G444" s="48"/>
      <c r="I444" s="48"/>
      <c r="J444" s="39"/>
      <c r="N444" s="55"/>
      <c r="O444" s="55"/>
      <c r="P444" s="50"/>
      <c r="Q444" s="48"/>
    </row>
    <row r="445" spans="1:17" x14ac:dyDescent="0.2">
      <c r="A445" s="47"/>
      <c r="C445" s="47"/>
      <c r="D445" s="48"/>
      <c r="E445" s="48"/>
      <c r="F445" s="48"/>
      <c r="G445" s="48"/>
      <c r="I445" s="48"/>
      <c r="J445" s="39"/>
      <c r="N445" s="55"/>
      <c r="O445" s="55"/>
      <c r="P445" s="50"/>
      <c r="Q445" s="48"/>
    </row>
    <row r="446" spans="1:17" x14ac:dyDescent="0.2">
      <c r="A446" s="47"/>
      <c r="C446" s="47"/>
      <c r="D446" s="48"/>
      <c r="E446" s="48"/>
      <c r="F446" s="48"/>
      <c r="G446" s="48"/>
      <c r="I446" s="48"/>
      <c r="J446" s="39"/>
      <c r="N446" s="55"/>
      <c r="O446" s="55"/>
      <c r="P446" s="50"/>
      <c r="Q446" s="48"/>
    </row>
    <row r="447" spans="1:17" x14ac:dyDescent="0.2">
      <c r="A447" s="47"/>
      <c r="C447" s="47"/>
      <c r="D447" s="48"/>
      <c r="E447" s="48"/>
      <c r="F447" s="48"/>
      <c r="G447" s="48"/>
      <c r="I447" s="48"/>
      <c r="J447" s="39"/>
      <c r="N447" s="55"/>
      <c r="O447" s="55"/>
      <c r="P447" s="50"/>
      <c r="Q447" s="48"/>
    </row>
    <row r="448" spans="1:17" x14ac:dyDescent="0.2">
      <c r="A448" s="47"/>
      <c r="C448" s="47"/>
      <c r="D448" s="48"/>
      <c r="E448" s="48"/>
      <c r="F448" s="48"/>
      <c r="G448" s="48"/>
      <c r="I448" s="48"/>
      <c r="J448" s="39"/>
      <c r="N448" s="55"/>
      <c r="O448" s="55"/>
      <c r="P448" s="50"/>
      <c r="Q448" s="48"/>
    </row>
    <row r="449" spans="1:17" x14ac:dyDescent="0.2">
      <c r="A449" s="47"/>
      <c r="C449" s="47"/>
      <c r="D449" s="48"/>
      <c r="E449" s="48"/>
      <c r="F449" s="48"/>
      <c r="G449" s="48"/>
      <c r="I449" s="48"/>
      <c r="J449" s="39"/>
      <c r="N449" s="55"/>
      <c r="O449" s="55"/>
      <c r="P449" s="50"/>
      <c r="Q449" s="48"/>
    </row>
    <row r="450" spans="1:17" x14ac:dyDescent="0.2">
      <c r="A450" s="47"/>
      <c r="C450" s="47"/>
      <c r="D450" s="48"/>
      <c r="E450" s="48"/>
      <c r="F450" s="48"/>
      <c r="G450" s="48"/>
      <c r="I450" s="48"/>
      <c r="J450" s="39"/>
      <c r="N450" s="55"/>
      <c r="O450" s="55"/>
      <c r="P450" s="50"/>
    </row>
    <row r="451" spans="1:17" x14ac:dyDescent="0.2">
      <c r="A451" s="47"/>
      <c r="C451" s="47"/>
      <c r="D451" s="48"/>
      <c r="E451" s="48"/>
      <c r="F451" s="48"/>
      <c r="G451" s="48"/>
      <c r="I451" s="48"/>
      <c r="J451" s="39"/>
      <c r="N451" s="55"/>
      <c r="O451" s="55"/>
      <c r="P451" s="50"/>
    </row>
    <row r="452" spans="1:17" x14ac:dyDescent="0.2">
      <c r="A452" s="47"/>
      <c r="C452" s="47"/>
      <c r="D452" s="48"/>
      <c r="E452" s="48"/>
      <c r="F452" s="48"/>
      <c r="G452" s="48"/>
      <c r="I452" s="48"/>
      <c r="J452" s="39"/>
      <c r="N452" s="55"/>
      <c r="O452" s="55"/>
      <c r="P452" s="50"/>
    </row>
    <row r="453" spans="1:17" x14ac:dyDescent="0.2">
      <c r="A453" s="47"/>
      <c r="C453" s="47"/>
      <c r="D453" s="48"/>
      <c r="E453" s="48"/>
      <c r="F453" s="48"/>
      <c r="G453" s="48"/>
      <c r="I453" s="48"/>
      <c r="J453" s="39"/>
      <c r="N453" s="55"/>
      <c r="O453" s="55"/>
      <c r="P453" s="50"/>
    </row>
    <row r="454" spans="1:17" x14ac:dyDescent="0.2">
      <c r="A454" s="47"/>
      <c r="C454" s="47"/>
      <c r="D454" s="48"/>
      <c r="E454" s="48"/>
      <c r="F454" s="48"/>
      <c r="G454" s="48"/>
      <c r="I454" s="48"/>
      <c r="J454" s="39"/>
      <c r="N454" s="55"/>
      <c r="O454" s="55"/>
      <c r="P454" s="50"/>
    </row>
    <row r="455" spans="1:17" x14ac:dyDescent="0.2">
      <c r="A455" s="47"/>
      <c r="C455" s="47"/>
      <c r="D455" s="48"/>
      <c r="E455" s="48"/>
      <c r="F455" s="48"/>
      <c r="G455" s="48"/>
      <c r="I455" s="48"/>
      <c r="J455" s="39"/>
      <c r="N455" s="55"/>
      <c r="O455" s="55"/>
      <c r="P455" s="50"/>
    </row>
    <row r="456" spans="1:17" x14ac:dyDescent="0.2">
      <c r="A456" s="47"/>
      <c r="C456" s="47"/>
      <c r="D456" s="48"/>
      <c r="E456" s="48"/>
      <c r="F456" s="48"/>
      <c r="G456" s="48"/>
      <c r="I456" s="48"/>
      <c r="J456" s="39"/>
      <c r="N456" s="55"/>
      <c r="O456" s="55"/>
      <c r="P456" s="50"/>
    </row>
    <row r="457" spans="1:17" x14ac:dyDescent="0.2">
      <c r="A457" s="47"/>
      <c r="C457" s="47"/>
      <c r="D457" s="48"/>
      <c r="E457" s="48"/>
      <c r="F457" s="48"/>
      <c r="G457" s="48"/>
      <c r="I457" s="48"/>
      <c r="J457" s="39"/>
      <c r="N457" s="55"/>
      <c r="O457" s="55"/>
      <c r="P457" s="50"/>
    </row>
    <row r="458" spans="1:17" x14ac:dyDescent="0.2">
      <c r="A458" s="47"/>
      <c r="C458" s="47"/>
      <c r="D458" s="48"/>
      <c r="E458" s="48"/>
      <c r="F458" s="48"/>
      <c r="G458" s="48"/>
      <c r="I458" s="48"/>
      <c r="J458" s="39"/>
      <c r="N458" s="55"/>
      <c r="O458" s="55"/>
      <c r="P458" s="50"/>
    </row>
    <row r="459" spans="1:17" x14ac:dyDescent="0.2">
      <c r="A459" s="47"/>
      <c r="C459" s="47"/>
      <c r="D459" s="48"/>
      <c r="E459" s="48"/>
      <c r="F459" s="48"/>
      <c r="G459" s="48"/>
      <c r="I459" s="48"/>
      <c r="J459" s="39"/>
      <c r="N459" s="55"/>
      <c r="O459" s="55"/>
      <c r="P459" s="50"/>
    </row>
    <row r="460" spans="1:17" x14ac:dyDescent="0.2">
      <c r="A460" s="47"/>
      <c r="C460" s="47"/>
      <c r="D460" s="48"/>
      <c r="E460" s="48"/>
      <c r="F460" s="47"/>
      <c r="G460" s="47"/>
      <c r="I460" s="48"/>
      <c r="J460" s="39"/>
      <c r="N460" s="55"/>
      <c r="O460" s="55"/>
      <c r="P460" s="50"/>
    </row>
    <row r="461" spans="1:17" x14ac:dyDescent="0.2">
      <c r="A461" s="47"/>
      <c r="C461" s="47"/>
      <c r="D461" s="48"/>
      <c r="E461" s="48"/>
      <c r="F461" s="48"/>
      <c r="G461" s="48"/>
      <c r="I461" s="48"/>
      <c r="J461" s="39"/>
      <c r="N461" s="55"/>
      <c r="O461" s="55"/>
      <c r="P461" s="50"/>
    </row>
    <row r="462" spans="1:17" x14ac:dyDescent="0.2">
      <c r="A462" s="47"/>
      <c r="C462" s="47"/>
      <c r="D462" s="48"/>
      <c r="E462" s="48"/>
      <c r="F462" s="48"/>
      <c r="G462" s="48"/>
      <c r="I462" s="48"/>
      <c r="J462" s="39"/>
      <c r="N462" s="55"/>
      <c r="O462" s="55"/>
      <c r="P462" s="50"/>
      <c r="Q462" s="48"/>
    </row>
    <row r="463" spans="1:17" x14ac:dyDescent="0.2">
      <c r="A463" s="47"/>
      <c r="C463" s="47"/>
      <c r="D463" s="48"/>
      <c r="E463" s="48"/>
      <c r="F463" s="48"/>
      <c r="G463" s="48"/>
      <c r="I463" s="48"/>
      <c r="J463" s="39"/>
      <c r="N463" s="55"/>
      <c r="O463" s="55"/>
      <c r="P463" s="50"/>
      <c r="Q463" s="48"/>
    </row>
    <row r="464" spans="1:17" x14ac:dyDescent="0.2">
      <c r="A464" s="47"/>
      <c r="C464" s="47"/>
      <c r="D464" s="48"/>
      <c r="E464" s="48"/>
      <c r="F464" s="48"/>
      <c r="G464" s="48"/>
      <c r="I464" s="48"/>
      <c r="J464" s="39"/>
      <c r="N464" s="55"/>
      <c r="O464" s="55"/>
      <c r="P464" s="50"/>
      <c r="Q464" s="48"/>
    </row>
    <row r="465" spans="1:17" x14ac:dyDescent="0.2">
      <c r="A465" s="47"/>
      <c r="C465" s="47"/>
      <c r="D465" s="48"/>
      <c r="E465" s="48"/>
      <c r="F465" s="48"/>
      <c r="G465" s="48"/>
      <c r="I465" s="48"/>
      <c r="J465" s="39"/>
      <c r="N465" s="55"/>
      <c r="O465" s="55"/>
      <c r="P465" s="50"/>
      <c r="Q465" s="48"/>
    </row>
    <row r="466" spans="1:17" x14ac:dyDescent="0.2">
      <c r="A466" s="47"/>
      <c r="C466" s="47"/>
      <c r="D466" s="48"/>
      <c r="E466" s="48"/>
      <c r="F466" s="48"/>
      <c r="G466" s="48"/>
      <c r="I466" s="48"/>
      <c r="J466" s="39"/>
      <c r="N466" s="55"/>
      <c r="O466" s="55"/>
      <c r="P466" s="50"/>
      <c r="Q466" s="48"/>
    </row>
  </sheetData>
  <dataValidations count="2">
    <dataValidation type="list" allowBlank="1" showInputMessage="1" sqref="C270:C321 C323:C356 C20 C361:C466 C105:C159 C42 C68" xr:uid="{8C405A5E-7043-445E-843A-77F75AAA649B}">
      <formula1>"Critical Error,Error,Warning"</formula1>
    </dataValidation>
    <dataValidation type="list" allowBlank="1" showInputMessage="1" showErrorMessage="1" sqref="C322 C160:C269 C325 C357:C360 C21:C41 C43:C67 C2:C19 C69:C104" xr:uid="{EA50A853-E1EC-4CC3-AC83-044F98363F81}">
      <formula1>"Critical Error, Error, Warning"</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7A87C-3553-4505-86D7-E35A1A59974A}">
  <dimension ref="A1:H7"/>
  <sheetViews>
    <sheetView workbookViewId="0">
      <selection activeCell="H5" sqref="H5"/>
    </sheetView>
  </sheetViews>
  <sheetFormatPr defaultRowHeight="15" x14ac:dyDescent="0.25"/>
  <cols>
    <col min="2" max="2" width="10.5703125" customWidth="1"/>
    <col min="3" max="3" width="13.85546875" customWidth="1"/>
    <col min="4" max="4" width="11.28515625" customWidth="1"/>
    <col min="5" max="5" width="9.85546875" customWidth="1"/>
    <col min="6" max="6" width="19.85546875" customWidth="1"/>
    <col min="7" max="7" width="19.42578125" customWidth="1"/>
    <col min="8" max="8" width="74.42578125" customWidth="1"/>
  </cols>
  <sheetData>
    <row r="1" spans="1:8" x14ac:dyDescent="0.25">
      <c r="A1" s="71" t="s">
        <v>401</v>
      </c>
      <c r="B1" s="71" t="s">
        <v>402</v>
      </c>
      <c r="C1" s="71" t="s">
        <v>403</v>
      </c>
      <c r="D1" s="72" t="s">
        <v>404</v>
      </c>
      <c r="E1" s="71" t="s">
        <v>405</v>
      </c>
      <c r="F1" s="71"/>
      <c r="G1" s="71" t="s">
        <v>406</v>
      </c>
      <c r="H1" s="73" t="s">
        <v>407</v>
      </c>
    </row>
    <row r="2" spans="1:8" x14ac:dyDescent="0.25">
      <c r="A2" t="s">
        <v>27</v>
      </c>
      <c r="B2" s="74">
        <v>45586</v>
      </c>
      <c r="C2" s="74" t="s">
        <v>408</v>
      </c>
      <c r="D2" s="75">
        <v>1001</v>
      </c>
      <c r="E2">
        <v>1019</v>
      </c>
      <c r="G2" s="76" t="s">
        <v>409</v>
      </c>
      <c r="H2" s="77" t="s">
        <v>415</v>
      </c>
    </row>
    <row r="3" spans="1:8" ht="30" x14ac:dyDescent="0.25">
      <c r="A3" t="s">
        <v>27</v>
      </c>
      <c r="B3" s="74">
        <v>45586</v>
      </c>
      <c r="C3" t="s">
        <v>410</v>
      </c>
      <c r="D3" s="75">
        <v>2001</v>
      </c>
      <c r="E3">
        <v>2022</v>
      </c>
      <c r="H3" s="77" t="s">
        <v>416</v>
      </c>
    </row>
    <row r="4" spans="1:8" ht="135" x14ac:dyDescent="0.25">
      <c r="A4" t="s">
        <v>27</v>
      </c>
      <c r="B4" s="74">
        <v>45586</v>
      </c>
      <c r="C4" t="s">
        <v>411</v>
      </c>
      <c r="D4" s="75">
        <v>3001</v>
      </c>
      <c r="E4">
        <v>3026</v>
      </c>
      <c r="H4" s="77" t="s">
        <v>574</v>
      </c>
    </row>
    <row r="5" spans="1:8" x14ac:dyDescent="0.25">
      <c r="A5" t="s">
        <v>27</v>
      </c>
      <c r="B5" s="74">
        <v>45586</v>
      </c>
      <c r="C5" t="s">
        <v>412</v>
      </c>
      <c r="D5" s="75">
        <v>4001</v>
      </c>
      <c r="E5">
        <v>4012</v>
      </c>
      <c r="H5" s="77"/>
    </row>
    <row r="6" spans="1:8" x14ac:dyDescent="0.25">
      <c r="A6" t="s">
        <v>27</v>
      </c>
      <c r="B6" s="74">
        <v>45586</v>
      </c>
      <c r="C6" t="s">
        <v>413</v>
      </c>
      <c r="D6" s="75">
        <v>5001</v>
      </c>
      <c r="E6">
        <v>5019</v>
      </c>
      <c r="H6" s="77"/>
    </row>
    <row r="7" spans="1:8" x14ac:dyDescent="0.25">
      <c r="A7" t="s">
        <v>27</v>
      </c>
      <c r="B7" s="74">
        <v>45586</v>
      </c>
      <c r="C7" t="s">
        <v>414</v>
      </c>
      <c r="D7" s="75">
        <v>9001</v>
      </c>
      <c r="E7">
        <v>9026</v>
      </c>
      <c r="H7" s="7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S100ValiSpec metadata</vt:lpstr>
      <vt:lpstr>S-111</vt:lpstr>
      <vt:lpstr>Legend+Tracking+Notes(Internal)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Raphael Malyankar</cp:lastModifiedBy>
  <dcterms:created xsi:type="dcterms:W3CDTF">2024-06-25T09:20:59Z</dcterms:created>
  <dcterms:modified xsi:type="dcterms:W3CDTF">2024-10-24T00:15:16Z</dcterms:modified>
</cp:coreProperties>
</file>