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Gregory.Seroka\Documents\ECDIS\Validation Checks\S-158_111\"/>
    </mc:Choice>
  </mc:AlternateContent>
  <xr:revisionPtr revIDLastSave="0" documentId="13_ncr:1_{75FD1287-3898-419E-9D61-BF1F7212141A}" xr6:coauthVersionLast="47" xr6:coauthVersionMax="47" xr10:uidLastSave="{00000000-0000-0000-0000-000000000000}"/>
  <bookViews>
    <workbookView xWindow="28680" yWindow="-2025" windowWidth="29040" windowHeight="15720" xr2:uid="{D500D42E-56ED-44C2-B321-3F3845968AA3}"/>
  </bookViews>
  <sheets>
    <sheet name="S100ValiSpec metadata" sheetId="11" r:id="rId1"/>
    <sheet name="S-111" sheetId="14" r:id="rId2"/>
    <sheet name="Legend+Tracking+Notes(Internal)" sheetId="19" r:id="rId3"/>
  </sheets>
  <externalReferences>
    <externalReference r:id="rId4"/>
  </externalReferences>
  <definedNames>
    <definedName name="_xlnm._FilterDatabase" localSheetId="1" hidden="1">'S-111'!#REF!</definedName>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5" i="14" l="1"/>
  <c r="B125" i="14"/>
  <c r="A126" i="14"/>
  <c r="B126" i="14"/>
  <c r="A127" i="14"/>
  <c r="B127" i="14"/>
  <c r="A128" i="14"/>
  <c r="B128" i="14"/>
  <c r="A129" i="14"/>
  <c r="B129" i="14"/>
  <c r="A130" i="14"/>
  <c r="B130" i="14"/>
  <c r="A131" i="14"/>
  <c r="B131" i="14"/>
  <c r="A132" i="14"/>
  <c r="B132" i="14"/>
  <c r="A133" i="14"/>
  <c r="B133" i="14"/>
  <c r="A134" i="14"/>
  <c r="B134" i="14"/>
  <c r="A135" i="14"/>
  <c r="B135" i="14"/>
  <c r="A136" i="14"/>
  <c r="B136" i="14"/>
  <c r="A137" i="14"/>
  <c r="B137" i="14"/>
  <c r="A138" i="14"/>
  <c r="B138" i="14"/>
  <c r="A139" i="14"/>
  <c r="B139" i="14"/>
  <c r="A140" i="14"/>
  <c r="B140" i="14"/>
  <c r="A141" i="14"/>
  <c r="B141" i="14"/>
  <c r="A142" i="14"/>
  <c r="B142" i="14"/>
  <c r="A143" i="14"/>
  <c r="B143" i="14"/>
  <c r="A144" i="14"/>
  <c r="B144" i="14"/>
  <c r="A145" i="14"/>
  <c r="B145" i="14"/>
  <c r="A146" i="14"/>
  <c r="B146" i="14"/>
  <c r="A147" i="14"/>
  <c r="B147" i="14"/>
  <c r="A148" i="14"/>
  <c r="B148" i="14"/>
  <c r="A149" i="14"/>
  <c r="B149" i="14"/>
  <c r="B124" i="14"/>
  <c r="A124" i="14"/>
  <c r="A90" i="14"/>
  <c r="B90" i="14"/>
  <c r="A91" i="14"/>
  <c r="B91" i="14"/>
  <c r="A92" i="14"/>
  <c r="B92" i="14"/>
  <c r="A93" i="14"/>
  <c r="B93" i="14"/>
  <c r="A94" i="14"/>
  <c r="B94" i="14"/>
  <c r="A95" i="14"/>
  <c r="B95" i="14"/>
  <c r="A96" i="14"/>
  <c r="B96" i="14"/>
  <c r="A97" i="14"/>
  <c r="B97" i="14"/>
  <c r="A98" i="14"/>
  <c r="B98" i="14"/>
  <c r="A99" i="14"/>
  <c r="B99" i="14"/>
  <c r="A100" i="14"/>
  <c r="B100" i="14"/>
  <c r="A101" i="14"/>
  <c r="B101" i="14"/>
  <c r="A102" i="14"/>
  <c r="B102" i="14"/>
  <c r="A103" i="14"/>
  <c r="B103" i="14"/>
  <c r="A104" i="14"/>
  <c r="B104" i="14"/>
  <c r="A105" i="14"/>
  <c r="B105" i="14"/>
  <c r="A106" i="14"/>
  <c r="B106" i="14"/>
  <c r="A107" i="14"/>
  <c r="B107" i="14"/>
  <c r="A108" i="14"/>
  <c r="B108" i="14"/>
  <c r="A109" i="14"/>
  <c r="B109" i="14"/>
  <c r="A110" i="14"/>
  <c r="B110" i="14"/>
  <c r="A111" i="14"/>
  <c r="B111" i="14"/>
  <c r="A112" i="14"/>
  <c r="B112" i="14"/>
  <c r="A113" i="14"/>
  <c r="B113" i="14"/>
  <c r="A114" i="14"/>
  <c r="B114" i="14"/>
  <c r="A115" i="14"/>
  <c r="B115" i="14"/>
  <c r="A116" i="14"/>
  <c r="B116" i="14"/>
  <c r="A117" i="14"/>
  <c r="B117" i="14"/>
  <c r="A118" i="14"/>
  <c r="B118" i="14"/>
  <c r="A119" i="14"/>
  <c r="B119" i="14"/>
  <c r="A120" i="14"/>
  <c r="B120" i="14"/>
  <c r="A121" i="14"/>
  <c r="B121" i="14"/>
  <c r="A122" i="14"/>
  <c r="B122" i="14"/>
  <c r="A123" i="14"/>
  <c r="B123" i="14"/>
  <c r="B89" i="14"/>
  <c r="A89" i="14"/>
  <c r="A78" i="14"/>
  <c r="B78" i="14"/>
  <c r="A79" i="14"/>
  <c r="B79" i="14"/>
  <c r="A80" i="14"/>
  <c r="B80" i="14"/>
  <c r="A81" i="14"/>
  <c r="B81" i="14"/>
  <c r="A82" i="14"/>
  <c r="B82" i="14"/>
  <c r="A83" i="14"/>
  <c r="B83" i="14"/>
  <c r="A84" i="14"/>
  <c r="B84" i="14"/>
  <c r="A85" i="14"/>
  <c r="B85" i="14"/>
  <c r="A86" i="14"/>
  <c r="B86" i="14"/>
  <c r="A87" i="14"/>
  <c r="B87" i="14"/>
  <c r="A88" i="14"/>
  <c r="B88" i="14"/>
  <c r="B77" i="14"/>
  <c r="A77" i="14"/>
  <c r="A49" i="14"/>
  <c r="B49" i="14"/>
  <c r="A50" i="14"/>
  <c r="B50" i="14"/>
  <c r="A51" i="14"/>
  <c r="B51" i="14"/>
  <c r="A52" i="14"/>
  <c r="B52" i="14"/>
  <c r="A53" i="14"/>
  <c r="B53" i="14"/>
  <c r="A54" i="14"/>
  <c r="B54" i="14"/>
  <c r="A55" i="14"/>
  <c r="B55" i="14"/>
  <c r="A56" i="14"/>
  <c r="B56" i="14"/>
  <c r="A57" i="14"/>
  <c r="B57" i="14"/>
  <c r="A58" i="14"/>
  <c r="B58" i="14"/>
  <c r="A59" i="14"/>
  <c r="B59" i="14"/>
  <c r="A60" i="14"/>
  <c r="B60" i="14"/>
  <c r="A61" i="14"/>
  <c r="B61" i="14"/>
  <c r="A62" i="14"/>
  <c r="B62" i="14"/>
  <c r="A63" i="14"/>
  <c r="B63" i="14"/>
  <c r="A64" i="14"/>
  <c r="B64" i="14"/>
  <c r="A65" i="14"/>
  <c r="B65" i="14"/>
  <c r="A66" i="14"/>
  <c r="B66" i="14"/>
  <c r="A67" i="14"/>
  <c r="B67" i="14"/>
  <c r="A68" i="14"/>
  <c r="B68" i="14"/>
  <c r="A69" i="14"/>
  <c r="B69" i="14"/>
  <c r="A70" i="14"/>
  <c r="B70" i="14"/>
  <c r="A71" i="14"/>
  <c r="B71" i="14"/>
  <c r="A72" i="14"/>
  <c r="B72" i="14"/>
  <c r="A73" i="14"/>
  <c r="B73" i="14"/>
  <c r="A74" i="14"/>
  <c r="B74" i="14"/>
  <c r="A75" i="14"/>
  <c r="B75" i="14"/>
  <c r="A76" i="14"/>
  <c r="B76" i="14"/>
  <c r="B48" i="14"/>
  <c r="A48" i="14"/>
  <c r="B33" i="14"/>
  <c r="A33" i="14"/>
  <c r="A34" i="14" l="1"/>
  <c r="B34" i="14"/>
  <c r="B23" i="14"/>
  <c r="B24" i="14"/>
  <c r="B25" i="14"/>
  <c r="B26" i="14"/>
  <c r="B27" i="14"/>
  <c r="B28" i="14"/>
  <c r="B29" i="14"/>
  <c r="B30" i="14"/>
  <c r="B31" i="14"/>
  <c r="B32" i="14"/>
  <c r="B35" i="14"/>
  <c r="B36" i="14"/>
  <c r="B37" i="14"/>
  <c r="B38" i="14"/>
  <c r="B39" i="14"/>
  <c r="B40" i="14"/>
  <c r="B41" i="14"/>
  <c r="B42" i="14"/>
  <c r="B43" i="14"/>
  <c r="B44" i="14"/>
  <c r="B45" i="14"/>
  <c r="B46" i="14"/>
  <c r="B47" i="14"/>
  <c r="B22" i="14"/>
  <c r="B3" i="14"/>
  <c r="B4" i="14"/>
  <c r="B5" i="14"/>
  <c r="B6" i="14"/>
  <c r="B7" i="14"/>
  <c r="B8" i="14"/>
  <c r="B9" i="14"/>
  <c r="B10" i="14"/>
  <c r="B11" i="14"/>
  <c r="B12" i="14"/>
  <c r="B13" i="14"/>
  <c r="B14" i="14"/>
  <c r="B15" i="14"/>
  <c r="B16" i="14"/>
  <c r="B17" i="14"/>
  <c r="B18" i="14"/>
  <c r="B19" i="14"/>
  <c r="B20" i="14"/>
  <c r="B21" i="14"/>
  <c r="B2" i="14"/>
  <c r="A23" i="14"/>
  <c r="A24" i="14"/>
  <c r="A25" i="14"/>
  <c r="A26" i="14"/>
  <c r="A27" i="14"/>
  <c r="A28" i="14"/>
  <c r="A29" i="14"/>
  <c r="A30" i="14"/>
  <c r="A31" i="14"/>
  <c r="A32" i="14"/>
  <c r="A35" i="14"/>
  <c r="A36" i="14"/>
  <c r="A37" i="14"/>
  <c r="A38" i="14"/>
  <c r="A39" i="14"/>
  <c r="A40" i="14"/>
  <c r="A41" i="14"/>
  <c r="A42" i="14"/>
  <c r="A43" i="14"/>
  <c r="A44" i="14"/>
  <c r="A45" i="14"/>
  <c r="A46" i="14"/>
  <c r="A47" i="14"/>
  <c r="A22" i="14"/>
  <c r="A19" i="14"/>
  <c r="A2" i="14" l="1"/>
  <c r="M9" i="14" s="1"/>
  <c r="M112" i="14"/>
  <c r="M106" i="14"/>
  <c r="M109" i="14"/>
  <c r="M90" i="14"/>
  <c r="M80" i="14"/>
  <c r="M78" i="14"/>
  <c r="M75" i="14"/>
  <c r="M64" i="14"/>
  <c r="M73" i="14"/>
  <c r="M53" i="14"/>
  <c r="M57" i="14"/>
  <c r="M49" i="14"/>
  <c r="M42" i="14"/>
  <c r="M40" i="14"/>
  <c r="M37" i="14"/>
  <c r="M25" i="14"/>
  <c r="A21" i="14"/>
  <c r="A20" i="14"/>
  <c r="A18" i="14"/>
  <c r="A17" i="14"/>
  <c r="A16" i="14"/>
  <c r="A15" i="14"/>
  <c r="A14" i="14"/>
  <c r="A13" i="14"/>
  <c r="M14" i="14" s="1"/>
  <c r="A12" i="14"/>
  <c r="A11" i="14"/>
  <c r="M13" i="14" s="1"/>
  <c r="A10" i="14"/>
  <c r="M12" i="14" s="1"/>
  <c r="A9" i="14"/>
  <c r="M10" i="14" s="1"/>
  <c r="A8" i="14"/>
  <c r="A7" i="14"/>
  <c r="A6" i="14"/>
  <c r="A5" i="14"/>
  <c r="A4" i="14"/>
  <c r="A3" i="14"/>
  <c r="M117" i="14" l="1"/>
  <c r="M118" i="14"/>
  <c r="M111" i="14"/>
  <c r="M119" i="14"/>
  <c r="M116" i="14"/>
  <c r="M16" i="14"/>
  <c r="M115" i="14"/>
  <c r="M113" i="14"/>
  <c r="M114" i="14"/>
  <c r="M104" i="14"/>
  <c r="M105" i="14"/>
  <c r="M122" i="14"/>
  <c r="M107" i="14"/>
  <c r="M108" i="14"/>
  <c r="M110" i="14"/>
  <c r="M85" i="14"/>
  <c r="M83" i="14"/>
  <c r="M84" i="14"/>
  <c r="M86" i="14"/>
  <c r="M79" i="14"/>
  <c r="M87" i="14"/>
  <c r="M62" i="14"/>
  <c r="M61" i="14"/>
  <c r="M88" i="14"/>
  <c r="M123" i="14"/>
  <c r="M17" i="14"/>
  <c r="M18" i="14"/>
  <c r="M11" i="14"/>
  <c r="M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B40DED09-8281-46B3-B0C0-8C5CAE7C9B4D}">
      <text>
        <r>
          <rPr>
            <b/>
            <sz val="9"/>
            <color indexed="81"/>
            <rFont val="Tahoma"/>
            <family val="2"/>
          </rPr>
          <t>Elizabeth Helen Hahessy:</t>
        </r>
        <r>
          <rPr>
            <sz val="9"/>
            <color indexed="81"/>
            <rFont val="Tahoma"/>
            <family val="2"/>
          </rPr>
          <t xml:space="preserve">
(will be deleted at a time to be agreed upon)</t>
        </r>
      </text>
    </comment>
    <comment ref="D1" authorId="1" shapeId="0" xr:uid="{986CE22A-8DC7-472B-AD1B-0C3402E6102B}">
      <text>
        <r>
          <rPr>
            <b/>
            <sz val="9"/>
            <color indexed="81"/>
            <rFont val="Tahoma"/>
            <family val="2"/>
          </rPr>
          <t>Raphael Malyankar:</t>
        </r>
        <r>
          <rPr>
            <sz val="9"/>
            <color indexed="81"/>
            <rFont val="Tahoma"/>
            <family val="2"/>
          </rPr>
          <t xml:space="preserve">
All Check message entries are new, either originals, or originals developed by the S-101 team, or derived from S-58 messages.</t>
        </r>
      </text>
    </comment>
  </commentList>
</comments>
</file>

<file path=xl/sharedStrings.xml><?xml version="1.0" encoding="utf-8"?>
<sst xmlns="http://schemas.openxmlformats.org/spreadsheetml/2006/main" count="1493" uniqueCount="649">
  <si>
    <t>Classification</t>
  </si>
  <si>
    <t>Check ID</t>
  </si>
  <si>
    <t>Introduced</t>
  </si>
  <si>
    <t>Modified</t>
  </si>
  <si>
    <t>Check Description</t>
  </si>
  <si>
    <t>Deleted</t>
  </si>
  <si>
    <t>Data Quality Measure</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</si>
  <si>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</si>
  <si>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</si>
  <si>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</si>
  <si>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</si>
  <si>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</si>
  <si>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</si>
  <si>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</si>
  <si>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</si>
  <si>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</si>
  <si>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</si>
  <si>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</si>
  <si>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</si>
  <si>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</si>
  <si>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</si>
  <si>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</si>
  <si>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</si>
  <si>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</si>
  <si>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</si>
  <si>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</si>
  <si>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</si>
  <si>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Metadata of S-100 Validation Check Specification</t>
  </si>
  <si>
    <t>Uploaded Date (internal use)</t>
  </si>
  <si>
    <t>Old Dev ID (Internal use)</t>
  </si>
  <si>
    <t>...</t>
  </si>
  <si>
    <t>No feature information group</t>
  </si>
  <si>
    <t>No featureCode array in feature information group</t>
  </si>
  <si>
    <t>Feature information dataset for &lt;FX&gt; missing</t>
  </si>
  <si>
    <t>No feature instances for &lt;FX&gt;</t>
  </si>
  <si>
    <t>Feature information dataset component type error for &lt;FX&gt;</t>
  </si>
  <si>
    <t>Extra element in root group</t>
  </si>
  <si>
    <t>Root group structural error, must be corrected before further checks can be processed</t>
  </si>
  <si>
    <t>FOR EACH &lt;FX&gt;, IF the root group does not contain a group member of the same name &lt;FX&gt;</t>
  </si>
  <si>
    <t>IF there are attributes, datasets, or groups other than those allowed in the product specification</t>
  </si>
  <si>
    <t>Add feature information group</t>
  </si>
  <si>
    <t>Add missing general metadata attribute</t>
  </si>
  <si>
    <t>Add featureCode array to feature information group</t>
  </si>
  <si>
    <t>Add entry to featureCode</t>
  </si>
  <si>
    <t>Add feature information dataset in Group_F</t>
  </si>
  <si>
    <t>Confirm omission of instances of the specified feature type from the dataset</t>
  </si>
  <si>
    <t>Correct root group structure before proceeding to next phase</t>
  </si>
  <si>
    <t>N/A</t>
  </si>
  <si>
    <t>--</t>
  </si>
  <si>
    <t>Feature container group does not have the axisNames dataset, or the axisNames dataset does not have the correct dimensions</t>
  </si>
  <si>
    <t>The number of feature instance groups in &lt;FTYPE&gt; does not match the value of attribute numInstances</t>
  </si>
  <si>
    <t>Sequencing rule scanDirection contents do not match axis names</t>
  </si>
  <si>
    <t>Feature container group error, must be corrected before feature instance checks can be processed</t>
  </si>
  <si>
    <t>IF there are no groups named &lt;FTYPE&gt;.N</t>
  </si>
  <si>
    <t>IF the number of groups named &lt;FTYPE&gt;.N is not equal to the value of attribute numInstances</t>
  </si>
  <si>
    <t>Add or correct the axisNames dataset</t>
  </si>
  <si>
    <t>Correct the value of sequencingRule.scanDirection</t>
  </si>
  <si>
    <t>Correct error in bounding box attributes</t>
  </si>
  <si>
    <t>Correct value</t>
  </si>
  <si>
    <t>Correct value of attribute</t>
  </si>
  <si>
    <t>Add attribute or correct value</t>
  </si>
  <si>
    <t>Confirm or correct values of spacing, bounds, and numbers of grid points along grid axes</t>
  </si>
  <si>
    <t>Confirm or correct values of bounding box and grid origin</t>
  </si>
  <si>
    <t>Correct the values in startSequence</t>
  </si>
  <si>
    <t>Remove or rename extra attribute, dataset, or group, or confirm its permissibility</t>
  </si>
  <si>
    <t>Correct numGRP or values groups</t>
  </si>
  <si>
    <t>Correct &lt;FINST&gt; group structure before proceeding to next phase</t>
  </si>
  <si>
    <t>&lt;FINST&gt;/&lt;FDG&gt; data value out of range</t>
  </si>
  <si>
    <t>IF the value of any component of a values record is outside the range for the corresponding attribute in the &lt;FTYPE&gt; array and not a fill value for the attribute</t>
  </si>
  <si>
    <t>Add values dataset</t>
  </si>
  <si>
    <t>Correct values dataset</t>
  </si>
  <si>
    <t>Correct value in values dataset</t>
  </si>
  <si>
    <t>Annex A</t>
  </si>
  <si>
    <t>Missing general metadata attribute verticalDatum</t>
  </si>
  <si>
    <t>Attribute verticalDatum present but empty or blank.</t>
  </si>
  <si>
    <t>Attribute metaFeatures present but empty or blank.</t>
  </si>
  <si>
    <t>No feature code information in featureCode array</t>
  </si>
  <si>
    <t>Error in feature information dataset for &lt;FX&gt;</t>
  </si>
  <si>
    <t>Feature type is not defined in XML feature catalogue</t>
  </si>
  <si>
    <t>Feature defined in XML feature catalogue but not used in HDF5 dataset</t>
  </si>
  <si>
    <t>Feature attribute defined in the XML feature catalogue is not defined in feature information dataset &lt;FX&gt;</t>
  </si>
  <si>
    <t>P1-4</t>
  </si>
  <si>
    <t>P1-5</t>
  </si>
  <si>
    <t>P1-6</t>
  </si>
  <si>
    <t>P1-7</t>
  </si>
  <si>
    <t>P1-8</t>
  </si>
  <si>
    <t>P1-9</t>
  </si>
  <si>
    <t>P1-10</t>
  </si>
  <si>
    <t>P1-11</t>
  </si>
  <si>
    <t>P1-12</t>
  </si>
  <si>
    <t>P1-13</t>
  </si>
  <si>
    <t>P1-14</t>
  </si>
  <si>
    <t>P1-15</t>
  </si>
  <si>
    <t>P1-16</t>
  </si>
  <si>
    <t>P1-17</t>
  </si>
  <si>
    <t>P1-18</t>
  </si>
  <si>
    <t>P1-19</t>
  </si>
  <si>
    <t>P1-20</t>
  </si>
  <si>
    <t>P1-21</t>
  </si>
  <si>
    <t>P1-22</t>
  </si>
  <si>
    <t>IF the root group does not have exactly one group member named Group_F</t>
  </si>
  <si>
    <t>IF Group_F does not contain a 1-dimensional array named "featureCode"</t>
  </si>
  <si>
    <t>IF Group_F.featureCode contains no entries</t>
  </si>
  <si>
    <t>FOR EACH &lt;FX&gt;, IF Group_F does not contain a feature information dataset of the same name</t>
  </si>
  <si>
    <t>FOR EACH &lt;FIDS&gt;, IF the compound type of the members is different from S-100 Table 10c-8</t>
  </si>
  <si>
    <t>FOR EACH &lt;FX&gt;
FOR EACH attribute in &lt;FIDS&gt;, IF the values do not match the values specified in the product specification</t>
  </si>
  <si>
    <t>FOR EACH feature code in Group_F.featureCode, IF the XML feature catalogue does not contain a feature type with the identical code</t>
  </si>
  <si>
    <t>FOR EACH feature type in the XML feature catalogue, IF the feature code is not in the array Group_F.featureCode</t>
  </si>
  <si>
    <t>Add general metadata attribute verticalDatum</t>
  </si>
  <si>
    <t>Delete attribute or enter value</t>
  </si>
  <si>
    <t>Enter value if depthTypeIndex = 3, otherwise delete attribute</t>
  </si>
  <si>
    <t>Correct general metadata attribute value</t>
  </si>
  <si>
    <t>Correct feature information dataset</t>
  </si>
  <si>
    <t>Correct entry in Group_F.featureCode or in XML feature catalogue</t>
  </si>
  <si>
    <t>Correct XML feature catalogue or feature information dataset</t>
  </si>
  <si>
    <t>Add to Group_F.featureCode or confirm omission from dataset</t>
  </si>
  <si>
    <t>Add attribute to feature information dataset</t>
  </si>
  <si>
    <t>Table 10.2</t>
  </si>
  <si>
    <t>Table 12.1</t>
  </si>
  <si>
    <t>Error in bounding box coordinates in &lt;FINST&gt;</t>
  </si>
  <si>
    <t>Missing attribute numberOfTimes in &lt;FINST&gt;, or value is not an integer &gt; 0</t>
  </si>
  <si>
    <t>Missing attribute timeRecordInterval in &lt;FINST&gt;, or value is not an integer &gt; 0</t>
  </si>
  <si>
    <t>Missing attribute dateTimeOfFirstRecord or dateTimeOfLastRecord in &lt;FINST&gt;, or value is not a DateTime.</t>
  </si>
  <si>
    <t>Inconsistent DateTimes of first/last records in &lt;FINST&gt;</t>
  </si>
  <si>
    <t>Missing attribute numGRP, or value is not an integer &gt; 0</t>
  </si>
  <si>
    <t>Missing attribute numberOfStations, or value is not an integer &gt; 0</t>
  </si>
  <si>
    <t>Missing attribute gridOriginLongitude or gridOriginLatitude in &lt;FINST&gt;, or value out of range</t>
  </si>
  <si>
    <t>Missing attribute gridSpacingLongitudinal or gridSpacingLatitudinal in &lt;FINST&gt;, or value out of range</t>
  </si>
  <si>
    <t>Value of gridSpacingLongitudinal or gridSpacingLatitudinal in &lt;FINST&gt; too high</t>
  </si>
  <si>
    <t>Missing attribute numPointsLongitudinal or numPointsLatitudinal, or invalid value in &lt;FINST&gt;</t>
  </si>
  <si>
    <t>Bounding box and numbers of grid points along axes do not agree with gridSpacingLongitudinal or gridSpacingLatitudinal in &lt;FINST&gt;</t>
  </si>
  <si>
    <t>Grid origin does not coincide with bounding box in &lt;FINST&gt;</t>
  </si>
  <si>
    <t>Missing attribute startSequence, or invalid content for startSequence in &lt;FINST&gt;</t>
  </si>
  <si>
    <t>Values in startSequence in &lt;FINST&gt; are incompatible with the scan direction in sequencingRule for &lt;FTYPE&gt;</t>
  </si>
  <si>
    <t>Missing attribute numberOfNodes or invalid value for numberOfNodes in &lt;FINST&gt;</t>
  </si>
  <si>
    <t>Missing attribute numberOfStations or invalid value for numberOfStations in &lt;FINST&gt;</t>
  </si>
  <si>
    <t>Attribute &lt;name&gt; missing</t>
  </si>
  <si>
    <t>Extra element in Feature instance &lt;FINST&gt;</t>
  </si>
  <si>
    <t>No data value groups in &lt;FINST&gt;</t>
  </si>
  <si>
    <t>Count of values groups does not match attribute numGRP in &lt;FINST&gt;</t>
  </si>
  <si>
    <t>Uncertainty information missing in &lt;FINST&gt;</t>
  </si>
  <si>
    <t>Uncertainty dataset in &lt;FINST&gt; does not match feature information in Group_F</t>
  </si>
  <si>
    <t>&lt;FINST&gt; group structural error, must be corrected before further checks can be processed</t>
  </si>
  <si>
    <t>IF the value of dateTimeOfLastRecord does not coincide with or follow dateTimeOfFirstRecord</t>
  </si>
  <si>
    <t>IF attribute numGRP is not present or does not have an integer value &gt; 0</t>
  </si>
  <si>
    <t>IF any of the product-specific attributes is not present</t>
  </si>
  <si>
    <t>IF the number of values groups Group_NNN in &lt;FINST&gt; does not match the value of attribute numGRP</t>
  </si>
  <si>
    <t>N/S</t>
  </si>
  <si>
    <t>Table 12.3</t>
  </si>
  <si>
    <t>P3-49</t>
  </si>
  <si>
    <t>P3-50</t>
  </si>
  <si>
    <t>P3-51</t>
  </si>
  <si>
    <t>P3-52</t>
  </si>
  <si>
    <t>P3-53</t>
  </si>
  <si>
    <t>P3-54</t>
  </si>
  <si>
    <t>P3-55</t>
  </si>
  <si>
    <t>P3-56</t>
  </si>
  <si>
    <t>P3-57</t>
  </si>
  <si>
    <t>P3-58</t>
  </si>
  <si>
    <t>P3-59</t>
  </si>
  <si>
    <t>P3-60</t>
  </si>
  <si>
    <t>P3-61</t>
  </si>
  <si>
    <t>P3-62</t>
  </si>
  <si>
    <t>P3-63</t>
  </si>
  <si>
    <t>P3-64</t>
  </si>
  <si>
    <t>P3-65</t>
  </si>
  <si>
    <t>P3-66</t>
  </si>
  <si>
    <t>P3-67</t>
  </si>
  <si>
    <t>P3-68</t>
  </si>
  <si>
    <t>P3-69</t>
  </si>
  <si>
    <t>P3-70</t>
  </si>
  <si>
    <t>P3-71</t>
  </si>
  <si>
    <t>P3-72</t>
  </si>
  <si>
    <t>P3-73</t>
  </si>
  <si>
    <t>P3-74</t>
  </si>
  <si>
    <t>P2-25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</si>
  <si>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</si>
  <si>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</si>
  <si>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</si>
  <si>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</si>
  <si>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</si>
  <si>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</si>
  <si>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</si>
  <si>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</si>
  <si>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</si>
  <si>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</si>
  <si>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</si>
  <si>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</si>
  <si>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</si>
  <si>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</si>
  <si>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</si>
  <si>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</si>
  <si>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</si>
  <si>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</si>
  <si>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</si>
  <si>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</si>
  <si>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</si>
  <si>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Missing or invalid feature container attribute dataCodingFormat</t>
  </si>
  <si>
    <t>Missing or invalid feature container attribute dimension</t>
  </si>
  <si>
    <t>Attribute commonPointRule is missing, invalid, or does not have one of the allowed values.</t>
  </si>
  <si>
    <t>Value of attribute commonPointRule is not as recommended</t>
  </si>
  <si>
    <t>Attribute horizontal or vertical position uncertainty missing or invalid.</t>
  </si>
  <si>
    <t>Attribute timeUncertainty is missing or invalid.</t>
  </si>
  <si>
    <t>Attribute numInstances is missing or invalid.</t>
  </si>
  <si>
    <t>Invalid attribute &lt;name&gt;.</t>
  </si>
  <si>
    <t>Attribute minDatasetCurrentSpeed (maxDatasetCurrentSpeed) missing or invalid.</t>
  </si>
  <si>
    <t>Attribute typeOfCurrentData missing or invalid.</t>
  </si>
  <si>
    <t>No instance groups in &lt;FTYPE&gt;</t>
  </si>
  <si>
    <t>Sequencing rule type not present, of wrong datatype, or has an invalid value</t>
  </si>
  <si>
    <t>Invalid attribute interpolationType</t>
  </si>
  <si>
    <t>Interpolation type is not used for dataCodingFormat 1, 4, or 8</t>
  </si>
  <si>
    <t>Extra element in Feature container &lt;FTYPE&gt;</t>
  </si>
  <si>
    <t>IF attribute dataCodingFormat is not found or not of the correct datatype or does not have one of the allowed values</t>
  </si>
  <si>
    <t>IF attribute dimension is not found or not of the correct datatype or does not have the value specified in the product specification</t>
  </si>
  <si>
    <t>IF attribute commonPointRule is not found or not of the correct datatype or does not have one of the allowed values specified in the product specification</t>
  </si>
  <si>
    <t>IF attribute commonPointRule does not have the value recommended in the respective Product Specification.</t>
  </si>
  <si>
    <t>IF attribute horizontalPositionUncertainty and verticalUncertainty are not found or not of the correct datatype or do not have values in the allowed ranges or the fill value.</t>
  </si>
  <si>
    <t>IF attribute timeUncertainty is mandatory but not found or found and not of the correct datatype or does not have a value in the allowed range or the fill value.</t>
  </si>
  <si>
    <t>IF attribute numInstances is not found or not of the correct datatype or does not have value &gt; 0</t>
  </si>
  <si>
    <t>IF attribute minDatasetCurrentSpeed (maxDatasetCurrentSpeed) is not found or not of the correct datatype or does not have value = -1.0 or value &gt; 0.</t>
  </si>
  <si>
    <t>IF attribute typeOfCurrentData is not found or not of the correct datatype or does not have one of the allowed values specified in the product specification</t>
  </si>
  <si>
    <t>IF dataset axisNames is not found or does not have the correct rank and datatype, or has length ≠ DIM</t>
  </si>
  <si>
    <t>Add Positioning group</t>
  </si>
  <si>
    <t>Add spatial data in Positioning group</t>
  </si>
  <si>
    <t>Correct geometryValues array or dimension attribute in &lt;FTYPE&gt;</t>
  </si>
  <si>
    <t>Correct geometryValues array</t>
  </si>
  <si>
    <t>Add spatial data required for TIN</t>
  </si>
  <si>
    <t>Use of an adjacency dataset is optional</t>
  </si>
  <si>
    <t>Correct precision of coordinates in geometryValues</t>
  </si>
  <si>
    <t>Correct coordinate values</t>
  </si>
  <si>
    <t>Table 10.4</t>
  </si>
  <si>
    <t>Table 12.2</t>
  </si>
  <si>
    <t>Add or correct attribute dataCodingFormat</t>
  </si>
  <si>
    <t>Add or correct attribute dimension</t>
  </si>
  <si>
    <t>Add or correct attribute commonPointRule</t>
  </si>
  <si>
    <t>Verify setting of attribute commonPointRule</t>
  </si>
  <si>
    <t>Add or correct attribute timeUncertainty.</t>
  </si>
  <si>
    <t>Add or correct attribute numInstances.</t>
  </si>
  <si>
    <t>Correct datatype of &lt;name&gt;</t>
  </si>
  <si>
    <t>Correct value of &lt;name&gt; or remove optional attribute</t>
  </si>
  <si>
    <t>Add attribute minDatasetCurrentSpeed or maxdatasetCurrentSpeed or correct value</t>
  </si>
  <si>
    <t>Add or correct attribute typeOfCurrentData</t>
  </si>
  <si>
    <t>Add instance groups</t>
  </si>
  <si>
    <t>Add sequencingRule.type or correct its datatype or value</t>
  </si>
  <si>
    <t>Add sequencingRule.scanDirection or correct its datatype</t>
  </si>
  <si>
    <t>Add attribute interpolationType</t>
  </si>
  <si>
    <t>Correct value of attribute interpolationType</t>
  </si>
  <si>
    <t>Remove attribute interpolationType</t>
  </si>
  <si>
    <t>Add attribute(s) or correct value</t>
  </si>
  <si>
    <t>Correct values of dateTimeOfFirstRecord and dateTimeOfLastRecord</t>
  </si>
  <si>
    <t>Add attribute</t>
  </si>
  <si>
    <t>Add value group(s)</t>
  </si>
  <si>
    <t>Correct uncertainty dataset</t>
  </si>
  <si>
    <t>P4-77</t>
  </si>
  <si>
    <t>P4-78</t>
  </si>
  <si>
    <t>P4-79</t>
  </si>
  <si>
    <t>P4-80</t>
  </si>
  <si>
    <t>P4-81</t>
  </si>
  <si>
    <t>P4-82</t>
  </si>
  <si>
    <t>P4-83</t>
  </si>
  <si>
    <t>P4-84</t>
  </si>
  <si>
    <t>P4-85</t>
  </si>
  <si>
    <t>P4-86</t>
  </si>
  <si>
    <t>P4-87</t>
  </si>
  <si>
    <t>P4-88</t>
  </si>
  <si>
    <t>No positioning group present in &lt;FINST&gt;</t>
  </si>
  <si>
    <t>No geometry values dataset in &lt;FINST&gt;</t>
  </si>
  <si>
    <t>Dimensionality of positioning information does not match stated dimension in feature container group &lt;FTYPE&gt;</t>
  </si>
  <si>
    <t>Axis names in geometryValues do not match names in &lt;FTYPE&gt; axisNames array</t>
  </si>
  <si>
    <t>TIN formats require information about triangles</t>
  </si>
  <si>
    <t>No adjacency dataset in Positioning Group</t>
  </si>
  <si>
    <t>Length of geometryValues does not match number of stations in &lt;FINST&gt;</t>
  </si>
  <si>
    <t>Length of geometryValues does not match number of nodes in &lt;FINST&gt;</t>
  </si>
  <si>
    <t>Length of geometryValues does not match number of times in &lt;FINST&gt;</t>
  </si>
  <si>
    <t>Coordinate precision inconsistent with coordinateSize dataset or default.</t>
  </si>
  <si>
    <t>Extra element in Feature data group &lt;FINST&gt;/Positioning group</t>
  </si>
  <si>
    <t>Coordinates out of range</t>
  </si>
  <si>
    <t>IF the triangles dataset is missing from Positioning</t>
  </si>
  <si>
    <t>IF the adjacency dataset is missing from Positioning</t>
  </si>
  <si>
    <t>P5-91</t>
  </si>
  <si>
    <t>P5-92</t>
  </si>
  <si>
    <t>P5-93</t>
  </si>
  <si>
    <t>P5-94</t>
  </si>
  <si>
    <t>P5-95</t>
  </si>
  <si>
    <t>P5-96</t>
  </si>
  <si>
    <t>P5-97</t>
  </si>
  <si>
    <t>P5-98</t>
  </si>
  <si>
    <t>P5-99</t>
  </si>
  <si>
    <t>P5-100</t>
  </si>
  <si>
    <t>P5-101</t>
  </si>
  <si>
    <t>P5-102</t>
  </si>
  <si>
    <t>P5-103</t>
  </si>
  <si>
    <t>P5-104</t>
  </si>
  <si>
    <t>P5-105</t>
  </si>
  <si>
    <t>P5-106</t>
  </si>
  <si>
    <t>P5-107</t>
  </si>
  <si>
    <t>P5-108</t>
  </si>
  <si>
    <t>P5-109</t>
  </si>
  <si>
    <t>&lt;FINST&gt;/&lt;FDG&gt; does not have a timePoint attribute, or the value of timePoint is not a DateTime.</t>
  </si>
  <si>
    <t>timePoint attribute for &lt;FINST&gt;/&lt;FDG&gt; out of the time range specified by dateTimeOfFirstRecord and dateTimeOfLastRecord attributes for &lt;FINST&gt;</t>
  </si>
  <si>
    <t>&lt;FINST&gt;/&lt;FDG&gt; does not have a values dataset</t>
  </si>
  <si>
    <t>&lt;FINST&gt;/&lt;FDG&gt;: Rank of values dataset does not match data coding format and numberOfStations</t>
  </si>
  <si>
    <t>&lt;FINST&gt;/&lt;FDG&gt;: Rank of values dataset does not match grid dimensionality</t>
  </si>
  <si>
    <t>&lt;FINST&gt;/&lt;FDG&gt;: Dimensions of values dataset do not match grid dimensions</t>
  </si>
  <si>
    <t>&lt;FINST&gt;/&lt;FDG&gt;: Rank of values dataset does not match data coding format and numberOfNodes</t>
  </si>
  <si>
    <t>&lt;FINST&gt;/&lt;FDG&gt;: Rank of values dataset does not match data coding format and numberOfTimes</t>
  </si>
  <si>
    <t>&lt;FINST&gt;/&lt;FDG&gt;: Type of values dataset members do not correspond to feature information dataset</t>
  </si>
  <si>
    <t>&lt;FINST&gt;/&lt;FDG&gt;: Names of values dataset members do not correspond to attributes specified in feature information dataset</t>
  </si>
  <si>
    <t>&lt;FINST&gt;/&lt;FDG&gt;: surface current speed out of range</t>
  </si>
  <si>
    <t>&lt;FINST&gt;/&lt;FDG&gt;: surface current speed out of range compared to feature information dataset</t>
  </si>
  <si>
    <t>&lt;FINST&gt;/&lt;FDG&gt;: surface current direction out of range compared to feature information dataset</t>
  </si>
  <si>
    <t>Extra element in Feature data group &lt;FINST&gt;/&lt;FDG&gt;</t>
  </si>
  <si>
    <t>Extra attributes for &lt;FINST&gt;/&lt;FDG&gt; values group</t>
  </si>
  <si>
    <t>Storage order does not conform to axis order in axisNames</t>
  </si>
  <si>
    <t>IF the date-time encoded in timePoint is not in the time interval [dateTimeOfFirstRecord, dateTimeOfLastRecord] in the owner instance group &lt;FTYPE&gt;/&lt;FINST&gt;</t>
  </si>
  <si>
    <t>IF the values dataset is not present</t>
  </si>
  <si>
    <t>IF the values dataset IS NOT a 1-dimensional Array, length = numberOfNodes</t>
  </si>
  <si>
    <t>IF the names of the components of values dataset members do NOT match the attribute names in &lt;FIDS&gt; and vice versa.</t>
  </si>
  <si>
    <t>IF the surfaceCurrentSpeed component of any value is outside the range encoded in &lt;FIDS&gt; for the surfaceCurrentSpeed attribute.</t>
  </si>
  <si>
    <t>IF there are attributes, datasets, or groups within &lt;FDG&gt; other than those allowed in the product specification</t>
  </si>
  <si>
    <t>IF &lt;FDG&gt;/values has HDF5 attributes other than those allowed in the product specification</t>
  </si>
  <si>
    <t>Correct value of timePoint for &lt;FINST&gt;/&lt;FDG&gt;</t>
  </si>
  <si>
    <t>Correct value in values dataset or range encoded in minCurrentSpeed and maxCurrentSpeed</t>
  </si>
  <si>
    <t>Remove or rename extra attributes or confirm their permissibility</t>
  </si>
  <si>
    <t>Correct axisNames dataset or storage order of data values</t>
  </si>
  <si>
    <t>Table 10.3</t>
  </si>
  <si>
    <t>Feature catalogue</t>
  </si>
  <si>
    <t>Prerequisites</t>
  </si>
  <si>
    <t>Terminate if failure</t>
  </si>
  <si>
    <t>S-158:1xx Version</t>
  </si>
  <si>
    <t>Date</t>
  </si>
  <si>
    <t>Check subset</t>
  </si>
  <si>
    <t>First Dev ID number used</t>
  </si>
  <si>
    <t>Last Dev ID number used</t>
  </si>
  <si>
    <t>Legend</t>
  </si>
  <si>
    <t>Notes</t>
  </si>
  <si>
    <t>Phase 1</t>
  </si>
  <si>
    <t>Phase 2</t>
  </si>
  <si>
    <t>Phase 3</t>
  </si>
  <si>
    <t>Phase 4</t>
  </si>
  <si>
    <t>Phase 5</t>
  </si>
  <si>
    <t>Exch. Cat.</t>
  </si>
  <si>
    <t>See the Combined Checks spreadsheet from 2023 for S-100 references</t>
  </si>
  <si>
    <t>See the Combined Checks spreadsheet from 2023 for comments on individual checks made at that time</t>
  </si>
  <si>
    <t>Non-conformant discovery metadata block</t>
  </si>
  <si>
    <t>Inconsistent bounding box for discovery metadata and bounding box.</t>
  </si>
  <si>
    <t>Approximate grid resolution in metadata does not match grid spacing</t>
  </si>
  <si>
    <t>Dataset file size exceeds 10MB.</t>
  </si>
  <si>
    <t>Correct discovery metadata block</t>
  </si>
  <si>
    <t>Correct bounding box values.</t>
  </si>
  <si>
    <t>Correct approximate grid resolution in metadata.</t>
  </si>
  <si>
    <t>(Notification only)</t>
  </si>
  <si>
    <t>Critical Error</t>
  </si>
  <si>
    <t>Error</t>
  </si>
  <si>
    <t>Warning</t>
  </si>
  <si>
    <t>Metadata Consistency</t>
  </si>
  <si>
    <t>?</t>
  </si>
  <si>
    <t>Remarks (internal use)</t>
  </si>
  <si>
    <t>PS</t>
  </si>
  <si>
    <t xml:space="preserve">Check that each support file included in the SupportFileDiscovery Metadata is present in the fileLocation specified. </t>
  </si>
  <si>
    <t xml:space="preserve">Check that all attributes only contain the values permitted for that object within the S-XXX Feature Catalogue.  </t>
  </si>
  <si>
    <t>Check that all attributes conform to the format defined for the attribute value type specified in the S-XXX Feature Catalogue.</t>
  </si>
  <si>
    <t>17, 15</t>
  </si>
  <si>
    <t>5-A</t>
  </si>
  <si>
    <t>6-4.4</t>
  </si>
  <si>
    <t>7-4.3</t>
  </si>
  <si>
    <t>7-4.2</t>
  </si>
  <si>
    <t>11-13</t>
  </si>
  <si>
    <t>Can be validated using XML Schema validation.</t>
  </si>
  <si>
    <t>Edition 5.0.0 uses file URIs instead of fileLocation metadata attribute.</t>
  </si>
  <si>
    <t>Digital signature implementation pending.</t>
  </si>
  <si>
    <t>Dataset check</t>
  </si>
  <si>
    <t>Part 8 is superseded by Part 10c</t>
  </si>
  <si>
    <t>Table 10c-5</t>
  </si>
  <si>
    <t>Table 10c-6</t>
  </si>
  <si>
    <t>Table 10c-8</t>
  </si>
  <si>
    <t>Table 10c-8, row 3</t>
  </si>
  <si>
    <t>Table 10c-8, row 3, column "Data Space"</t>
  </si>
  <si>
    <t>Table 10c-8, row 3, column "Data Space", see definition of "code"</t>
  </si>
  <si>
    <t>Table 10c-10</t>
  </si>
  <si>
    <t>Table 10c-9</t>
  </si>
  <si>
    <t>Table 10c-10;
Table 10c-20</t>
  </si>
  <si>
    <t>Table 10c-12</t>
  </si>
  <si>
    <t>Table 10c-10
Table 10c-12</t>
  </si>
  <si>
    <t>Clause 10c-9.7.1</t>
  </si>
  <si>
    <t>Table 10c-11</t>
  </si>
  <si>
    <t>Table 10c-15</t>
  </si>
  <si>
    <t>Table 10c-16</t>
  </si>
  <si>
    <t>Table 10c-18</t>
  </si>
  <si>
    <t>Table 10c-17</t>
  </si>
  <si>
    <t>Check for mutual consistency</t>
  </si>
  <si>
    <t>Matching is case-sensitive.
There must be no extra components in the values dataset member compound type nor any attributes in &lt;FIDS&gt; which do not have a corresponding component in the values dataset member records.</t>
  </si>
  <si>
    <t>Range may also be encoded in the XML feature catalogue? Superseded by new generic formulation of check.</t>
  </si>
  <si>
    <t>Invalid Root Group Termination</t>
  </si>
  <si>
    <t>S-111 1.0.x has a remark saying "(not used in S-111)".</t>
  </si>
  <si>
    <t>Feature Code Error Termination</t>
  </si>
  <si>
    <t>Feature Information Error termination</t>
  </si>
  <si>
    <t>Generic Check S_5_001</t>
  </si>
  <si>
    <t>Generic Check S_5_003</t>
  </si>
  <si>
    <t>Any specific HDF5 dataset need not use all the features in the XML feature catalogue.</t>
  </si>
  <si>
    <t>If a feature attribute is defined for a feature type in the XML feature catalogue, the corresponding feature information dataset must also describe it.
See Generic check S_5_004</t>
  </si>
  <si>
    <t>Extra content may be a misnamed element</t>
  </si>
  <si>
    <t>Gateway for processing further checks</t>
  </si>
  <si>
    <t>See the product specification, which restricts the values allowed in S-100.
Some of the subsequent rules are conditioned on the value of data coding format, which is therefore tested as a prerequisite.
Not found: format consistency;
Wrong datatype or value: conceptual consistency</t>
  </si>
  <si>
    <t>Not found: format consistency;
Wrong datatype or value: conceptual consistency</t>
  </si>
  <si>
    <t>See the Product Specification for the allowed values.
Not found: conceptual consistency;
Wrong value or datatype: format consistency</t>
  </si>
  <si>
    <t>Not found: conceptual consistency;
Wrong value or datatype: format consistency</t>
  </si>
  <si>
    <t>Check deleted - replaced by generalized check statement</t>
  </si>
  <si>
    <t xml:space="preserve">
Not found: conceptual consistency;
Wrong value or datatype: conceptual consistency</t>
  </si>
  <si>
    <t>Feature Container Group Error</t>
  </si>
  <si>
    <t>Extra content may be a misnamed element.
Classify errors under "Thematic Accuracy" if the superfluous elements are groups with names ending in numerals, otherwise under "Format Consistency."</t>
  </si>
  <si>
    <t>Generic sanity check. "grid" should be at least 2X2 cells</t>
  </si>
  <si>
    <t>S-111 and S-100 do not prescribe minimum values, minimum 2 is a generic sanity check.</t>
  </si>
  <si>
    <t>This check assumes that the grid covers its whole bounding box and is aligned with the coordinate axes.</t>
  </si>
  <si>
    <t>This check assumes that the grid origin coincides with the lower left corner of the bounding box.</t>
  </si>
  <si>
    <t>The uncertainty dataset is mandatory in S-111 (and S-104?)</t>
  </si>
  <si>
    <t>Axis names must match in both case and spelling.</t>
  </si>
  <si>
    <t>Implicit requirement</t>
  </si>
  <si>
    <t>Table 10.3, Table 12.2</t>
  </si>
  <si>
    <t>Table 10.2, Table 12.3</t>
  </si>
  <si>
    <t>Table 10.2,
Table 12.1, Table 12.2, Table 12.3</t>
  </si>
  <si>
    <t>PS; Annex A</t>
  </si>
  <si>
    <t>10.2.2</t>
  </si>
  <si>
    <t>From S-102 list</t>
  </si>
  <si>
    <t>S-100</t>
  </si>
  <si>
    <t>Domain Consistency</t>
  </si>
  <si>
    <t>Completeness</t>
  </si>
  <si>
    <t>Format Consistency</t>
  </si>
  <si>
    <t>Conceptual Consistency</t>
  </si>
  <si>
    <t>Geometric Consistency</t>
  </si>
  <si>
    <t>Logical Consistency / Format Consistency</t>
  </si>
  <si>
    <t>Logical Consistency / Format Consistency OR Conceptual Consistency</t>
  </si>
  <si>
    <t>Logical Consistency / Conceptual Consistency</t>
  </si>
  <si>
    <t>Logical Consistency / Domain Consistency</t>
  </si>
  <si>
    <t>Completeness / Commission</t>
  </si>
  <si>
    <t>Aggregation Measures</t>
  </si>
  <si>
    <t>Thematic Accuracy / ThematicClassificationCorrectness OR
LogicalConsistency / Format Consistency</t>
  </si>
  <si>
    <t>Thematic Accuracy / ThematicClassificationCorrectness OR Logical Consistency / Format Consistency</t>
  </si>
  <si>
    <t>Completeness / Omission OR
Completeness / Comission</t>
  </si>
  <si>
    <t>Temporal Quality / Temporal Validity</t>
  </si>
  <si>
    <t>Not Applicable to HDF5 formats, delete</t>
  </si>
  <si>
    <t>S-158:111</t>
  </si>
  <si>
    <t>S-111</t>
  </si>
  <si>
    <t>1.2.0</t>
  </si>
  <si>
    <t>IF any of the Phase 1 checks designated as terminator checks were failed</t>
  </si>
  <si>
    <t>IF any of the Phase 2 checks designated as terminator checks were failed</t>
  </si>
  <si>
    <t>IF any of the Phase 3 checks designated as terminator checks were failed</t>
  </si>
  <si>
    <t>(1) Content related to DCFs not used in this edition of the PS should be removed. 
(2) See Notes for rewriting suggestion to remove "Context" column.</t>
  </si>
  <si>
    <t>This edition does not use all types of support files.</t>
  </si>
  <si>
    <t>Attribute &lt;code&gt; not defined in XML feature catalogue for feature &lt;FX&gt;</t>
  </si>
  <si>
    <t>FOR EACH feature information dataset &lt;FX&gt;
  FOR EACH member of &lt;FX&gt;
    IF the value of the component code is not found in the attributes of the &lt;FX&gt; feature type in the XML feature catalogue</t>
  </si>
  <si>
    <t>FOR EACH attribute of feature type &lt;FX&gt; in the XML feature catalogue, IF the attribute code from the feature catalogue is not found in exactly one member of the feature information dataset &lt;FIDS&gt;</t>
  </si>
  <si>
    <t>Disposition TBD considering S-100 Part 11 check for size</t>
  </si>
  <si>
    <t>1.0.0</t>
  </si>
  <si>
    <t>TWCWG/S-111 PT</t>
  </si>
  <si>
    <t>2.0.0</t>
  </si>
  <si>
    <r>
      <t>[10.2.2]; [</t>
    </r>
    <r>
      <rPr>
        <sz val="10"/>
        <color rgb="FFFF0000"/>
        <rFont val="Calibri"/>
        <family val="2"/>
        <scheme val="minor"/>
      </rPr>
      <t>A-1</t>
    </r>
    <r>
      <rPr>
        <sz val="10"/>
        <color theme="1"/>
        <rFont val="Calibri"/>
        <family val="2"/>
        <scheme val="minor"/>
      </rPr>
      <t>]</t>
    </r>
  </si>
  <si>
    <r>
      <t>[10.2.2]; [</t>
    </r>
    <r>
      <rPr>
        <sz val="10"/>
        <color rgb="FFFF0000"/>
        <rFont val="Calibri"/>
        <family val="2"/>
        <scheme val="minor"/>
      </rPr>
      <t>A-2</t>
    </r>
    <r>
      <rPr>
        <sz val="10"/>
        <color theme="1"/>
        <rFont val="Calibri"/>
        <family val="2"/>
        <scheme val="minor"/>
      </rPr>
      <t>]</t>
    </r>
  </si>
  <si>
    <r>
      <t xml:space="preserve">Table 10c-8, row </t>
    </r>
    <r>
      <rPr>
        <sz val="10"/>
        <color rgb="FFFF0000"/>
        <rFont val="Calibri"/>
        <family val="2"/>
        <scheme val="minor"/>
      </rPr>
      <t>2</t>
    </r>
    <r>
      <rPr>
        <sz val="10"/>
        <color theme="1"/>
        <rFont val="Calibri"/>
        <family val="2"/>
        <scheme val="minor"/>
      </rPr>
      <t>, column "Data Space", see Values</t>
    </r>
  </si>
  <si>
    <t>Add or correct attribute horizontalPositionUncertainty or verticalUncertainty.</t>
  </si>
  <si>
    <t>S-100 Ed 5.2.0 reference (internal use)</t>
  </si>
  <si>
    <t>Missing or invalid attribute dataDynamicity</t>
  </si>
  <si>
    <t>IF attribute dataDynamicity is not found or not of the correct datatype or does not have one of the allowed values</t>
  </si>
  <si>
    <t xml:space="preserve">2.0.0
</t>
  </si>
  <si>
    <t>See the product specification, which restricts the values allowed.
Not found: format consistency;
Wrong datatype or value: conceptual consistency</t>
  </si>
  <si>
    <r>
      <t>[</t>
    </r>
    <r>
      <rPr>
        <sz val="10"/>
        <color rgb="FFFF0000"/>
        <rFont val="Calibri"/>
        <family val="2"/>
        <scheme val="minor"/>
      </rPr>
      <t>10.2.2.3</t>
    </r>
    <r>
      <rPr>
        <sz val="10"/>
        <color theme="1"/>
        <rFont val="Calibri"/>
        <family val="2"/>
        <scheme val="minor"/>
      </rPr>
      <t>]; [Table 10.2]</t>
    </r>
  </si>
  <si>
    <t>Correct attribute numInstances or the number of feature instance groups in &lt;FTYPE&gt;</t>
  </si>
  <si>
    <r>
      <rPr>
        <sz val="10"/>
        <color rgb="FFFF0000"/>
        <rFont val="Calibri"/>
        <family val="2"/>
        <scheme val="minor"/>
      </rPr>
      <t>FOR any Feature Type group with DCF= 2,</t>
    </r>
    <r>
      <rPr>
        <sz val="10"/>
        <rFont val="Calibri"/>
        <family val="2"/>
        <scheme val="minor"/>
      </rPr>
      <t xml:space="preserve"> IF attribute sequencingRule.type is not present OR does not have the correct type OR does not have a value from CV_SequenceType</t>
    </r>
  </si>
  <si>
    <r>
      <rPr>
        <sz val="10"/>
        <color rgb="FFFF0000"/>
        <rFont val="Calibri"/>
        <family val="2"/>
        <scheme val="minor"/>
      </rPr>
      <t>FOR any Feature Type group with DCF= 2,</t>
    </r>
    <r>
      <rPr>
        <sz val="10"/>
        <rFont val="Calibri"/>
        <family val="2"/>
        <scheme val="minor"/>
      </rPr>
      <t xml:space="preserve"> IF attribute sequencingRule.scanDirection is not present OR does not have the correct type</t>
    </r>
  </si>
  <si>
    <r>
      <rPr>
        <sz val="10"/>
        <color rgb="FFFF0000"/>
        <rFont val="Calibri"/>
        <family val="2"/>
        <scheme val="minor"/>
      </rPr>
      <t>FOR any Feature Type group with DCF= 2,</t>
    </r>
    <r>
      <rPr>
        <sz val="10"/>
        <rFont val="Calibri"/>
        <family val="2"/>
        <scheme val="minor"/>
      </rPr>
      <t xml:space="preserve"> IF attribute sequencingRule.scanDirection does not name all the axes in axisNames OR contains a name which is not an entry in axisNames</t>
    </r>
  </si>
  <si>
    <r>
      <rPr>
        <sz val="10"/>
        <color rgb="FFFF0000"/>
        <rFont val="Calibri"/>
        <family val="2"/>
        <scheme val="minor"/>
      </rPr>
      <t>FOR any Feature Type group with DCF= 2 or 3,</t>
    </r>
    <r>
      <rPr>
        <sz val="10"/>
        <rFont val="Calibri"/>
        <family val="2"/>
        <scheme val="minor"/>
      </rPr>
      <t xml:space="preserve"> IF attribute interpolationType does not exist</t>
    </r>
  </si>
  <si>
    <r>
      <rPr>
        <sz val="10"/>
        <color rgb="FFFF0000"/>
        <rFont val="Calibri"/>
        <family val="2"/>
        <scheme val="minor"/>
      </rPr>
      <t>FOR any Feature Type group with DCF= 1, 4, or 8,</t>
    </r>
    <r>
      <rPr>
        <sz val="10"/>
        <rFont val="Calibri"/>
        <family val="2"/>
        <scheme val="minor"/>
      </rPr>
      <t xml:space="preserve"> IF attribute interpolationType exists</t>
    </r>
  </si>
  <si>
    <t>IF there are no groups containing value datasets in &lt;FINST&gt;</t>
  </si>
  <si>
    <t>IF the attribute codes in the uncertainty dataset do not match attribute codes in &lt;FIDS&gt;</t>
  </si>
  <si>
    <t>IF any of the product-specific attributes in Table 12.2 is present but not of the correct datatype</t>
  </si>
  <si>
    <t>IF attribute metaFeatures is present and has no value (NULL or empty / blank string)</t>
  </si>
  <si>
    <t>IF attribute verticalDatum is present and has no value (NULL or empty / blank string)</t>
  </si>
  <si>
    <t>IF the storage order of data values does not conform to the ordering of members of dataset axisNames</t>
  </si>
  <si>
    <t>IF S100_DatasetDiscoveryMetadata attribute boundingBox values are not identical to the bounding box attributes for the root group of the HDF5 dataset.</t>
  </si>
  <si>
    <t>IF support file blocks for support files prohibited by the PS are included in the exchange catalogue.</t>
  </si>
  <si>
    <t>IF the dataset file size is greater than 10MB.</t>
  </si>
  <si>
    <t xml:space="preserve">IF the producer agency code is not a value present in the IHO Producer code register. </t>
  </si>
  <si>
    <t xml:space="preserve">IF the structue and content of the CATALOG.XML file is invalid. </t>
  </si>
  <si>
    <t>IF the digital signature values are not present and valid  in the DatasetDiscoveryMetadata or SupportFileDiscoveryMetadata.</t>
  </si>
  <si>
    <t>IF the filename of the dataset does not conform to the DPS.</t>
  </si>
  <si>
    <t>IF the filename of any support file provided in the exchange set does not conform to the DPS.</t>
  </si>
  <si>
    <t xml:space="preserve">IF the CATALOG.XML file is not present. </t>
  </si>
  <si>
    <t xml:space="preserve">IF any of the metadata attribute values listed in the CATALOG.XML and present in the dataset are not identical. </t>
  </si>
  <si>
    <t>FOR EACH object which is present in the dataset but not present in the S-XXX Feature Catalogue.</t>
  </si>
  <si>
    <t>FOR EACH object which is present in the dataset which references a geometry which is not permitted in the S-XXX Feature Catalogue. (includes no geometry)</t>
  </si>
  <si>
    <t xml:space="preserve">FOR EACH attribute present in the dataset which is not present in the S-XXX FC. </t>
  </si>
  <si>
    <t xml:space="preserve">FOR EACH attribute binding which is either not present in the S-XXX FC or does not conform to the multiplicity of the attribute binding. </t>
  </si>
  <si>
    <t xml:space="preserve">IF the horizontal CRS of the dataset is not equal to the value(s) specified in the DPS. </t>
  </si>
  <si>
    <t xml:space="preserve">IF the vertical CRS(s) of the dataset are not equal to the value(s) specified in the DPS. </t>
  </si>
  <si>
    <t>IF the unit values present are not equal to those specified in the DPS; height, depth and coordinates.</t>
  </si>
  <si>
    <t>FOR EACH spatial object which does not conform to the geometry level speciifed in the DPS.</t>
  </si>
  <si>
    <t xml:space="preserve">FOR EACH spatial object which is present in the dataset but is not referenced by a feature object. </t>
  </si>
  <si>
    <t xml:space="preserve">IF the regular gridded coverage does not reflect S-100 Part 8. </t>
  </si>
  <si>
    <t xml:space="preserve">IF the dataset file size is greater than the value specified in the DPS. </t>
  </si>
  <si>
    <t>Sequencing rule scanDirection not present, or of wrong datatype</t>
  </si>
  <si>
    <r>
      <t>Interpolation type is mandatory for dataCodingFormat = 2 or 3</t>
    </r>
    <r>
      <rPr>
        <strike/>
        <sz val="10"/>
        <color rgb="FFFF0000"/>
        <rFont val="Calibri"/>
        <family val="2"/>
        <scheme val="minor"/>
      </rPr>
      <t xml:space="preserve"> or 7</t>
    </r>
  </si>
  <si>
    <r>
      <rPr>
        <sz val="10"/>
        <color rgb="FFFF0000"/>
        <rFont val="Calibri"/>
        <family val="2"/>
        <scheme val="minor"/>
      </rPr>
      <t>FOR any Feature Type group with DCF= 2 or 3,</t>
    </r>
    <r>
      <rPr>
        <sz val="10"/>
        <rFont val="Calibri"/>
        <family val="2"/>
        <scheme val="minor"/>
      </rPr>
      <t xml:space="preserve"> IF attribute interpolationType does not have the value "10 (discrete)"</t>
    </r>
    <r>
      <rPr>
        <strike/>
        <sz val="10"/>
        <color rgb="FFFF0000"/>
        <rFont val="Calibri"/>
        <family val="2"/>
        <scheme val="minor"/>
      </rPr>
      <t xml:space="preserve"> for S-111 or one of the allowed values from S100_CV_InteropolationMethod for S-104</t>
    </r>
  </si>
  <si>
    <t>S-111 2.0 restricts interpolation type to 'discrete'.
Note that this attribute is an HDF5 enumeration type and must be checked with the appropriate HDF5 API calls for enumeration types.</t>
  </si>
  <si>
    <t>[10.2.2.3]; [Table 10.2]</t>
  </si>
  <si>
    <t>Correct error before proceeding to next phase</t>
  </si>
  <si>
    <t>1.6</t>
  </si>
  <si>
    <r>
      <rPr>
        <sz val="10"/>
        <color rgb="FFFF0000"/>
        <rFont val="Calibri"/>
        <family val="2"/>
        <scheme val="minor"/>
      </rPr>
      <t>FOR any Feature Instance group with DCF= 1,</t>
    </r>
    <r>
      <rPr>
        <sz val="10"/>
        <rFont val="Calibri"/>
        <family val="2"/>
        <scheme val="minor"/>
      </rPr>
      <t xml:space="preserve"> IF attribute numberOfStations is not present or does not have an integer value &gt; 0</t>
    </r>
  </si>
  <si>
    <r>
      <rPr>
        <sz val="10"/>
        <color rgb="FFFF0000"/>
        <rFont val="Calibri"/>
        <family val="2"/>
        <scheme val="minor"/>
      </rPr>
      <t>FOR any Feature Instance group with DCF= 2,</t>
    </r>
    <r>
      <rPr>
        <sz val="10"/>
        <rFont val="Calibri"/>
        <family val="2"/>
        <scheme val="minor"/>
      </rPr>
      <t xml:space="preserve"> IF attributes gridOriginLongitude and gridOriginLatitude are not present
OR do not have values within the limits of the bounding box attributes</t>
    </r>
  </si>
  <si>
    <r>
      <rPr>
        <sz val="10"/>
        <color rgb="FFFF0000"/>
        <rFont val="Calibri"/>
        <family val="2"/>
        <scheme val="minor"/>
      </rPr>
      <t>FOR any Feature Instance group with DCF= 2,</t>
    </r>
    <r>
      <rPr>
        <sz val="10"/>
        <rFont val="Calibri"/>
        <family val="2"/>
        <scheme val="minor"/>
      </rPr>
      <t xml:space="preserve"> IF attributes gridSpacingLongitudinal and gridSpacingLatitudinal are not present
OR do not  have values &gt; 0</t>
    </r>
  </si>
  <si>
    <r>
      <rPr>
        <sz val="10"/>
        <color rgb="FFFF0000"/>
        <rFont val="Calibri"/>
        <family val="2"/>
        <scheme val="minor"/>
      </rPr>
      <t>FOR any Feature Instance group with DCF= 2,</t>
    </r>
    <r>
      <rPr>
        <sz val="10"/>
        <rFont val="Calibri"/>
        <family val="2"/>
        <scheme val="minor"/>
      </rPr>
      <t xml:space="preserve"> IF attribute gridSpacingLongitudinal &gt; 0.5 * (eastBoundLongitude - westBoundLongitude)
OR gridSpacingLatitudinal &gt; 0.5 * (northBoundLatitude - southBoundLatitude)</t>
    </r>
  </si>
  <si>
    <r>
      <rPr>
        <sz val="10"/>
        <color rgb="FFFF0000"/>
        <rFont val="Calibri"/>
        <family val="2"/>
        <scheme val="minor"/>
      </rPr>
      <t>FOR any Feature Instance group with DCF= 2,</t>
    </r>
    <r>
      <rPr>
        <sz val="10"/>
        <rFont val="Calibri"/>
        <family val="2"/>
        <scheme val="minor"/>
      </rPr>
      <t xml:space="preserve"> IF attribute numPointsLongitudinal or numPointsLatitudinal is not present OR not an integer &gt; 1</t>
    </r>
  </si>
  <si>
    <r>
      <rPr>
        <sz val="10"/>
        <color rgb="FFFF0000"/>
        <rFont val="Calibri"/>
        <family val="2"/>
        <scheme val="minor"/>
      </rPr>
      <t>FOR any Feature Instance group with DCF= 2,</t>
    </r>
    <r>
      <rPr>
        <sz val="10"/>
        <rFont val="Calibri"/>
        <family val="2"/>
        <scheme val="minor"/>
      </rPr>
      <t xml:space="preserve"> IF attribute gridSpacingLongitudinal ≠ (eastBoundLongitude - westBoundLongitude) / (numPointsLongitudinal - 1)
OR gridSpacingLatitudinal ≠ (northBoundLatitude - southBoundLatitude) / (numPointsLatitudinal - 1)</t>
    </r>
  </si>
  <si>
    <r>
      <rPr>
        <sz val="10"/>
        <color rgb="FFFF0000"/>
        <rFont val="Calibri"/>
        <family val="2"/>
        <scheme val="minor"/>
      </rPr>
      <t>FOR any Feature Instance group with DCF= 2,</t>
    </r>
    <r>
      <rPr>
        <sz val="10"/>
        <rFont val="Calibri"/>
        <family val="2"/>
        <scheme val="minor"/>
      </rPr>
      <t xml:space="preserve"> IF (westBoundLongitude ≠ gridOriginLongitude) OR (southBoundLatitude ≠ gridOriginLatitude)</t>
    </r>
  </si>
  <si>
    <r>
      <rPr>
        <sz val="10"/>
        <color rgb="FFFF0000"/>
        <rFont val="Calibri"/>
        <family val="2"/>
        <scheme val="minor"/>
      </rPr>
      <t>FOR any Feature Instance group with DCF= 2,</t>
    </r>
    <r>
      <rPr>
        <sz val="10"/>
        <rFont val="Calibri"/>
        <family val="2"/>
        <scheme val="minor"/>
      </rPr>
      <t xml:space="preserve"> IF attribute startSequence is not present OR does not consist of the same number of comma-separated integer values as the axisNames dataset in the owner &lt;FTYPE&gt;</t>
    </r>
  </si>
  <si>
    <r>
      <rPr>
        <sz val="10"/>
        <color rgb="FFFF0000"/>
        <rFont val="Calibri"/>
        <family val="2"/>
        <scheme val="minor"/>
      </rPr>
      <t>FOR any Feature Instance group with DCF= 2,</t>
    </r>
    <r>
      <rPr>
        <sz val="10"/>
        <rFont val="Calibri"/>
        <family val="2"/>
        <scheme val="minor"/>
      </rPr>
      <t xml:space="preserve"> IF the values of startSequence components are not compatible with the signs in sequencingRule.scanDirection in the owner &lt;FTYPE&gt; group</t>
    </r>
  </si>
  <si>
    <r>
      <rPr>
        <sz val="10"/>
        <color rgb="FFFF0000"/>
        <rFont val="Calibri"/>
        <family val="2"/>
        <scheme val="minor"/>
      </rPr>
      <t>FOR any Feature Instance group with DCF= 3,</t>
    </r>
    <r>
      <rPr>
        <sz val="10"/>
        <rFont val="Calibri"/>
        <family val="2"/>
        <scheme val="minor"/>
      </rPr>
      <t xml:space="preserve"> IF attribute numberOfNodes is not present OR not an integer &gt; 0</t>
    </r>
  </si>
  <si>
    <r>
      <rPr>
        <sz val="10"/>
        <color rgb="FFFF0000"/>
        <rFont val="Calibri"/>
        <family val="2"/>
        <scheme val="minor"/>
      </rPr>
      <t>FOR any Feature Instance group with DCF= 4,</t>
    </r>
    <r>
      <rPr>
        <sz val="10"/>
        <rFont val="Calibri"/>
        <family val="2"/>
        <scheme val="minor"/>
      </rPr>
      <t xml:space="preserve"> IF attribute numberOfStations is not present OR is not an integer = 1</t>
    </r>
  </si>
  <si>
    <r>
      <rPr>
        <sz val="10"/>
        <color rgb="FFFF0000"/>
        <rFont val="Calibri"/>
        <family val="2"/>
        <scheme val="minor"/>
      </rPr>
      <t>FOR any Positioning group with DCF= 1, 3, 4, or 8,</t>
    </r>
    <r>
      <rPr>
        <sz val="10"/>
        <rFont val="Calibri"/>
        <family val="2"/>
        <scheme val="minor"/>
      </rPr>
      <t xml:space="preserve"> IF group Positioning is not present</t>
    </r>
  </si>
  <si>
    <r>
      <rPr>
        <sz val="10"/>
        <color rgb="FFFF0000"/>
        <rFont val="Calibri"/>
        <family val="2"/>
        <scheme val="minor"/>
      </rPr>
      <t>FOR any Positioning group with DCF= 1, 3, 4, or 8,</t>
    </r>
    <r>
      <rPr>
        <sz val="10"/>
        <rFont val="Calibri"/>
        <family val="2"/>
        <scheme val="minor"/>
      </rPr>
      <t xml:space="preserve"> IF there is no geometryValues dataset in Positioning</t>
    </r>
  </si>
  <si>
    <r>
      <rPr>
        <sz val="10"/>
        <color rgb="FFFF0000"/>
        <rFont val="Calibri"/>
        <family val="2"/>
        <scheme val="minor"/>
      </rPr>
      <t>FOR any Positioning group with DCF= 1, 3, 4, or 8,</t>
    </r>
    <r>
      <rPr>
        <sz val="10"/>
        <rFont val="Calibri"/>
        <family val="2"/>
        <scheme val="minor"/>
      </rPr>
      <t xml:space="preserve"> IF the number of components in a geometryValues entry ≠ &lt;FTYPE&gt;.dimension</t>
    </r>
  </si>
  <si>
    <r>
      <rPr>
        <sz val="10"/>
        <color rgb="FFFF0000"/>
        <rFont val="Calibri"/>
        <family val="2"/>
        <scheme val="minor"/>
      </rPr>
      <t>FOR any Positioning group with DCF= 1, 3, 4, or 8,</t>
    </r>
    <r>
      <rPr>
        <sz val="10"/>
        <rFont val="Calibri"/>
        <family val="2"/>
        <scheme val="minor"/>
      </rPr>
      <t xml:space="preserve"> IF the names of the components in a geometryValues entry do not match the axis names in &lt;FTYPE&gt;.axisNames</t>
    </r>
  </si>
  <si>
    <r>
      <rPr>
        <sz val="10"/>
        <color rgb="FFFF0000"/>
        <rFont val="Calibri"/>
        <family val="2"/>
        <scheme val="minor"/>
      </rPr>
      <t>FOR any Positioning group with DCF= 3,</t>
    </r>
    <r>
      <rPr>
        <sz val="10"/>
        <rFont val="Calibri"/>
        <family val="2"/>
        <scheme val="minor"/>
      </rPr>
      <t xml:space="preserve"> IF the length of geometryValues ≠ &lt;FINST&gt;.numberOfNodes</t>
    </r>
  </si>
  <si>
    <r>
      <rPr>
        <sz val="10"/>
        <color rgb="FFFF0000"/>
        <rFont val="Calibri"/>
        <family val="2"/>
        <scheme val="minor"/>
      </rPr>
      <t>FOR any Positioning group with DCF= 4,</t>
    </r>
    <r>
      <rPr>
        <sz val="10"/>
        <rFont val="Calibri"/>
        <family val="2"/>
        <scheme val="minor"/>
      </rPr>
      <t xml:space="preserve"> IF the length of geometryValues ≠ &lt;FINST&gt;.numberOfTimes</t>
    </r>
  </si>
  <si>
    <r>
      <rPr>
        <sz val="10"/>
        <color rgb="FFFF0000"/>
        <rFont val="Calibri"/>
        <family val="2"/>
        <scheme val="minor"/>
      </rPr>
      <t>FOR any Positioning group with DCF= 1, 3, 4, or 8,</t>
    </r>
    <r>
      <rPr>
        <sz val="10"/>
        <rFont val="Calibri"/>
        <family val="2"/>
        <scheme val="minor"/>
      </rPr>
      <t xml:space="preserve"> IF &lt;FTYPE&gt;.coordinateSize is present and the type AND the size of coordinate components is not consistent with &lt;FTYPE&gt;.coordinateSize
OR &lt;FTYPE&gt;.coordinateSize is not present and the size of coordinate components is not 4 for integer types or 8 for float types</t>
    </r>
  </si>
  <si>
    <r>
      <rPr>
        <sz val="10"/>
        <color rgb="FFFF0000"/>
        <rFont val="Calibri"/>
        <family val="2"/>
        <scheme val="minor"/>
      </rPr>
      <t>FOR any Positioning group with DCF= 1, 3, 4, or 8,</t>
    </r>
    <r>
      <rPr>
        <sz val="10"/>
        <rFont val="Calibri"/>
        <family val="2"/>
        <scheme val="minor"/>
      </rPr>
      <t xml:space="preserve"> IF there are attributes, datasets, or groups within &lt;FINST&gt;/Positioning other than those allowed in the product specification</t>
    </r>
  </si>
  <si>
    <r>
      <rPr>
        <sz val="10"/>
        <color rgb="FFFF0000"/>
        <rFont val="Calibri"/>
        <family val="2"/>
        <scheme val="minor"/>
      </rPr>
      <t>FOR any Positioning group with DCF= 1, 3, 4, or 8,</t>
    </r>
    <r>
      <rPr>
        <sz val="10"/>
        <rFont val="Calibri"/>
        <family val="2"/>
        <scheme val="minor"/>
      </rPr>
      <t xml:space="preserve"> IF the values of coordinates in geometryValues are not within the bounding box for the feature instance or on a boundary of the bounding box</t>
    </r>
  </si>
  <si>
    <r>
      <rPr>
        <sz val="10"/>
        <color rgb="FFFF0000"/>
        <rFont val="Calibri"/>
        <family val="2"/>
        <scheme val="minor"/>
      </rPr>
      <t>FOR any Values group with DCF= 1,</t>
    </r>
    <r>
      <rPr>
        <sz val="10"/>
        <rFont val="Calibri"/>
        <family val="2"/>
        <scheme val="minor"/>
      </rPr>
      <t xml:space="preserve"> IF the values dataset IS NOT a 1-dimensional Array, length = numberOfStations</t>
    </r>
  </si>
  <si>
    <r>
      <rPr>
        <sz val="10"/>
        <color rgb="FFFF0000"/>
        <rFont val="Calibri"/>
        <family val="2"/>
        <scheme val="minor"/>
      </rPr>
      <t>FOR any Values group with DCF= 2,</t>
    </r>
    <r>
      <rPr>
        <sz val="10"/>
        <rFont val="Calibri"/>
        <family val="2"/>
        <scheme val="minor"/>
      </rPr>
      <t xml:space="preserve"> IF the values dataset IS NOT a 2-dimensional array</t>
    </r>
  </si>
  <si>
    <r>
      <rPr>
        <sz val="10"/>
        <color rgb="FFFF0000"/>
        <rFont val="Calibri"/>
        <family val="2"/>
        <scheme val="minor"/>
      </rPr>
      <t>FOR any Values group with DCF= 2,</t>
    </r>
    <r>
      <rPr>
        <sz val="10"/>
        <rFont val="Calibri"/>
        <family val="2"/>
        <scheme val="minor"/>
      </rPr>
      <t xml:space="preserve"> IF the values dataset IS NOT of dimensions numPointsLatitudinal X numPointsLongitudinal</t>
    </r>
  </si>
  <si>
    <r>
      <rPr>
        <sz val="10"/>
        <color rgb="FFFF0000"/>
        <rFont val="Calibri"/>
        <family val="2"/>
        <scheme val="minor"/>
      </rPr>
      <t>FOR any Values group with DCF= 3,</t>
    </r>
    <r>
      <rPr>
        <sz val="10"/>
        <rFont val="Calibri"/>
        <family val="2"/>
        <scheme val="minor"/>
      </rPr>
      <t xml:space="preserve"> IF the values dataset IS NOT a 1-dimensional Array, length = numberOfNodes</t>
    </r>
  </si>
  <si>
    <r>
      <rPr>
        <sz val="10"/>
        <color rgb="FFFF0000"/>
        <rFont val="Calibri"/>
        <family val="2"/>
        <scheme val="minor"/>
      </rPr>
      <t>FOR any Values group with DCF= 4,</t>
    </r>
    <r>
      <rPr>
        <sz val="10"/>
        <rFont val="Calibri"/>
        <family val="2"/>
        <scheme val="minor"/>
      </rPr>
      <t xml:space="preserve"> IF the values dataset IS NOT a 1-dimensional Array, length = numberOfTimes</t>
    </r>
  </si>
  <si>
    <r>
      <rPr>
        <sz val="10"/>
        <color rgb="FFFF0000"/>
        <rFont val="Calibri"/>
        <family val="2"/>
        <scheme val="minor"/>
      </rPr>
      <t>FOR any Values group with DCF= 8,</t>
    </r>
    <r>
      <rPr>
        <sz val="10"/>
        <rFont val="Calibri"/>
        <family val="2"/>
        <scheme val="minor"/>
      </rPr>
      <t xml:space="preserve"> IF the values dataset IS NOT a 1-dimensional Array, length = numberOfTimes</t>
    </r>
  </si>
  <si>
    <r>
      <t xml:space="preserve">E.g., for scans beginning at the lower left corner startSequence would be "0,0" but for scans beginning at the upper left and proceeding in the reverse direction, startSequence values would be the grid point numbers for the upper right corner.
</t>
    </r>
    <r>
      <rPr>
        <strike/>
        <sz val="10"/>
        <color rgb="FFFF0000"/>
        <rFont val="Calibri"/>
        <family val="2"/>
        <scheme val="minor"/>
      </rPr>
      <t>S-111 clarification needed, The remarks column in Table 12.3 appears to require the value "0,0"</t>
    </r>
  </si>
  <si>
    <t>Extra content may be a misnamed element. Note that S-111 omits some of the optional elements defined in S-100. Note also S-100 10c-9.7.1 permits overriding certain specified attributes from higher-level groups and S-111 2.0.x does not have a statement restricting such overriding.
Classify errors under "Thematic Accuracy" if the superfluous elements are datasets, otherwise under "Format Consistency."</t>
  </si>
  <si>
    <t>Groups containing value datasets are named "Group_nnn" where nnn is any digit from 0 to 9. The nnn suffix must be exactly 3 digits (S-100 Table 10c-2).
This check need only verify the presence of the group(s); the presence of value datasets in the group(s) is verified by a check in Part 5.
Instance Structure Error Termination</t>
  </si>
  <si>
    <t>Table 10-c-11;
Table 10c-12</t>
  </si>
  <si>
    <t>10.2.2.4, Table 10.2</t>
  </si>
  <si>
    <r>
      <t xml:space="preserve">IF </t>
    </r>
    <r>
      <rPr>
        <sz val="10"/>
        <color rgb="FFFF0000"/>
        <rFont val="Calibri"/>
        <family val="2"/>
        <scheme val="minor"/>
      </rPr>
      <t>the uncertainty dataset is mandatory but not found or found and not of the correct datatype or does not have a value in the allowed range or the fill value</t>
    </r>
  </si>
  <si>
    <r>
      <t xml:space="preserve">Add </t>
    </r>
    <r>
      <rPr>
        <sz val="10"/>
        <color rgb="FFFF0000"/>
        <rFont val="Calibri"/>
        <family val="2"/>
        <scheme val="minor"/>
      </rPr>
      <t>or correct</t>
    </r>
    <r>
      <rPr>
        <sz val="10"/>
        <rFont val="Calibri"/>
        <family val="2"/>
        <scheme val="minor"/>
      </rPr>
      <t xml:space="preserve"> uncertainty dataset</t>
    </r>
  </si>
  <si>
    <t>10.2.2.4</t>
  </si>
  <si>
    <t>Table 10.2, 10.2.2.6</t>
  </si>
  <si>
    <t>S-111 2.0 allows only DCF = 1, 2, 3, 4, 8</t>
  </si>
  <si>
    <t>Table 10c-15, Table 10c-16</t>
  </si>
  <si>
    <t>10.2.2.6</t>
  </si>
  <si>
    <r>
      <rPr>
        <sz val="10"/>
        <color rgb="FFFF0000"/>
        <rFont val="Calibri"/>
        <family val="2"/>
        <scheme val="minor"/>
      </rPr>
      <t>FOR any Positioning group with DCF= 1 or 8,</t>
    </r>
    <r>
      <rPr>
        <sz val="10"/>
        <rFont val="Calibri"/>
        <family val="2"/>
        <scheme val="minor"/>
      </rPr>
      <t xml:space="preserve"> IF the length of geometryValues ≠ &lt;FINST&gt;.numberOfStations</t>
    </r>
  </si>
  <si>
    <t>S-111 2.0 does not use the coordinateSize array</t>
  </si>
  <si>
    <r>
      <t>Table 10.2, Table 12.</t>
    </r>
    <r>
      <rPr>
        <sz val="10"/>
        <color rgb="FFFF0000"/>
        <rFont val="Calibri"/>
        <family val="2"/>
        <scheme val="minor"/>
      </rPr>
      <t>4</t>
    </r>
  </si>
  <si>
    <t>Table 10c-19</t>
  </si>
  <si>
    <r>
      <t xml:space="preserve">Table 10c-12
</t>
    </r>
    <r>
      <rPr>
        <sz val="10"/>
        <color rgb="FFFF0000"/>
        <rFont val="Calibri"/>
        <family val="2"/>
        <scheme val="minor"/>
      </rPr>
      <t>Table 10c-19</t>
    </r>
  </si>
  <si>
    <r>
      <rPr>
        <sz val="10"/>
        <color rgb="FFFF0000"/>
        <rFont val="Calibri"/>
        <family val="2"/>
        <scheme val="minor"/>
      </rPr>
      <t>10.2.2.7,</t>
    </r>
    <r>
      <rPr>
        <sz val="10"/>
        <color theme="1"/>
        <rFont val="Calibri"/>
        <family val="2"/>
        <scheme val="minor"/>
      </rPr>
      <t xml:space="preserve"> Table 10.5</t>
    </r>
  </si>
  <si>
    <r>
      <rPr>
        <sz val="10"/>
        <color rgb="FFFF0000"/>
        <rFont val="Calibri"/>
        <family val="2"/>
        <scheme val="minor"/>
      </rPr>
      <t>FOR any Values group with DCF= 1, 2, 3, or 4,</t>
    </r>
    <r>
      <rPr>
        <sz val="10"/>
        <rFont val="Calibri"/>
        <family val="2"/>
        <scheme val="minor"/>
      </rPr>
      <t xml:space="preserve"> IF attribute timePoint is not present or is not a DateTime string</t>
    </r>
  </si>
  <si>
    <r>
      <t>IF the values dataset members ARE NOT compound values with one component for each attribute specified in &lt;FIDS&gt;</t>
    </r>
    <r>
      <rPr>
        <sz val="10"/>
        <color rgb="FFFF0000"/>
        <rFont val="Calibri"/>
        <family val="2"/>
        <scheme val="minor"/>
      </rPr>
      <t xml:space="preserve"> AND do NOT match the attribute datatype specified in &lt;FIDS&gt; and vice versa.</t>
    </r>
  </si>
  <si>
    <t>The expected ordering is major-minor order of data value storage, i.e., if the values dataset storage is to be in row-major order the
X/longitude axis should be first.
This check may need to be performed by visual inspection, verification of production tool code, or other external, production-specific, means, there being no independent way to check it.</t>
  </si>
  <si>
    <t>IF the exchange catalogue blocks for S100_ExchangeCatalogue and S100_DatasetDiscoveryMetadata do not conform to the product-specific restrictions in the PS.</t>
  </si>
  <si>
    <t>12.2</t>
  </si>
  <si>
    <r>
      <t xml:space="preserve">From S-102 list, </t>
    </r>
    <r>
      <rPr>
        <sz val="10"/>
        <color rgb="FFFF0000"/>
        <rFont val="Calibri"/>
        <family val="2"/>
        <scheme val="minor"/>
      </rPr>
      <t>S-100 Part 17-4.5</t>
    </r>
  </si>
  <si>
    <t>12.2.4, 12.2.29, Table 12.1</t>
  </si>
  <si>
    <t>IF S100_DatasetDiscoveryMetadata/dataCoverage attribute approximateGridResolution value is not approximately the same as the gridSpacingLatitudinal and gridSpacingLongitudinal values for the coverage feature in the HDF5 dataset</t>
  </si>
  <si>
    <t>12.2.6, Table 12.3</t>
  </si>
  <si>
    <r>
      <t xml:space="preserve">Bounding box attribute(s) missing </t>
    </r>
    <r>
      <rPr>
        <sz val="10"/>
        <color rgb="FFFF0000"/>
        <rFont val="Calibri"/>
        <family val="2"/>
        <scheme val="minor"/>
      </rPr>
      <t>or invalid</t>
    </r>
    <r>
      <rPr>
        <sz val="10"/>
        <rFont val="Calibri"/>
        <family val="2"/>
        <scheme val="minor"/>
      </rPr>
      <t xml:space="preserve"> in &lt;FINST&gt;</t>
    </r>
  </si>
  <si>
    <r>
      <t>Add</t>
    </r>
    <r>
      <rPr>
        <sz val="10"/>
        <color theme="1"/>
        <rFont val="Calibri"/>
        <family val="2"/>
        <scheme val="minor"/>
      </rPr>
      <t xml:space="preserve"> </t>
    </r>
    <r>
      <rPr>
        <sz val="10"/>
        <color rgb="FFFF0000"/>
        <rFont val="Calibri"/>
        <family val="2"/>
        <scheme val="minor"/>
      </rPr>
      <t>or correct</t>
    </r>
    <r>
      <rPr>
        <sz val="10"/>
        <rFont val="Calibri"/>
        <family val="2"/>
        <scheme val="minor"/>
      </rPr>
      <t xml:space="preserve"> bounding box attribute(s)</t>
    </r>
  </si>
  <si>
    <r>
      <t xml:space="preserve">IF attribute timeRecordInterval is </t>
    </r>
    <r>
      <rPr>
        <sz val="10"/>
        <color rgb="FFFF0000"/>
        <rFont val="Calibri"/>
        <family val="2"/>
        <scheme val="minor"/>
      </rPr>
      <t xml:space="preserve">mandatory but not present OR present and </t>
    </r>
    <r>
      <rPr>
        <sz val="10"/>
        <rFont val="Calibri"/>
        <family val="2"/>
        <scheme val="minor"/>
      </rPr>
      <t>its value is not an integer &gt; 0</t>
    </r>
  </si>
  <si>
    <r>
      <t xml:space="preserve">IF attribute numberOfTimes is </t>
    </r>
    <r>
      <rPr>
        <sz val="10"/>
        <color rgb="FFFF0000"/>
        <rFont val="Calibri"/>
        <family val="2"/>
        <scheme val="minor"/>
      </rPr>
      <t>mandatory but not present OR present and</t>
    </r>
    <r>
      <rPr>
        <sz val="10"/>
        <rFont val="Calibri"/>
        <family val="2"/>
        <scheme val="minor"/>
      </rPr>
      <t xml:space="preserve"> its value is not an integer &gt; 0</t>
    </r>
  </si>
  <si>
    <r>
      <t xml:space="preserve">IF attribute dateTimeOfFirstRecord and dateTimeOfLastRecord are </t>
    </r>
    <r>
      <rPr>
        <sz val="10"/>
        <color rgb="FFFF0000"/>
        <rFont val="Calibri"/>
        <family val="2"/>
        <scheme val="minor"/>
      </rPr>
      <t>mandatory but not present OR present and</t>
    </r>
    <r>
      <rPr>
        <sz val="10"/>
        <rFont val="Calibri"/>
        <family val="2"/>
        <scheme val="minor"/>
      </rPr>
      <t xml:space="preserve"> their values are not a valid DateTime</t>
    </r>
  </si>
  <si>
    <t>IF attribute methodCurrentsProduct is mandatory but not found or found and not of the correct datatype.</t>
  </si>
  <si>
    <t>Add or correct attribute methodCurrentsProduct.</t>
  </si>
  <si>
    <t>Attribute dataOffsetCode is missing or invalid.</t>
  </si>
  <si>
    <t>Add or correct attribute dataOffsetCode.</t>
  </si>
  <si>
    <t>FOR any Feature Instance group with DCF= 8, IF attribute numberOfStations is not present OR is present and not of the correct datatype.</t>
  </si>
  <si>
    <t>&lt;FINST&gt;/&lt;FDG&gt;: surface current time out of range compared to feature information dataset</t>
  </si>
  <si>
    <t>&lt;FINST&gt;/&lt;FDG&gt;: speed uncertainty out of range compared to feature information dataset</t>
  </si>
  <si>
    <t>&lt;FINST&gt;/&lt;FDG&gt;: direction uncertainty out of range compared to feature information dataset</t>
  </si>
  <si>
    <t>Table 12.4</t>
  </si>
  <si>
    <t>Attribute timeIntervalIndex is missing or invalid.</t>
  </si>
  <si>
    <t>FOR any Values group with DCF= 4 or 8, IF attribute timeIntervalIndex is not found or found and not of the correct datatype or does not have one of the allowed values.</t>
  </si>
  <si>
    <t>Add or correct attribute timeIntervalIndex.</t>
  </si>
  <si>
    <t>Attribute timeRecordInterval is missing or invalid.</t>
  </si>
  <si>
    <t>Add or correct attribute timeRecordInterval.</t>
  </si>
  <si>
    <t>FOR any Values group with DCF= 4 or 8, IF attribute timeRecordInterval is mandatory and is not found or found and not of the correct datatype or does not have a value in the allowed range.</t>
  </si>
  <si>
    <t>Attribute stationName is missing or invalid.</t>
  </si>
  <si>
    <t>FOR any Values group with DCF= 4 or 8, IF attribute stationName is mandatory and is not found or found and not of the correct datatype.</t>
  </si>
  <si>
    <t>Add or correct attribute stationName.</t>
  </si>
  <si>
    <t>Attribute stationIdentification is missing or invalid.</t>
  </si>
  <si>
    <t>FOR any Values group with DCF= 4 or 8, IF attribute stationIdentification is mandatory and is not found or found and not of the correct datatype.</t>
  </si>
  <si>
    <t>Add or correct attribute stationIdentification.</t>
  </si>
  <si>
    <t>Attribute numberOfTimes is missing or invalid.</t>
  </si>
  <si>
    <t>FOR any Values group with DCF= 4 or 8, IF attribute numberOfTimes is not found or found and not of the correct datatype or does not have a value in the allowed range.</t>
  </si>
  <si>
    <t>Add or correct attribute numberOfTimes.</t>
  </si>
  <si>
    <t>Attribute startDateTime is missing or invalid.</t>
  </si>
  <si>
    <t>FOR any Values group with DCF= 4 or 8, IF attribute startDateTime is not found or found and is not a DateTime string.</t>
  </si>
  <si>
    <t>Add or correct attribute startDateTime.</t>
  </si>
  <si>
    <t>FOR any Values group with DCF= 4 or 8, IF attribute endDateTime is not found or found and is not a DateTime string.</t>
  </si>
  <si>
    <t>Add or correct attribute endDateTime.</t>
  </si>
  <si>
    <t>Attribute endDateTime is missing or invalid.</t>
  </si>
  <si>
    <t>Attribute locationMRN is missing or invalid.</t>
  </si>
  <si>
    <t>FOR any Values group with DCF= 8, IF attribute locationMRN is mandatory and is not found or found and not of the correct datatype.</t>
  </si>
  <si>
    <t>Add or correct attribute locationMRN.</t>
  </si>
  <si>
    <t>Attribute stationURL is missing or invalid.</t>
  </si>
  <si>
    <t>FOR any Values group with DCF= 8, IF attribute stationURL is mandatory and is not found or found and not of the correct datatype.</t>
  </si>
  <si>
    <t>Add or correct attribute stationURL.</t>
  </si>
  <si>
    <t>Attribute methodCurrentsProduct is missing or invalid.</t>
  </si>
  <si>
    <t>Highlight = change made</t>
  </si>
  <si>
    <t>IF attributes westBoundLongitude, eastBoundLongitude, southBoundLatitude, northBoundLatitude are not found or found and not of the correct datatype.</t>
  </si>
  <si>
    <t>Derived from S-100. Bounding box attributes are mandatory at Feature Instance level in S-100 Ed 5.2.</t>
  </si>
  <si>
    <t>12.3</t>
  </si>
  <si>
    <t>The maximum length of all string HDF5 attributes is 300 characters.</t>
  </si>
  <si>
    <t>Remove support file blocks and associated support files for prohibited types of support files.</t>
  </si>
  <si>
    <t>FOR any Feature Type group with DCF= 2, IF attribute dataOffsetCode is mandatory but not found or found and not of the correct datatype or does not have one of the allowed values.</t>
  </si>
  <si>
    <r>
      <t xml:space="preserve">Generic sanity check. The "appropriate ranges" depend on which CRS is used. For EPSG 4326 they would be the intervals [-180.0, +180.0] for longitude and [-90.0, +90.0] for latitude.
</t>
    </r>
    <r>
      <rPr>
        <sz val="10"/>
        <color rgb="FFFF0000"/>
        <rFont val="Calibri"/>
        <family val="2"/>
        <scheme val="minor"/>
      </rPr>
      <t>Note that checks relating to overlaps between datasets, either from the same producer or from producers with adjacent areas of coverage, are not included in S-158:111 Ed 1.0. S-158:98 might be a place for them if included in the future.</t>
    </r>
  </si>
  <si>
    <r>
      <t>General metadata attribute value range</t>
    </r>
    <r>
      <rPr>
        <sz val="10"/>
        <color rgb="FFFF0000"/>
        <rFont val="Calibri"/>
        <family val="2"/>
        <scheme val="minor"/>
      </rPr>
      <t xml:space="preserve"> or string format</t>
    </r>
    <r>
      <rPr>
        <sz val="10"/>
        <rFont val="Calibri"/>
        <family val="2"/>
        <scheme val="minor"/>
      </rPr>
      <t xml:space="preserve"> error</t>
    </r>
  </si>
  <si>
    <r>
      <t xml:space="preserve">FOR EACH attribute in General Metadata, WHERE the value is out of range of the value specified in Table 12.1 </t>
    </r>
    <r>
      <rPr>
        <sz val="10"/>
        <color rgb="FFFF0000"/>
        <rFont val="Calibri"/>
        <family val="2"/>
        <scheme val="minor"/>
      </rPr>
      <t>or the string does not follow the format specified in Table 12.1.</t>
    </r>
  </si>
  <si>
    <r>
      <t xml:space="preserve">Logical Consistency / Conceptual Consistency </t>
    </r>
    <r>
      <rPr>
        <sz val="10"/>
        <color rgb="FFFF0000"/>
        <rFont val="Calibri"/>
        <family val="2"/>
        <scheme val="minor"/>
      </rPr>
      <t>/ Domain Consistency</t>
    </r>
  </si>
  <si>
    <r>
      <rPr>
        <sz val="10"/>
        <color rgb="FFFF0000"/>
        <rFont val="Calibri"/>
        <family val="2"/>
        <scheme val="minor"/>
      </rPr>
      <t>For S-158:104 Ed 1.0, not all required/optional General Metadata attributes are included as separate checks. Instead, this check is an overarching check for General Metadata attributes with values out of the range specified or strings that do not follow the format specified.</t>
    </r>
    <r>
      <rPr>
        <sz val="10"/>
        <color theme="1"/>
        <rFont val="Calibri"/>
        <family val="2"/>
        <scheme val="minor"/>
      </rPr>
      <t xml:space="preserve">
See Table 12.1 for allowed ranges of value </t>
    </r>
    <r>
      <rPr>
        <sz val="10"/>
        <color rgb="FFFF0000"/>
        <rFont val="Calibri"/>
        <family val="2"/>
        <scheme val="minor"/>
      </rPr>
      <t>and specified string formats</t>
    </r>
    <r>
      <rPr>
        <sz val="10"/>
        <color theme="1"/>
        <rFont val="Calibri"/>
        <family val="2"/>
        <scheme val="minor"/>
      </rPr>
      <t>.</t>
    </r>
  </si>
  <si>
    <r>
      <t>Attribute &lt;name&gt; present but has wrong value</t>
    </r>
    <r>
      <rPr>
        <sz val="10"/>
        <color rgb="FFFF0000"/>
        <rFont val="Calibri"/>
        <family val="2"/>
        <scheme val="minor"/>
      </rPr>
      <t xml:space="preserve"> or string format</t>
    </r>
    <r>
      <rPr>
        <sz val="10"/>
        <rFont val="Calibri"/>
        <family val="2"/>
        <scheme val="minor"/>
      </rPr>
      <t>.</t>
    </r>
  </si>
  <si>
    <r>
      <t xml:space="preserve">IF any of the product-specific attributes in Table 12.2 is present but does not have an allowed value </t>
    </r>
    <r>
      <rPr>
        <sz val="10"/>
        <color rgb="FFFF0000"/>
        <rFont val="Calibri"/>
        <family val="2"/>
        <scheme val="minor"/>
      </rPr>
      <t>or does not follow the specified string format.</t>
    </r>
  </si>
  <si>
    <r>
      <t>Value</t>
    </r>
    <r>
      <rPr>
        <sz val="10"/>
        <color rgb="FFFF0000"/>
        <rFont val="Calibri"/>
        <family val="2"/>
        <scheme val="minor"/>
      </rPr>
      <t xml:space="preserve"> or string format</t>
    </r>
    <r>
      <rPr>
        <sz val="10"/>
        <rFont val="Calibri"/>
        <family val="2"/>
        <scheme val="minor"/>
      </rPr>
      <t xml:space="preserve"> of attribute &lt;name&gt; is wrong</t>
    </r>
  </si>
  <si>
    <r>
      <t>IF a product-specific attribute has a value that is not in the allowed range</t>
    </r>
    <r>
      <rPr>
        <sz val="10"/>
        <color rgb="FFFF0000"/>
        <rFont val="Calibri"/>
        <family val="2"/>
        <scheme val="minor"/>
      </rPr>
      <t xml:space="preserve"> or does not follow the string format specified </t>
    </r>
    <r>
      <rPr>
        <sz val="10"/>
        <rFont val="Calibri"/>
        <family val="2"/>
        <scheme val="minor"/>
      </rPr>
      <t>and not a fill value</t>
    </r>
  </si>
  <si>
    <t>IF any of the product-specific attributes in Table 12.4 is present but not of the correct datatype</t>
  </si>
  <si>
    <t>Attribute &lt;name&gt; present but has wrong value or string format.</t>
  </si>
  <si>
    <t>IF any of the product-specific attributes in Table 12.4 is present but does not have an allowed value or does not follow the specified string format.</t>
  </si>
  <si>
    <r>
      <t xml:space="preserve">Mandatory </t>
    </r>
    <r>
      <rPr>
        <sz val="10"/>
        <color rgb="FFFF0000"/>
        <rFont val="Calibri"/>
        <family val="2"/>
        <scheme val="minor"/>
      </rPr>
      <t>or conditionally mandatory</t>
    </r>
    <r>
      <rPr>
        <sz val="10"/>
        <rFont val="Calibri"/>
        <family val="2"/>
        <scheme val="minor"/>
      </rPr>
      <t xml:space="preserve"> General Metadata attribute missing or of wrong value type</t>
    </r>
  </si>
  <si>
    <r>
      <t xml:space="preserve">FOR EACH attribute in General Metadata with multiplicity lower bound = 1 </t>
    </r>
    <r>
      <rPr>
        <sz val="10"/>
        <color rgb="FFFF0000"/>
        <rFont val="Calibri"/>
        <family val="2"/>
        <scheme val="minor"/>
      </rPr>
      <t>or lower bound conditionally = 1</t>
    </r>
    <r>
      <rPr>
        <sz val="10"/>
        <rFont val="Calibri"/>
        <family val="2"/>
        <scheme val="minor"/>
      </rPr>
      <t>, WHERE an HDF5 attribute with the identical camel case name and value type does not exist in the root group</t>
    </r>
  </si>
  <si>
    <r>
      <rPr>
        <sz val="10"/>
        <color rgb="FFFF0000"/>
        <rFont val="Calibri"/>
        <family val="2"/>
        <scheme val="minor"/>
      </rPr>
      <t xml:space="preserve">For S-158:104 Ed 1.0, not all required/conditionally required/optional General Metadata attributes are included as separate checks. Instead, this check is an overarching check for required or conditionally required General Metadata attributes missing or of wrong type. 
TWCWG discussion to occur for best way to implement conditionally mandatory attribute checks.
</t>
    </r>
    <r>
      <rPr>
        <sz val="10"/>
        <color theme="1"/>
        <rFont val="Calibri"/>
        <family val="2"/>
        <scheme val="minor"/>
      </rPr>
      <t>All group, attribute and dataset name checks are case-sensitive.
Not found: format consistency;
Wrong datatype or value: conceptual consistency</t>
    </r>
  </si>
  <si>
    <t>Attribute minDatasetCurrentSpeed is greater than maxDatasetCurrentSpeed</t>
  </si>
  <si>
    <t>Correct value of minDatasetCurrentSpeed or maxDatasetCurrentSpeed</t>
  </si>
  <si>
    <r>
      <t>IF the values of attributes westBoundLongitude, eastBoundLongitude, southBoundLatitude, northBoundLatitude are not within the appropriate ranges
OR (eastBoundLongitude &lt;= westBoundLongitude)
OR northBoundLatitude &lt;= southBoundLatitude</t>
    </r>
    <r>
      <rPr>
        <sz val="10"/>
        <color rgb="FFFF0000"/>
        <rFont val="Calibri"/>
        <family val="2"/>
        <scheme val="minor"/>
      </rPr>
      <t xml:space="preserve"> OR the bounding box attributes in &lt;FINST&gt; are not within the bounding box attributes in the root group of the HDF5 dataset.</t>
    </r>
  </si>
  <si>
    <t>IF attribute minDatasetCurrentSpeed &gt; maxDatasetCurrentSpeed).</t>
  </si>
  <si>
    <t>S-111 specific check. Superseded by new generic formulation of check.</t>
  </si>
  <si>
    <r>
      <t xml:space="preserve">IF the surfaceCurrentDirection component of any value is outside the range encoded in &lt;FIDS&gt; for the surfaceCurrentDirection attribute </t>
    </r>
    <r>
      <rPr>
        <sz val="10"/>
        <color rgb="FFFF0000"/>
        <rFont val="Calibri"/>
        <family val="2"/>
        <scheme val="minor"/>
      </rPr>
      <t>AND ≠ the the fillValue as encoded in &lt;FIDS&gt; in Table 10.3.</t>
    </r>
  </si>
  <si>
    <t>IF the directionUncertainty component of any value is encoded AND is outside the range encoded in &lt;FIDS&gt; for the directionUncertainty attribute AND ≠ the fillValue as encoded in &lt;FIDS&gt; in Table 10.3.</t>
  </si>
  <si>
    <t>IF the speedUncertainty component of any value is encoded AND is outside the range encoded in &lt;FIDS&gt; for the speedUncertainty attribute AND ≠ the fillValue as encoded in &lt;FIDS&gt; in Table 10.3.</t>
  </si>
  <si>
    <r>
      <t xml:space="preserve">IF the surfaceCurrentSpeed component of any value is outside the range [&lt;FTYPE&gt;.minDatasetCurrentSpeed, &lt;FTYPE&gt;.maxDatasetCurrentSpeed] AND ≠  </t>
    </r>
    <r>
      <rPr>
        <sz val="10"/>
        <color rgb="FFFF0000"/>
        <rFont val="Calibri"/>
        <family val="2"/>
        <scheme val="minor"/>
      </rPr>
      <t>the fillValue as encoded in &lt;FIDS&gt; in Table 10.3.</t>
    </r>
  </si>
  <si>
    <t>IF the surfaceCurrentTime component of any value is encoded AND is outside the range encoded in &lt;FIDS&gt; for the surfaceCurrentTime attribute AND ≠ the fillValue as encoded in &lt;FIDS&gt; in Table 10.3 AND does not follow the string format specified in Annex A - Data Classification and Encoding Guide for the surfaceCurrentTime attribute.</t>
  </si>
  <si>
    <t>Table 10.3, Annex A</t>
  </si>
  <si>
    <t>Root group string attribute contains too many characters</t>
  </si>
  <si>
    <t>FOR EACH string attribute in root group, WHERE the HDF5 attribute contains more than 300 characters.</t>
  </si>
  <si>
    <t>Correct root group string attribute value</t>
  </si>
  <si>
    <t>Feature Type group string attribute contains too many characters</t>
  </si>
  <si>
    <t>FOR EACH string attribute in Feature Type group, WHERE the HDF5 attribute contains more than 300 characters.</t>
  </si>
  <si>
    <t>Correct Feature Type Group string attribute value</t>
  </si>
  <si>
    <t>Feature Instance group string attribute contains too many characters</t>
  </si>
  <si>
    <t>FOR EACH string attribute in Feature Instance group, WHERE the HDF5 attribute contains more than 300 characters.</t>
  </si>
  <si>
    <t>Correct Feature Instance group string attribute value</t>
  </si>
  <si>
    <t>Values group string attribute contains too many characters</t>
  </si>
  <si>
    <t>FOR EACH string attribute in Values group, WHERE the HDF5 attribute contains more than 300 characters.</t>
  </si>
  <si>
    <t>Correct values group string attribute value</t>
  </si>
  <si>
    <r>
      <rPr>
        <sz val="10"/>
        <color rgb="FFFF0000"/>
        <rFont val="Calibri"/>
        <family val="2"/>
        <scheme val="minor"/>
      </rPr>
      <t xml:space="preserve">Non-mandatory general metadata attribute </t>
    </r>
    <r>
      <rPr>
        <sz val="10"/>
        <rFont val="Calibri"/>
        <family val="2"/>
        <scheme val="minor"/>
      </rPr>
      <t xml:space="preserve"> present but empty or blank.</t>
    </r>
  </si>
  <si>
    <r>
      <rPr>
        <sz val="10"/>
        <color rgb="FFFF0000"/>
        <rFont val="Calibri"/>
        <family val="2"/>
        <scheme val="minor"/>
      </rPr>
      <t xml:space="preserve">FOR EACH attribute in General Metadata with multiplicity lower bound = 0, WHERE the attribute </t>
    </r>
    <r>
      <rPr>
        <sz val="10"/>
        <rFont val="Calibri"/>
        <family val="2"/>
        <scheme val="minor"/>
      </rPr>
      <t>is present and has no value (NULL or empty / blank string)</t>
    </r>
  </si>
  <si>
    <t>IF attribute depthTypeIndex=1 (heightOrDepth) AND attribute verticalDatum is not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</si>
</sst>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
    <numFmt numFmtId="165" formatCode="yyyy\-mm\-dd;@"/>
  </numFmts>
  <fonts count="25"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sz val="11"/>
      <color rgb="FF9C6500"/>
      <name val="Calibri"/>
      <family val="2"/>
      <scheme val="minor"/>
    </font>
    <font>
      <b/>
      <sz val="10"/>
      <name val="Calibri"/>
      <family val="2"/>
      <scheme val="minor"/>
    </font>
    <font>
      <i/>
      <sz val="10"/>
      <name val="Calibri"/>
      <family val="2"/>
      <scheme val="minor"/>
    </font>
    <font>
      <u/>
      <sz val="11"/>
      <color theme="10"/>
      <name val="Calibri"/>
      <family val="2"/>
      <scheme val="minor"/>
    </font>
    <font>
      <sz val="11"/>
      <name val="Calibri"/>
      <family val="2"/>
      <scheme val="minor"/>
    </font>
    <font>
      <sz val="11"/>
      <color rgb="FF9C0006"/>
      <name val="Calibri"/>
      <family val="2"/>
      <scheme val="minor"/>
    </font>
    <font>
      <sz val="11"/>
      <color rgb="FF9C5700"/>
      <name val="Calibri"/>
      <family val="2"/>
      <scheme val="minor"/>
    </font>
    <font>
      <sz val="9"/>
      <name val="Arial"/>
      <family val="2"/>
    </font>
    <font>
      <b/>
      <sz val="11"/>
      <color theme="1"/>
      <name val="Calibri"/>
      <family val="2"/>
      <scheme val="minor"/>
    </font>
    <font>
      <sz val="10"/>
      <color rgb="FFFF0000"/>
      <name val="Calibri"/>
      <family val="2"/>
      <scheme val="minor"/>
    </font>
    <font>
      <sz val="9"/>
      <color rgb="FFFF0000"/>
      <name val="Arial"/>
      <family val="2"/>
    </font>
    <font>
      <strike/>
      <sz val="9"/>
      <color rgb="FFFF0000"/>
      <name val="Arial"/>
      <family val="2"/>
    </font>
    <font>
      <strike/>
      <sz val="10"/>
      <color rgb="FFFF0000"/>
      <name val="Calibri"/>
      <family val="2"/>
      <scheme val="minor"/>
    </font>
    <font>
      <sz val="11"/>
      <color rgb="FFFF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theme="0" tint="-0.149967955565050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7">
    <xf numFmtId="0" fontId="0" fillId="0" borderId="0"/>
    <xf numFmtId="0" fontId="10" fillId="7" borderId="0" applyNumberFormat="0" applyBorder="0" applyAlignment="0" applyProtection="0"/>
    <xf numFmtId="0" fontId="11" fillId="8" borderId="0" applyNumberFormat="0" applyBorder="0" applyAlignment="0" applyProtection="0"/>
    <xf numFmtId="0" fontId="14" fillId="0" borderId="0" applyNumberFormat="0" applyFill="0" applyBorder="0" applyAlignment="0" applyProtection="0"/>
    <xf numFmtId="0" fontId="10" fillId="7" borderId="0" applyNumberFormat="0" applyBorder="0" applyAlignment="0" applyProtection="0"/>
    <xf numFmtId="0" fontId="16" fillId="9" borderId="0" applyNumberFormat="0" applyBorder="0" applyAlignment="0" applyProtection="0"/>
    <xf numFmtId="0" fontId="17" fillId="8" borderId="0" applyNumberFormat="0" applyBorder="0" applyAlignment="0" applyProtection="0"/>
  </cellStyleXfs>
  <cellXfs count="142">
    <xf numFmtId="0" fontId="0" fillId="0" borderId="0" xfId="0"/>
    <xf numFmtId="0" fontId="1" fillId="0" borderId="0" xfId="0" applyFont="1"/>
    <xf numFmtId="0" fontId="1" fillId="0" borderId="0" xfId="0" applyFont="1" applyAlignment="1">
      <alignment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4" borderId="0" xfId="0" applyFont="1" applyFill="1"/>
    <xf numFmtId="0" fontId="8" fillId="4" borderId="6" xfId="0" applyFont="1" applyFill="1" applyBorder="1"/>
    <xf numFmtId="0" fontId="8" fillId="4" borderId="7" xfId="0" applyFont="1" applyFill="1" applyBorder="1" applyAlignment="1">
      <alignment horizontal="right" vertical="center"/>
    </xf>
    <xf numFmtId="0" fontId="8" fillId="4" borderId="8" xfId="0" applyFont="1" applyFill="1" applyBorder="1"/>
    <xf numFmtId="0" fontId="8" fillId="4" borderId="9" xfId="0" applyFont="1" applyFill="1" applyBorder="1"/>
    <xf numFmtId="0" fontId="8" fillId="4" borderId="0" xfId="0" applyFont="1" applyFill="1" applyAlignment="1">
      <alignment horizontal="left"/>
    </xf>
    <xf numFmtId="0" fontId="8" fillId="4" borderId="8" xfId="0" applyFont="1" applyFill="1" applyBorder="1" applyAlignment="1">
      <alignment horizontal="right"/>
    </xf>
    <xf numFmtId="0" fontId="8" fillId="0" borderId="0" xfId="0" applyFont="1" applyAlignment="1">
      <alignment horizontal="right"/>
    </xf>
    <xf numFmtId="0" fontId="6" fillId="5" borderId="0" xfId="0" applyFont="1" applyFill="1" applyAlignment="1">
      <alignment horizontal="center" vertical="center"/>
    </xf>
    <xf numFmtId="0" fontId="6" fillId="5" borderId="0" xfId="0" applyFont="1" applyFill="1"/>
    <xf numFmtId="0" fontId="6" fillId="6" borderId="0" xfId="0" applyFont="1" applyFill="1"/>
    <xf numFmtId="0" fontId="6" fillId="3" borderId="5" xfId="0" applyFont="1" applyFill="1" applyBorder="1" applyAlignment="1">
      <alignment horizontal="right" vertical="center"/>
    </xf>
    <xf numFmtId="0" fontId="6" fillId="5" borderId="5" xfId="0" applyFont="1" applyFill="1" applyBorder="1" applyAlignment="1">
      <alignment horizontal="right" vertical="center"/>
    </xf>
    <xf numFmtId="0" fontId="8" fillId="4" borderId="12" xfId="0" applyFont="1" applyFill="1" applyBorder="1"/>
    <xf numFmtId="0" fontId="8" fillId="4" borderId="11" xfId="0" applyFont="1" applyFill="1" applyBorder="1" applyAlignment="1">
      <alignment horizontal="left"/>
    </xf>
    <xf numFmtId="0" fontId="8" fillId="4" borderId="12" xfId="0" applyFont="1" applyFill="1" applyBorder="1" applyAlignment="1">
      <alignment horizontal="left"/>
    </xf>
    <xf numFmtId="0" fontId="9" fillId="4" borderId="0" xfId="0" applyFont="1" applyFill="1" applyAlignment="1">
      <alignment horizontal="left" vertical="center"/>
    </xf>
    <xf numFmtId="0" fontId="9" fillId="4" borderId="0" xfId="0" applyFont="1" applyFill="1" applyAlignment="1">
      <alignment horizontal="center" vertical="center"/>
    </xf>
    <xf numFmtId="49" fontId="9" fillId="4" borderId="0" xfId="0" applyNumberFormat="1" applyFont="1" applyFill="1" applyAlignment="1">
      <alignment horizontal="center"/>
    </xf>
    <xf numFmtId="14" fontId="9" fillId="4" borderId="0" xfId="0" applyNumberFormat="1" applyFont="1" applyFill="1" applyAlignment="1">
      <alignment horizontal="center" vertical="center"/>
    </xf>
    <xf numFmtId="0" fontId="9" fillId="4" borderId="10" xfId="0" applyFont="1" applyFill="1" applyBorder="1"/>
    <xf numFmtId="0" fontId="9" fillId="4" borderId="0" xfId="0" applyFont="1" applyFill="1"/>
    <xf numFmtId="0" fontId="9" fillId="4" borderId="12" xfId="0" applyFont="1" applyFill="1" applyBorder="1" applyAlignment="1">
      <alignment horizontal="left" vertical="center"/>
    </xf>
    <xf numFmtId="0" fontId="9" fillId="4" borderId="12" xfId="0" applyFont="1" applyFill="1" applyBorder="1"/>
    <xf numFmtId="0" fontId="9" fillId="4" borderId="11" xfId="0" applyFont="1" applyFill="1" applyBorder="1"/>
    <xf numFmtId="0" fontId="9" fillId="4" borderId="0" xfId="0" applyFont="1" applyFill="1" applyAlignment="1">
      <alignment horizontal="left"/>
    </xf>
    <xf numFmtId="164" fontId="9"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0" fontId="2" fillId="0" borderId="1" xfId="2" applyFont="1" applyFill="1" applyBorder="1" applyAlignment="1">
      <alignment horizontal="center" vertical="center" wrapText="1"/>
    </xf>
    <xf numFmtId="0" fontId="2" fillId="0" borderId="1" xfId="1" applyFont="1" applyFill="1" applyBorder="1" applyAlignment="1">
      <alignment horizontal="center" vertical="center" wrapText="1"/>
    </xf>
    <xf numFmtId="49" fontId="2" fillId="0" borderId="1" xfId="2" applyNumberFormat="1" applyFont="1" applyFill="1" applyBorder="1" applyAlignment="1">
      <alignment horizontal="center" vertical="center" wrapText="1"/>
    </xf>
    <xf numFmtId="0" fontId="1" fillId="0" borderId="1" xfId="0" applyFont="1" applyBorder="1" applyAlignment="1">
      <alignment wrapText="1"/>
    </xf>
    <xf numFmtId="0" fontId="2" fillId="0" borderId="1" xfId="1" applyFont="1" applyFill="1" applyBorder="1" applyAlignment="1">
      <alignment horizontal="left" vertical="center" wrapText="1"/>
    </xf>
    <xf numFmtId="49" fontId="2" fillId="0" borderId="1" xfId="2" applyNumberFormat="1" applyFont="1" applyFill="1" applyBorder="1" applyAlignment="1">
      <alignment horizontal="left" vertical="center" wrapText="1"/>
    </xf>
    <xf numFmtId="165" fontId="2" fillId="2" borderId="1" xfId="0" applyNumberFormat="1" applyFont="1" applyFill="1" applyBorder="1" applyAlignment="1">
      <alignment horizontal="center" vertical="center" wrapText="1"/>
    </xf>
    <xf numFmtId="165" fontId="2" fillId="0" borderId="1" xfId="2" applyNumberFormat="1" applyFont="1" applyFill="1" applyBorder="1" applyAlignment="1">
      <alignment horizontal="center" vertical="center" wrapText="1"/>
    </xf>
    <xf numFmtId="165" fontId="2" fillId="0" borderId="1" xfId="1" applyNumberFormat="1" applyFont="1" applyFill="1" applyBorder="1" applyAlignment="1">
      <alignment horizontal="center" vertical="center" wrapText="1"/>
    </xf>
    <xf numFmtId="0" fontId="0" fillId="0" borderId="1" xfId="0"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165" fontId="2" fillId="0" borderId="1" xfId="0" applyNumberFormat="1" applyFont="1" applyBorder="1" applyAlignment="1">
      <alignment horizontal="center" vertical="center" wrapText="1"/>
    </xf>
    <xf numFmtId="0" fontId="1" fillId="0" borderId="0" xfId="0" applyFont="1" applyAlignment="1">
      <alignment horizontal="left" vertical="top"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0" fontId="15" fillId="0" borderId="1" xfId="0" applyFont="1" applyBorder="1" applyAlignment="1">
      <alignment horizontal="center" vertical="center" wrapText="1"/>
    </xf>
    <xf numFmtId="0" fontId="1" fillId="0" borderId="1" xfId="0" applyFont="1" applyBorder="1"/>
    <xf numFmtId="0" fontId="2" fillId="0" borderId="1" xfId="0" quotePrefix="1" applyFont="1" applyBorder="1" applyAlignment="1">
      <alignment horizontal="left" vertical="center" wrapText="1"/>
    </xf>
    <xf numFmtId="0" fontId="2" fillId="0" borderId="1" xfId="0" quotePrefix="1" applyFont="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49" fontId="1" fillId="0" borderId="1" xfId="0" applyNumberFormat="1" applyFont="1" applyBorder="1"/>
    <xf numFmtId="0" fontId="18"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vertical="center" wrapText="1"/>
    </xf>
    <xf numFmtId="0" fontId="1" fillId="2" borderId="1" xfId="0" applyFont="1" applyFill="1" applyBorder="1" applyAlignment="1">
      <alignment vertical="center" wrapText="1"/>
    </xf>
    <xf numFmtId="0" fontId="3" fillId="0" borderId="1" xfId="0" applyFont="1" applyBorder="1" applyAlignment="1">
      <alignment wrapText="1"/>
    </xf>
    <xf numFmtId="0" fontId="2" fillId="0" borderId="1" xfId="3" applyFont="1" applyFill="1" applyBorder="1" applyAlignment="1">
      <alignment horizontal="center" vertical="center" wrapText="1"/>
    </xf>
    <xf numFmtId="49" fontId="1" fillId="0" borderId="1" xfId="0" applyNumberFormat="1" applyFont="1" applyBorder="1" applyAlignment="1">
      <alignment wrapText="1"/>
    </xf>
    <xf numFmtId="165" fontId="1" fillId="0" borderId="1" xfId="0" applyNumberFormat="1" applyFont="1" applyBorder="1" applyAlignment="1">
      <alignment wrapText="1"/>
    </xf>
    <xf numFmtId="0" fontId="19" fillId="0" borderId="0" xfId="0" applyFont="1"/>
    <xf numFmtId="1" fontId="19" fillId="0" borderId="0" xfId="0" applyNumberFormat="1" applyFont="1"/>
    <xf numFmtId="0" fontId="19" fillId="0" borderId="0" xfId="0" applyFont="1" applyAlignment="1">
      <alignment wrapText="1"/>
    </xf>
    <xf numFmtId="14" fontId="0" fillId="0" borderId="0" xfId="0" applyNumberFormat="1"/>
    <xf numFmtId="1" fontId="0" fillId="0" borderId="0" xfId="0" applyNumberFormat="1"/>
    <xf numFmtId="0" fontId="0" fillId="0" borderId="0" xfId="0" applyAlignment="1">
      <alignment wrapText="1"/>
    </xf>
    <xf numFmtId="49" fontId="1" fillId="10" borderId="1" xfId="0" applyNumberFormat="1" applyFont="1" applyFill="1" applyBorder="1" applyAlignment="1">
      <alignment wrapText="1"/>
    </xf>
    <xf numFmtId="0" fontId="2" fillId="10"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2" fillId="0" borderId="1" xfId="0" applyFont="1" applyBorder="1" applyAlignment="1">
      <alignment wrapText="1"/>
    </xf>
    <xf numFmtId="0" fontId="1" fillId="11" borderId="0" xfId="0" applyFont="1" applyFill="1" applyAlignment="1">
      <alignment wrapText="1"/>
    </xf>
    <xf numFmtId="49" fontId="1" fillId="11" borderId="0" xfId="0" applyNumberFormat="1" applyFont="1" applyFill="1" applyAlignment="1">
      <alignment horizontal="center" vertical="center" wrapText="1"/>
    </xf>
    <xf numFmtId="49" fontId="1" fillId="0" borderId="0" xfId="0" applyNumberFormat="1" applyFont="1" applyAlignment="1">
      <alignment horizontal="center" vertical="center" wrapText="1"/>
    </xf>
    <xf numFmtId="0" fontId="2" fillId="10" borderId="1" xfId="0" applyFont="1" applyFill="1" applyBorder="1" applyAlignment="1">
      <alignment horizontal="left" vertical="center" wrapText="1"/>
    </xf>
    <xf numFmtId="0" fontId="1" fillId="10" borderId="0" xfId="0" applyFont="1" applyFill="1" applyAlignment="1">
      <alignment wrapText="1"/>
    </xf>
    <xf numFmtId="49" fontId="1" fillId="10" borderId="0" xfId="0" applyNumberFormat="1" applyFont="1" applyFill="1" applyAlignment="1">
      <alignment horizontal="center" vertical="center" wrapText="1"/>
    </xf>
    <xf numFmtId="0" fontId="1" fillId="2" borderId="1" xfId="0" applyFont="1" applyFill="1" applyBorder="1" applyAlignment="1">
      <alignment horizontal="center" vertical="center" wrapText="1"/>
    </xf>
    <xf numFmtId="49" fontId="20" fillId="10" borderId="1" xfId="0" applyNumberFormat="1" applyFont="1" applyFill="1" applyBorder="1" applyAlignment="1">
      <alignment wrapText="1"/>
    </xf>
    <xf numFmtId="0" fontId="2" fillId="10" borderId="1" xfId="1" applyFont="1" applyFill="1" applyBorder="1" applyAlignment="1">
      <alignment horizontal="center" vertical="center" wrapText="1"/>
    </xf>
    <xf numFmtId="0" fontId="2" fillId="10" borderId="1" xfId="1" applyFont="1" applyFill="1" applyBorder="1" applyAlignment="1">
      <alignment horizontal="left" vertical="center" wrapText="1"/>
    </xf>
    <xf numFmtId="0" fontId="21" fillId="10" borderId="1" xfId="0" applyFont="1" applyFill="1" applyBorder="1" applyAlignment="1">
      <alignment horizontal="left" vertical="center" wrapText="1"/>
    </xf>
    <xf numFmtId="0" fontId="20" fillId="10" borderId="1" xfId="0" applyFont="1" applyFill="1" applyBorder="1" applyAlignment="1">
      <alignment wrapText="1"/>
    </xf>
    <xf numFmtId="0" fontId="20" fillId="10" borderId="1" xfId="0" applyFont="1" applyFill="1" applyBorder="1" applyAlignment="1">
      <alignment horizontal="center" vertical="center"/>
    </xf>
    <xf numFmtId="0" fontId="20" fillId="10" borderId="1" xfId="1" applyFont="1" applyFill="1" applyBorder="1" applyAlignment="1">
      <alignment horizontal="center" vertical="center" wrapText="1"/>
    </xf>
    <xf numFmtId="0" fontId="20" fillId="10" borderId="1" xfId="0" applyFont="1" applyFill="1" applyBorder="1" applyAlignment="1">
      <alignment horizontal="center" vertical="center" wrapText="1"/>
    </xf>
    <xf numFmtId="0" fontId="20" fillId="10" borderId="1" xfId="0" applyFont="1" applyFill="1" applyBorder="1"/>
    <xf numFmtId="165" fontId="20" fillId="10" borderId="1" xfId="0" applyNumberFormat="1" applyFont="1" applyFill="1" applyBorder="1" applyAlignment="1">
      <alignment horizontal="center" vertical="center" wrapText="1"/>
    </xf>
    <xf numFmtId="0" fontId="20" fillId="10" borderId="0" xfId="0" applyFont="1" applyFill="1" applyAlignment="1">
      <alignment wrapText="1"/>
    </xf>
    <xf numFmtId="49" fontId="20" fillId="10" borderId="0" xfId="0" applyNumberFormat="1" applyFont="1" applyFill="1" applyAlignment="1">
      <alignment horizontal="center" vertical="center" wrapText="1"/>
    </xf>
    <xf numFmtId="0" fontId="22" fillId="10" borderId="1" xfId="0" applyFont="1" applyFill="1" applyBorder="1" applyAlignment="1">
      <alignment horizontal="left" vertical="center" wrapText="1"/>
    </xf>
    <xf numFmtId="0" fontId="23" fillId="10" borderId="1" xfId="0" applyFont="1" applyFill="1" applyBorder="1" applyAlignment="1">
      <alignment wrapText="1"/>
    </xf>
    <xf numFmtId="0" fontId="23" fillId="10" borderId="1" xfId="0" applyFont="1" applyFill="1" applyBorder="1" applyAlignment="1">
      <alignment horizontal="center" vertical="center"/>
    </xf>
    <xf numFmtId="0" fontId="23" fillId="10" borderId="1" xfId="1" applyFont="1" applyFill="1" applyBorder="1" applyAlignment="1">
      <alignment horizontal="center" vertical="center" wrapText="1"/>
    </xf>
    <xf numFmtId="0" fontId="23" fillId="10" borderId="1" xfId="1" applyFont="1" applyFill="1" applyBorder="1" applyAlignment="1">
      <alignment horizontal="left" vertical="center" wrapText="1"/>
    </xf>
    <xf numFmtId="0" fontId="23" fillId="10" borderId="1" xfId="0" applyFont="1" applyFill="1" applyBorder="1" applyAlignment="1">
      <alignment horizontal="center" vertical="center" wrapText="1"/>
    </xf>
    <xf numFmtId="49" fontId="23" fillId="10" borderId="1" xfId="0" applyNumberFormat="1" applyFont="1" applyFill="1" applyBorder="1" applyAlignment="1">
      <alignment wrapText="1"/>
    </xf>
    <xf numFmtId="0" fontId="23" fillId="10" borderId="1" xfId="0" applyFont="1" applyFill="1" applyBorder="1"/>
    <xf numFmtId="165" fontId="23" fillId="10" borderId="1" xfId="0" applyNumberFormat="1" applyFont="1" applyFill="1" applyBorder="1" applyAlignment="1">
      <alignment horizontal="center" vertical="center" wrapText="1"/>
    </xf>
    <xf numFmtId="0" fontId="23" fillId="10" borderId="0" xfId="0" applyFont="1" applyFill="1" applyAlignment="1">
      <alignment wrapText="1"/>
    </xf>
    <xf numFmtId="49" fontId="23" fillId="10" borderId="0" xfId="0" applyNumberFormat="1" applyFont="1" applyFill="1" applyAlignment="1">
      <alignment horizontal="center" vertical="center" wrapText="1"/>
    </xf>
    <xf numFmtId="49" fontId="2" fillId="10" borderId="1" xfId="2" applyNumberFormat="1" applyFont="1" applyFill="1" applyBorder="1" applyAlignment="1">
      <alignment horizontal="left" vertical="center" wrapText="1"/>
    </xf>
    <xf numFmtId="49" fontId="20" fillId="10" borderId="1" xfId="2" applyNumberFormat="1" applyFont="1" applyFill="1" applyBorder="1" applyAlignment="1">
      <alignment horizontal="center" vertical="center" wrapText="1"/>
    </xf>
    <xf numFmtId="49" fontId="20" fillId="10" borderId="1" xfId="2" applyNumberFormat="1" applyFont="1" applyFill="1" applyBorder="1" applyAlignment="1">
      <alignment horizontal="left" vertical="center" wrapText="1"/>
    </xf>
    <xf numFmtId="0" fontId="20" fillId="10" borderId="1" xfId="0" applyFont="1" applyFill="1" applyBorder="1" applyAlignment="1">
      <alignment horizontal="left" vertical="center" wrapText="1"/>
    </xf>
    <xf numFmtId="0" fontId="23" fillId="10" borderId="1" xfId="0" applyFont="1" applyFill="1" applyBorder="1" applyAlignment="1">
      <alignment horizontal="left" vertical="center" wrapText="1"/>
    </xf>
    <xf numFmtId="0" fontId="2" fillId="10" borderId="1" xfId="0" quotePrefix="1" applyFont="1" applyFill="1" applyBorder="1" applyAlignment="1">
      <alignment horizontal="left" vertical="center" wrapText="1"/>
    </xf>
    <xf numFmtId="49" fontId="20" fillId="0" borderId="1" xfId="0" applyNumberFormat="1" applyFont="1" applyFill="1" applyBorder="1" applyAlignment="1">
      <alignment wrapText="1"/>
    </xf>
    <xf numFmtId="0" fontId="22" fillId="10" borderId="1" xfId="0" applyFont="1" applyFill="1" applyBorder="1" applyAlignment="1">
      <alignment horizontal="center" vertical="center" wrapText="1"/>
    </xf>
    <xf numFmtId="0" fontId="23" fillId="10" borderId="0" xfId="0" applyFont="1" applyFill="1" applyAlignment="1">
      <alignment horizontal="left" vertical="top" wrapText="1"/>
    </xf>
    <xf numFmtId="0" fontId="23" fillId="10" borderId="1" xfId="0" quotePrefix="1" applyFont="1" applyFill="1" applyBorder="1" applyAlignment="1">
      <alignment horizontal="center" vertical="center" wrapText="1"/>
    </xf>
    <xf numFmtId="0" fontId="2" fillId="10" borderId="1" xfId="2" applyFont="1" applyFill="1" applyBorder="1" applyAlignment="1">
      <alignment horizontal="left" vertical="center" wrapText="1"/>
    </xf>
    <xf numFmtId="0" fontId="1" fillId="10" borderId="0" xfId="0" applyFont="1" applyFill="1" applyAlignment="1">
      <alignment horizontal="left" vertical="top" wrapText="1"/>
    </xf>
    <xf numFmtId="0" fontId="24" fillId="10" borderId="0" xfId="0" applyFont="1" applyFill="1"/>
    <xf numFmtId="0" fontId="20" fillId="10" borderId="1" xfId="2" applyFont="1" applyFill="1" applyBorder="1" applyAlignment="1">
      <alignment horizontal="left" vertical="center" wrapText="1"/>
    </xf>
    <xf numFmtId="0" fontId="21" fillId="10" borderId="1" xfId="0" applyFont="1" applyFill="1" applyBorder="1" applyAlignment="1">
      <alignment horizontal="center" vertical="center" wrapText="1"/>
    </xf>
    <xf numFmtId="0" fontId="1" fillId="0" borderId="1" xfId="0" applyFont="1" applyFill="1" applyBorder="1" applyAlignment="1">
      <alignment wrapText="1"/>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49" fontId="1" fillId="0" borderId="1" xfId="0" applyNumberFormat="1" applyFont="1" applyFill="1" applyBorder="1" applyAlignment="1">
      <alignment wrapText="1"/>
    </xf>
    <xf numFmtId="0" fontId="1" fillId="0" borderId="1" xfId="0" applyFont="1" applyFill="1" applyBorder="1"/>
    <xf numFmtId="165" fontId="2"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0" xfId="0" applyFont="1" applyFill="1" applyAlignment="1">
      <alignment wrapText="1"/>
    </xf>
    <xf numFmtId="0" fontId="18" fillId="0" borderId="1" xfId="0" applyFont="1" applyFill="1" applyBorder="1" applyAlignment="1">
      <alignment horizontal="center" vertical="center" wrapText="1"/>
    </xf>
    <xf numFmtId="0" fontId="2" fillId="10" borderId="1" xfId="2" applyFont="1" applyFill="1" applyBorder="1" applyAlignment="1">
      <alignment horizontal="center" vertical="center" wrapText="1"/>
    </xf>
    <xf numFmtId="0" fontId="20" fillId="10" borderId="1" xfId="1" applyFont="1" applyFill="1" applyBorder="1" applyAlignment="1">
      <alignment horizontal="left" vertical="center" wrapText="1"/>
    </xf>
    <xf numFmtId="165" fontId="20" fillId="10" borderId="1" xfId="1" applyNumberFormat="1" applyFont="1" applyFill="1" applyBorder="1" applyAlignment="1">
      <alignment horizontal="center" vertical="center" wrapText="1"/>
    </xf>
    <xf numFmtId="0" fontId="6" fillId="5" borderId="5" xfId="0" applyFont="1" applyFill="1" applyBorder="1" applyAlignment="1">
      <alignment horizontal="right"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23" fillId="10" borderId="0" xfId="0" applyFont="1" applyFill="1"/>
  </cellXfs>
  <cellStyles count="7">
    <cellStyle name="Bad 2" xfId="5" xr:uid="{B442B837-C0E4-45E2-93DB-98C140707B11}"/>
    <cellStyle name="Good" xfId="1" builtinId="26"/>
    <cellStyle name="Good 2" xfId="4" xr:uid="{E6A3DBA1-425A-41AB-952C-F5DDFA3C8432}"/>
    <cellStyle name="Hyperlink" xfId="3" builtinId="8"/>
    <cellStyle name="Neutral 2" xfId="2" xr:uid="{F2B2C047-DF70-495F-A317-4214B139F025}"/>
    <cellStyle name="Neutral 3" xfId="6" xr:uid="{65D2D1B5-B95D-4670-BC76-4983EF9279E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65BAD42-F63D-47CC-ADF1-475B6B2C5FD3}">
      <tableStyleElement type="wholeTable" dxfId="1"/>
      <tableStyleElement type="headerRow" dxfId="0"/>
    </tableStyle>
  </tableStyles>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0"/>
  <sheetViews>
    <sheetView tabSelected="1" workbookViewId="0">
      <selection activeCell="L10" sqref="L10"/>
    </sheetView>
  </sheetViews>
  <sheetFormatPr defaultRowHeight="14.4" x14ac:dyDescent="0.3"/>
  <cols>
    <col min="1" max="1" width="4.88671875" customWidth="1"/>
    <col min="2" max="2" width="20.88671875" style="4" customWidth="1"/>
    <col min="3" max="3" width="36.44140625" style="3" customWidth="1"/>
    <col min="4" max="4" width="12.44140625" customWidth="1"/>
    <col min="5" max="6" width="14.6640625" customWidth="1"/>
    <col min="7" max="7" width="6.44140625" customWidth="1"/>
  </cols>
  <sheetData>
    <row r="1" spans="2:8" ht="15" thickBot="1" x14ac:dyDescent="0.35"/>
    <row r="2" spans="2:8" ht="33.6" customHeight="1" x14ac:dyDescent="0.35">
      <c r="B2" s="138" t="s">
        <v>27</v>
      </c>
      <c r="C2" s="139"/>
      <c r="D2" s="139"/>
      <c r="E2" s="139"/>
      <c r="F2" s="139"/>
      <c r="G2" s="140"/>
      <c r="H2" s="7"/>
    </row>
    <row r="3" spans="2:8" s="6" customFormat="1" ht="20.399999999999999" customHeight="1" x14ac:dyDescent="0.3">
      <c r="B3" s="19" t="s">
        <v>17</v>
      </c>
      <c r="C3" s="24" t="s">
        <v>441</v>
      </c>
      <c r="D3" s="8"/>
      <c r="E3" s="8"/>
      <c r="F3" s="8"/>
      <c r="G3" s="9"/>
    </row>
    <row r="4" spans="2:8" s="6" customFormat="1" ht="20.399999999999999" customHeight="1" x14ac:dyDescent="0.3">
      <c r="B4" s="19" t="s">
        <v>12</v>
      </c>
      <c r="C4" s="24" t="s">
        <v>30</v>
      </c>
      <c r="D4" s="8"/>
      <c r="E4" s="8"/>
      <c r="F4" s="8"/>
      <c r="G4" s="9"/>
    </row>
    <row r="5" spans="2:8" s="6" customFormat="1" ht="20.399999999999999" customHeight="1" x14ac:dyDescent="0.3">
      <c r="B5" s="19" t="s">
        <v>18</v>
      </c>
      <c r="C5" s="24" t="s">
        <v>19</v>
      </c>
      <c r="D5" s="8"/>
      <c r="E5" s="8"/>
      <c r="F5" s="8"/>
      <c r="G5" s="9"/>
    </row>
    <row r="6" spans="2:8" s="6" customFormat="1" ht="20.399999999999999" customHeight="1" x14ac:dyDescent="0.3">
      <c r="B6" s="19" t="s">
        <v>22</v>
      </c>
      <c r="C6" s="25" t="s">
        <v>13</v>
      </c>
      <c r="D6" s="8"/>
      <c r="E6" s="8"/>
      <c r="F6" s="8"/>
      <c r="G6" s="9"/>
    </row>
    <row r="7" spans="2:8" s="6" customFormat="1" ht="20.399999999999999" customHeight="1" x14ac:dyDescent="0.3">
      <c r="B7" s="19" t="s">
        <v>23</v>
      </c>
      <c r="C7" s="26" t="s">
        <v>453</v>
      </c>
      <c r="D7" s="8"/>
      <c r="E7" s="8"/>
      <c r="F7" s="8"/>
      <c r="G7" s="9"/>
    </row>
    <row r="8" spans="2:8" s="6" customFormat="1" ht="20.399999999999999" customHeight="1" x14ac:dyDescent="0.3">
      <c r="B8" s="19" t="s">
        <v>24</v>
      </c>
      <c r="C8" s="35">
        <v>45785</v>
      </c>
      <c r="D8" s="8"/>
      <c r="E8" s="8"/>
      <c r="F8" s="8"/>
      <c r="G8" s="9"/>
    </row>
    <row r="9" spans="2:8" s="6" customFormat="1" ht="20.399999999999999" customHeight="1" x14ac:dyDescent="0.3">
      <c r="B9" s="19" t="s">
        <v>25</v>
      </c>
      <c r="C9" s="34">
        <v>45694</v>
      </c>
      <c r="D9" s="8"/>
      <c r="E9" s="8"/>
      <c r="F9" s="8"/>
      <c r="G9" s="9"/>
    </row>
    <row r="10" spans="2:8" s="6" customFormat="1" ht="20.399999999999999" customHeight="1" x14ac:dyDescent="0.3">
      <c r="B10" s="19" t="s">
        <v>20</v>
      </c>
      <c r="C10" s="27" t="s">
        <v>21</v>
      </c>
      <c r="D10" s="8"/>
      <c r="E10" s="8"/>
      <c r="F10" s="8"/>
      <c r="G10" s="9"/>
    </row>
    <row r="11" spans="2:8" s="6" customFormat="1" ht="20.399999999999999" customHeight="1" x14ac:dyDescent="0.3">
      <c r="B11" s="19" t="s">
        <v>26</v>
      </c>
      <c r="C11" s="24" t="s">
        <v>454</v>
      </c>
      <c r="D11" s="8"/>
      <c r="E11" s="8"/>
      <c r="F11" s="8"/>
      <c r="G11" s="9"/>
    </row>
    <row r="12" spans="2:8" s="6" customFormat="1" ht="15" customHeight="1" x14ac:dyDescent="0.3">
      <c r="B12" s="20"/>
      <c r="C12" s="16" t="s">
        <v>12</v>
      </c>
      <c r="D12" s="17" t="s">
        <v>15</v>
      </c>
      <c r="E12" s="18" t="s">
        <v>16</v>
      </c>
      <c r="F12" s="18"/>
      <c r="G12" s="9"/>
    </row>
    <row r="13" spans="2:8" s="6" customFormat="1" ht="20.399999999999999" customHeight="1" x14ac:dyDescent="0.3">
      <c r="B13" s="137" t="s">
        <v>14</v>
      </c>
      <c r="C13" s="24" t="s">
        <v>442</v>
      </c>
      <c r="D13" s="28" t="s">
        <v>455</v>
      </c>
      <c r="E13" s="28"/>
      <c r="F13" s="29"/>
      <c r="G13" s="9"/>
    </row>
    <row r="14" spans="2:8" s="6" customFormat="1" ht="20.399999999999999" customHeight="1" x14ac:dyDescent="0.3">
      <c r="B14" s="137"/>
      <c r="C14" s="30"/>
      <c r="D14" s="28"/>
      <c r="E14" s="31"/>
      <c r="F14" s="32"/>
      <c r="G14" s="9"/>
    </row>
    <row r="15" spans="2:8" s="6" customFormat="1" ht="20.399999999999999" customHeight="1" x14ac:dyDescent="0.3">
      <c r="B15" s="137"/>
      <c r="C15" s="33"/>
      <c r="D15" s="28"/>
      <c r="E15" s="29"/>
      <c r="F15" s="31"/>
      <c r="G15" s="9"/>
    </row>
    <row r="16" spans="2:8" s="6" customFormat="1" ht="20.399999999999999" customHeight="1" x14ac:dyDescent="0.3">
      <c r="B16" s="137"/>
      <c r="C16" s="22"/>
      <c r="D16" s="8"/>
      <c r="E16" s="21"/>
      <c r="F16" s="21"/>
      <c r="G16" s="9"/>
    </row>
    <row r="17" spans="2:7" s="6" customFormat="1" ht="20.399999999999999" customHeight="1" x14ac:dyDescent="0.3">
      <c r="B17" s="137"/>
      <c r="C17" s="23"/>
      <c r="D17" s="21"/>
      <c r="E17" s="21"/>
      <c r="F17" s="21"/>
      <c r="G17" s="9"/>
    </row>
    <row r="18" spans="2:7" s="6" customFormat="1" ht="20.399999999999999" customHeight="1" x14ac:dyDescent="0.3">
      <c r="B18" s="137"/>
      <c r="C18" s="13"/>
      <c r="D18" s="8"/>
      <c r="E18" s="8"/>
      <c r="F18" s="8"/>
      <c r="G18" s="9"/>
    </row>
    <row r="19" spans="2:7" s="6" customFormat="1" ht="20.399999999999999" customHeight="1" thickBot="1" x14ac:dyDescent="0.35">
      <c r="B19" s="10"/>
      <c r="C19" s="14"/>
      <c r="D19" s="11"/>
      <c r="E19" s="11"/>
      <c r="F19" s="11"/>
      <c r="G19" s="12"/>
    </row>
    <row r="20" spans="2:7" s="6" customFormat="1" ht="20.399999999999999" customHeight="1" x14ac:dyDescent="0.3">
      <c r="B20" s="5"/>
      <c r="C20" s="15"/>
    </row>
  </sheetData>
  <dataConsolidate/>
  <mergeCells count="2">
    <mergeCell ref="B13:B18"/>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9863E-76E8-4615-9B5D-DE44E34EF947}">
  <dimension ref="A1:S490"/>
  <sheetViews>
    <sheetView zoomScale="85" zoomScaleNormal="85" workbookViewId="0">
      <pane ySplit="1" topLeftCell="A16" activePane="bottomLeft" state="frozen"/>
      <selection pane="bottomLeft" activeCell="D128" sqref="D128"/>
    </sheetView>
  </sheetViews>
  <sheetFormatPr defaultColWidth="8.6640625" defaultRowHeight="13.8" x14ac:dyDescent="0.3"/>
  <cols>
    <col min="1" max="1" width="13" style="54" bestFit="1" customWidth="1"/>
    <col min="2" max="2" width="9" style="54" customWidth="1"/>
    <col min="3" max="3" width="12.6640625" style="54" customWidth="1"/>
    <col min="4" max="4" width="25.6640625" style="54" customWidth="1"/>
    <col min="5" max="5" width="40.33203125" style="39" customWidth="1"/>
    <col min="6" max="6" width="28.5546875" style="54" customWidth="1"/>
    <col min="7" max="7" width="18.44140625" style="54" customWidth="1"/>
    <col min="8" max="8" width="12.109375" style="60" customWidth="1"/>
    <col min="9" max="9" width="19.88671875" style="39" customWidth="1"/>
    <col min="10" max="10" width="10.88671875" style="54" customWidth="1"/>
    <col min="11" max="11" width="8.33203125" style="54" customWidth="1"/>
    <col min="12" max="12" width="8" style="54" customWidth="1"/>
    <col min="13" max="13" width="13.6640625" style="39" customWidth="1"/>
    <col min="14" max="14" width="9.88671875" style="39" customWidth="1"/>
    <col min="15" max="15" width="13.33203125" style="68" customWidth="1"/>
    <col min="16" max="16" width="15.33203125" style="58" customWidth="1"/>
    <col min="17" max="17" width="35.33203125" style="2" customWidth="1"/>
    <col min="18" max="18" width="16.44140625" style="81" customWidth="1"/>
    <col min="19" max="16384" width="8.6640625" style="1"/>
  </cols>
  <sheetData>
    <row r="1" spans="1:18" ht="41.4" x14ac:dyDescent="0.3">
      <c r="A1" s="62" t="s">
        <v>11</v>
      </c>
      <c r="B1" s="62" t="s">
        <v>1</v>
      </c>
      <c r="C1" s="62" t="s">
        <v>0</v>
      </c>
      <c r="D1" s="62" t="s">
        <v>10</v>
      </c>
      <c r="E1" s="62" t="s">
        <v>4</v>
      </c>
      <c r="F1" s="62" t="s">
        <v>7</v>
      </c>
      <c r="G1" s="62" t="s">
        <v>9</v>
      </c>
      <c r="H1" s="63" t="s">
        <v>8</v>
      </c>
      <c r="I1" s="64" t="s">
        <v>6</v>
      </c>
      <c r="J1" s="85" t="s">
        <v>2</v>
      </c>
      <c r="K1" s="64" t="s">
        <v>3</v>
      </c>
      <c r="L1" s="64" t="s">
        <v>5</v>
      </c>
      <c r="M1" s="64" t="s">
        <v>327</v>
      </c>
      <c r="N1" s="64" t="s">
        <v>328</v>
      </c>
      <c r="O1" s="42" t="s">
        <v>28</v>
      </c>
      <c r="P1" s="62" t="s">
        <v>29</v>
      </c>
      <c r="Q1" s="79" t="s">
        <v>357</v>
      </c>
      <c r="R1" s="80" t="s">
        <v>460</v>
      </c>
    </row>
    <row r="2" spans="1:18" ht="27.6" x14ac:dyDescent="0.3">
      <c r="A2" s="61" t="str">
        <f t="shared" ref="A2:A21" si="0">_xlfn.CONCAT("S111_Dev", TEXT(ROW()-1+1000, "0000"))</f>
        <v>S111_Dev1001</v>
      </c>
      <c r="B2" s="39" t="str">
        <f>_xlfn.CONCAT("111_", TEXT(ROW()-1+1000, "0000"))</f>
        <v>111_1001</v>
      </c>
      <c r="C2" s="46" t="s">
        <v>352</v>
      </c>
      <c r="D2" s="47" t="s">
        <v>31</v>
      </c>
      <c r="E2" s="48" t="s">
        <v>100</v>
      </c>
      <c r="F2" s="47" t="s">
        <v>40</v>
      </c>
      <c r="G2" s="47" t="s">
        <v>358</v>
      </c>
      <c r="H2" s="67" t="s">
        <v>117</v>
      </c>
      <c r="I2" s="47" t="s">
        <v>430</v>
      </c>
      <c r="J2" s="39" t="s">
        <v>443</v>
      </c>
      <c r="K2" s="39"/>
      <c r="L2" s="39"/>
      <c r="M2" s="78"/>
      <c r="N2" s="39" t="b">
        <v>1</v>
      </c>
      <c r="O2" s="49"/>
      <c r="P2" s="77" t="s">
        <v>81</v>
      </c>
      <c r="Q2" s="2" t="s">
        <v>393</v>
      </c>
      <c r="R2" s="81" t="s">
        <v>373</v>
      </c>
    </row>
    <row r="3" spans="1:18" ht="248.4" x14ac:dyDescent="0.3">
      <c r="A3" s="61" t="str">
        <f t="shared" si="0"/>
        <v>S111_Dev1002</v>
      </c>
      <c r="B3" s="39" t="str">
        <f t="shared" ref="B3:B21" si="1">_xlfn.CONCAT("111_", TEXT(ROW()-1+1000, "0000"))</f>
        <v>111_1002</v>
      </c>
      <c r="C3" s="46" t="s">
        <v>353</v>
      </c>
      <c r="D3" s="76" t="s">
        <v>620</v>
      </c>
      <c r="E3" s="82" t="s">
        <v>621</v>
      </c>
      <c r="F3" s="47" t="s">
        <v>41</v>
      </c>
      <c r="G3" s="47" t="s">
        <v>358</v>
      </c>
      <c r="H3" s="67" t="s">
        <v>118</v>
      </c>
      <c r="I3" s="47" t="s">
        <v>431</v>
      </c>
      <c r="J3" s="39" t="s">
        <v>443</v>
      </c>
      <c r="K3" s="39"/>
      <c r="L3" s="39"/>
      <c r="M3" s="78"/>
      <c r="O3" s="49"/>
      <c r="P3" s="77" t="s">
        <v>82</v>
      </c>
      <c r="Q3" s="83" t="s">
        <v>622</v>
      </c>
      <c r="R3" s="81" t="s">
        <v>47</v>
      </c>
    </row>
    <row r="4" spans="1:18" ht="27.6" x14ac:dyDescent="0.3">
      <c r="A4" s="98" t="str">
        <f t="shared" si="0"/>
        <v>S111_Dev1003</v>
      </c>
      <c r="B4" s="99" t="str">
        <f t="shared" si="1"/>
        <v>111_1003</v>
      </c>
      <c r="C4" s="100" t="s">
        <v>352</v>
      </c>
      <c r="D4" s="103" t="s">
        <v>73</v>
      </c>
      <c r="E4" s="113" t="s">
        <v>648</v>
      </c>
      <c r="F4" s="103" t="s">
        <v>108</v>
      </c>
      <c r="G4" s="103" t="s">
        <v>358</v>
      </c>
      <c r="H4" s="104" t="s">
        <v>118</v>
      </c>
      <c r="I4" s="103" t="s">
        <v>432</v>
      </c>
      <c r="J4" s="99" t="s">
        <v>443</v>
      </c>
      <c r="K4" s="99"/>
      <c r="L4" s="99"/>
      <c r="M4" s="99"/>
      <c r="N4" s="99"/>
      <c r="O4" s="106"/>
      <c r="P4" s="116" t="s">
        <v>83</v>
      </c>
      <c r="Q4" s="107"/>
      <c r="R4" s="108" t="s">
        <v>374</v>
      </c>
    </row>
    <row r="5" spans="1:18" ht="55.2" x14ac:dyDescent="0.3">
      <c r="A5" s="61" t="str">
        <f t="shared" si="0"/>
        <v>S111_Dev1004</v>
      </c>
      <c r="B5" s="39" t="str">
        <f t="shared" si="1"/>
        <v>111_1004</v>
      </c>
      <c r="C5" s="46" t="s">
        <v>354</v>
      </c>
      <c r="D5" s="76" t="s">
        <v>646</v>
      </c>
      <c r="E5" s="82" t="s">
        <v>647</v>
      </c>
      <c r="F5" s="47" t="s">
        <v>109</v>
      </c>
      <c r="G5" s="47" t="s">
        <v>358</v>
      </c>
      <c r="H5" s="67" t="s">
        <v>118</v>
      </c>
      <c r="I5" s="47" t="s">
        <v>432</v>
      </c>
      <c r="J5" s="39" t="s">
        <v>443</v>
      </c>
      <c r="K5" s="65"/>
      <c r="L5" s="65"/>
      <c r="M5" s="78"/>
      <c r="N5" s="65"/>
      <c r="O5" s="49"/>
      <c r="P5" s="77" t="s">
        <v>84</v>
      </c>
      <c r="Q5" s="50"/>
      <c r="R5" s="81" t="s">
        <v>374</v>
      </c>
    </row>
    <row r="6" spans="1:18" ht="27.6" x14ac:dyDescent="0.3">
      <c r="A6" s="98" t="str">
        <f t="shared" si="0"/>
        <v>S111_Dev1005</v>
      </c>
      <c r="B6" s="99" t="str">
        <f t="shared" si="1"/>
        <v>111_1005</v>
      </c>
      <c r="C6" s="100" t="s">
        <v>354</v>
      </c>
      <c r="D6" s="103" t="s">
        <v>74</v>
      </c>
      <c r="E6" s="113" t="s">
        <v>476</v>
      </c>
      <c r="F6" s="103" t="s">
        <v>110</v>
      </c>
      <c r="G6" s="103" t="s">
        <v>358</v>
      </c>
      <c r="H6" s="104" t="s">
        <v>118</v>
      </c>
      <c r="I6" s="103" t="s">
        <v>432</v>
      </c>
      <c r="J6" s="99" t="s">
        <v>443</v>
      </c>
      <c r="K6" s="99"/>
      <c r="L6" s="99"/>
      <c r="M6" s="99"/>
      <c r="N6" s="99"/>
      <c r="O6" s="106"/>
      <c r="P6" s="116" t="s">
        <v>85</v>
      </c>
      <c r="Q6" s="117"/>
      <c r="R6" s="108" t="s">
        <v>374</v>
      </c>
    </row>
    <row r="7" spans="1:18" ht="27.6" x14ac:dyDescent="0.3">
      <c r="A7" s="98" t="str">
        <f t="shared" si="0"/>
        <v>S111_Dev1006</v>
      </c>
      <c r="B7" s="99" t="str">
        <f t="shared" si="1"/>
        <v>111_1006</v>
      </c>
      <c r="C7" s="100" t="s">
        <v>354</v>
      </c>
      <c r="D7" s="103" t="s">
        <v>75</v>
      </c>
      <c r="E7" s="113" t="s">
        <v>475</v>
      </c>
      <c r="F7" s="103" t="s">
        <v>109</v>
      </c>
      <c r="G7" s="103" t="s">
        <v>358</v>
      </c>
      <c r="H7" s="104" t="s">
        <v>118</v>
      </c>
      <c r="I7" s="103" t="s">
        <v>432</v>
      </c>
      <c r="J7" s="99" t="s">
        <v>443</v>
      </c>
      <c r="K7" s="99"/>
      <c r="L7" s="99"/>
      <c r="M7" s="99"/>
      <c r="N7" s="99"/>
      <c r="O7" s="106"/>
      <c r="P7" s="116" t="s">
        <v>86</v>
      </c>
      <c r="Q7" s="117" t="s">
        <v>394</v>
      </c>
      <c r="R7" s="108" t="s">
        <v>374</v>
      </c>
    </row>
    <row r="8" spans="1:18" ht="132" customHeight="1" x14ac:dyDescent="0.3">
      <c r="A8" s="61" t="str">
        <f t="shared" si="0"/>
        <v>S111_Dev1007</v>
      </c>
      <c r="B8" s="39" t="str">
        <f t="shared" si="1"/>
        <v>111_1007</v>
      </c>
      <c r="C8" s="46" t="s">
        <v>352</v>
      </c>
      <c r="D8" s="134" t="s">
        <v>609</v>
      </c>
      <c r="E8" s="119" t="s">
        <v>610</v>
      </c>
      <c r="F8" s="36" t="s">
        <v>111</v>
      </c>
      <c r="G8" s="47" t="s">
        <v>358</v>
      </c>
      <c r="H8" s="67" t="s">
        <v>118</v>
      </c>
      <c r="I8" s="76" t="s">
        <v>611</v>
      </c>
      <c r="J8" s="39" t="s">
        <v>443</v>
      </c>
      <c r="K8" s="65"/>
      <c r="L8" s="65"/>
      <c r="M8" s="78"/>
      <c r="N8" s="65"/>
      <c r="O8" s="43"/>
      <c r="P8" s="77" t="s">
        <v>87</v>
      </c>
      <c r="Q8" s="120" t="s">
        <v>612</v>
      </c>
      <c r="R8" s="81" t="s">
        <v>47</v>
      </c>
    </row>
    <row r="9" spans="1:18" ht="27.6" x14ac:dyDescent="0.3">
      <c r="A9" s="61" t="str">
        <f t="shared" si="0"/>
        <v>S111_Dev1008</v>
      </c>
      <c r="B9" s="39" t="str">
        <f t="shared" si="1"/>
        <v>111_1008</v>
      </c>
      <c r="C9" s="46" t="s">
        <v>352</v>
      </c>
      <c r="D9" s="47" t="s">
        <v>32</v>
      </c>
      <c r="E9" s="48" t="s">
        <v>101</v>
      </c>
      <c r="F9" s="47" t="s">
        <v>42</v>
      </c>
      <c r="G9" s="47" t="s">
        <v>358</v>
      </c>
      <c r="H9" s="67" t="s">
        <v>117</v>
      </c>
      <c r="I9" s="47" t="s">
        <v>430</v>
      </c>
      <c r="J9" s="39" t="s">
        <v>443</v>
      </c>
      <c r="K9" s="65"/>
      <c r="L9" s="65"/>
      <c r="M9" s="78" t="str">
        <f>A2</f>
        <v>S111_Dev1001</v>
      </c>
      <c r="N9" s="39" t="b">
        <v>1</v>
      </c>
      <c r="O9" s="49"/>
      <c r="P9" s="77" t="s">
        <v>88</v>
      </c>
      <c r="Q9" s="50" t="s">
        <v>395</v>
      </c>
      <c r="R9" s="81" t="s">
        <v>375</v>
      </c>
    </row>
    <row r="10" spans="1:18" ht="27.6" x14ac:dyDescent="0.3">
      <c r="A10" s="61" t="str">
        <f t="shared" si="0"/>
        <v>S111_Dev1009</v>
      </c>
      <c r="B10" s="39" t="str">
        <f t="shared" si="1"/>
        <v>111_1009</v>
      </c>
      <c r="C10" s="46" t="s">
        <v>352</v>
      </c>
      <c r="D10" s="47" t="s">
        <v>76</v>
      </c>
      <c r="E10" s="48" t="s">
        <v>102</v>
      </c>
      <c r="F10" s="47" t="s">
        <v>43</v>
      </c>
      <c r="G10" s="47" t="s">
        <v>358</v>
      </c>
      <c r="H10" s="67" t="s">
        <v>422</v>
      </c>
      <c r="I10" s="47" t="s">
        <v>430</v>
      </c>
      <c r="J10" s="39" t="s">
        <v>443</v>
      </c>
      <c r="K10" s="65"/>
      <c r="L10" s="65"/>
      <c r="M10" s="78" t="str">
        <f>A9</f>
        <v>S111_Dev1008</v>
      </c>
      <c r="N10" s="39" t="b">
        <v>1</v>
      </c>
      <c r="O10" s="49"/>
      <c r="P10" s="77" t="s">
        <v>89</v>
      </c>
      <c r="Q10" s="50" t="s">
        <v>395</v>
      </c>
      <c r="R10" s="81" t="s">
        <v>375</v>
      </c>
    </row>
    <row r="11" spans="1:18" ht="27.6" x14ac:dyDescent="0.3">
      <c r="A11" s="61" t="str">
        <f t="shared" si="0"/>
        <v>S111_Dev1010</v>
      </c>
      <c r="B11" s="39" t="str">
        <f t="shared" si="1"/>
        <v>111_1010</v>
      </c>
      <c r="C11" s="46" t="s">
        <v>352</v>
      </c>
      <c r="D11" s="47" t="s">
        <v>33</v>
      </c>
      <c r="E11" s="48" t="s">
        <v>103</v>
      </c>
      <c r="F11" s="47" t="s">
        <v>44</v>
      </c>
      <c r="G11" s="47" t="s">
        <v>358</v>
      </c>
      <c r="H11" s="67" t="s">
        <v>117</v>
      </c>
      <c r="I11" s="47" t="s">
        <v>430</v>
      </c>
      <c r="J11" s="39" t="s">
        <v>443</v>
      </c>
      <c r="K11" s="65"/>
      <c r="L11" s="65"/>
      <c r="M11" s="78" t="str">
        <f>A10</f>
        <v>S111_Dev1009</v>
      </c>
      <c r="N11" s="39" t="b">
        <v>1</v>
      </c>
      <c r="O11" s="49"/>
      <c r="P11" s="77" t="s">
        <v>90</v>
      </c>
      <c r="Q11" s="50" t="s">
        <v>396</v>
      </c>
      <c r="R11" s="81" t="s">
        <v>376</v>
      </c>
    </row>
    <row r="12" spans="1:18" ht="41.4" x14ac:dyDescent="0.3">
      <c r="A12" s="61" t="str">
        <f t="shared" si="0"/>
        <v>S111_Dev1011</v>
      </c>
      <c r="B12" s="39" t="str">
        <f t="shared" si="1"/>
        <v>111_1011</v>
      </c>
      <c r="C12" s="46" t="s">
        <v>353</v>
      </c>
      <c r="D12" s="51" t="s">
        <v>34</v>
      </c>
      <c r="E12" s="52" t="s">
        <v>38</v>
      </c>
      <c r="F12" s="51" t="s">
        <v>45</v>
      </c>
      <c r="G12" s="47" t="s">
        <v>358</v>
      </c>
      <c r="H12" s="67" t="s">
        <v>117</v>
      </c>
      <c r="I12" s="53" t="s">
        <v>430</v>
      </c>
      <c r="J12" s="39" t="s">
        <v>443</v>
      </c>
      <c r="K12" s="39"/>
      <c r="L12" s="39"/>
      <c r="M12" s="39" t="str">
        <f>A10</f>
        <v>S111_Dev1009</v>
      </c>
      <c r="O12" s="49"/>
      <c r="P12" s="77" t="s">
        <v>91</v>
      </c>
      <c r="Q12" s="50"/>
      <c r="R12" s="81" t="s">
        <v>373</v>
      </c>
    </row>
    <row r="13" spans="1:18" ht="41.4" x14ac:dyDescent="0.3">
      <c r="A13" s="61" t="str">
        <f t="shared" si="0"/>
        <v>S111_Dev1012</v>
      </c>
      <c r="B13" s="39" t="str">
        <f t="shared" si="1"/>
        <v>111_1012</v>
      </c>
      <c r="C13" s="46" t="s">
        <v>352</v>
      </c>
      <c r="D13" s="51" t="s">
        <v>35</v>
      </c>
      <c r="E13" s="52" t="s">
        <v>104</v>
      </c>
      <c r="F13" s="51" t="s">
        <v>45</v>
      </c>
      <c r="G13" s="47" t="s">
        <v>358</v>
      </c>
      <c r="H13" s="67" t="s">
        <v>422</v>
      </c>
      <c r="I13" s="47" t="s">
        <v>432</v>
      </c>
      <c r="J13" s="39" t="s">
        <v>443</v>
      </c>
      <c r="K13" s="39"/>
      <c r="L13" s="39"/>
      <c r="M13" s="39" t="str">
        <f>A11</f>
        <v>S111_Dev1010</v>
      </c>
      <c r="N13" s="39" t="b">
        <v>1</v>
      </c>
      <c r="O13" s="49"/>
      <c r="P13" s="77" t="s">
        <v>92</v>
      </c>
      <c r="Q13" s="50" t="s">
        <v>396</v>
      </c>
      <c r="R13" s="81" t="s">
        <v>377</v>
      </c>
    </row>
    <row r="14" spans="1:18" ht="55.2" x14ac:dyDescent="0.3">
      <c r="A14" s="61" t="str">
        <f t="shared" si="0"/>
        <v>S111_Dev1013</v>
      </c>
      <c r="B14" s="39" t="str">
        <f t="shared" si="1"/>
        <v>111_1013</v>
      </c>
      <c r="C14" s="46" t="s">
        <v>352</v>
      </c>
      <c r="D14" s="51" t="s">
        <v>77</v>
      </c>
      <c r="E14" s="52" t="s">
        <v>105</v>
      </c>
      <c r="F14" s="51" t="s">
        <v>112</v>
      </c>
      <c r="G14" s="47" t="s">
        <v>358</v>
      </c>
      <c r="H14" s="67" t="s">
        <v>422</v>
      </c>
      <c r="I14" s="47" t="s">
        <v>432</v>
      </c>
      <c r="J14" s="39" t="s">
        <v>443</v>
      </c>
      <c r="K14" s="39"/>
      <c r="L14" s="39"/>
      <c r="M14" s="39" t="str">
        <f>A13</f>
        <v>S111_Dev1012</v>
      </c>
      <c r="N14" s="39" t="b">
        <v>1</v>
      </c>
      <c r="O14" s="49"/>
      <c r="P14" s="77" t="s">
        <v>93</v>
      </c>
      <c r="Q14" s="50" t="s">
        <v>396</v>
      </c>
      <c r="R14" s="81" t="s">
        <v>377</v>
      </c>
    </row>
    <row r="15" spans="1:18" ht="60" customHeight="1" x14ac:dyDescent="0.3">
      <c r="A15" s="61" t="str">
        <f t="shared" si="0"/>
        <v>S111_Dev1014</v>
      </c>
      <c r="B15" s="39" t="str">
        <f t="shared" si="1"/>
        <v>111_1014</v>
      </c>
      <c r="C15" s="46" t="s">
        <v>353</v>
      </c>
      <c r="D15" s="47" t="s">
        <v>78</v>
      </c>
      <c r="E15" s="48" t="s">
        <v>106</v>
      </c>
      <c r="F15" s="47" t="s">
        <v>113</v>
      </c>
      <c r="G15" s="47" t="s">
        <v>421</v>
      </c>
      <c r="H15" s="75" t="s">
        <v>456</v>
      </c>
      <c r="I15" s="47" t="s">
        <v>433</v>
      </c>
      <c r="J15" s="39" t="s">
        <v>443</v>
      </c>
      <c r="K15" s="39"/>
      <c r="L15" s="39"/>
      <c r="M15" s="39" t="str">
        <f>A10</f>
        <v>S111_Dev1009</v>
      </c>
      <c r="O15" s="49"/>
      <c r="P15" s="77" t="s">
        <v>94</v>
      </c>
      <c r="Q15" s="50" t="s">
        <v>397</v>
      </c>
      <c r="R15" s="84" t="s">
        <v>458</v>
      </c>
    </row>
    <row r="16" spans="1:18" ht="69" x14ac:dyDescent="0.3">
      <c r="A16" s="61" t="str">
        <f t="shared" si="0"/>
        <v>S111_Dev1015</v>
      </c>
      <c r="B16" s="39" t="str">
        <f t="shared" si="1"/>
        <v>111_1015</v>
      </c>
      <c r="C16" s="46" t="s">
        <v>353</v>
      </c>
      <c r="D16" s="51" t="s">
        <v>449</v>
      </c>
      <c r="E16" s="48" t="s">
        <v>450</v>
      </c>
      <c r="F16" s="51" t="s">
        <v>114</v>
      </c>
      <c r="G16" s="47" t="s">
        <v>421</v>
      </c>
      <c r="H16" s="75" t="s">
        <v>457</v>
      </c>
      <c r="I16" s="47" t="s">
        <v>432</v>
      </c>
      <c r="J16" s="39" t="s">
        <v>443</v>
      </c>
      <c r="K16" s="39"/>
      <c r="L16" s="39"/>
      <c r="M16" s="39" t="str">
        <f>_xlfn.CONCAT(A13, ", ", A15)</f>
        <v>S111_Dev1012, S111_Dev1014</v>
      </c>
      <c r="O16" s="49"/>
      <c r="P16" s="77" t="s">
        <v>95</v>
      </c>
      <c r="Q16" s="50" t="s">
        <v>398</v>
      </c>
      <c r="R16" s="81" t="s">
        <v>378</v>
      </c>
    </row>
    <row r="17" spans="1:18" ht="66.75" customHeight="1" x14ac:dyDescent="0.3">
      <c r="A17" s="61" t="str">
        <f t="shared" si="0"/>
        <v>S111_Dev1016</v>
      </c>
      <c r="B17" s="39" t="str">
        <f t="shared" si="1"/>
        <v>111_1016</v>
      </c>
      <c r="C17" s="46" t="s">
        <v>354</v>
      </c>
      <c r="D17" s="47" t="s">
        <v>79</v>
      </c>
      <c r="E17" s="48" t="s">
        <v>107</v>
      </c>
      <c r="F17" s="47" t="s">
        <v>115</v>
      </c>
      <c r="G17" s="47" t="s">
        <v>421</v>
      </c>
      <c r="H17" s="75" t="s">
        <v>456</v>
      </c>
      <c r="I17" s="47" t="s">
        <v>432</v>
      </c>
      <c r="J17" s="39" t="s">
        <v>443</v>
      </c>
      <c r="K17" s="39"/>
      <c r="L17" s="39"/>
      <c r="M17" s="39" t="str">
        <f>A10</f>
        <v>S111_Dev1009</v>
      </c>
      <c r="O17" s="49"/>
      <c r="P17" s="77" t="s">
        <v>96</v>
      </c>
      <c r="Q17" s="50" t="s">
        <v>399</v>
      </c>
      <c r="R17" s="84" t="s">
        <v>458</v>
      </c>
    </row>
    <row r="18" spans="1:18" ht="69" x14ac:dyDescent="0.3">
      <c r="A18" s="61" t="str">
        <f t="shared" si="0"/>
        <v>S111_Dev1017</v>
      </c>
      <c r="B18" s="39" t="str">
        <f t="shared" si="1"/>
        <v>111_1017</v>
      </c>
      <c r="C18" s="46" t="s">
        <v>353</v>
      </c>
      <c r="D18" s="47" t="s">
        <v>80</v>
      </c>
      <c r="E18" s="48" t="s">
        <v>451</v>
      </c>
      <c r="F18" s="47" t="s">
        <v>116</v>
      </c>
      <c r="G18" s="47" t="s">
        <v>421</v>
      </c>
      <c r="H18" s="75" t="s">
        <v>457</v>
      </c>
      <c r="I18" s="47" t="s">
        <v>432</v>
      </c>
      <c r="J18" s="39" t="s">
        <v>443</v>
      </c>
      <c r="K18" s="39"/>
      <c r="L18" s="39"/>
      <c r="M18" s="39" t="str">
        <f>A10</f>
        <v>S111_Dev1009</v>
      </c>
      <c r="O18" s="49"/>
      <c r="P18" s="77" t="s">
        <v>97</v>
      </c>
      <c r="Q18" s="2" t="s">
        <v>400</v>
      </c>
      <c r="R18" s="81" t="s">
        <v>378</v>
      </c>
    </row>
    <row r="19" spans="1:18" ht="41.4" x14ac:dyDescent="0.3">
      <c r="A19" s="89" t="str">
        <f t="shared" si="0"/>
        <v>S111_Dev1018</v>
      </c>
      <c r="B19" s="90" t="str">
        <f t="shared" si="1"/>
        <v>111_1018</v>
      </c>
      <c r="C19" s="91" t="s">
        <v>353</v>
      </c>
      <c r="D19" s="93" t="s">
        <v>634</v>
      </c>
      <c r="E19" s="122" t="s">
        <v>635</v>
      </c>
      <c r="F19" s="93" t="s">
        <v>636</v>
      </c>
      <c r="G19" s="93" t="s">
        <v>358</v>
      </c>
      <c r="H19" s="86" t="s">
        <v>604</v>
      </c>
      <c r="I19" s="93" t="s">
        <v>430</v>
      </c>
      <c r="J19" s="90" t="s">
        <v>463</v>
      </c>
      <c r="K19" s="90"/>
      <c r="L19" s="90"/>
      <c r="M19" s="90"/>
      <c r="N19" s="90"/>
      <c r="O19" s="95"/>
      <c r="P19" s="123" t="s">
        <v>47</v>
      </c>
      <c r="Q19" s="96" t="s">
        <v>605</v>
      </c>
      <c r="R19" s="97" t="s">
        <v>47</v>
      </c>
    </row>
    <row r="20" spans="1:18" ht="41.4" x14ac:dyDescent="0.3">
      <c r="A20" s="61" t="str">
        <f t="shared" si="0"/>
        <v>S111_Dev1019</v>
      </c>
      <c r="B20" s="39" t="str">
        <f t="shared" si="1"/>
        <v>111_1019</v>
      </c>
      <c r="C20" s="46" t="s">
        <v>354</v>
      </c>
      <c r="D20" s="47" t="s">
        <v>36</v>
      </c>
      <c r="E20" s="48" t="s">
        <v>39</v>
      </c>
      <c r="F20" s="47" t="s">
        <v>64</v>
      </c>
      <c r="G20" s="47" t="s">
        <v>358</v>
      </c>
      <c r="H20" s="86" t="s">
        <v>422</v>
      </c>
      <c r="I20" s="47" t="s">
        <v>434</v>
      </c>
      <c r="J20" s="39" t="s">
        <v>443</v>
      </c>
      <c r="K20" s="39"/>
      <c r="L20" s="39"/>
      <c r="O20" s="49"/>
      <c r="P20" s="77" t="s">
        <v>98</v>
      </c>
      <c r="Q20" s="2" t="s">
        <v>401</v>
      </c>
      <c r="R20" s="81" t="s">
        <v>47</v>
      </c>
    </row>
    <row r="21" spans="1:18" ht="55.2" x14ac:dyDescent="0.3">
      <c r="A21" s="61" t="str">
        <f t="shared" si="0"/>
        <v>S111_Dev1020</v>
      </c>
      <c r="B21" s="39" t="str">
        <f t="shared" si="1"/>
        <v>111_1020</v>
      </c>
      <c r="C21" s="46"/>
      <c r="D21" s="47" t="s">
        <v>37</v>
      </c>
      <c r="E21" s="48" t="s">
        <v>444</v>
      </c>
      <c r="F21" s="47" t="s">
        <v>46</v>
      </c>
      <c r="G21" s="47" t="s">
        <v>47</v>
      </c>
      <c r="H21" s="67" t="s">
        <v>47</v>
      </c>
      <c r="I21" s="47" t="s">
        <v>435</v>
      </c>
      <c r="J21" s="39" t="s">
        <v>443</v>
      </c>
      <c r="K21" s="39"/>
      <c r="L21" s="39"/>
      <c r="O21" s="49"/>
      <c r="P21" s="77" t="s">
        <v>99</v>
      </c>
      <c r="Q21" s="2" t="s">
        <v>402</v>
      </c>
      <c r="R21" s="81" t="s">
        <v>47</v>
      </c>
    </row>
    <row r="22" spans="1:18" ht="151.80000000000001" x14ac:dyDescent="0.3">
      <c r="A22" s="61" t="str">
        <f>_xlfn.CONCAT("S111_Dev", TEXT(ROW()-21+2000, "0000"))</f>
        <v>S111_Dev2001</v>
      </c>
      <c r="B22" s="39" t="str">
        <f>_xlfn.CONCAT("111_", TEXT(ROW()-21+2000, "0000"))</f>
        <v>111_2001</v>
      </c>
      <c r="C22" s="46" t="s">
        <v>352</v>
      </c>
      <c r="D22" s="47" t="s">
        <v>197</v>
      </c>
      <c r="E22" s="48" t="s">
        <v>212</v>
      </c>
      <c r="F22" s="37" t="s">
        <v>232</v>
      </c>
      <c r="G22" s="47" t="s">
        <v>358</v>
      </c>
      <c r="H22" s="67" t="s">
        <v>231</v>
      </c>
      <c r="I22" s="47" t="s">
        <v>431</v>
      </c>
      <c r="J22" s="39" t="s">
        <v>443</v>
      </c>
      <c r="N22" s="39" t="b">
        <v>1</v>
      </c>
      <c r="O22" s="49"/>
      <c r="P22" s="58" t="s">
        <v>175</v>
      </c>
      <c r="Q22" s="2" t="s">
        <v>403</v>
      </c>
      <c r="R22" s="81" t="s">
        <v>379</v>
      </c>
    </row>
    <row r="23" spans="1:18" ht="41.4" x14ac:dyDescent="0.3">
      <c r="A23" s="61" t="str">
        <f t="shared" ref="A23:A47" si="2">_xlfn.CONCAT("S111_Dev", TEXT(ROW()-21+2000, "0000"))</f>
        <v>S111_Dev2002</v>
      </c>
      <c r="B23" s="39" t="str">
        <f t="shared" ref="B23:B47" si="3">_xlfn.CONCAT("111_", TEXT(ROW()-21+2000, "0000"))</f>
        <v>111_2002</v>
      </c>
      <c r="C23" s="46" t="s">
        <v>352</v>
      </c>
      <c r="D23" s="47" t="s">
        <v>198</v>
      </c>
      <c r="E23" s="48" t="s">
        <v>213</v>
      </c>
      <c r="F23" s="47" t="s">
        <v>233</v>
      </c>
      <c r="G23" s="47" t="s">
        <v>358</v>
      </c>
      <c r="H23" s="67" t="s">
        <v>231</v>
      </c>
      <c r="I23" s="47" t="s">
        <v>431</v>
      </c>
      <c r="J23" s="39" t="s">
        <v>443</v>
      </c>
      <c r="O23" s="49"/>
      <c r="P23" s="58" t="s">
        <v>176</v>
      </c>
      <c r="Q23" s="2" t="s">
        <v>404</v>
      </c>
      <c r="R23" s="81" t="s">
        <v>379</v>
      </c>
    </row>
    <row r="24" spans="1:18" ht="82.8" x14ac:dyDescent="0.3">
      <c r="A24" s="61" t="str">
        <f t="shared" si="2"/>
        <v>S111_Dev2003</v>
      </c>
      <c r="B24" s="39" t="str">
        <f t="shared" si="3"/>
        <v>111_2003</v>
      </c>
      <c r="C24" s="46" t="s">
        <v>353</v>
      </c>
      <c r="D24" s="47" t="s">
        <v>199</v>
      </c>
      <c r="E24" s="48" t="s">
        <v>214</v>
      </c>
      <c r="F24" s="47" t="s">
        <v>234</v>
      </c>
      <c r="G24" s="47" t="s">
        <v>358</v>
      </c>
      <c r="H24" s="67" t="s">
        <v>231</v>
      </c>
      <c r="I24" s="47" t="s">
        <v>431</v>
      </c>
      <c r="J24" s="39" t="s">
        <v>443</v>
      </c>
      <c r="N24" s="54"/>
      <c r="O24" s="49"/>
      <c r="P24" s="58" t="s">
        <v>177</v>
      </c>
      <c r="Q24" s="2" t="s">
        <v>405</v>
      </c>
      <c r="R24" s="81" t="s">
        <v>379</v>
      </c>
    </row>
    <row r="25" spans="1:18" ht="41.4" x14ac:dyDescent="0.3">
      <c r="A25" s="61" t="str">
        <f t="shared" si="2"/>
        <v>S111_Dev2004</v>
      </c>
      <c r="B25" s="39" t="str">
        <f t="shared" si="3"/>
        <v>111_2004</v>
      </c>
      <c r="C25" s="46" t="s">
        <v>354</v>
      </c>
      <c r="D25" s="47" t="s">
        <v>200</v>
      </c>
      <c r="E25" s="48" t="s">
        <v>215</v>
      </c>
      <c r="F25" s="47" t="s">
        <v>235</v>
      </c>
      <c r="G25" s="47" t="s">
        <v>358</v>
      </c>
      <c r="H25" s="67" t="s">
        <v>231</v>
      </c>
      <c r="I25" s="47" t="s">
        <v>432</v>
      </c>
      <c r="J25" s="39" t="s">
        <v>443</v>
      </c>
      <c r="M25" s="39" t="str">
        <f>A24</f>
        <v>S111_Dev2003</v>
      </c>
      <c r="N25" s="54"/>
      <c r="O25" s="49"/>
      <c r="P25" s="47" t="s">
        <v>178</v>
      </c>
      <c r="R25" s="81" t="s">
        <v>47</v>
      </c>
    </row>
    <row r="26" spans="1:18" ht="55.2" x14ac:dyDescent="0.3">
      <c r="A26" s="61" t="str">
        <f t="shared" si="2"/>
        <v>S111_Dev2005</v>
      </c>
      <c r="B26" s="39" t="str">
        <f t="shared" si="3"/>
        <v>111_2005</v>
      </c>
      <c r="C26" s="46" t="s">
        <v>353</v>
      </c>
      <c r="D26" s="47" t="s">
        <v>201</v>
      </c>
      <c r="E26" s="48" t="s">
        <v>216</v>
      </c>
      <c r="F26" s="47" t="s">
        <v>459</v>
      </c>
      <c r="G26" s="47" t="s">
        <v>358</v>
      </c>
      <c r="H26" s="67" t="s">
        <v>231</v>
      </c>
      <c r="I26" s="47" t="s">
        <v>431</v>
      </c>
      <c r="J26" s="39" t="s">
        <v>443</v>
      </c>
      <c r="N26" s="54"/>
      <c r="O26" s="49"/>
      <c r="P26" s="47" t="s">
        <v>179</v>
      </c>
      <c r="Q26" s="2" t="s">
        <v>406</v>
      </c>
      <c r="R26" s="81" t="s">
        <v>379</v>
      </c>
    </row>
    <row r="27" spans="1:18" ht="55.2" x14ac:dyDescent="0.3">
      <c r="A27" s="61" t="str">
        <f t="shared" si="2"/>
        <v>S111_Dev2006</v>
      </c>
      <c r="B27" s="39" t="str">
        <f t="shared" si="3"/>
        <v>111_2006</v>
      </c>
      <c r="C27" s="46" t="s">
        <v>353</v>
      </c>
      <c r="D27" s="47" t="s">
        <v>202</v>
      </c>
      <c r="E27" s="48" t="s">
        <v>217</v>
      </c>
      <c r="F27" s="47" t="s">
        <v>236</v>
      </c>
      <c r="G27" s="47" t="s">
        <v>358</v>
      </c>
      <c r="H27" s="67" t="s">
        <v>231</v>
      </c>
      <c r="I27" s="47" t="s">
        <v>431</v>
      </c>
      <c r="J27" s="39" t="s">
        <v>443</v>
      </c>
      <c r="N27" s="54"/>
      <c r="O27" s="49"/>
      <c r="P27" s="47" t="s">
        <v>180</v>
      </c>
      <c r="Q27" s="2" t="s">
        <v>406</v>
      </c>
      <c r="R27" s="81" t="s">
        <v>379</v>
      </c>
    </row>
    <row r="28" spans="1:18" ht="58.2" customHeight="1" x14ac:dyDescent="0.3">
      <c r="A28" s="61" t="str">
        <f t="shared" si="2"/>
        <v>S111_Dev2007</v>
      </c>
      <c r="B28" s="39" t="str">
        <f t="shared" si="3"/>
        <v>111_2007</v>
      </c>
      <c r="C28" s="46" t="s">
        <v>353</v>
      </c>
      <c r="D28" s="47" t="s">
        <v>203</v>
      </c>
      <c r="E28" s="48" t="s">
        <v>218</v>
      </c>
      <c r="F28" s="47" t="s">
        <v>237</v>
      </c>
      <c r="G28" s="47" t="s">
        <v>358</v>
      </c>
      <c r="H28" s="67" t="s">
        <v>231</v>
      </c>
      <c r="I28" s="47" t="s">
        <v>430</v>
      </c>
      <c r="J28" s="39" t="s">
        <v>443</v>
      </c>
      <c r="N28" s="54"/>
      <c r="O28" s="49"/>
      <c r="P28" s="47" t="s">
        <v>181</v>
      </c>
      <c r="R28" s="81" t="s">
        <v>379</v>
      </c>
    </row>
    <row r="29" spans="1:18" ht="41.4" x14ac:dyDescent="0.3">
      <c r="A29" s="89" t="str">
        <f t="shared" si="2"/>
        <v>S111_Dev2008</v>
      </c>
      <c r="B29" s="90" t="str">
        <f t="shared" si="3"/>
        <v>111_2008</v>
      </c>
      <c r="C29" s="91" t="s">
        <v>353</v>
      </c>
      <c r="D29" s="93" t="s">
        <v>600</v>
      </c>
      <c r="E29" s="112" t="s">
        <v>564</v>
      </c>
      <c r="F29" s="93" t="s">
        <v>565</v>
      </c>
      <c r="G29" s="93" t="s">
        <v>358</v>
      </c>
      <c r="H29" s="86" t="s">
        <v>231</v>
      </c>
      <c r="I29" s="93" t="s">
        <v>431</v>
      </c>
      <c r="J29" s="90" t="s">
        <v>455</v>
      </c>
      <c r="K29" s="94"/>
      <c r="L29" s="94"/>
      <c r="M29" s="90"/>
      <c r="N29" s="94"/>
      <c r="O29" s="95"/>
      <c r="P29" s="93" t="s">
        <v>47</v>
      </c>
      <c r="Q29" s="96"/>
      <c r="R29" s="97" t="s">
        <v>47</v>
      </c>
    </row>
    <row r="30" spans="1:18" ht="51.75" customHeight="1" x14ac:dyDescent="0.3">
      <c r="A30" s="61" t="str">
        <f t="shared" si="2"/>
        <v>S111_Dev2009</v>
      </c>
      <c r="B30" s="39" t="str">
        <f t="shared" si="3"/>
        <v>111_2009</v>
      </c>
      <c r="C30" s="46" t="s">
        <v>354</v>
      </c>
      <c r="D30" s="37" t="s">
        <v>204</v>
      </c>
      <c r="E30" s="40" t="s">
        <v>474</v>
      </c>
      <c r="F30" s="37" t="s">
        <v>238</v>
      </c>
      <c r="G30" s="47" t="s">
        <v>358</v>
      </c>
      <c r="H30" s="67" t="s">
        <v>231</v>
      </c>
      <c r="I30" s="37" t="s">
        <v>430</v>
      </c>
      <c r="J30" s="39" t="s">
        <v>443</v>
      </c>
      <c r="N30" s="54"/>
      <c r="O30" s="44"/>
      <c r="P30" s="37" t="s">
        <v>182</v>
      </c>
      <c r="R30" s="81" t="s">
        <v>47</v>
      </c>
    </row>
    <row r="31" spans="1:18" ht="55.2" x14ac:dyDescent="0.3">
      <c r="A31" s="61" t="str">
        <f t="shared" si="2"/>
        <v>S111_Dev2010</v>
      </c>
      <c r="B31" s="39" t="str">
        <f t="shared" si="3"/>
        <v>111_2010</v>
      </c>
      <c r="C31" s="46" t="s">
        <v>354</v>
      </c>
      <c r="D31" s="87" t="s">
        <v>613</v>
      </c>
      <c r="E31" s="88" t="s">
        <v>614</v>
      </c>
      <c r="F31" s="47" t="s">
        <v>239</v>
      </c>
      <c r="G31" s="47" t="s">
        <v>358</v>
      </c>
      <c r="H31" s="67" t="s">
        <v>231</v>
      </c>
      <c r="I31" s="47" t="s">
        <v>430</v>
      </c>
      <c r="J31" s="39" t="s">
        <v>443</v>
      </c>
      <c r="N31" s="54"/>
      <c r="O31" s="49"/>
      <c r="P31" s="58" t="s">
        <v>183</v>
      </c>
      <c r="R31" s="81" t="s">
        <v>47</v>
      </c>
    </row>
    <row r="32" spans="1:18" ht="55.2" x14ac:dyDescent="0.3">
      <c r="A32" s="61" t="str">
        <f t="shared" si="2"/>
        <v>S111_Dev2011</v>
      </c>
      <c r="B32" s="39" t="str">
        <f t="shared" si="3"/>
        <v>111_2011</v>
      </c>
      <c r="C32" s="46" t="s">
        <v>353</v>
      </c>
      <c r="D32" s="37" t="s">
        <v>205</v>
      </c>
      <c r="E32" s="40" t="s">
        <v>219</v>
      </c>
      <c r="F32" s="47" t="s">
        <v>240</v>
      </c>
      <c r="G32" s="47" t="s">
        <v>358</v>
      </c>
      <c r="H32" s="67" t="s">
        <v>231</v>
      </c>
      <c r="I32" s="37" t="s">
        <v>430</v>
      </c>
      <c r="J32" s="39" t="s">
        <v>443</v>
      </c>
      <c r="N32" s="54"/>
      <c r="O32" s="49"/>
      <c r="P32" s="58" t="s">
        <v>184</v>
      </c>
      <c r="Q32" s="2" t="s">
        <v>407</v>
      </c>
      <c r="R32" s="81" t="s">
        <v>47</v>
      </c>
    </row>
    <row r="33" spans="1:18" ht="55.2" x14ac:dyDescent="0.3">
      <c r="A33" s="89" t="str">
        <f>_xlfn.CONCAT("S111_Dev", TEXT(ROW()-21+2000, "0000"))</f>
        <v>S111_Dev2012</v>
      </c>
      <c r="B33" s="90" t="str">
        <f>_xlfn.CONCAT("111_", TEXT(ROW()-21+2000, "0000"))</f>
        <v>111_2012</v>
      </c>
      <c r="C33" s="91" t="s">
        <v>353</v>
      </c>
      <c r="D33" s="92" t="s">
        <v>623</v>
      </c>
      <c r="E33" s="135" t="s">
        <v>626</v>
      </c>
      <c r="F33" s="93" t="s">
        <v>624</v>
      </c>
      <c r="G33" s="93" t="s">
        <v>358</v>
      </c>
      <c r="H33" s="86" t="s">
        <v>231</v>
      </c>
      <c r="I33" s="92" t="s">
        <v>430</v>
      </c>
      <c r="J33" s="90" t="s">
        <v>463</v>
      </c>
      <c r="K33" s="94"/>
      <c r="L33" s="94"/>
      <c r="M33" s="90"/>
      <c r="N33" s="94"/>
      <c r="O33" s="105"/>
      <c r="P33" s="95" t="s">
        <v>47</v>
      </c>
      <c r="Q33" s="96"/>
      <c r="R33" s="97" t="s">
        <v>47</v>
      </c>
    </row>
    <row r="34" spans="1:18" ht="55.2" x14ac:dyDescent="0.3">
      <c r="A34" s="98" t="str">
        <f t="shared" si="2"/>
        <v>S111_Dev2013</v>
      </c>
      <c r="B34" s="99" t="str">
        <f t="shared" si="3"/>
        <v>111_2013</v>
      </c>
      <c r="C34" s="100" t="s">
        <v>353</v>
      </c>
      <c r="D34" s="101" t="s">
        <v>206</v>
      </c>
      <c r="E34" s="102" t="s">
        <v>220</v>
      </c>
      <c r="F34" s="103" t="s">
        <v>241</v>
      </c>
      <c r="G34" s="103" t="s">
        <v>358</v>
      </c>
      <c r="H34" s="104" t="s">
        <v>231</v>
      </c>
      <c r="I34" s="101" t="s">
        <v>431</v>
      </c>
      <c r="J34" s="99" t="s">
        <v>443</v>
      </c>
      <c r="K34" s="105"/>
      <c r="L34" s="105"/>
      <c r="M34" s="99"/>
      <c r="N34" s="105"/>
      <c r="O34" s="106"/>
      <c r="P34" s="103" t="s">
        <v>185</v>
      </c>
      <c r="Q34" s="107" t="s">
        <v>407</v>
      </c>
      <c r="R34" s="108" t="s">
        <v>47</v>
      </c>
    </row>
    <row r="35" spans="1:18" ht="69" x14ac:dyDescent="0.3">
      <c r="A35" s="61" t="str">
        <f t="shared" si="2"/>
        <v>S111_Dev2014</v>
      </c>
      <c r="B35" s="39" t="str">
        <f t="shared" si="3"/>
        <v>111_2014</v>
      </c>
      <c r="C35" s="46" t="s">
        <v>352</v>
      </c>
      <c r="D35" s="37" t="s">
        <v>49</v>
      </c>
      <c r="E35" s="40" t="s">
        <v>221</v>
      </c>
      <c r="F35" s="47" t="s">
        <v>55</v>
      </c>
      <c r="G35" s="47" t="s">
        <v>358</v>
      </c>
      <c r="H35" s="75" t="s">
        <v>465</v>
      </c>
      <c r="I35" s="37" t="s">
        <v>431</v>
      </c>
      <c r="J35" s="39" t="s">
        <v>443</v>
      </c>
      <c r="N35" s="54"/>
      <c r="O35" s="49"/>
      <c r="P35" s="58" t="s">
        <v>186</v>
      </c>
      <c r="Q35" s="2" t="s">
        <v>408</v>
      </c>
      <c r="R35" s="81" t="s">
        <v>380</v>
      </c>
    </row>
    <row r="36" spans="1:18" ht="27.6" x14ac:dyDescent="0.3">
      <c r="A36" s="61" t="str">
        <f t="shared" si="2"/>
        <v>S111_Dev2015</v>
      </c>
      <c r="B36" s="39" t="str">
        <f t="shared" si="3"/>
        <v>111_2015</v>
      </c>
      <c r="C36" s="46" t="s">
        <v>352</v>
      </c>
      <c r="D36" s="37" t="s">
        <v>207</v>
      </c>
      <c r="E36" s="40" t="s">
        <v>53</v>
      </c>
      <c r="F36" s="47" t="s">
        <v>242</v>
      </c>
      <c r="G36" s="47" t="s">
        <v>358</v>
      </c>
      <c r="H36" s="67" t="s">
        <v>117</v>
      </c>
      <c r="I36" s="37" t="s">
        <v>430</v>
      </c>
      <c r="J36" s="39" t="s">
        <v>443</v>
      </c>
      <c r="N36" s="39" t="b">
        <v>1</v>
      </c>
      <c r="O36" s="49"/>
      <c r="P36" s="58" t="s">
        <v>187</v>
      </c>
      <c r="Q36" s="2" t="s">
        <v>409</v>
      </c>
      <c r="R36" s="81" t="s">
        <v>380</v>
      </c>
    </row>
    <row r="37" spans="1:18" ht="55.2" x14ac:dyDescent="0.3">
      <c r="A37" s="61" t="str">
        <f t="shared" si="2"/>
        <v>S111_Dev2016</v>
      </c>
      <c r="B37" s="39" t="str">
        <f t="shared" si="3"/>
        <v>111_2016</v>
      </c>
      <c r="C37" s="46" t="s">
        <v>352</v>
      </c>
      <c r="D37" s="37" t="s">
        <v>50</v>
      </c>
      <c r="E37" s="40" t="s">
        <v>54</v>
      </c>
      <c r="F37" s="37" t="s">
        <v>466</v>
      </c>
      <c r="G37" s="47" t="s">
        <v>358</v>
      </c>
      <c r="H37" s="67" t="s">
        <v>117</v>
      </c>
      <c r="I37" s="37" t="s">
        <v>430</v>
      </c>
      <c r="J37" s="39" t="s">
        <v>443</v>
      </c>
      <c r="M37" s="39" t="str">
        <f>A28</f>
        <v>S111_Dev2007</v>
      </c>
      <c r="N37" s="39" t="b">
        <v>1</v>
      </c>
      <c r="O37" s="49"/>
      <c r="P37" s="58" t="s">
        <v>188</v>
      </c>
      <c r="Q37" s="2" t="s">
        <v>409</v>
      </c>
      <c r="R37" s="81" t="s">
        <v>380</v>
      </c>
    </row>
    <row r="38" spans="1:18" ht="55.2" x14ac:dyDescent="0.3">
      <c r="A38" s="61" t="str">
        <f t="shared" si="2"/>
        <v>S111_Dev2017</v>
      </c>
      <c r="B38" s="39" t="str">
        <f t="shared" si="3"/>
        <v>111_2017</v>
      </c>
      <c r="C38" s="46" t="s">
        <v>353</v>
      </c>
      <c r="D38" s="37" t="s">
        <v>208</v>
      </c>
      <c r="E38" s="88" t="s">
        <v>467</v>
      </c>
      <c r="F38" s="37" t="s">
        <v>243</v>
      </c>
      <c r="G38" s="47" t="s">
        <v>358</v>
      </c>
      <c r="H38" s="67" t="s">
        <v>231</v>
      </c>
      <c r="I38" s="37" t="s">
        <v>431</v>
      </c>
      <c r="J38" s="39" t="s">
        <v>443</v>
      </c>
      <c r="N38" s="54"/>
      <c r="O38" s="49"/>
      <c r="P38" s="58" t="s">
        <v>189</v>
      </c>
      <c r="Q38" s="107" t="s">
        <v>447</v>
      </c>
      <c r="R38" s="81" t="s">
        <v>381</v>
      </c>
    </row>
    <row r="39" spans="1:18" ht="41.4" x14ac:dyDescent="0.3">
      <c r="A39" s="61" t="str">
        <f t="shared" si="2"/>
        <v>S111_Dev2018</v>
      </c>
      <c r="B39" s="39" t="str">
        <f t="shared" si="3"/>
        <v>111_2018</v>
      </c>
      <c r="C39" s="46" t="s">
        <v>353</v>
      </c>
      <c r="D39" s="47" t="s">
        <v>499</v>
      </c>
      <c r="E39" s="82" t="s">
        <v>468</v>
      </c>
      <c r="F39" s="47" t="s">
        <v>244</v>
      </c>
      <c r="G39" s="47" t="s">
        <v>358</v>
      </c>
      <c r="H39" s="67" t="s">
        <v>231</v>
      </c>
      <c r="I39" s="47" t="s">
        <v>430</v>
      </c>
      <c r="J39" s="39" t="s">
        <v>443</v>
      </c>
      <c r="N39" s="54"/>
      <c r="O39" s="49"/>
      <c r="P39" s="58" t="s">
        <v>190</v>
      </c>
      <c r="R39" s="81" t="s">
        <v>379</v>
      </c>
    </row>
    <row r="40" spans="1:18" ht="66.75" customHeight="1" x14ac:dyDescent="0.3">
      <c r="A40" s="61" t="str">
        <f t="shared" si="2"/>
        <v>S111_Dev2019</v>
      </c>
      <c r="B40" s="39" t="str">
        <f t="shared" si="3"/>
        <v>111_2019</v>
      </c>
      <c r="C40" s="46" t="s">
        <v>353</v>
      </c>
      <c r="D40" s="47" t="s">
        <v>51</v>
      </c>
      <c r="E40" s="82" t="s">
        <v>469</v>
      </c>
      <c r="F40" s="47" t="s">
        <v>56</v>
      </c>
      <c r="G40" s="47" t="s">
        <v>358</v>
      </c>
      <c r="H40" s="67" t="s">
        <v>231</v>
      </c>
      <c r="I40" s="47" t="s">
        <v>432</v>
      </c>
      <c r="J40" s="39" t="s">
        <v>443</v>
      </c>
      <c r="M40" s="39" t="str">
        <f>A39</f>
        <v>S111_Dev2018</v>
      </c>
      <c r="N40" s="54"/>
      <c r="O40" s="49"/>
      <c r="P40" s="58" t="s">
        <v>191</v>
      </c>
      <c r="R40" s="81" t="s">
        <v>379</v>
      </c>
    </row>
    <row r="41" spans="1:18" ht="55.2" x14ac:dyDescent="0.3">
      <c r="A41" s="61" t="str">
        <f t="shared" si="2"/>
        <v>S111_Dev2020</v>
      </c>
      <c r="B41" s="39" t="str">
        <f t="shared" si="3"/>
        <v>111_2020</v>
      </c>
      <c r="C41" s="46" t="s">
        <v>353</v>
      </c>
      <c r="D41" s="47" t="s">
        <v>500</v>
      </c>
      <c r="E41" s="82" t="s">
        <v>470</v>
      </c>
      <c r="F41" s="47" t="s">
        <v>245</v>
      </c>
      <c r="G41" s="47" t="s">
        <v>358</v>
      </c>
      <c r="H41" s="67" t="s">
        <v>231</v>
      </c>
      <c r="I41" s="47" t="s">
        <v>430</v>
      </c>
      <c r="J41" s="39" t="s">
        <v>443</v>
      </c>
      <c r="N41" s="54"/>
      <c r="O41" s="49"/>
      <c r="P41" s="58" t="s">
        <v>192</v>
      </c>
      <c r="R41" s="81" t="s">
        <v>379</v>
      </c>
    </row>
    <row r="42" spans="1:18" ht="96.6" x14ac:dyDescent="0.3">
      <c r="A42" s="61" t="str">
        <f t="shared" si="2"/>
        <v>S111_Dev2021</v>
      </c>
      <c r="B42" s="39" t="str">
        <f t="shared" si="3"/>
        <v>111_2021</v>
      </c>
      <c r="C42" s="46" t="s">
        <v>353</v>
      </c>
      <c r="D42" s="47" t="s">
        <v>209</v>
      </c>
      <c r="E42" s="82" t="s">
        <v>501</v>
      </c>
      <c r="F42" s="47" t="s">
        <v>246</v>
      </c>
      <c r="G42" s="47" t="s">
        <v>358</v>
      </c>
      <c r="H42" s="67" t="s">
        <v>231</v>
      </c>
      <c r="I42" s="47" t="s">
        <v>432</v>
      </c>
      <c r="J42" s="39" t="s">
        <v>443</v>
      </c>
      <c r="M42" s="39" t="str">
        <f>A41</f>
        <v>S111_Dev2020</v>
      </c>
      <c r="N42" s="54"/>
      <c r="O42" s="49"/>
      <c r="P42" s="58" t="s">
        <v>193</v>
      </c>
      <c r="Q42" s="2" t="s">
        <v>502</v>
      </c>
      <c r="R42" s="81" t="s">
        <v>379</v>
      </c>
    </row>
    <row r="43" spans="1:18" ht="55.2" x14ac:dyDescent="0.3">
      <c r="A43" s="89" t="str">
        <f t="shared" si="2"/>
        <v>S111_Dev2022</v>
      </c>
      <c r="B43" s="90" t="str">
        <f t="shared" si="3"/>
        <v>111_2022</v>
      </c>
      <c r="C43" s="91" t="s">
        <v>353</v>
      </c>
      <c r="D43" s="93" t="s">
        <v>566</v>
      </c>
      <c r="E43" s="112" t="s">
        <v>607</v>
      </c>
      <c r="F43" s="93" t="s">
        <v>567</v>
      </c>
      <c r="G43" s="93" t="s">
        <v>358</v>
      </c>
      <c r="H43" s="86" t="s">
        <v>231</v>
      </c>
      <c r="I43" s="93" t="s">
        <v>431</v>
      </c>
      <c r="J43" s="90" t="s">
        <v>463</v>
      </c>
      <c r="K43" s="94"/>
      <c r="L43" s="94"/>
      <c r="M43" s="90"/>
      <c r="N43" s="94"/>
      <c r="O43" s="95"/>
      <c r="P43" s="93" t="s">
        <v>47</v>
      </c>
      <c r="Q43" s="96"/>
      <c r="R43" s="97" t="s">
        <v>379</v>
      </c>
    </row>
    <row r="44" spans="1:18" ht="41.4" x14ac:dyDescent="0.3">
      <c r="A44" s="61" t="str">
        <f t="shared" si="2"/>
        <v>S111_Dev2023</v>
      </c>
      <c r="B44" s="39" t="str">
        <f t="shared" si="3"/>
        <v>111_2023</v>
      </c>
      <c r="C44" s="46" t="s">
        <v>354</v>
      </c>
      <c r="D44" s="47" t="s">
        <v>210</v>
      </c>
      <c r="E44" s="82" t="s">
        <v>471</v>
      </c>
      <c r="F44" s="47" t="s">
        <v>247</v>
      </c>
      <c r="G44" s="47" t="s">
        <v>358</v>
      </c>
      <c r="H44" s="67" t="s">
        <v>231</v>
      </c>
      <c r="I44" s="37" t="s">
        <v>432</v>
      </c>
      <c r="J44" s="39" t="s">
        <v>443</v>
      </c>
      <c r="N44" s="54"/>
      <c r="O44" s="49"/>
      <c r="P44" s="47" t="s">
        <v>194</v>
      </c>
      <c r="R44" s="81" t="s">
        <v>379</v>
      </c>
    </row>
    <row r="45" spans="1:18" ht="41.4" x14ac:dyDescent="0.3">
      <c r="A45" s="89" t="str">
        <f t="shared" si="2"/>
        <v>S111_Dev2024</v>
      </c>
      <c r="B45" s="90" t="str">
        <f t="shared" si="3"/>
        <v>111_2024</v>
      </c>
      <c r="C45" s="91" t="s">
        <v>353</v>
      </c>
      <c r="D45" s="93" t="s">
        <v>637</v>
      </c>
      <c r="E45" s="122" t="s">
        <v>638</v>
      </c>
      <c r="F45" s="93" t="s">
        <v>639</v>
      </c>
      <c r="G45" s="93" t="s">
        <v>358</v>
      </c>
      <c r="H45" s="86" t="s">
        <v>604</v>
      </c>
      <c r="I45" s="93" t="s">
        <v>430</v>
      </c>
      <c r="J45" s="90" t="s">
        <v>463</v>
      </c>
      <c r="K45" s="90"/>
      <c r="L45" s="90"/>
      <c r="M45" s="90"/>
      <c r="N45" s="90"/>
      <c r="O45" s="95"/>
      <c r="P45" s="123" t="s">
        <v>47</v>
      </c>
      <c r="Q45" s="96" t="s">
        <v>605</v>
      </c>
      <c r="R45" s="97" t="s">
        <v>47</v>
      </c>
    </row>
    <row r="46" spans="1:18" ht="82.8" x14ac:dyDescent="0.3">
      <c r="A46" s="61" t="str">
        <f t="shared" si="2"/>
        <v>S111_Dev2025</v>
      </c>
      <c r="B46" s="39" t="str">
        <f t="shared" si="3"/>
        <v>111_2025</v>
      </c>
      <c r="C46" s="46" t="s">
        <v>354</v>
      </c>
      <c r="D46" s="47" t="s">
        <v>211</v>
      </c>
      <c r="E46" s="48" t="s">
        <v>39</v>
      </c>
      <c r="F46" s="47" t="s">
        <v>64</v>
      </c>
      <c r="G46" s="47" t="s">
        <v>358</v>
      </c>
      <c r="H46" s="86" t="s">
        <v>503</v>
      </c>
      <c r="I46" s="37" t="s">
        <v>436</v>
      </c>
      <c r="J46" s="39" t="s">
        <v>443</v>
      </c>
      <c r="N46" s="54"/>
      <c r="O46" s="49"/>
      <c r="P46" s="47" t="s">
        <v>195</v>
      </c>
      <c r="Q46" s="2" t="s">
        <v>410</v>
      </c>
      <c r="R46" s="81" t="s">
        <v>379</v>
      </c>
    </row>
    <row r="47" spans="1:18" ht="55.2" x14ac:dyDescent="0.3">
      <c r="A47" s="61" t="str">
        <f t="shared" si="2"/>
        <v>S111_Dev2026</v>
      </c>
      <c r="B47" s="39" t="str">
        <f t="shared" si="3"/>
        <v>111_2026</v>
      </c>
      <c r="C47" s="46" t="s">
        <v>48</v>
      </c>
      <c r="D47" s="47" t="s">
        <v>52</v>
      </c>
      <c r="E47" s="48" t="s">
        <v>445</v>
      </c>
      <c r="F47" s="47" t="s">
        <v>504</v>
      </c>
      <c r="G47" s="47" t="s">
        <v>47</v>
      </c>
      <c r="H47" s="67" t="s">
        <v>47</v>
      </c>
      <c r="I47" s="47" t="s">
        <v>435</v>
      </c>
      <c r="J47" s="39" t="s">
        <v>443</v>
      </c>
      <c r="N47" s="54"/>
      <c r="O47" s="49"/>
      <c r="P47" s="47" t="s">
        <v>196</v>
      </c>
      <c r="Q47" s="2" t="s">
        <v>402</v>
      </c>
    </row>
    <row r="48" spans="1:18" ht="55.2" x14ac:dyDescent="0.3">
      <c r="A48" s="61" t="str">
        <f>_xlfn.CONCAT("S111_Dev", TEXT(ROW()-47+3000, "0000"))</f>
        <v>S111_Dev3001</v>
      </c>
      <c r="B48" s="39" t="str">
        <f>_xlfn.CONCAT("111_", TEXT(ROW()-47+3000, "0000"))</f>
        <v>111_3001</v>
      </c>
      <c r="C48" s="46" t="s">
        <v>353</v>
      </c>
      <c r="D48" s="76" t="s">
        <v>559</v>
      </c>
      <c r="E48" s="112" t="s">
        <v>602</v>
      </c>
      <c r="F48" s="76" t="s">
        <v>560</v>
      </c>
      <c r="G48" s="47" t="s">
        <v>358</v>
      </c>
      <c r="H48" s="67" t="s">
        <v>148</v>
      </c>
      <c r="I48" s="47" t="s">
        <v>430</v>
      </c>
      <c r="J48" s="39" t="s">
        <v>443</v>
      </c>
      <c r="K48" s="39"/>
      <c r="L48" s="39"/>
      <c r="O48" s="49"/>
      <c r="P48" s="58" t="s">
        <v>149</v>
      </c>
      <c r="Q48" s="96" t="s">
        <v>603</v>
      </c>
      <c r="R48" s="81" t="s">
        <v>382</v>
      </c>
    </row>
    <row r="49" spans="1:18" ht="165.6" x14ac:dyDescent="0.3">
      <c r="A49" s="61" t="str">
        <f t="shared" ref="A49:A76" si="4">_xlfn.CONCAT("S111_Dev", TEXT(ROW()-47+3000, "0000"))</f>
        <v>S111_Dev3002</v>
      </c>
      <c r="B49" s="39" t="str">
        <f t="shared" ref="B49:B76" si="5">_xlfn.CONCAT("111_", TEXT(ROW()-47+3000, "0000"))</f>
        <v>111_3002</v>
      </c>
      <c r="C49" s="46" t="s">
        <v>353</v>
      </c>
      <c r="D49" s="47" t="s">
        <v>119</v>
      </c>
      <c r="E49" s="82" t="s">
        <v>625</v>
      </c>
      <c r="F49" s="47" t="s">
        <v>57</v>
      </c>
      <c r="G49" s="47" t="s">
        <v>358</v>
      </c>
      <c r="H49" s="86" t="s">
        <v>505</v>
      </c>
      <c r="I49" s="47" t="s">
        <v>432</v>
      </c>
      <c r="J49" s="39" t="s">
        <v>443</v>
      </c>
      <c r="K49" s="39"/>
      <c r="L49" s="39"/>
      <c r="M49" s="39" t="str">
        <f>A48</f>
        <v>S111_Dev3001</v>
      </c>
      <c r="O49" s="49"/>
      <c r="P49" s="58" t="s">
        <v>150</v>
      </c>
      <c r="Q49" s="83" t="s">
        <v>608</v>
      </c>
      <c r="R49" s="81" t="s">
        <v>147</v>
      </c>
    </row>
    <row r="50" spans="1:18" ht="41.4" x14ac:dyDescent="0.3">
      <c r="A50" s="61" t="str">
        <f t="shared" si="4"/>
        <v>S111_Dev3003</v>
      </c>
      <c r="B50" s="39" t="str">
        <f t="shared" si="5"/>
        <v>111_3003</v>
      </c>
      <c r="C50" s="46" t="s">
        <v>353</v>
      </c>
      <c r="D50" s="36" t="s">
        <v>120</v>
      </c>
      <c r="E50" s="119" t="s">
        <v>562</v>
      </c>
      <c r="F50" s="36" t="s">
        <v>60</v>
      </c>
      <c r="G50" s="47" t="s">
        <v>358</v>
      </c>
      <c r="H50" s="67" t="s">
        <v>148</v>
      </c>
      <c r="I50" s="36" t="s">
        <v>430</v>
      </c>
      <c r="J50" s="39" t="s">
        <v>443</v>
      </c>
      <c r="K50" s="39"/>
      <c r="L50" s="39"/>
      <c r="O50" s="43"/>
      <c r="P50" s="36" t="s">
        <v>151</v>
      </c>
      <c r="R50" s="81" t="s">
        <v>382</v>
      </c>
    </row>
    <row r="51" spans="1:18" ht="41.4" x14ac:dyDescent="0.3">
      <c r="A51" s="61" t="str">
        <f t="shared" si="4"/>
        <v>S111_Dev3004</v>
      </c>
      <c r="B51" s="39" t="str">
        <f t="shared" si="5"/>
        <v>111_3004</v>
      </c>
      <c r="C51" s="46" t="s">
        <v>352</v>
      </c>
      <c r="D51" s="47" t="s">
        <v>121</v>
      </c>
      <c r="E51" s="82" t="s">
        <v>561</v>
      </c>
      <c r="F51" s="47" t="s">
        <v>60</v>
      </c>
      <c r="G51" s="47" t="s">
        <v>358</v>
      </c>
      <c r="H51" s="67" t="s">
        <v>148</v>
      </c>
      <c r="I51" s="47" t="s">
        <v>430</v>
      </c>
      <c r="J51" s="39" t="s">
        <v>443</v>
      </c>
      <c r="K51" s="39"/>
      <c r="L51" s="39"/>
      <c r="O51" s="49"/>
      <c r="P51" s="66" t="s">
        <v>152</v>
      </c>
      <c r="R51" s="81" t="s">
        <v>382</v>
      </c>
    </row>
    <row r="52" spans="1:18" ht="69" x14ac:dyDescent="0.3">
      <c r="A52" s="61" t="str">
        <f t="shared" si="4"/>
        <v>S111_Dev3005</v>
      </c>
      <c r="B52" s="39" t="str">
        <f t="shared" si="5"/>
        <v>111_3005</v>
      </c>
      <c r="C52" s="46" t="s">
        <v>353</v>
      </c>
      <c r="D52" s="38" t="s">
        <v>122</v>
      </c>
      <c r="E52" s="109" t="s">
        <v>563</v>
      </c>
      <c r="F52" s="38" t="s">
        <v>248</v>
      </c>
      <c r="G52" s="47" t="s">
        <v>358</v>
      </c>
      <c r="H52" s="67" t="s">
        <v>148</v>
      </c>
      <c r="I52" s="47" t="s">
        <v>430</v>
      </c>
      <c r="J52" s="39" t="s">
        <v>443</v>
      </c>
      <c r="K52" s="39"/>
      <c r="L52" s="39"/>
      <c r="O52" s="49"/>
      <c r="P52" s="58" t="s">
        <v>153</v>
      </c>
      <c r="R52" s="81" t="s">
        <v>382</v>
      </c>
    </row>
    <row r="53" spans="1:18" ht="41.4" x14ac:dyDescent="0.3">
      <c r="A53" s="61" t="str">
        <f t="shared" si="4"/>
        <v>S111_Dev3006</v>
      </c>
      <c r="B53" s="39" t="str">
        <f t="shared" si="5"/>
        <v>111_3006</v>
      </c>
      <c r="C53" s="46" t="s">
        <v>353</v>
      </c>
      <c r="D53" s="38" t="s">
        <v>123</v>
      </c>
      <c r="E53" s="41" t="s">
        <v>143</v>
      </c>
      <c r="F53" s="38" t="s">
        <v>249</v>
      </c>
      <c r="G53" s="47" t="s">
        <v>358</v>
      </c>
      <c r="H53" s="67" t="s">
        <v>148</v>
      </c>
      <c r="I53" s="47" t="s">
        <v>432</v>
      </c>
      <c r="J53" s="39" t="s">
        <v>443</v>
      </c>
      <c r="K53" s="39"/>
      <c r="L53" s="39"/>
      <c r="M53" s="39" t="str">
        <f>A52</f>
        <v>S111_Dev3005</v>
      </c>
      <c r="O53" s="49"/>
      <c r="P53" s="58" t="s">
        <v>154</v>
      </c>
      <c r="R53" s="81" t="s">
        <v>382</v>
      </c>
    </row>
    <row r="54" spans="1:18" ht="27.6" x14ac:dyDescent="0.3">
      <c r="A54" s="61" t="str">
        <f t="shared" si="4"/>
        <v>S111_Dev3007</v>
      </c>
      <c r="B54" s="39" t="str">
        <f t="shared" si="5"/>
        <v>111_3007</v>
      </c>
      <c r="C54" s="46" t="s">
        <v>353</v>
      </c>
      <c r="D54" s="38" t="s">
        <v>124</v>
      </c>
      <c r="E54" s="41" t="s">
        <v>144</v>
      </c>
      <c r="F54" s="38" t="s">
        <v>60</v>
      </c>
      <c r="G54" s="47" t="s">
        <v>358</v>
      </c>
      <c r="H54" s="67" t="s">
        <v>148</v>
      </c>
      <c r="I54" s="47" t="s">
        <v>430</v>
      </c>
      <c r="J54" s="39" t="s">
        <v>443</v>
      </c>
      <c r="K54" s="39"/>
      <c r="L54" s="39"/>
      <c r="O54" s="49"/>
      <c r="P54" s="58" t="s">
        <v>155</v>
      </c>
      <c r="R54" s="81" t="s">
        <v>382</v>
      </c>
    </row>
    <row r="55" spans="1:18" ht="82.8" x14ac:dyDescent="0.3">
      <c r="A55" s="61" t="str">
        <f t="shared" si="4"/>
        <v>S111_Dev3008</v>
      </c>
      <c r="B55" s="39" t="str">
        <f t="shared" si="5"/>
        <v>111_3008</v>
      </c>
      <c r="C55" s="91" t="s">
        <v>353</v>
      </c>
      <c r="D55" s="110" t="s">
        <v>461</v>
      </c>
      <c r="E55" s="111" t="s">
        <v>462</v>
      </c>
      <c r="F55" s="110" t="s">
        <v>60</v>
      </c>
      <c r="G55" s="93" t="s">
        <v>358</v>
      </c>
      <c r="H55" s="86" t="s">
        <v>148</v>
      </c>
      <c r="I55" s="93" t="s">
        <v>431</v>
      </c>
      <c r="J55" s="90" t="s">
        <v>463</v>
      </c>
      <c r="K55" s="90"/>
      <c r="L55" s="90"/>
      <c r="M55" s="90"/>
      <c r="N55" s="90"/>
      <c r="O55" s="95"/>
      <c r="P55" s="93" t="s">
        <v>47</v>
      </c>
      <c r="Q55" s="96" t="s">
        <v>464</v>
      </c>
      <c r="R55" s="97" t="s">
        <v>382</v>
      </c>
    </row>
    <row r="56" spans="1:18" ht="41.4" x14ac:dyDescent="0.3">
      <c r="A56" s="61" t="str">
        <f t="shared" si="4"/>
        <v>S111_Dev3009</v>
      </c>
      <c r="B56" s="39" t="str">
        <f t="shared" si="5"/>
        <v>111_3009</v>
      </c>
      <c r="C56" s="46" t="s">
        <v>353</v>
      </c>
      <c r="D56" s="38" t="s">
        <v>125</v>
      </c>
      <c r="E56" s="109" t="s">
        <v>506</v>
      </c>
      <c r="F56" s="38" t="s">
        <v>60</v>
      </c>
      <c r="G56" s="47" t="s">
        <v>358</v>
      </c>
      <c r="H56" s="67" t="s">
        <v>148</v>
      </c>
      <c r="I56" s="47" t="s">
        <v>430</v>
      </c>
      <c r="J56" s="39" t="s">
        <v>443</v>
      </c>
      <c r="K56" s="39"/>
      <c r="L56" s="39"/>
      <c r="O56" s="49"/>
      <c r="P56" s="58" t="s">
        <v>156</v>
      </c>
      <c r="R56" s="81" t="s">
        <v>382</v>
      </c>
    </row>
    <row r="57" spans="1:18" ht="69" x14ac:dyDescent="0.3">
      <c r="A57" s="61" t="str">
        <f t="shared" si="4"/>
        <v>S111_Dev3010</v>
      </c>
      <c r="B57" s="39" t="str">
        <f t="shared" si="5"/>
        <v>111_3010</v>
      </c>
      <c r="C57" s="46" t="s">
        <v>353</v>
      </c>
      <c r="D57" s="47" t="s">
        <v>126</v>
      </c>
      <c r="E57" s="82" t="s">
        <v>507</v>
      </c>
      <c r="F57" s="47" t="s">
        <v>60</v>
      </c>
      <c r="G57" s="47" t="s">
        <v>358</v>
      </c>
      <c r="H57" s="67" t="s">
        <v>148</v>
      </c>
      <c r="I57" s="47" t="s">
        <v>430</v>
      </c>
      <c r="J57" s="39" t="s">
        <v>443</v>
      </c>
      <c r="K57" s="39"/>
      <c r="L57" s="39"/>
      <c r="M57" s="39" t="str">
        <f>A49</f>
        <v>S111_Dev3002</v>
      </c>
      <c r="O57" s="49"/>
      <c r="P57" s="47" t="s">
        <v>157</v>
      </c>
      <c r="R57" s="81" t="s">
        <v>382</v>
      </c>
    </row>
    <row r="58" spans="1:18" ht="55.2" x14ac:dyDescent="0.3">
      <c r="A58" s="61" t="str">
        <f t="shared" si="4"/>
        <v>S111_Dev3011</v>
      </c>
      <c r="B58" s="39" t="str">
        <f t="shared" si="5"/>
        <v>111_3011</v>
      </c>
      <c r="C58" s="46" t="s">
        <v>353</v>
      </c>
      <c r="D58" s="47" t="s">
        <v>127</v>
      </c>
      <c r="E58" s="82" t="s">
        <v>508</v>
      </c>
      <c r="F58" s="47" t="s">
        <v>60</v>
      </c>
      <c r="G58" s="47" t="s">
        <v>358</v>
      </c>
      <c r="H58" s="67" t="s">
        <v>148</v>
      </c>
      <c r="I58" s="47" t="s">
        <v>430</v>
      </c>
      <c r="J58" s="39" t="s">
        <v>443</v>
      </c>
      <c r="K58" s="39"/>
      <c r="L58" s="39"/>
      <c r="O58" s="49"/>
      <c r="P58" s="47" t="s">
        <v>158</v>
      </c>
      <c r="R58" s="81" t="s">
        <v>382</v>
      </c>
    </row>
    <row r="59" spans="1:18" ht="69" x14ac:dyDescent="0.3">
      <c r="A59" s="61" t="str">
        <f t="shared" si="4"/>
        <v>S111_Dev3012</v>
      </c>
      <c r="B59" s="39" t="str">
        <f t="shared" si="5"/>
        <v>111_3012</v>
      </c>
      <c r="C59" s="46" t="s">
        <v>354</v>
      </c>
      <c r="D59" s="38" t="s">
        <v>128</v>
      </c>
      <c r="E59" s="109" t="s">
        <v>509</v>
      </c>
      <c r="F59" s="38" t="s">
        <v>59</v>
      </c>
      <c r="G59" s="47" t="s">
        <v>358</v>
      </c>
      <c r="H59" s="86" t="s">
        <v>148</v>
      </c>
      <c r="I59" s="38" t="s">
        <v>432</v>
      </c>
      <c r="J59" s="39" t="s">
        <v>443</v>
      </c>
      <c r="K59" s="39"/>
      <c r="L59" s="39"/>
      <c r="O59" s="49"/>
      <c r="P59" s="58" t="s">
        <v>159</v>
      </c>
      <c r="Q59" s="2" t="s">
        <v>411</v>
      </c>
      <c r="R59" s="81" t="s">
        <v>147</v>
      </c>
    </row>
    <row r="60" spans="1:18" ht="55.2" x14ac:dyDescent="0.3">
      <c r="A60" s="61" t="str">
        <f t="shared" si="4"/>
        <v>S111_Dev3013</v>
      </c>
      <c r="B60" s="39" t="str">
        <f t="shared" si="5"/>
        <v>111_3013</v>
      </c>
      <c r="C60" s="46" t="s">
        <v>353</v>
      </c>
      <c r="D60" s="38" t="s">
        <v>129</v>
      </c>
      <c r="E60" s="109" t="s">
        <v>510</v>
      </c>
      <c r="F60" s="47" t="s">
        <v>60</v>
      </c>
      <c r="G60" s="47" t="s">
        <v>358</v>
      </c>
      <c r="H60" s="67" t="s">
        <v>148</v>
      </c>
      <c r="I60" s="38" t="s">
        <v>430</v>
      </c>
      <c r="J60" s="39" t="s">
        <v>443</v>
      </c>
      <c r="K60" s="39"/>
      <c r="L60" s="39"/>
      <c r="O60" s="49"/>
      <c r="P60" s="58" t="s">
        <v>160</v>
      </c>
      <c r="Q60" s="2" t="s">
        <v>412</v>
      </c>
      <c r="R60" s="81" t="s">
        <v>382</v>
      </c>
    </row>
    <row r="61" spans="1:18" ht="82.8" x14ac:dyDescent="0.3">
      <c r="A61" s="61" t="str">
        <f t="shared" si="4"/>
        <v>S111_Dev3014</v>
      </c>
      <c r="B61" s="39" t="str">
        <f t="shared" si="5"/>
        <v>111_3014</v>
      </c>
      <c r="C61" s="46" t="s">
        <v>354</v>
      </c>
      <c r="D61" s="38" t="s">
        <v>130</v>
      </c>
      <c r="E61" s="109" t="s">
        <v>511</v>
      </c>
      <c r="F61" s="110" t="s">
        <v>61</v>
      </c>
      <c r="G61" s="47" t="s">
        <v>358</v>
      </c>
      <c r="H61" s="86" t="s">
        <v>148</v>
      </c>
      <c r="I61" s="38" t="s">
        <v>432</v>
      </c>
      <c r="J61" s="39" t="s">
        <v>443</v>
      </c>
      <c r="K61" s="39"/>
      <c r="L61" s="39"/>
      <c r="M61" s="39" t="str">
        <f>_xlfn.CONCAT(A58, ", ", A60)</f>
        <v>S111_Dev3011, S111_Dev3013</v>
      </c>
      <c r="O61" s="49"/>
      <c r="P61" s="58" t="s">
        <v>161</v>
      </c>
      <c r="Q61" s="2" t="s">
        <v>413</v>
      </c>
      <c r="R61" s="81" t="s">
        <v>147</v>
      </c>
    </row>
    <row r="62" spans="1:18" ht="41.4" x14ac:dyDescent="0.3">
      <c r="A62" s="61" t="str">
        <f t="shared" si="4"/>
        <v>S111_Dev3015</v>
      </c>
      <c r="B62" s="39" t="str">
        <f t="shared" si="5"/>
        <v>111_3015</v>
      </c>
      <c r="C62" s="46" t="s">
        <v>354</v>
      </c>
      <c r="D62" s="47" t="s">
        <v>131</v>
      </c>
      <c r="E62" s="82" t="s">
        <v>512</v>
      </c>
      <c r="F62" s="47" t="s">
        <v>62</v>
      </c>
      <c r="G62" s="47" t="s">
        <v>358</v>
      </c>
      <c r="H62" s="86" t="s">
        <v>148</v>
      </c>
      <c r="I62" s="47" t="s">
        <v>432</v>
      </c>
      <c r="J62" s="39" t="s">
        <v>443</v>
      </c>
      <c r="K62" s="39"/>
      <c r="L62" s="39"/>
      <c r="M62" s="39" t="str">
        <f>_xlfn.CONCAT(A58, ", ", A60)</f>
        <v>S111_Dev3011, S111_Dev3013</v>
      </c>
      <c r="O62" s="49"/>
      <c r="P62" s="47" t="s">
        <v>162</v>
      </c>
      <c r="Q62" s="2" t="s">
        <v>414</v>
      </c>
      <c r="R62" s="81" t="s">
        <v>147</v>
      </c>
    </row>
    <row r="63" spans="1:18" ht="69" x14ac:dyDescent="0.3">
      <c r="A63" s="61" t="str">
        <f t="shared" si="4"/>
        <v>S111_Dev3016</v>
      </c>
      <c r="B63" s="39" t="str">
        <f t="shared" si="5"/>
        <v>111_3016</v>
      </c>
      <c r="C63" s="46" t="s">
        <v>353</v>
      </c>
      <c r="D63" s="47" t="s">
        <v>132</v>
      </c>
      <c r="E63" s="82" t="s">
        <v>513</v>
      </c>
      <c r="F63" s="47" t="s">
        <v>60</v>
      </c>
      <c r="G63" s="47" t="s">
        <v>358</v>
      </c>
      <c r="H63" s="67" t="s">
        <v>148</v>
      </c>
      <c r="I63" s="47" t="s">
        <v>430</v>
      </c>
      <c r="J63" s="39" t="s">
        <v>443</v>
      </c>
      <c r="K63" s="39"/>
      <c r="L63" s="39"/>
      <c r="O63" s="49"/>
      <c r="P63" s="47" t="s">
        <v>163</v>
      </c>
      <c r="R63" s="81" t="s">
        <v>382</v>
      </c>
    </row>
    <row r="64" spans="1:18" ht="138" x14ac:dyDescent="0.3">
      <c r="A64" s="61" t="str">
        <f t="shared" si="4"/>
        <v>S111_Dev3017</v>
      </c>
      <c r="B64" s="39" t="str">
        <f t="shared" si="5"/>
        <v>111_3017</v>
      </c>
      <c r="C64" s="46" t="s">
        <v>353</v>
      </c>
      <c r="D64" s="47" t="s">
        <v>133</v>
      </c>
      <c r="E64" s="82" t="s">
        <v>514</v>
      </c>
      <c r="F64" s="47" t="s">
        <v>63</v>
      </c>
      <c r="G64" s="47" t="s">
        <v>358</v>
      </c>
      <c r="H64" s="67" t="s">
        <v>148</v>
      </c>
      <c r="I64" s="37" t="s">
        <v>432</v>
      </c>
      <c r="J64" s="39" t="s">
        <v>443</v>
      </c>
      <c r="K64" s="39"/>
      <c r="L64" s="39"/>
      <c r="M64" s="39" t="str">
        <f>A63</f>
        <v>S111_Dev3016</v>
      </c>
      <c r="O64" s="49"/>
      <c r="P64" s="47" t="s">
        <v>164</v>
      </c>
      <c r="Q64" s="83" t="s">
        <v>532</v>
      </c>
      <c r="R64" s="81" t="s">
        <v>383</v>
      </c>
    </row>
    <row r="65" spans="1:18" ht="55.2" x14ac:dyDescent="0.3">
      <c r="A65" s="61" t="str">
        <f t="shared" si="4"/>
        <v>S111_Dev3018</v>
      </c>
      <c r="B65" s="39" t="str">
        <f t="shared" si="5"/>
        <v>111_3018</v>
      </c>
      <c r="C65" s="46" t="s">
        <v>353</v>
      </c>
      <c r="D65" s="47" t="s">
        <v>134</v>
      </c>
      <c r="E65" s="82" t="s">
        <v>515</v>
      </c>
      <c r="F65" s="47" t="s">
        <v>60</v>
      </c>
      <c r="G65" s="47" t="s">
        <v>358</v>
      </c>
      <c r="H65" s="67" t="s">
        <v>148</v>
      </c>
      <c r="I65" s="37" t="s">
        <v>430</v>
      </c>
      <c r="J65" s="39" t="s">
        <v>443</v>
      </c>
      <c r="N65" s="54"/>
      <c r="O65" s="49"/>
      <c r="P65" s="47" t="s">
        <v>165</v>
      </c>
      <c r="R65" s="81" t="s">
        <v>382</v>
      </c>
    </row>
    <row r="66" spans="1:18" ht="55.2" x14ac:dyDescent="0.3">
      <c r="A66" s="61" t="str">
        <f t="shared" si="4"/>
        <v>S111_Dev3019</v>
      </c>
      <c r="B66" s="39" t="str">
        <f t="shared" si="5"/>
        <v>111_3019</v>
      </c>
      <c r="C66" s="46" t="s">
        <v>353</v>
      </c>
      <c r="D66" s="47" t="s">
        <v>135</v>
      </c>
      <c r="E66" s="82" t="s">
        <v>516</v>
      </c>
      <c r="F66" s="47" t="s">
        <v>60</v>
      </c>
      <c r="G66" s="47" t="s">
        <v>358</v>
      </c>
      <c r="H66" s="67" t="s">
        <v>148</v>
      </c>
      <c r="I66" s="37" t="s">
        <v>430</v>
      </c>
      <c r="J66" s="39" t="s">
        <v>443</v>
      </c>
      <c r="N66" s="54"/>
      <c r="O66" s="49"/>
      <c r="P66" s="47" t="s">
        <v>166</v>
      </c>
      <c r="R66" s="81" t="s">
        <v>382</v>
      </c>
    </row>
    <row r="67" spans="1:18" ht="55.2" x14ac:dyDescent="0.3">
      <c r="A67" s="61" t="str">
        <f t="shared" si="4"/>
        <v>S111_Dev3020</v>
      </c>
      <c r="B67" s="39" t="str">
        <f t="shared" si="5"/>
        <v>111_3020</v>
      </c>
      <c r="C67" s="91" t="s">
        <v>353</v>
      </c>
      <c r="D67" s="93" t="s">
        <v>135</v>
      </c>
      <c r="E67" s="112" t="s">
        <v>568</v>
      </c>
      <c r="F67" s="93" t="s">
        <v>60</v>
      </c>
      <c r="G67" s="93" t="s">
        <v>358</v>
      </c>
      <c r="H67" s="86" t="s">
        <v>148</v>
      </c>
      <c r="I67" s="92" t="s">
        <v>430</v>
      </c>
      <c r="J67" s="90" t="s">
        <v>455</v>
      </c>
      <c r="K67" s="94"/>
      <c r="L67" s="94"/>
      <c r="M67" s="90"/>
      <c r="N67" s="94"/>
      <c r="O67" s="95"/>
      <c r="P67" s="93" t="s">
        <v>47</v>
      </c>
      <c r="Q67" s="96"/>
      <c r="R67" s="97" t="s">
        <v>382</v>
      </c>
    </row>
    <row r="68" spans="1:18" ht="27.6" x14ac:dyDescent="0.3">
      <c r="A68" s="61" t="str">
        <f t="shared" si="4"/>
        <v>S111_Dev3021</v>
      </c>
      <c r="B68" s="39" t="str">
        <f t="shared" si="5"/>
        <v>111_3021</v>
      </c>
      <c r="C68" s="46" t="s">
        <v>353</v>
      </c>
      <c r="D68" s="47" t="s">
        <v>136</v>
      </c>
      <c r="E68" s="48" t="s">
        <v>145</v>
      </c>
      <c r="F68" s="47" t="s">
        <v>250</v>
      </c>
      <c r="G68" s="47" t="s">
        <v>358</v>
      </c>
      <c r="H68" s="67" t="s">
        <v>148</v>
      </c>
      <c r="I68" s="37" t="s">
        <v>430</v>
      </c>
      <c r="J68" s="39" t="s">
        <v>443</v>
      </c>
      <c r="N68" s="54"/>
      <c r="O68" s="49"/>
      <c r="P68" s="47" t="s">
        <v>167</v>
      </c>
    </row>
    <row r="69" spans="1:18" ht="41.4" x14ac:dyDescent="0.3">
      <c r="A69" s="61" t="str">
        <f t="shared" si="4"/>
        <v>S111_Dev3022</v>
      </c>
      <c r="B69" s="39" t="str">
        <f t="shared" si="5"/>
        <v>111_3022</v>
      </c>
      <c r="C69" s="46" t="s">
        <v>353</v>
      </c>
      <c r="D69" s="76" t="s">
        <v>615</v>
      </c>
      <c r="E69" s="82" t="s">
        <v>616</v>
      </c>
      <c r="F69" s="37" t="s">
        <v>58</v>
      </c>
      <c r="G69" s="47" t="s">
        <v>358</v>
      </c>
      <c r="H69" s="67" t="s">
        <v>148</v>
      </c>
      <c r="I69" s="47" t="s">
        <v>430</v>
      </c>
      <c r="J69" s="39" t="s">
        <v>443</v>
      </c>
      <c r="N69" s="54"/>
      <c r="O69" s="49"/>
      <c r="P69" s="58" t="s">
        <v>168</v>
      </c>
    </row>
    <row r="70" spans="1:18" ht="41.4" x14ac:dyDescent="0.3">
      <c r="A70" s="61" t="str">
        <f t="shared" si="4"/>
        <v>S111_Dev3023</v>
      </c>
      <c r="B70" s="39" t="str">
        <f t="shared" si="5"/>
        <v>111_3023</v>
      </c>
      <c r="C70" s="91" t="s">
        <v>353</v>
      </c>
      <c r="D70" s="93" t="s">
        <v>640</v>
      </c>
      <c r="E70" s="122" t="s">
        <v>641</v>
      </c>
      <c r="F70" s="93" t="s">
        <v>642</v>
      </c>
      <c r="G70" s="93" t="s">
        <v>358</v>
      </c>
      <c r="H70" s="86" t="s">
        <v>604</v>
      </c>
      <c r="I70" s="93" t="s">
        <v>430</v>
      </c>
      <c r="J70" s="90" t="s">
        <v>463</v>
      </c>
      <c r="K70" s="90"/>
      <c r="L70" s="90"/>
      <c r="M70" s="90"/>
      <c r="N70" s="90"/>
      <c r="O70" s="95"/>
      <c r="P70" s="123" t="s">
        <v>47</v>
      </c>
      <c r="Q70" s="96" t="s">
        <v>605</v>
      </c>
      <c r="R70" s="97" t="s">
        <v>47</v>
      </c>
    </row>
    <row r="71" spans="1:18" ht="151.80000000000001" x14ac:dyDescent="0.3">
      <c r="A71" s="61" t="str">
        <f t="shared" si="4"/>
        <v>S111_Dev3024</v>
      </c>
      <c r="B71" s="39" t="str">
        <f t="shared" si="5"/>
        <v>111_3024</v>
      </c>
      <c r="C71" s="46" t="s">
        <v>354</v>
      </c>
      <c r="D71" s="47" t="s">
        <v>137</v>
      </c>
      <c r="E71" s="48" t="s">
        <v>39</v>
      </c>
      <c r="F71" s="37" t="s">
        <v>64</v>
      </c>
      <c r="G71" s="47" t="s">
        <v>358</v>
      </c>
      <c r="H71" s="67" t="s">
        <v>420</v>
      </c>
      <c r="I71" s="47" t="s">
        <v>437</v>
      </c>
      <c r="J71" s="39" t="s">
        <v>443</v>
      </c>
      <c r="N71" s="54"/>
      <c r="O71" s="49"/>
      <c r="P71" s="47" t="s">
        <v>169</v>
      </c>
      <c r="Q71" s="2" t="s">
        <v>533</v>
      </c>
      <c r="R71" s="81" t="s">
        <v>384</v>
      </c>
    </row>
    <row r="72" spans="1:18" ht="138" x14ac:dyDescent="0.3">
      <c r="A72" s="61" t="str">
        <f t="shared" si="4"/>
        <v>S111_Dev3025</v>
      </c>
      <c r="B72" s="39" t="str">
        <f t="shared" si="5"/>
        <v>111_3025</v>
      </c>
      <c r="C72" s="46" t="s">
        <v>352</v>
      </c>
      <c r="D72" s="47" t="s">
        <v>138</v>
      </c>
      <c r="E72" s="48" t="s">
        <v>472</v>
      </c>
      <c r="F72" s="37" t="s">
        <v>251</v>
      </c>
      <c r="G72" s="47" t="s">
        <v>358</v>
      </c>
      <c r="H72" s="67" t="s">
        <v>117</v>
      </c>
      <c r="I72" s="47" t="s">
        <v>430</v>
      </c>
      <c r="J72" s="39" t="s">
        <v>443</v>
      </c>
      <c r="N72" s="39" t="b">
        <v>1</v>
      </c>
      <c r="O72" s="49"/>
      <c r="P72" s="47" t="s">
        <v>170</v>
      </c>
      <c r="Q72" s="2" t="s">
        <v>534</v>
      </c>
      <c r="R72" s="81" t="s">
        <v>385</v>
      </c>
    </row>
    <row r="73" spans="1:18" ht="41.4" x14ac:dyDescent="0.3">
      <c r="A73" s="61" t="str">
        <f t="shared" si="4"/>
        <v>S111_Dev3026</v>
      </c>
      <c r="B73" s="39" t="str">
        <f t="shared" si="5"/>
        <v>111_3026</v>
      </c>
      <c r="C73" s="46" t="s">
        <v>353</v>
      </c>
      <c r="D73" s="47" t="s">
        <v>139</v>
      </c>
      <c r="E73" s="48" t="s">
        <v>146</v>
      </c>
      <c r="F73" s="37" t="s">
        <v>65</v>
      </c>
      <c r="G73" s="47" t="s">
        <v>358</v>
      </c>
      <c r="H73" s="67" t="s">
        <v>419</v>
      </c>
      <c r="I73" s="47" t="s">
        <v>430</v>
      </c>
      <c r="J73" s="39" t="s">
        <v>443</v>
      </c>
      <c r="M73" s="39" t="str">
        <f>A54</f>
        <v>S111_Dev3007</v>
      </c>
      <c r="N73" s="54"/>
      <c r="O73" s="49"/>
      <c r="P73" s="47" t="s">
        <v>171</v>
      </c>
      <c r="R73" s="81" t="s">
        <v>535</v>
      </c>
    </row>
    <row r="74" spans="1:18" ht="55.2" x14ac:dyDescent="0.3">
      <c r="A74" s="61" t="str">
        <f t="shared" si="4"/>
        <v>S111_Dev3027</v>
      </c>
      <c r="B74" s="39" t="str">
        <f t="shared" si="5"/>
        <v>111_3027</v>
      </c>
      <c r="C74" s="46" t="s">
        <v>354</v>
      </c>
      <c r="D74" s="47" t="s">
        <v>140</v>
      </c>
      <c r="E74" s="82" t="s">
        <v>537</v>
      </c>
      <c r="F74" s="87" t="s">
        <v>538</v>
      </c>
      <c r="G74" s="47" t="s">
        <v>358</v>
      </c>
      <c r="H74" s="67" t="s">
        <v>536</v>
      </c>
      <c r="I74" s="47" t="s">
        <v>430</v>
      </c>
      <c r="J74" s="39" t="s">
        <v>443</v>
      </c>
      <c r="N74" s="54"/>
      <c r="O74" s="49"/>
      <c r="P74" s="47" t="s">
        <v>172</v>
      </c>
      <c r="Q74" s="107" t="s">
        <v>415</v>
      </c>
      <c r="R74" s="81" t="s">
        <v>385</v>
      </c>
    </row>
    <row r="75" spans="1:18" ht="41.4" x14ac:dyDescent="0.3">
      <c r="A75" s="61" t="str">
        <f t="shared" si="4"/>
        <v>S111_Dev3028</v>
      </c>
      <c r="B75" s="39" t="str">
        <f t="shared" si="5"/>
        <v>111_3028</v>
      </c>
      <c r="C75" s="46" t="s">
        <v>354</v>
      </c>
      <c r="D75" s="47" t="s">
        <v>141</v>
      </c>
      <c r="E75" s="48" t="s">
        <v>473</v>
      </c>
      <c r="F75" s="37" t="s">
        <v>252</v>
      </c>
      <c r="G75" s="47" t="s">
        <v>358</v>
      </c>
      <c r="H75" s="67" t="s">
        <v>539</v>
      </c>
      <c r="I75" s="47" t="s">
        <v>430</v>
      </c>
      <c r="J75" s="39" t="s">
        <v>443</v>
      </c>
      <c r="M75" s="39" t="str">
        <f>A74</f>
        <v>S111_Dev3027</v>
      </c>
      <c r="N75" s="54"/>
      <c r="O75" s="49"/>
      <c r="P75" s="58" t="s">
        <v>173</v>
      </c>
      <c r="R75" s="81" t="s">
        <v>385</v>
      </c>
    </row>
    <row r="76" spans="1:18" ht="55.2" x14ac:dyDescent="0.3">
      <c r="A76" s="61" t="str">
        <f t="shared" si="4"/>
        <v>S111_Dev3029</v>
      </c>
      <c r="B76" s="39" t="str">
        <f t="shared" si="5"/>
        <v>111_3029</v>
      </c>
      <c r="C76" s="46" t="s">
        <v>48</v>
      </c>
      <c r="D76" s="47" t="s">
        <v>142</v>
      </c>
      <c r="E76" s="48" t="s">
        <v>446</v>
      </c>
      <c r="F76" s="37" t="s">
        <v>66</v>
      </c>
      <c r="G76" s="47"/>
      <c r="H76" s="67"/>
      <c r="I76" s="47" t="s">
        <v>435</v>
      </c>
      <c r="J76" s="39" t="s">
        <v>443</v>
      </c>
      <c r="N76" s="54"/>
      <c r="O76" s="49"/>
      <c r="P76" s="58" t="s">
        <v>174</v>
      </c>
      <c r="Q76" s="2" t="s">
        <v>402</v>
      </c>
    </row>
    <row r="77" spans="1:18" ht="27.6" x14ac:dyDescent="0.3">
      <c r="A77" s="61" t="str">
        <f>_xlfn.CONCAT("S111_Dev", TEXT(ROW()-76+4000, "0000"))</f>
        <v>S111_Dev4001</v>
      </c>
      <c r="B77" s="39" t="str">
        <f>_xlfn.CONCAT("111_", TEXT(ROW()-76+4000, "0000"))</f>
        <v>111_4001</v>
      </c>
      <c r="C77" s="46" t="s">
        <v>352</v>
      </c>
      <c r="D77" s="47" t="s">
        <v>265</v>
      </c>
      <c r="E77" s="82" t="s">
        <v>517</v>
      </c>
      <c r="F77" s="47" t="s">
        <v>222</v>
      </c>
      <c r="G77" s="47" t="s">
        <v>358</v>
      </c>
      <c r="H77" s="67" t="s">
        <v>540</v>
      </c>
      <c r="I77" s="37" t="s">
        <v>430</v>
      </c>
      <c r="J77" s="39" t="s">
        <v>443</v>
      </c>
      <c r="N77" s="54"/>
      <c r="O77" s="49"/>
      <c r="P77" s="47" t="s">
        <v>253</v>
      </c>
      <c r="Q77" s="2" t="s">
        <v>541</v>
      </c>
      <c r="R77" s="81" t="s">
        <v>385</v>
      </c>
    </row>
    <row r="78" spans="1:18" ht="41.4" x14ac:dyDescent="0.3">
      <c r="A78" s="61" t="str">
        <f t="shared" ref="A78:A88" si="6">_xlfn.CONCAT("S111_Dev", TEXT(ROW()-76+4000, "0000"))</f>
        <v>S111_Dev4002</v>
      </c>
      <c r="B78" s="39" t="str">
        <f t="shared" ref="B78:B88" si="7">_xlfn.CONCAT("111_", TEXT(ROW()-76+4000, "0000"))</f>
        <v>111_4002</v>
      </c>
      <c r="C78" s="46" t="s">
        <v>352</v>
      </c>
      <c r="D78" s="47" t="s">
        <v>266</v>
      </c>
      <c r="E78" s="82" t="s">
        <v>518</v>
      </c>
      <c r="F78" s="47" t="s">
        <v>223</v>
      </c>
      <c r="G78" s="47" t="s">
        <v>358</v>
      </c>
      <c r="H78" s="67" t="s">
        <v>540</v>
      </c>
      <c r="I78" s="37" t="s">
        <v>430</v>
      </c>
      <c r="J78" s="39" t="s">
        <v>443</v>
      </c>
      <c r="M78" s="39" t="str">
        <f>A77</f>
        <v>S111_Dev4001</v>
      </c>
      <c r="N78" s="54"/>
      <c r="O78" s="49"/>
      <c r="P78" s="47" t="s">
        <v>254</v>
      </c>
      <c r="R78" s="81" t="s">
        <v>542</v>
      </c>
    </row>
    <row r="79" spans="1:18" ht="55.2" x14ac:dyDescent="0.3">
      <c r="A79" s="61" t="str">
        <f t="shared" si="6"/>
        <v>S111_Dev4003</v>
      </c>
      <c r="B79" s="39" t="str">
        <f t="shared" si="7"/>
        <v>111_4003</v>
      </c>
      <c r="C79" s="46" t="s">
        <v>352</v>
      </c>
      <c r="D79" s="47" t="s">
        <v>267</v>
      </c>
      <c r="E79" s="82" t="s">
        <v>519</v>
      </c>
      <c r="F79" s="47" t="s">
        <v>224</v>
      </c>
      <c r="G79" s="47" t="s">
        <v>358</v>
      </c>
      <c r="H79" s="67" t="s">
        <v>543</v>
      </c>
      <c r="I79" s="37" t="s">
        <v>430</v>
      </c>
      <c r="J79" s="39" t="s">
        <v>443</v>
      </c>
      <c r="M79" s="39" t="str">
        <f>A78</f>
        <v>S111_Dev4002</v>
      </c>
      <c r="N79" s="54"/>
      <c r="O79" s="49"/>
      <c r="P79" s="47" t="s">
        <v>255</v>
      </c>
      <c r="R79" s="81" t="s">
        <v>387</v>
      </c>
    </row>
    <row r="80" spans="1:18" ht="55.2" x14ac:dyDescent="0.3">
      <c r="A80" s="61" t="str">
        <f t="shared" si="6"/>
        <v>S111_Dev4004</v>
      </c>
      <c r="B80" s="39" t="str">
        <f t="shared" si="7"/>
        <v>111_4004</v>
      </c>
      <c r="C80" s="46" t="s">
        <v>352</v>
      </c>
      <c r="D80" s="47" t="s">
        <v>268</v>
      </c>
      <c r="E80" s="82" t="s">
        <v>520</v>
      </c>
      <c r="F80" s="47" t="s">
        <v>225</v>
      </c>
      <c r="G80" s="47" t="s">
        <v>358</v>
      </c>
      <c r="H80" s="67" t="s">
        <v>543</v>
      </c>
      <c r="I80" s="47" t="s">
        <v>430</v>
      </c>
      <c r="J80" s="39" t="s">
        <v>443</v>
      </c>
      <c r="M80" s="39" t="str">
        <f>A78</f>
        <v>S111_Dev4002</v>
      </c>
      <c r="N80" s="54"/>
      <c r="O80" s="49"/>
      <c r="P80" s="47" t="s">
        <v>256</v>
      </c>
      <c r="Q80" s="2" t="s">
        <v>416</v>
      </c>
      <c r="R80" s="81" t="s">
        <v>387</v>
      </c>
    </row>
    <row r="81" spans="1:18" ht="27.6" x14ac:dyDescent="0.3">
      <c r="A81" s="61" t="str">
        <f t="shared" si="6"/>
        <v>S111_Dev4005</v>
      </c>
      <c r="B81" s="39" t="str">
        <f t="shared" si="7"/>
        <v>111_4005</v>
      </c>
      <c r="C81" s="100" t="s">
        <v>352</v>
      </c>
      <c r="D81" s="103" t="s">
        <v>269</v>
      </c>
      <c r="E81" s="113" t="s">
        <v>277</v>
      </c>
      <c r="F81" s="103" t="s">
        <v>226</v>
      </c>
      <c r="G81" s="103" t="s">
        <v>358</v>
      </c>
      <c r="H81" s="104"/>
      <c r="I81" s="103" t="s">
        <v>430</v>
      </c>
      <c r="J81" s="99" t="s">
        <v>443</v>
      </c>
      <c r="K81" s="105"/>
      <c r="L81" s="105"/>
      <c r="M81" s="99"/>
      <c r="N81" s="105"/>
      <c r="O81" s="106"/>
      <c r="P81" s="103" t="s">
        <v>257</v>
      </c>
      <c r="Q81" s="107"/>
      <c r="R81" s="108" t="s">
        <v>387</v>
      </c>
    </row>
    <row r="82" spans="1:18" ht="27.6" x14ac:dyDescent="0.3">
      <c r="A82" s="61" t="str">
        <f t="shared" si="6"/>
        <v>S111_Dev4006</v>
      </c>
      <c r="B82" s="39" t="str">
        <f t="shared" si="7"/>
        <v>111_4006</v>
      </c>
      <c r="C82" s="100" t="s">
        <v>354</v>
      </c>
      <c r="D82" s="103" t="s">
        <v>270</v>
      </c>
      <c r="E82" s="113" t="s">
        <v>278</v>
      </c>
      <c r="F82" s="103" t="s">
        <v>227</v>
      </c>
      <c r="G82" s="103" t="s">
        <v>358</v>
      </c>
      <c r="H82" s="104"/>
      <c r="I82" s="103" t="s">
        <v>430</v>
      </c>
      <c r="J82" s="99" t="s">
        <v>443</v>
      </c>
      <c r="K82" s="105"/>
      <c r="L82" s="105"/>
      <c r="M82" s="99"/>
      <c r="N82" s="105"/>
      <c r="O82" s="106"/>
      <c r="P82" s="103" t="s">
        <v>258</v>
      </c>
      <c r="Q82" s="107"/>
      <c r="R82" s="108" t="s">
        <v>387</v>
      </c>
    </row>
    <row r="83" spans="1:18" ht="55.2" x14ac:dyDescent="0.3">
      <c r="A83" s="61" t="str">
        <f t="shared" si="6"/>
        <v>S111_Dev4007</v>
      </c>
      <c r="B83" s="39" t="str">
        <f t="shared" si="7"/>
        <v>111_4007</v>
      </c>
      <c r="C83" s="46" t="s">
        <v>352</v>
      </c>
      <c r="D83" s="47" t="s">
        <v>271</v>
      </c>
      <c r="E83" s="82" t="s">
        <v>544</v>
      </c>
      <c r="F83" s="47" t="s">
        <v>225</v>
      </c>
      <c r="G83" s="47" t="s">
        <v>358</v>
      </c>
      <c r="H83" s="67" t="s">
        <v>230</v>
      </c>
      <c r="I83" s="47" t="s">
        <v>438</v>
      </c>
      <c r="J83" s="39" t="s">
        <v>443</v>
      </c>
      <c r="M83" s="39" t="str">
        <f>A78</f>
        <v>S111_Dev4002</v>
      </c>
      <c r="N83" s="54"/>
      <c r="O83" s="49"/>
      <c r="P83" s="47" t="s">
        <v>259</v>
      </c>
      <c r="R83" s="81" t="s">
        <v>386</v>
      </c>
    </row>
    <row r="84" spans="1:18" ht="55.2" x14ac:dyDescent="0.3">
      <c r="A84" s="61" t="str">
        <f t="shared" si="6"/>
        <v>S111_Dev4008</v>
      </c>
      <c r="B84" s="39" t="str">
        <f t="shared" si="7"/>
        <v>111_4008</v>
      </c>
      <c r="C84" s="46" t="s">
        <v>352</v>
      </c>
      <c r="D84" s="47" t="s">
        <v>272</v>
      </c>
      <c r="E84" s="82" t="s">
        <v>521</v>
      </c>
      <c r="F84" s="47" t="s">
        <v>225</v>
      </c>
      <c r="G84" s="47" t="s">
        <v>358</v>
      </c>
      <c r="H84" s="67" t="s">
        <v>230</v>
      </c>
      <c r="I84" s="47" t="s">
        <v>438</v>
      </c>
      <c r="J84" s="39" t="s">
        <v>443</v>
      </c>
      <c r="M84" s="39" t="str">
        <f>A78</f>
        <v>S111_Dev4002</v>
      </c>
      <c r="N84" s="54"/>
      <c r="O84" s="49"/>
      <c r="P84" s="47" t="s">
        <v>260</v>
      </c>
      <c r="R84" s="81" t="s">
        <v>386</v>
      </c>
    </row>
    <row r="85" spans="1:18" ht="67.95" customHeight="1" x14ac:dyDescent="0.3">
      <c r="A85" s="61" t="str">
        <f t="shared" si="6"/>
        <v>S111_Dev4009</v>
      </c>
      <c r="B85" s="39" t="str">
        <f t="shared" si="7"/>
        <v>111_4009</v>
      </c>
      <c r="C85" s="46" t="s">
        <v>352</v>
      </c>
      <c r="D85" s="47" t="s">
        <v>273</v>
      </c>
      <c r="E85" s="82" t="s">
        <v>522</v>
      </c>
      <c r="F85" s="47" t="s">
        <v>225</v>
      </c>
      <c r="G85" s="47" t="s">
        <v>358</v>
      </c>
      <c r="H85" s="67" t="s">
        <v>230</v>
      </c>
      <c r="I85" s="47" t="s">
        <v>438</v>
      </c>
      <c r="J85" s="39" t="s">
        <v>443</v>
      </c>
      <c r="M85" s="39" t="str">
        <f>A78</f>
        <v>S111_Dev4002</v>
      </c>
      <c r="N85" s="54"/>
      <c r="O85" s="49"/>
      <c r="P85" s="47" t="s">
        <v>261</v>
      </c>
      <c r="R85" s="81" t="s">
        <v>386</v>
      </c>
    </row>
    <row r="86" spans="1:18" ht="96.6" x14ac:dyDescent="0.3">
      <c r="A86" s="61" t="str">
        <f t="shared" si="6"/>
        <v>S111_Dev4010</v>
      </c>
      <c r="B86" s="39" t="str">
        <f t="shared" si="7"/>
        <v>111_4010</v>
      </c>
      <c r="C86" s="46" t="s">
        <v>353</v>
      </c>
      <c r="D86" s="47" t="s">
        <v>274</v>
      </c>
      <c r="E86" s="82" t="s">
        <v>523</v>
      </c>
      <c r="F86" s="47" t="s">
        <v>228</v>
      </c>
      <c r="G86" s="47" t="s">
        <v>358</v>
      </c>
      <c r="H86" s="115"/>
      <c r="I86" s="47" t="s">
        <v>430</v>
      </c>
      <c r="J86" s="39" t="s">
        <v>443</v>
      </c>
      <c r="M86" s="39" t="str">
        <f>A78</f>
        <v>S111_Dev4002</v>
      </c>
      <c r="N86" s="54"/>
      <c r="O86" s="49"/>
      <c r="P86" s="47" t="s">
        <v>262</v>
      </c>
      <c r="Q86" s="2" t="s">
        <v>545</v>
      </c>
      <c r="R86" s="81" t="s">
        <v>380</v>
      </c>
    </row>
    <row r="87" spans="1:18" ht="55.2" x14ac:dyDescent="0.3">
      <c r="A87" s="61" t="str">
        <f t="shared" si="6"/>
        <v>S111_Dev4011</v>
      </c>
      <c r="B87" s="39" t="str">
        <f t="shared" si="7"/>
        <v>111_4011</v>
      </c>
      <c r="C87" s="46" t="s">
        <v>354</v>
      </c>
      <c r="D87" s="47" t="s">
        <v>275</v>
      </c>
      <c r="E87" s="82" t="s">
        <v>524</v>
      </c>
      <c r="F87" s="47" t="s">
        <v>64</v>
      </c>
      <c r="G87" s="47" t="s">
        <v>358</v>
      </c>
      <c r="H87" s="86" t="s">
        <v>540</v>
      </c>
      <c r="I87" s="47" t="s">
        <v>430</v>
      </c>
      <c r="J87" s="39" t="s">
        <v>443</v>
      </c>
      <c r="M87" s="39" t="str">
        <f>A77</f>
        <v>S111_Dev4001</v>
      </c>
      <c r="N87" s="54"/>
      <c r="O87" s="49"/>
      <c r="P87" s="47" t="s">
        <v>263</v>
      </c>
    </row>
    <row r="88" spans="1:18" ht="55.2" x14ac:dyDescent="0.3">
      <c r="A88" s="61" t="str">
        <f t="shared" si="6"/>
        <v>S111_Dev4012</v>
      </c>
      <c r="B88" s="39" t="str">
        <f t="shared" si="7"/>
        <v>111_4012</v>
      </c>
      <c r="C88" s="46" t="s">
        <v>353</v>
      </c>
      <c r="D88" s="47" t="s">
        <v>276</v>
      </c>
      <c r="E88" s="82" t="s">
        <v>525</v>
      </c>
      <c r="F88" s="47" t="s">
        <v>229</v>
      </c>
      <c r="G88" s="47" t="s">
        <v>358</v>
      </c>
      <c r="H88" s="115"/>
      <c r="I88" s="47" t="s">
        <v>435</v>
      </c>
      <c r="J88" s="39" t="s">
        <v>443</v>
      </c>
      <c r="M88" s="39" t="str">
        <f>_xlfn.CONCAT(A78, ", ", A49)</f>
        <v>S111_Dev4002, S111_Dev3002</v>
      </c>
      <c r="N88" s="54"/>
      <c r="O88" s="49"/>
      <c r="P88" s="58" t="s">
        <v>264</v>
      </c>
      <c r="Q88" s="2" t="s">
        <v>417</v>
      </c>
    </row>
    <row r="89" spans="1:18" ht="55.2" x14ac:dyDescent="0.3">
      <c r="A89" s="61" t="str">
        <f>_xlfn.CONCAT("S111_Dev", TEXT(ROW()-88+5000, "0000"))</f>
        <v>S111_Dev5001</v>
      </c>
      <c r="B89" s="39" t="str">
        <f>_xlfn.CONCAT("111_", TEXT(ROW()-88+5000, "0000"))</f>
        <v>111_5001</v>
      </c>
      <c r="C89" s="46" t="s">
        <v>352</v>
      </c>
      <c r="D89" s="47" t="s">
        <v>298</v>
      </c>
      <c r="E89" s="82" t="s">
        <v>550</v>
      </c>
      <c r="F89" s="47" t="s">
        <v>60</v>
      </c>
      <c r="G89" s="47" t="s">
        <v>358</v>
      </c>
      <c r="H89" s="75" t="s">
        <v>546</v>
      </c>
      <c r="I89" s="47" t="s">
        <v>430</v>
      </c>
      <c r="J89" s="39" t="s">
        <v>443</v>
      </c>
      <c r="N89" s="54"/>
      <c r="O89" s="49"/>
      <c r="P89" s="58" t="s">
        <v>279</v>
      </c>
      <c r="R89" s="97" t="s">
        <v>547</v>
      </c>
    </row>
    <row r="90" spans="1:18" ht="82.8" x14ac:dyDescent="0.3">
      <c r="A90" s="61" t="str">
        <f t="shared" ref="A90:A123" si="8">_xlfn.CONCAT("S111_Dev", TEXT(ROW()-88+5000, "0000"))</f>
        <v>S111_Dev5002</v>
      </c>
      <c r="B90" s="39" t="str">
        <f t="shared" ref="B90:B123" si="9">_xlfn.CONCAT("111_", TEXT(ROW()-88+5000, "0000"))</f>
        <v>111_5002</v>
      </c>
      <c r="C90" s="46" t="s">
        <v>354</v>
      </c>
      <c r="D90" s="47" t="s">
        <v>299</v>
      </c>
      <c r="E90" s="48" t="s">
        <v>314</v>
      </c>
      <c r="F90" s="47" t="s">
        <v>321</v>
      </c>
      <c r="G90" s="47" t="s">
        <v>358</v>
      </c>
      <c r="H90" s="75" t="s">
        <v>546</v>
      </c>
      <c r="I90" s="47" t="s">
        <v>439</v>
      </c>
      <c r="J90" s="39" t="s">
        <v>443</v>
      </c>
      <c r="M90" s="39" t="str">
        <f>A89</f>
        <v>S111_Dev5001</v>
      </c>
      <c r="N90" s="54"/>
      <c r="O90" s="49"/>
      <c r="P90" s="47" t="s">
        <v>280</v>
      </c>
      <c r="Q90" s="2" t="s">
        <v>390</v>
      </c>
      <c r="R90" s="84" t="s">
        <v>548</v>
      </c>
    </row>
    <row r="91" spans="1:18" ht="55.2" x14ac:dyDescent="0.3">
      <c r="A91" s="61" t="str">
        <f t="shared" si="8"/>
        <v>S111_Dev5003</v>
      </c>
      <c r="B91" s="39" t="str">
        <f t="shared" si="9"/>
        <v>111_5003</v>
      </c>
      <c r="C91" s="91" t="s">
        <v>353</v>
      </c>
      <c r="D91" s="93" t="s">
        <v>573</v>
      </c>
      <c r="E91" s="112" t="s">
        <v>574</v>
      </c>
      <c r="F91" s="93" t="s">
        <v>575</v>
      </c>
      <c r="G91" s="93" t="s">
        <v>358</v>
      </c>
      <c r="H91" s="86" t="s">
        <v>572</v>
      </c>
      <c r="I91" s="93" t="s">
        <v>430</v>
      </c>
      <c r="J91" s="90" t="s">
        <v>463</v>
      </c>
      <c r="K91" s="94"/>
      <c r="L91" s="94"/>
      <c r="M91" s="90"/>
      <c r="N91" s="94"/>
      <c r="O91" s="95"/>
      <c r="P91" s="93" t="s">
        <v>47</v>
      </c>
      <c r="Q91" s="96"/>
      <c r="R91" s="97" t="s">
        <v>547</v>
      </c>
    </row>
    <row r="92" spans="1:18" ht="69" x14ac:dyDescent="0.3">
      <c r="A92" s="61" t="str">
        <f t="shared" si="8"/>
        <v>S111_Dev5004</v>
      </c>
      <c r="B92" s="39" t="str">
        <f t="shared" si="9"/>
        <v>111_5004</v>
      </c>
      <c r="C92" s="91" t="s">
        <v>353</v>
      </c>
      <c r="D92" s="93" t="s">
        <v>576</v>
      </c>
      <c r="E92" s="112" t="s">
        <v>578</v>
      </c>
      <c r="F92" s="93" t="s">
        <v>577</v>
      </c>
      <c r="G92" s="93" t="s">
        <v>358</v>
      </c>
      <c r="H92" s="86" t="s">
        <v>572</v>
      </c>
      <c r="I92" s="93" t="s">
        <v>430</v>
      </c>
      <c r="J92" s="90" t="s">
        <v>463</v>
      </c>
      <c r="K92" s="94"/>
      <c r="L92" s="94"/>
      <c r="M92" s="90"/>
      <c r="N92" s="94"/>
      <c r="O92" s="95"/>
      <c r="P92" s="93" t="s">
        <v>47</v>
      </c>
      <c r="Q92" s="96"/>
      <c r="R92" s="97" t="s">
        <v>547</v>
      </c>
    </row>
    <row r="93" spans="1:18" ht="41.4" x14ac:dyDescent="0.3">
      <c r="A93" s="61" t="str">
        <f t="shared" si="8"/>
        <v>S111_Dev5005</v>
      </c>
      <c r="B93" s="39" t="str">
        <f t="shared" si="9"/>
        <v>111_5005</v>
      </c>
      <c r="C93" s="91" t="s">
        <v>353</v>
      </c>
      <c r="D93" s="93" t="s">
        <v>579</v>
      </c>
      <c r="E93" s="112" t="s">
        <v>580</v>
      </c>
      <c r="F93" s="93" t="s">
        <v>581</v>
      </c>
      <c r="G93" s="93" t="s">
        <v>358</v>
      </c>
      <c r="H93" s="86" t="s">
        <v>572</v>
      </c>
      <c r="I93" s="93" t="s">
        <v>430</v>
      </c>
      <c r="J93" s="90" t="s">
        <v>463</v>
      </c>
      <c r="K93" s="94"/>
      <c r="L93" s="94"/>
      <c r="M93" s="90"/>
      <c r="N93" s="94"/>
      <c r="O93" s="95"/>
      <c r="P93" s="93" t="s">
        <v>47</v>
      </c>
      <c r="Q93" s="96"/>
      <c r="R93" s="97" t="s">
        <v>547</v>
      </c>
    </row>
    <row r="94" spans="1:18" ht="55.2" x14ac:dyDescent="0.3">
      <c r="A94" s="61" t="str">
        <f t="shared" si="8"/>
        <v>S111_Dev5006</v>
      </c>
      <c r="B94" s="39" t="str">
        <f t="shared" si="9"/>
        <v>111_5006</v>
      </c>
      <c r="C94" s="91" t="s">
        <v>353</v>
      </c>
      <c r="D94" s="93" t="s">
        <v>582</v>
      </c>
      <c r="E94" s="112" t="s">
        <v>583</v>
      </c>
      <c r="F94" s="93" t="s">
        <v>584</v>
      </c>
      <c r="G94" s="93" t="s">
        <v>358</v>
      </c>
      <c r="H94" s="86" t="s">
        <v>572</v>
      </c>
      <c r="I94" s="93" t="s">
        <v>430</v>
      </c>
      <c r="J94" s="90" t="s">
        <v>463</v>
      </c>
      <c r="K94" s="94"/>
      <c r="L94" s="94"/>
      <c r="M94" s="90"/>
      <c r="N94" s="94"/>
      <c r="O94" s="95"/>
      <c r="P94" s="93" t="s">
        <v>47</v>
      </c>
      <c r="Q94" s="96"/>
      <c r="R94" s="97" t="s">
        <v>547</v>
      </c>
    </row>
    <row r="95" spans="1:18" ht="55.2" x14ac:dyDescent="0.3">
      <c r="A95" s="61" t="str">
        <f t="shared" si="8"/>
        <v>S111_Dev5007</v>
      </c>
      <c r="B95" s="39" t="str">
        <f t="shared" si="9"/>
        <v>111_5007</v>
      </c>
      <c r="C95" s="91" t="s">
        <v>353</v>
      </c>
      <c r="D95" s="93" t="s">
        <v>585</v>
      </c>
      <c r="E95" s="112" t="s">
        <v>586</v>
      </c>
      <c r="F95" s="93" t="s">
        <v>587</v>
      </c>
      <c r="G95" s="93" t="s">
        <v>358</v>
      </c>
      <c r="H95" s="86" t="s">
        <v>572</v>
      </c>
      <c r="I95" s="93" t="s">
        <v>430</v>
      </c>
      <c r="J95" s="90" t="s">
        <v>463</v>
      </c>
      <c r="K95" s="94"/>
      <c r="L95" s="94"/>
      <c r="M95" s="90"/>
      <c r="N95" s="94"/>
      <c r="O95" s="95"/>
      <c r="P95" s="93" t="s">
        <v>47</v>
      </c>
      <c r="Q95" s="96"/>
      <c r="R95" s="97" t="s">
        <v>547</v>
      </c>
    </row>
    <row r="96" spans="1:18" ht="41.4" x14ac:dyDescent="0.3">
      <c r="A96" s="61" t="str">
        <f t="shared" si="8"/>
        <v>S111_Dev5008</v>
      </c>
      <c r="B96" s="39" t="str">
        <f t="shared" si="9"/>
        <v>111_5008</v>
      </c>
      <c r="C96" s="91" t="s">
        <v>353</v>
      </c>
      <c r="D96" s="93" t="s">
        <v>588</v>
      </c>
      <c r="E96" s="112" t="s">
        <v>589</v>
      </c>
      <c r="F96" s="93" t="s">
        <v>590</v>
      </c>
      <c r="G96" s="93" t="s">
        <v>358</v>
      </c>
      <c r="H96" s="86" t="s">
        <v>572</v>
      </c>
      <c r="I96" s="93" t="s">
        <v>430</v>
      </c>
      <c r="J96" s="90" t="s">
        <v>463</v>
      </c>
      <c r="K96" s="94"/>
      <c r="L96" s="94"/>
      <c r="M96" s="90"/>
      <c r="N96" s="94"/>
      <c r="O96" s="95"/>
      <c r="P96" s="93" t="s">
        <v>47</v>
      </c>
      <c r="Q96" s="96"/>
      <c r="R96" s="97" t="s">
        <v>547</v>
      </c>
    </row>
    <row r="97" spans="1:19" ht="41.4" x14ac:dyDescent="0.3">
      <c r="A97" s="61" t="str">
        <f t="shared" si="8"/>
        <v>S111_Dev5009</v>
      </c>
      <c r="B97" s="39" t="str">
        <f t="shared" si="9"/>
        <v>111_5009</v>
      </c>
      <c r="C97" s="91" t="s">
        <v>353</v>
      </c>
      <c r="D97" s="93" t="s">
        <v>593</v>
      </c>
      <c r="E97" s="112" t="s">
        <v>591</v>
      </c>
      <c r="F97" s="93" t="s">
        <v>592</v>
      </c>
      <c r="G97" s="93" t="s">
        <v>358</v>
      </c>
      <c r="H97" s="86" t="s">
        <v>572</v>
      </c>
      <c r="I97" s="93" t="s">
        <v>430</v>
      </c>
      <c r="J97" s="90" t="s">
        <v>463</v>
      </c>
      <c r="K97" s="94"/>
      <c r="L97" s="94"/>
      <c r="M97" s="90"/>
      <c r="N97" s="94"/>
      <c r="O97" s="95"/>
      <c r="P97" s="93" t="s">
        <v>47</v>
      </c>
      <c r="Q97" s="96"/>
      <c r="R97" s="97" t="s">
        <v>547</v>
      </c>
    </row>
    <row r="98" spans="1:19" ht="41.4" x14ac:dyDescent="0.3">
      <c r="A98" s="61" t="str">
        <f t="shared" si="8"/>
        <v>S111_Dev5010</v>
      </c>
      <c r="B98" s="39" t="str">
        <f t="shared" si="9"/>
        <v>111_5010</v>
      </c>
      <c r="C98" s="91" t="s">
        <v>353</v>
      </c>
      <c r="D98" s="93" t="s">
        <v>594</v>
      </c>
      <c r="E98" s="112" t="s">
        <v>595</v>
      </c>
      <c r="F98" s="93" t="s">
        <v>596</v>
      </c>
      <c r="G98" s="93" t="s">
        <v>358</v>
      </c>
      <c r="H98" s="86" t="s">
        <v>572</v>
      </c>
      <c r="I98" s="93" t="s">
        <v>430</v>
      </c>
      <c r="J98" s="90" t="s">
        <v>463</v>
      </c>
      <c r="K98" s="94"/>
      <c r="L98" s="94"/>
      <c r="M98" s="90"/>
      <c r="N98" s="94"/>
      <c r="O98" s="95"/>
      <c r="P98" s="93" t="s">
        <v>47</v>
      </c>
      <c r="Q98" s="96"/>
      <c r="R98" s="97" t="s">
        <v>47</v>
      </c>
    </row>
    <row r="99" spans="1:19" ht="41.4" x14ac:dyDescent="0.3">
      <c r="A99" s="61" t="str">
        <f t="shared" si="8"/>
        <v>S111_Dev5011</v>
      </c>
      <c r="B99" s="39" t="str">
        <f t="shared" si="9"/>
        <v>111_5011</v>
      </c>
      <c r="C99" s="91" t="s">
        <v>353</v>
      </c>
      <c r="D99" s="93" t="s">
        <v>597</v>
      </c>
      <c r="E99" s="112" t="s">
        <v>598</v>
      </c>
      <c r="F99" s="93" t="s">
        <v>599</v>
      </c>
      <c r="G99" s="93" t="s">
        <v>358</v>
      </c>
      <c r="H99" s="86" t="s">
        <v>572</v>
      </c>
      <c r="I99" s="93" t="s">
        <v>430</v>
      </c>
      <c r="J99" s="90" t="s">
        <v>463</v>
      </c>
      <c r="K99" s="94"/>
      <c r="L99" s="94"/>
      <c r="M99" s="90"/>
      <c r="N99" s="94"/>
      <c r="O99" s="95"/>
      <c r="P99" s="93" t="s">
        <v>47</v>
      </c>
      <c r="Q99" s="96"/>
      <c r="R99" s="97" t="s">
        <v>47</v>
      </c>
    </row>
    <row r="100" spans="1:19" ht="27.6" x14ac:dyDescent="0.3">
      <c r="A100" s="61" t="str">
        <f t="shared" si="8"/>
        <v>S111_Dev5012</v>
      </c>
      <c r="B100" s="39" t="str">
        <f t="shared" si="9"/>
        <v>111_5012</v>
      </c>
      <c r="C100" s="91" t="s">
        <v>353</v>
      </c>
      <c r="D100" s="93" t="s">
        <v>136</v>
      </c>
      <c r="E100" s="112" t="s">
        <v>145</v>
      </c>
      <c r="F100" s="93" t="s">
        <v>250</v>
      </c>
      <c r="G100" s="93" t="s">
        <v>358</v>
      </c>
      <c r="H100" s="86" t="s">
        <v>572</v>
      </c>
      <c r="I100" s="92" t="s">
        <v>430</v>
      </c>
      <c r="J100" s="90" t="s">
        <v>463</v>
      </c>
      <c r="K100" s="94"/>
      <c r="L100" s="94"/>
      <c r="M100" s="90"/>
      <c r="N100" s="94"/>
      <c r="O100" s="105"/>
      <c r="P100" s="93" t="s">
        <v>47</v>
      </c>
      <c r="Q100" s="96"/>
      <c r="R100" s="97" t="s">
        <v>47</v>
      </c>
      <c r="S100" s="81"/>
    </row>
    <row r="101" spans="1:19" ht="51.75" customHeight="1" x14ac:dyDescent="0.3">
      <c r="A101" s="61" t="str">
        <f t="shared" si="8"/>
        <v>S111_Dev5013</v>
      </c>
      <c r="B101" s="39" t="str">
        <f t="shared" si="9"/>
        <v>111_5013</v>
      </c>
      <c r="C101" s="91" t="s">
        <v>354</v>
      </c>
      <c r="D101" s="92" t="s">
        <v>204</v>
      </c>
      <c r="E101" s="135" t="s">
        <v>617</v>
      </c>
      <c r="F101" s="92" t="s">
        <v>238</v>
      </c>
      <c r="G101" s="93" t="s">
        <v>358</v>
      </c>
      <c r="H101" s="86" t="s">
        <v>572</v>
      </c>
      <c r="I101" s="92" t="s">
        <v>430</v>
      </c>
      <c r="J101" s="90" t="s">
        <v>463</v>
      </c>
      <c r="K101" s="94"/>
      <c r="L101" s="94"/>
      <c r="M101" s="90"/>
      <c r="N101" s="94"/>
      <c r="O101" s="136"/>
      <c r="P101" s="93" t="s">
        <v>47</v>
      </c>
      <c r="Q101" s="96"/>
      <c r="R101" s="97" t="s">
        <v>47</v>
      </c>
    </row>
    <row r="102" spans="1:19" ht="55.2" x14ac:dyDescent="0.3">
      <c r="A102" s="61" t="str">
        <f t="shared" si="8"/>
        <v>S111_Dev5014</v>
      </c>
      <c r="B102" s="39" t="str">
        <f t="shared" si="9"/>
        <v>111_5014</v>
      </c>
      <c r="C102" s="91" t="s">
        <v>354</v>
      </c>
      <c r="D102" s="92" t="s">
        <v>618</v>
      </c>
      <c r="E102" s="135" t="s">
        <v>619</v>
      </c>
      <c r="F102" s="93" t="s">
        <v>239</v>
      </c>
      <c r="G102" s="93" t="s">
        <v>358</v>
      </c>
      <c r="H102" s="86" t="s">
        <v>572</v>
      </c>
      <c r="I102" s="93" t="s">
        <v>430</v>
      </c>
      <c r="J102" s="90" t="s">
        <v>463</v>
      </c>
      <c r="K102" s="94"/>
      <c r="L102" s="94"/>
      <c r="M102" s="90"/>
      <c r="N102" s="94"/>
      <c r="O102" s="95"/>
      <c r="P102" s="93" t="s">
        <v>47</v>
      </c>
      <c r="Q102" s="96"/>
      <c r="R102" s="97" t="s">
        <v>47</v>
      </c>
    </row>
    <row r="103" spans="1:19" ht="27.6" x14ac:dyDescent="0.3">
      <c r="A103" s="61" t="str">
        <f t="shared" si="8"/>
        <v>S111_Dev5015</v>
      </c>
      <c r="B103" s="39" t="str">
        <f t="shared" si="9"/>
        <v>111_5015</v>
      </c>
      <c r="C103" s="46" t="s">
        <v>352</v>
      </c>
      <c r="D103" s="47" t="s">
        <v>300</v>
      </c>
      <c r="E103" s="48" t="s">
        <v>315</v>
      </c>
      <c r="F103" s="47" t="s">
        <v>69</v>
      </c>
      <c r="G103" s="47" t="s">
        <v>358</v>
      </c>
      <c r="H103" s="67" t="s">
        <v>117</v>
      </c>
      <c r="I103" s="47" t="s">
        <v>430</v>
      </c>
      <c r="J103" s="39" t="s">
        <v>443</v>
      </c>
      <c r="N103" s="54"/>
      <c r="O103" s="49"/>
      <c r="P103" s="47" t="s">
        <v>281</v>
      </c>
      <c r="R103" s="81" t="s">
        <v>388</v>
      </c>
    </row>
    <row r="104" spans="1:19" ht="55.2" x14ac:dyDescent="0.3">
      <c r="A104" s="61" t="str">
        <f t="shared" si="8"/>
        <v>S111_Dev5016</v>
      </c>
      <c r="B104" s="39" t="str">
        <f t="shared" si="9"/>
        <v>111_5016</v>
      </c>
      <c r="C104" s="46" t="s">
        <v>352</v>
      </c>
      <c r="D104" s="47" t="s">
        <v>301</v>
      </c>
      <c r="E104" s="82" t="s">
        <v>526</v>
      </c>
      <c r="F104" s="47" t="s">
        <v>70</v>
      </c>
      <c r="G104" s="47" t="s">
        <v>358</v>
      </c>
      <c r="H104" s="75" t="s">
        <v>549</v>
      </c>
      <c r="I104" s="47" t="s">
        <v>430</v>
      </c>
      <c r="J104" s="39" t="s">
        <v>443</v>
      </c>
      <c r="M104" s="39" t="str">
        <f>A103</f>
        <v>S111_Dev5015</v>
      </c>
      <c r="N104" s="54"/>
      <c r="O104" s="49"/>
      <c r="P104" s="47" t="s">
        <v>282</v>
      </c>
      <c r="R104" s="81" t="s">
        <v>389</v>
      </c>
    </row>
    <row r="105" spans="1:19" ht="41.4" x14ac:dyDescent="0.3">
      <c r="A105" s="61" t="str">
        <f t="shared" si="8"/>
        <v>S111_Dev5017</v>
      </c>
      <c r="B105" s="39" t="str">
        <f t="shared" si="9"/>
        <v>111_5017</v>
      </c>
      <c r="C105" s="46" t="s">
        <v>352</v>
      </c>
      <c r="D105" s="47" t="s">
        <v>302</v>
      </c>
      <c r="E105" s="82" t="s">
        <v>527</v>
      </c>
      <c r="F105" s="47" t="s">
        <v>70</v>
      </c>
      <c r="G105" s="47" t="s">
        <v>358</v>
      </c>
      <c r="H105" s="75" t="s">
        <v>549</v>
      </c>
      <c r="I105" s="47" t="s">
        <v>430</v>
      </c>
      <c r="J105" s="39" t="s">
        <v>443</v>
      </c>
      <c r="M105" s="39" t="str">
        <f>A103</f>
        <v>S111_Dev5015</v>
      </c>
      <c r="N105" s="54"/>
      <c r="O105" s="49"/>
      <c r="P105" s="47" t="s">
        <v>283</v>
      </c>
      <c r="R105" s="81" t="s">
        <v>389</v>
      </c>
    </row>
    <row r="106" spans="1:19" ht="41.4" x14ac:dyDescent="0.3">
      <c r="A106" s="61" t="str">
        <f t="shared" si="8"/>
        <v>S111_Dev5018</v>
      </c>
      <c r="B106" s="39" t="str">
        <f t="shared" si="9"/>
        <v>111_5018</v>
      </c>
      <c r="C106" s="46" t="s">
        <v>352</v>
      </c>
      <c r="D106" s="47" t="s">
        <v>303</v>
      </c>
      <c r="E106" s="114" t="s">
        <v>528</v>
      </c>
      <c r="F106" s="56" t="s">
        <v>70</v>
      </c>
      <c r="G106" s="47" t="s">
        <v>358</v>
      </c>
      <c r="H106" s="75" t="s">
        <v>549</v>
      </c>
      <c r="I106" s="47" t="s">
        <v>430</v>
      </c>
      <c r="J106" s="39" t="s">
        <v>443</v>
      </c>
      <c r="M106" s="39" t="str">
        <f>A105</f>
        <v>S111_Dev5017</v>
      </c>
      <c r="N106" s="54"/>
      <c r="O106" s="49"/>
      <c r="P106" s="47" t="s">
        <v>284</v>
      </c>
      <c r="R106" s="81" t="s">
        <v>389</v>
      </c>
    </row>
    <row r="107" spans="1:19" ht="55.2" x14ac:dyDescent="0.3">
      <c r="A107" s="61" t="str">
        <f t="shared" si="8"/>
        <v>S111_Dev5019</v>
      </c>
      <c r="B107" s="39" t="str">
        <f t="shared" si="9"/>
        <v>111_5019</v>
      </c>
      <c r="C107" s="46" t="s">
        <v>352</v>
      </c>
      <c r="D107" s="47" t="s">
        <v>304</v>
      </c>
      <c r="E107" s="82" t="s">
        <v>529</v>
      </c>
      <c r="F107" s="47" t="s">
        <v>70</v>
      </c>
      <c r="G107" s="47" t="s">
        <v>358</v>
      </c>
      <c r="H107" s="75" t="s">
        <v>549</v>
      </c>
      <c r="I107" s="47" t="s">
        <v>430</v>
      </c>
      <c r="J107" s="39" t="s">
        <v>443</v>
      </c>
      <c r="M107" s="39" t="str">
        <f>A103</f>
        <v>S111_Dev5015</v>
      </c>
      <c r="N107" s="54"/>
      <c r="O107" s="49"/>
      <c r="P107" s="47" t="s">
        <v>285</v>
      </c>
      <c r="R107" s="81" t="s">
        <v>389</v>
      </c>
    </row>
    <row r="108" spans="1:19" ht="55.2" x14ac:dyDescent="0.3">
      <c r="A108" s="61" t="str">
        <f t="shared" si="8"/>
        <v>S111_Dev5020</v>
      </c>
      <c r="B108" s="39" t="str">
        <f t="shared" si="9"/>
        <v>111_5020</v>
      </c>
      <c r="C108" s="46" t="s">
        <v>352</v>
      </c>
      <c r="D108" s="47" t="s">
        <v>305</v>
      </c>
      <c r="E108" s="82" t="s">
        <v>530</v>
      </c>
      <c r="F108" s="47" t="s">
        <v>70</v>
      </c>
      <c r="G108" s="47" t="s">
        <v>358</v>
      </c>
      <c r="H108" s="75" t="s">
        <v>549</v>
      </c>
      <c r="I108" s="47" t="s">
        <v>430</v>
      </c>
      <c r="J108" s="39" t="s">
        <v>443</v>
      </c>
      <c r="M108" s="39" t="str">
        <f>A103</f>
        <v>S111_Dev5015</v>
      </c>
      <c r="N108" s="54"/>
      <c r="O108" s="49"/>
      <c r="P108" s="47" t="s">
        <v>286</v>
      </c>
      <c r="R108" s="81" t="s">
        <v>389</v>
      </c>
    </row>
    <row r="109" spans="1:19" ht="55.2" x14ac:dyDescent="0.3">
      <c r="A109" s="61" t="str">
        <f t="shared" si="8"/>
        <v>S111_Dev5021</v>
      </c>
      <c r="B109" s="39" t="str">
        <f t="shared" si="9"/>
        <v>111_5021</v>
      </c>
      <c r="C109" s="100" t="s">
        <v>352</v>
      </c>
      <c r="D109" s="103" t="s">
        <v>304</v>
      </c>
      <c r="E109" s="113" t="s">
        <v>316</v>
      </c>
      <c r="F109" s="103"/>
      <c r="G109" s="103" t="s">
        <v>358</v>
      </c>
      <c r="H109" s="104"/>
      <c r="I109" s="103" t="s">
        <v>430</v>
      </c>
      <c r="J109" s="99" t="s">
        <v>443</v>
      </c>
      <c r="K109" s="105"/>
      <c r="L109" s="105"/>
      <c r="M109" s="99" t="str">
        <f>A103</f>
        <v>S111_Dev5015</v>
      </c>
      <c r="N109" s="105"/>
      <c r="O109" s="106"/>
      <c r="P109" s="103" t="s">
        <v>287</v>
      </c>
      <c r="Q109" s="107"/>
      <c r="R109" s="108"/>
    </row>
    <row r="110" spans="1:19" ht="55.2" x14ac:dyDescent="0.3">
      <c r="A110" s="61" t="str">
        <f t="shared" si="8"/>
        <v>S111_Dev5022</v>
      </c>
      <c r="B110" s="39" t="str">
        <f t="shared" si="9"/>
        <v>111_5022</v>
      </c>
      <c r="C110" s="46" t="s">
        <v>352</v>
      </c>
      <c r="D110" s="47" t="s">
        <v>305</v>
      </c>
      <c r="E110" s="82" t="s">
        <v>531</v>
      </c>
      <c r="F110" s="47"/>
      <c r="G110" s="47" t="s">
        <v>358</v>
      </c>
      <c r="H110" s="75" t="s">
        <v>549</v>
      </c>
      <c r="I110" s="47" t="s">
        <v>430</v>
      </c>
      <c r="J110" s="39" t="s">
        <v>443</v>
      </c>
      <c r="M110" s="39" t="str">
        <f>A103</f>
        <v>S111_Dev5015</v>
      </c>
      <c r="N110" s="54"/>
      <c r="O110" s="49"/>
      <c r="P110" s="47" t="s">
        <v>288</v>
      </c>
      <c r="R110" s="97" t="s">
        <v>389</v>
      </c>
    </row>
    <row r="111" spans="1:19" ht="124.2" x14ac:dyDescent="0.3">
      <c r="A111" s="61" t="str">
        <f t="shared" si="8"/>
        <v>S111_Dev5023</v>
      </c>
      <c r="B111" s="39" t="str">
        <f t="shared" si="9"/>
        <v>111_5023</v>
      </c>
      <c r="C111" s="46" t="s">
        <v>352</v>
      </c>
      <c r="D111" s="37" t="s">
        <v>306</v>
      </c>
      <c r="E111" s="88" t="s">
        <v>551</v>
      </c>
      <c r="F111" s="37" t="s">
        <v>70</v>
      </c>
      <c r="G111" s="47" t="s">
        <v>358</v>
      </c>
      <c r="H111" s="67" t="s">
        <v>72</v>
      </c>
      <c r="I111" s="37" t="s">
        <v>430</v>
      </c>
      <c r="J111" s="39" t="s">
        <v>443</v>
      </c>
      <c r="M111" s="90" t="str">
        <f>_xlfn.CONCAT(A104, " OR ", A106, " OR ", A107, " OR ", A108, " OR ", A110)</f>
        <v>S111_Dev5016 OR S111_Dev5018 OR S111_Dev5019 OR S111_Dev5020 OR S111_Dev5022</v>
      </c>
      <c r="N111" s="54"/>
      <c r="O111" s="44"/>
      <c r="P111" s="37" t="s">
        <v>289</v>
      </c>
      <c r="R111" s="81" t="s">
        <v>389</v>
      </c>
    </row>
    <row r="112" spans="1:19" ht="82.8" x14ac:dyDescent="0.3">
      <c r="A112" s="61" t="str">
        <f t="shared" si="8"/>
        <v>S111_Dev5024</v>
      </c>
      <c r="B112" s="39" t="str">
        <f t="shared" si="9"/>
        <v>111_5024</v>
      </c>
      <c r="C112" s="46" t="s">
        <v>352</v>
      </c>
      <c r="D112" s="47" t="s">
        <v>307</v>
      </c>
      <c r="E112" s="55" t="s">
        <v>317</v>
      </c>
      <c r="F112" s="47" t="s">
        <v>70</v>
      </c>
      <c r="G112" s="47" t="s">
        <v>358</v>
      </c>
      <c r="H112" s="67" t="s">
        <v>72</v>
      </c>
      <c r="I112" s="47" t="s">
        <v>430</v>
      </c>
      <c r="J112" s="39" t="s">
        <v>443</v>
      </c>
      <c r="M112" s="39" t="str">
        <f>A111</f>
        <v>S111_Dev5023</v>
      </c>
      <c r="N112" s="54"/>
      <c r="O112" s="49"/>
      <c r="P112" s="58" t="s">
        <v>290</v>
      </c>
      <c r="Q112" s="2" t="s">
        <v>391</v>
      </c>
      <c r="R112" s="81" t="s">
        <v>389</v>
      </c>
    </row>
    <row r="113" spans="1:18" ht="69" x14ac:dyDescent="0.3">
      <c r="A113" s="61" t="str">
        <f t="shared" si="8"/>
        <v>S111_Dev5025</v>
      </c>
      <c r="B113" s="39" t="str">
        <f t="shared" si="9"/>
        <v>111_5025</v>
      </c>
      <c r="C113" s="91" t="s">
        <v>352</v>
      </c>
      <c r="D113" s="47" t="s">
        <v>308</v>
      </c>
      <c r="E113" s="82" t="s">
        <v>631</v>
      </c>
      <c r="F113" s="47" t="s">
        <v>322</v>
      </c>
      <c r="G113" s="47" t="s">
        <v>358</v>
      </c>
      <c r="H113" s="67" t="s">
        <v>418</v>
      </c>
      <c r="I113" s="47" t="s">
        <v>433</v>
      </c>
      <c r="J113" s="39" t="s">
        <v>443</v>
      </c>
      <c r="M113" s="39" t="str">
        <f>A112</f>
        <v>S111_Dev5024</v>
      </c>
      <c r="N113" s="54"/>
      <c r="O113" s="49"/>
      <c r="P113" s="58" t="s">
        <v>291</v>
      </c>
      <c r="Q113" s="2" t="s">
        <v>627</v>
      </c>
      <c r="R113" s="81" t="s">
        <v>47</v>
      </c>
    </row>
    <row r="114" spans="1:18" ht="55.2" x14ac:dyDescent="0.3">
      <c r="A114" s="61" t="str">
        <f t="shared" si="8"/>
        <v>S111_Dev5026</v>
      </c>
      <c r="B114" s="39" t="str">
        <f t="shared" si="9"/>
        <v>111_5026</v>
      </c>
      <c r="C114" s="91" t="s">
        <v>352</v>
      </c>
      <c r="D114" s="47" t="s">
        <v>309</v>
      </c>
      <c r="E114" s="48" t="s">
        <v>318</v>
      </c>
      <c r="F114" s="92" t="s">
        <v>71</v>
      </c>
      <c r="G114" s="47" t="s">
        <v>358</v>
      </c>
      <c r="H114" s="67" t="s">
        <v>325</v>
      </c>
      <c r="I114" s="47" t="s">
        <v>433</v>
      </c>
      <c r="J114" s="39" t="s">
        <v>443</v>
      </c>
      <c r="M114" s="39" t="str">
        <f>A112</f>
        <v>S111_Dev5024</v>
      </c>
      <c r="N114" s="54"/>
      <c r="O114" s="49"/>
      <c r="P114" s="58" t="s">
        <v>292</v>
      </c>
      <c r="Q114" s="2" t="s">
        <v>392</v>
      </c>
      <c r="R114" s="81" t="s">
        <v>375</v>
      </c>
    </row>
    <row r="115" spans="1:18" ht="55.2" x14ac:dyDescent="0.3">
      <c r="A115" s="61" t="str">
        <f t="shared" si="8"/>
        <v>S111_Dev5027</v>
      </c>
      <c r="B115" s="39" t="str">
        <f t="shared" si="9"/>
        <v>111_5027</v>
      </c>
      <c r="C115" s="46" t="s">
        <v>352</v>
      </c>
      <c r="D115" s="47" t="s">
        <v>310</v>
      </c>
      <c r="E115" s="82" t="s">
        <v>628</v>
      </c>
      <c r="F115" s="37" t="s">
        <v>71</v>
      </c>
      <c r="G115" s="47" t="s">
        <v>358</v>
      </c>
      <c r="H115" s="67" t="s">
        <v>325</v>
      </c>
      <c r="I115" s="47" t="s">
        <v>433</v>
      </c>
      <c r="J115" s="39" t="s">
        <v>443</v>
      </c>
      <c r="M115" s="39" t="str">
        <f>A112</f>
        <v>S111_Dev5024</v>
      </c>
      <c r="N115" s="54"/>
      <c r="O115" s="49"/>
      <c r="P115" s="58" t="s">
        <v>293</v>
      </c>
      <c r="Q115" s="2" t="s">
        <v>392</v>
      </c>
      <c r="R115" s="81" t="s">
        <v>375</v>
      </c>
    </row>
    <row r="116" spans="1:18" ht="110.4" x14ac:dyDescent="0.3">
      <c r="A116" s="61" t="str">
        <f t="shared" si="8"/>
        <v>S111_Dev5028</v>
      </c>
      <c r="B116" s="39" t="str">
        <f t="shared" si="9"/>
        <v>111_5028</v>
      </c>
      <c r="C116" s="91" t="s">
        <v>352</v>
      </c>
      <c r="D116" s="93" t="s">
        <v>569</v>
      </c>
      <c r="E116" s="112" t="s">
        <v>632</v>
      </c>
      <c r="F116" s="92" t="s">
        <v>71</v>
      </c>
      <c r="G116" s="93" t="s">
        <v>358</v>
      </c>
      <c r="H116" s="86" t="s">
        <v>633</v>
      </c>
      <c r="I116" s="93" t="s">
        <v>433</v>
      </c>
      <c r="J116" s="90" t="s">
        <v>455</v>
      </c>
      <c r="K116" s="94"/>
      <c r="L116" s="94"/>
      <c r="M116" s="90" t="str">
        <f>A112</f>
        <v>S111_Dev5024</v>
      </c>
      <c r="N116" s="94"/>
      <c r="O116" s="95"/>
      <c r="P116" s="93" t="s">
        <v>47</v>
      </c>
      <c r="Q116" s="96" t="s">
        <v>392</v>
      </c>
      <c r="R116" s="97" t="s">
        <v>375</v>
      </c>
    </row>
    <row r="117" spans="1:18" ht="70.95" customHeight="1" x14ac:dyDescent="0.3">
      <c r="A117" s="61" t="str">
        <f t="shared" si="8"/>
        <v>S111_Dev5029</v>
      </c>
      <c r="B117" s="39" t="str">
        <f t="shared" si="9"/>
        <v>111_5029</v>
      </c>
      <c r="C117" s="91" t="s">
        <v>352</v>
      </c>
      <c r="D117" s="93" t="s">
        <v>570</v>
      </c>
      <c r="E117" s="112" t="s">
        <v>630</v>
      </c>
      <c r="F117" s="92" t="s">
        <v>71</v>
      </c>
      <c r="G117" s="93" t="s">
        <v>358</v>
      </c>
      <c r="H117" s="86" t="s">
        <v>325</v>
      </c>
      <c r="I117" s="93" t="s">
        <v>433</v>
      </c>
      <c r="J117" s="90" t="s">
        <v>455</v>
      </c>
      <c r="K117" s="94"/>
      <c r="L117" s="94"/>
      <c r="M117" s="90" t="str">
        <f>A112</f>
        <v>S111_Dev5024</v>
      </c>
      <c r="N117" s="94"/>
      <c r="O117" s="95"/>
      <c r="P117" s="93" t="s">
        <v>47</v>
      </c>
      <c r="Q117" s="96" t="s">
        <v>392</v>
      </c>
      <c r="R117" s="97" t="s">
        <v>375</v>
      </c>
    </row>
    <row r="118" spans="1:18" ht="69" x14ac:dyDescent="0.3">
      <c r="A118" s="61" t="str">
        <f t="shared" si="8"/>
        <v>S111_Dev5030</v>
      </c>
      <c r="B118" s="39" t="str">
        <f t="shared" si="9"/>
        <v>111_5030</v>
      </c>
      <c r="C118" s="91" t="s">
        <v>352</v>
      </c>
      <c r="D118" s="93" t="s">
        <v>571</v>
      </c>
      <c r="E118" s="112" t="s">
        <v>629</v>
      </c>
      <c r="F118" s="92" t="s">
        <v>71</v>
      </c>
      <c r="G118" s="93" t="s">
        <v>358</v>
      </c>
      <c r="H118" s="86" t="s">
        <v>325</v>
      </c>
      <c r="I118" s="93" t="s">
        <v>433</v>
      </c>
      <c r="J118" s="90" t="s">
        <v>455</v>
      </c>
      <c r="K118" s="94"/>
      <c r="L118" s="94"/>
      <c r="M118" s="90" t="str">
        <f>A112</f>
        <v>S111_Dev5024</v>
      </c>
      <c r="N118" s="94"/>
      <c r="O118" s="95"/>
      <c r="P118" s="93" t="s">
        <v>47</v>
      </c>
      <c r="Q118" s="96" t="s">
        <v>392</v>
      </c>
      <c r="R118" s="97" t="s">
        <v>375</v>
      </c>
    </row>
    <row r="119" spans="1:18" ht="55.2" x14ac:dyDescent="0.3">
      <c r="A119" s="61" t="str">
        <f t="shared" si="8"/>
        <v>S111_Dev5031</v>
      </c>
      <c r="B119" s="39" t="str">
        <f t="shared" si="9"/>
        <v>111_5031</v>
      </c>
      <c r="C119" s="46" t="s">
        <v>352</v>
      </c>
      <c r="D119" s="47" t="s">
        <v>67</v>
      </c>
      <c r="E119" s="48" t="s">
        <v>68</v>
      </c>
      <c r="F119" s="37" t="s">
        <v>71</v>
      </c>
      <c r="G119" s="47" t="s">
        <v>358</v>
      </c>
      <c r="H119" s="128" t="s">
        <v>326</v>
      </c>
      <c r="I119" s="47" t="s">
        <v>433</v>
      </c>
      <c r="J119" s="39" t="s">
        <v>443</v>
      </c>
      <c r="M119" s="39" t="str">
        <f>A112</f>
        <v>S111_Dev5024</v>
      </c>
      <c r="N119" s="54"/>
      <c r="O119" s="49"/>
      <c r="P119" s="58" t="s">
        <v>294</v>
      </c>
    </row>
    <row r="120" spans="1:18" ht="41.4" x14ac:dyDescent="0.3">
      <c r="A120" s="61" t="str">
        <f t="shared" si="8"/>
        <v>S111_Dev5032</v>
      </c>
      <c r="B120" s="39" t="str">
        <f t="shared" si="9"/>
        <v>111_5032</v>
      </c>
      <c r="C120" s="91" t="s">
        <v>353</v>
      </c>
      <c r="D120" s="93" t="s">
        <v>643</v>
      </c>
      <c r="E120" s="122" t="s">
        <v>644</v>
      </c>
      <c r="F120" s="93" t="s">
        <v>645</v>
      </c>
      <c r="G120" s="93" t="s">
        <v>358</v>
      </c>
      <c r="H120" s="86" t="s">
        <v>604</v>
      </c>
      <c r="I120" s="93" t="s">
        <v>430</v>
      </c>
      <c r="J120" s="90" t="s">
        <v>463</v>
      </c>
      <c r="K120" s="90"/>
      <c r="L120" s="90"/>
      <c r="M120" s="90"/>
      <c r="N120" s="90"/>
      <c r="O120" s="95"/>
      <c r="P120" s="123" t="s">
        <v>47</v>
      </c>
      <c r="Q120" s="96" t="s">
        <v>605</v>
      </c>
      <c r="R120" s="97" t="s">
        <v>47</v>
      </c>
    </row>
    <row r="121" spans="1:18" ht="55.2" customHeight="1" x14ac:dyDescent="0.3">
      <c r="A121" s="61" t="str">
        <f t="shared" si="8"/>
        <v>S111_Dev5033</v>
      </c>
      <c r="B121" s="39" t="str">
        <f t="shared" si="9"/>
        <v>111_5033</v>
      </c>
      <c r="C121" s="46" t="s">
        <v>354</v>
      </c>
      <c r="D121" s="47" t="s">
        <v>311</v>
      </c>
      <c r="E121" s="48" t="s">
        <v>319</v>
      </c>
      <c r="F121" s="47" t="s">
        <v>64</v>
      </c>
      <c r="G121" s="47" t="s">
        <v>358</v>
      </c>
      <c r="H121" s="75"/>
      <c r="I121" s="47" t="s">
        <v>430</v>
      </c>
      <c r="J121" s="39" t="s">
        <v>443</v>
      </c>
      <c r="N121" s="54"/>
      <c r="O121" s="49"/>
      <c r="P121" s="58" t="s">
        <v>295</v>
      </c>
    </row>
    <row r="122" spans="1:18" ht="36" customHeight="1" x14ac:dyDescent="0.3">
      <c r="A122" s="61" t="str">
        <f t="shared" si="8"/>
        <v>S111_Dev5034</v>
      </c>
      <c r="B122" s="39" t="str">
        <f t="shared" si="9"/>
        <v>111_5034</v>
      </c>
      <c r="C122" s="46" t="s">
        <v>354</v>
      </c>
      <c r="D122" s="47" t="s">
        <v>312</v>
      </c>
      <c r="E122" s="48" t="s">
        <v>320</v>
      </c>
      <c r="F122" s="47" t="s">
        <v>323</v>
      </c>
      <c r="G122" s="47" t="s">
        <v>358</v>
      </c>
      <c r="H122" s="75"/>
      <c r="I122" s="47" t="s">
        <v>430</v>
      </c>
      <c r="J122" s="39" t="s">
        <v>443</v>
      </c>
      <c r="M122" s="39" t="str">
        <f>A103</f>
        <v>S111_Dev5015</v>
      </c>
      <c r="N122" s="54"/>
      <c r="O122" s="49"/>
      <c r="P122" s="58" t="s">
        <v>296</v>
      </c>
    </row>
    <row r="123" spans="1:18" ht="151.80000000000001" x14ac:dyDescent="0.3">
      <c r="A123" s="61" t="str">
        <f t="shared" si="8"/>
        <v>S111_Dev5035</v>
      </c>
      <c r="B123" s="39" t="str">
        <f t="shared" si="9"/>
        <v>111_5035</v>
      </c>
      <c r="C123" s="46" t="s">
        <v>352</v>
      </c>
      <c r="D123" s="47" t="s">
        <v>313</v>
      </c>
      <c r="E123" s="48" t="s">
        <v>477</v>
      </c>
      <c r="F123" s="37" t="s">
        <v>324</v>
      </c>
      <c r="G123" s="47" t="s">
        <v>358</v>
      </c>
      <c r="H123" s="75"/>
      <c r="I123" s="47" t="s">
        <v>430</v>
      </c>
      <c r="J123" s="39" t="s">
        <v>443</v>
      </c>
      <c r="M123" s="39" t="str">
        <f>_xlfn.CONCAT(A23, " , ", A35)</f>
        <v>S111_Dev2002 , S111_Dev2014</v>
      </c>
      <c r="N123" s="54"/>
      <c r="O123" s="49"/>
      <c r="P123" s="58" t="s">
        <v>297</v>
      </c>
      <c r="Q123" s="2" t="s">
        <v>552</v>
      </c>
      <c r="R123" s="81" t="s">
        <v>380</v>
      </c>
    </row>
    <row r="124" spans="1:18" ht="55.2" x14ac:dyDescent="0.3">
      <c r="A124" s="133" t="str">
        <f>_xlfn.CONCAT("S111_Dev", TEXT(ROW()-123+9000, "0000"))</f>
        <v>S111_Dev9001</v>
      </c>
      <c r="B124" s="39" t="str">
        <f>_xlfn.CONCAT("111_", TEXT(ROW()-123+9000, "0000"))</f>
        <v>111_9001</v>
      </c>
      <c r="C124" s="46" t="s">
        <v>352</v>
      </c>
      <c r="D124" s="47" t="s">
        <v>344</v>
      </c>
      <c r="E124" s="48" t="s">
        <v>553</v>
      </c>
      <c r="F124" s="47" t="s">
        <v>348</v>
      </c>
      <c r="G124" s="93" t="s">
        <v>358</v>
      </c>
      <c r="H124" s="86" t="s">
        <v>554</v>
      </c>
      <c r="I124" s="47" t="s">
        <v>355</v>
      </c>
      <c r="J124" s="39"/>
      <c r="N124" s="54"/>
      <c r="O124" s="49"/>
      <c r="P124" s="58" t="s">
        <v>47</v>
      </c>
      <c r="R124" s="84" t="s">
        <v>555</v>
      </c>
    </row>
    <row r="125" spans="1:18" ht="55.2" x14ac:dyDescent="0.3">
      <c r="A125" s="133" t="str">
        <f t="shared" ref="A125:A149" si="10">_xlfn.CONCAT("S111_Dev", TEXT(ROW()-123+9000, "0000"))</f>
        <v>S111_Dev9002</v>
      </c>
      <c r="B125" s="39" t="str">
        <f t="shared" ref="B125:B149" si="11">_xlfn.CONCAT("111_", TEXT(ROW()-123+9000, "0000"))</f>
        <v>111_9002</v>
      </c>
      <c r="C125" s="46" t="s">
        <v>353</v>
      </c>
      <c r="D125" s="47" t="s">
        <v>345</v>
      </c>
      <c r="E125" s="48" t="s">
        <v>478</v>
      </c>
      <c r="F125" s="56" t="s">
        <v>349</v>
      </c>
      <c r="G125" s="93" t="s">
        <v>358</v>
      </c>
      <c r="H125" s="86" t="s">
        <v>556</v>
      </c>
      <c r="I125" s="47" t="s">
        <v>355</v>
      </c>
      <c r="J125" s="39"/>
      <c r="N125" s="54"/>
      <c r="O125" s="49"/>
      <c r="P125" s="58" t="s">
        <v>47</v>
      </c>
      <c r="R125" s="84" t="s">
        <v>555</v>
      </c>
    </row>
    <row r="126" spans="1:18" ht="96.6" x14ac:dyDescent="0.3">
      <c r="A126" s="133" t="str">
        <f t="shared" si="10"/>
        <v>S111_Dev9003</v>
      </c>
      <c r="B126" s="39" t="str">
        <f t="shared" si="11"/>
        <v>111_9003</v>
      </c>
      <c r="C126" s="46" t="s">
        <v>354</v>
      </c>
      <c r="D126" s="47" t="s">
        <v>346</v>
      </c>
      <c r="E126" s="48" t="s">
        <v>557</v>
      </c>
      <c r="F126" s="47" t="s">
        <v>350</v>
      </c>
      <c r="G126" s="93" t="s">
        <v>358</v>
      </c>
      <c r="H126" s="86" t="s">
        <v>558</v>
      </c>
      <c r="I126" s="47" t="s">
        <v>355</v>
      </c>
      <c r="J126" s="39"/>
      <c r="N126" s="54"/>
      <c r="O126" s="49"/>
      <c r="P126" s="58" t="s">
        <v>47</v>
      </c>
      <c r="R126" s="84" t="s">
        <v>555</v>
      </c>
    </row>
    <row r="127" spans="1:18" ht="41.4" x14ac:dyDescent="0.3">
      <c r="A127" s="133" t="str">
        <f t="shared" si="10"/>
        <v>S111_Dev9004</v>
      </c>
      <c r="B127" s="39" t="str">
        <f t="shared" si="11"/>
        <v>111_9004</v>
      </c>
      <c r="C127" s="125" t="s">
        <v>353</v>
      </c>
      <c r="D127" s="126" t="s">
        <v>448</v>
      </c>
      <c r="E127" s="127" t="s">
        <v>479</v>
      </c>
      <c r="F127" s="126" t="s">
        <v>606</v>
      </c>
      <c r="G127" s="126" t="s">
        <v>358</v>
      </c>
      <c r="H127" s="128"/>
      <c r="I127" s="126" t="s">
        <v>355</v>
      </c>
      <c r="J127" s="124"/>
      <c r="K127" s="129"/>
      <c r="L127" s="129"/>
      <c r="M127" s="124"/>
      <c r="N127" s="129"/>
      <c r="O127" s="130"/>
      <c r="P127" s="131" t="s">
        <v>47</v>
      </c>
      <c r="Q127" s="132"/>
      <c r="R127" s="84" t="s">
        <v>555</v>
      </c>
    </row>
    <row r="128" spans="1:18" x14ac:dyDescent="0.3">
      <c r="A128" s="133" t="str">
        <f t="shared" si="10"/>
        <v>S111_Dev9005</v>
      </c>
      <c r="B128" s="39" t="str">
        <f t="shared" si="11"/>
        <v>111_9005</v>
      </c>
      <c r="C128" s="46" t="s">
        <v>354</v>
      </c>
      <c r="D128" s="47" t="s">
        <v>347</v>
      </c>
      <c r="E128" s="48" t="s">
        <v>480</v>
      </c>
      <c r="F128" s="47" t="s">
        <v>351</v>
      </c>
      <c r="G128" s="47"/>
      <c r="H128" s="67"/>
      <c r="I128" s="47" t="s">
        <v>356</v>
      </c>
      <c r="J128" s="39"/>
      <c r="N128" s="54"/>
      <c r="O128" s="49"/>
      <c r="P128" s="58" t="s">
        <v>47</v>
      </c>
      <c r="R128" s="81" t="s">
        <v>423</v>
      </c>
    </row>
    <row r="129" spans="1:18" s="141" customFormat="1" ht="27.6" x14ac:dyDescent="0.3">
      <c r="A129" s="116" t="str">
        <f t="shared" si="10"/>
        <v>S111_Dev9006</v>
      </c>
      <c r="B129" s="99" t="str">
        <f t="shared" si="11"/>
        <v>111_9006</v>
      </c>
      <c r="C129" s="100" t="s">
        <v>353</v>
      </c>
      <c r="D129" s="103"/>
      <c r="E129" s="113" t="s">
        <v>481</v>
      </c>
      <c r="F129" s="103"/>
      <c r="G129" s="103" t="s">
        <v>424</v>
      </c>
      <c r="H129" s="104"/>
      <c r="I129" s="103" t="s">
        <v>425</v>
      </c>
      <c r="J129" s="99" t="s">
        <v>443</v>
      </c>
      <c r="K129" s="105"/>
      <c r="L129" s="105"/>
      <c r="M129" s="99"/>
      <c r="N129" s="105"/>
      <c r="O129" s="106"/>
      <c r="P129" s="103"/>
      <c r="Q129" s="117"/>
      <c r="R129" s="108">
        <v>17</v>
      </c>
    </row>
    <row r="130" spans="1:18" s="141" customFormat="1" ht="48" customHeight="1" x14ac:dyDescent="0.3">
      <c r="A130" s="116" t="str">
        <f t="shared" si="10"/>
        <v>S111_Dev9007</v>
      </c>
      <c r="B130" s="99" t="str">
        <f t="shared" si="11"/>
        <v>111_9007</v>
      </c>
      <c r="C130" s="100" t="s">
        <v>352</v>
      </c>
      <c r="D130" s="103"/>
      <c r="E130" s="113" t="s">
        <v>482</v>
      </c>
      <c r="F130" s="103"/>
      <c r="G130" s="103" t="s">
        <v>424</v>
      </c>
      <c r="H130" s="104"/>
      <c r="I130" s="103" t="s">
        <v>355</v>
      </c>
      <c r="J130" s="99" t="s">
        <v>443</v>
      </c>
      <c r="K130" s="105"/>
      <c r="L130" s="105"/>
      <c r="M130" s="99"/>
      <c r="N130" s="105"/>
      <c r="O130" s="106"/>
      <c r="P130" s="103"/>
      <c r="Q130" s="117" t="s">
        <v>368</v>
      </c>
      <c r="R130" s="108">
        <v>17</v>
      </c>
    </row>
    <row r="131" spans="1:18" s="141" customFormat="1" ht="41.4" x14ac:dyDescent="0.3">
      <c r="A131" s="116" t="str">
        <f t="shared" si="10"/>
        <v>S111_Dev9008</v>
      </c>
      <c r="B131" s="99" t="str">
        <f t="shared" si="11"/>
        <v>111_9008</v>
      </c>
      <c r="C131" s="100" t="s">
        <v>353</v>
      </c>
      <c r="D131" s="103"/>
      <c r="E131" s="113" t="s">
        <v>359</v>
      </c>
      <c r="F131" s="103"/>
      <c r="G131" s="103" t="s">
        <v>424</v>
      </c>
      <c r="H131" s="104"/>
      <c r="I131" s="103" t="s">
        <v>426</v>
      </c>
      <c r="J131" s="99" t="s">
        <v>443</v>
      </c>
      <c r="K131" s="105"/>
      <c r="L131" s="105"/>
      <c r="M131" s="99"/>
      <c r="N131" s="105"/>
      <c r="O131" s="106"/>
      <c r="P131" s="103"/>
      <c r="Q131" s="117" t="s">
        <v>369</v>
      </c>
      <c r="R131" s="108">
        <v>17</v>
      </c>
    </row>
    <row r="132" spans="1:18" s="141" customFormat="1" ht="41.4" x14ac:dyDescent="0.3">
      <c r="A132" s="116" t="str">
        <f t="shared" si="10"/>
        <v>S111_Dev9009</v>
      </c>
      <c r="B132" s="99" t="str">
        <f t="shared" si="11"/>
        <v>111_9009</v>
      </c>
      <c r="C132" s="100" t="s">
        <v>353</v>
      </c>
      <c r="D132" s="103"/>
      <c r="E132" s="113" t="s">
        <v>483</v>
      </c>
      <c r="F132" s="101"/>
      <c r="G132" s="103" t="s">
        <v>424</v>
      </c>
      <c r="H132" s="104"/>
      <c r="I132" s="103" t="s">
        <v>427</v>
      </c>
      <c r="J132" s="99" t="s">
        <v>443</v>
      </c>
      <c r="K132" s="105"/>
      <c r="L132" s="105"/>
      <c r="M132" s="99"/>
      <c r="N132" s="105"/>
      <c r="O132" s="106"/>
      <c r="P132" s="103"/>
      <c r="Q132" s="117" t="s">
        <v>370</v>
      </c>
      <c r="R132" s="108" t="s">
        <v>362</v>
      </c>
    </row>
    <row r="133" spans="1:18" s="141" customFormat="1" ht="27.6" x14ac:dyDescent="0.3">
      <c r="A133" s="116" t="str">
        <f t="shared" si="10"/>
        <v>S111_Dev9010</v>
      </c>
      <c r="B133" s="99" t="str">
        <f t="shared" si="11"/>
        <v>111_9010</v>
      </c>
      <c r="C133" s="100" t="s">
        <v>353</v>
      </c>
      <c r="D133" s="103"/>
      <c r="E133" s="113" t="s">
        <v>484</v>
      </c>
      <c r="F133" s="103"/>
      <c r="G133" s="103" t="s">
        <v>424</v>
      </c>
      <c r="H133" s="104"/>
      <c r="I133" s="103" t="s">
        <v>427</v>
      </c>
      <c r="J133" s="99" t="s">
        <v>443</v>
      </c>
      <c r="K133" s="105"/>
      <c r="L133" s="105"/>
      <c r="M133" s="99"/>
      <c r="N133" s="105"/>
      <c r="O133" s="106"/>
      <c r="P133" s="103"/>
      <c r="Q133" s="117"/>
      <c r="R133" s="108">
        <v>17</v>
      </c>
    </row>
    <row r="134" spans="1:18" s="141" customFormat="1" ht="27.6" x14ac:dyDescent="0.3">
      <c r="A134" s="116" t="str">
        <f t="shared" si="10"/>
        <v>S111_Dev9011</v>
      </c>
      <c r="B134" s="99" t="str">
        <f t="shared" si="11"/>
        <v>111_9011</v>
      </c>
      <c r="C134" s="100" t="s">
        <v>353</v>
      </c>
      <c r="D134" s="103"/>
      <c r="E134" s="113" t="s">
        <v>485</v>
      </c>
      <c r="F134" s="103"/>
      <c r="G134" s="103" t="s">
        <v>424</v>
      </c>
      <c r="H134" s="104"/>
      <c r="I134" s="103" t="s">
        <v>427</v>
      </c>
      <c r="J134" s="99" t="s">
        <v>443</v>
      </c>
      <c r="K134" s="105"/>
      <c r="L134" s="105"/>
      <c r="M134" s="99"/>
      <c r="N134" s="105"/>
      <c r="O134" s="106"/>
      <c r="P134" s="103"/>
      <c r="Q134" s="117"/>
      <c r="R134" s="108">
        <v>17</v>
      </c>
    </row>
    <row r="135" spans="1:18" s="141" customFormat="1" x14ac:dyDescent="0.3">
      <c r="A135" s="116" t="str">
        <f t="shared" si="10"/>
        <v>S111_Dev9012</v>
      </c>
      <c r="B135" s="99" t="str">
        <f t="shared" si="11"/>
        <v>111_9012</v>
      </c>
      <c r="C135" s="100" t="s">
        <v>352</v>
      </c>
      <c r="D135" s="103"/>
      <c r="E135" s="113" t="s">
        <v>486</v>
      </c>
      <c r="F135" s="101"/>
      <c r="G135" s="103" t="s">
        <v>424</v>
      </c>
      <c r="H135" s="104"/>
      <c r="I135" s="103" t="s">
        <v>355</v>
      </c>
      <c r="J135" s="99" t="s">
        <v>443</v>
      </c>
      <c r="K135" s="105"/>
      <c r="L135" s="105"/>
      <c r="M135" s="99"/>
      <c r="N135" s="105"/>
      <c r="O135" s="106"/>
      <c r="P135" s="103"/>
      <c r="Q135" s="117"/>
      <c r="R135" s="108">
        <v>17</v>
      </c>
    </row>
    <row r="136" spans="1:18" s="141" customFormat="1" ht="41.4" x14ac:dyDescent="0.3">
      <c r="A136" s="116" t="str">
        <f t="shared" si="10"/>
        <v>S111_Dev9013</v>
      </c>
      <c r="B136" s="99" t="str">
        <f t="shared" si="11"/>
        <v>111_9013</v>
      </c>
      <c r="C136" s="100" t="s">
        <v>353</v>
      </c>
      <c r="D136" s="103"/>
      <c r="E136" s="113" t="s">
        <v>487</v>
      </c>
      <c r="F136" s="101"/>
      <c r="G136" s="103" t="s">
        <v>424</v>
      </c>
      <c r="H136" s="104"/>
      <c r="I136" s="103" t="s">
        <v>355</v>
      </c>
      <c r="J136" s="99" t="s">
        <v>443</v>
      </c>
      <c r="K136" s="105"/>
      <c r="L136" s="105"/>
      <c r="M136" s="99"/>
      <c r="N136" s="105"/>
      <c r="O136" s="106"/>
      <c r="P136" s="103"/>
      <c r="Q136" s="117"/>
      <c r="R136" s="108">
        <v>17</v>
      </c>
    </row>
    <row r="137" spans="1:18" s="141" customFormat="1" ht="27.6" x14ac:dyDescent="0.3">
      <c r="A137" s="116" t="str">
        <f t="shared" si="10"/>
        <v>S111_Dev9014</v>
      </c>
      <c r="B137" s="99" t="str">
        <f t="shared" si="11"/>
        <v>111_9014</v>
      </c>
      <c r="C137" s="100" t="s">
        <v>353</v>
      </c>
      <c r="D137" s="103"/>
      <c r="E137" s="113" t="s">
        <v>488</v>
      </c>
      <c r="F137" s="101"/>
      <c r="G137" s="103" t="s">
        <v>424</v>
      </c>
      <c r="H137" s="104"/>
      <c r="I137" s="103" t="s">
        <v>425</v>
      </c>
      <c r="J137" s="99" t="s">
        <v>443</v>
      </c>
      <c r="K137" s="105"/>
      <c r="L137" s="105"/>
      <c r="M137" s="99"/>
      <c r="N137" s="105"/>
      <c r="O137" s="106"/>
      <c r="P137" s="103"/>
      <c r="Q137" s="117" t="s">
        <v>371</v>
      </c>
      <c r="R137" s="108" t="s">
        <v>363</v>
      </c>
    </row>
    <row r="138" spans="1:18" s="141" customFormat="1" ht="55.2" x14ac:dyDescent="0.3">
      <c r="A138" s="116" t="str">
        <f t="shared" si="10"/>
        <v>S111_Dev9015</v>
      </c>
      <c r="B138" s="99" t="str">
        <f t="shared" si="11"/>
        <v>111_9015</v>
      </c>
      <c r="C138" s="100" t="s">
        <v>352</v>
      </c>
      <c r="D138" s="103"/>
      <c r="E138" s="113" t="s">
        <v>489</v>
      </c>
      <c r="F138" s="101"/>
      <c r="G138" s="103" t="s">
        <v>424</v>
      </c>
      <c r="H138" s="104"/>
      <c r="I138" s="103" t="s">
        <v>428</v>
      </c>
      <c r="J138" s="99" t="s">
        <v>443</v>
      </c>
      <c r="K138" s="105"/>
      <c r="L138" s="105"/>
      <c r="M138" s="99"/>
      <c r="N138" s="105"/>
      <c r="O138" s="106"/>
      <c r="P138" s="103"/>
      <c r="Q138" s="117" t="s">
        <v>371</v>
      </c>
      <c r="R138" s="108" t="s">
        <v>363</v>
      </c>
    </row>
    <row r="139" spans="1:18" s="141" customFormat="1" ht="42" customHeight="1" x14ac:dyDescent="0.3">
      <c r="A139" s="116" t="str">
        <f t="shared" si="10"/>
        <v>S111_Dev9016</v>
      </c>
      <c r="B139" s="99" t="str">
        <f t="shared" si="11"/>
        <v>111_9016</v>
      </c>
      <c r="C139" s="100" t="s">
        <v>353</v>
      </c>
      <c r="D139" s="103"/>
      <c r="E139" s="113" t="s">
        <v>490</v>
      </c>
      <c r="F139" s="103"/>
      <c r="G139" s="103" t="s">
        <v>424</v>
      </c>
      <c r="H139" s="104"/>
      <c r="I139" s="103" t="s">
        <v>428</v>
      </c>
      <c r="J139" s="99" t="s">
        <v>443</v>
      </c>
      <c r="K139" s="105"/>
      <c r="L139" s="105"/>
      <c r="M139" s="99"/>
      <c r="N139" s="105"/>
      <c r="O139" s="106"/>
      <c r="P139" s="103"/>
      <c r="Q139" s="117" t="s">
        <v>371</v>
      </c>
      <c r="R139" s="108" t="s">
        <v>363</v>
      </c>
    </row>
    <row r="140" spans="1:18" s="141" customFormat="1" ht="41.4" x14ac:dyDescent="0.3">
      <c r="A140" s="116" t="str">
        <f t="shared" si="10"/>
        <v>S111_Dev9017</v>
      </c>
      <c r="B140" s="99" t="str">
        <f t="shared" si="11"/>
        <v>111_9017</v>
      </c>
      <c r="C140" s="100" t="s">
        <v>352</v>
      </c>
      <c r="D140" s="103"/>
      <c r="E140" s="113" t="s">
        <v>491</v>
      </c>
      <c r="F140" s="103"/>
      <c r="G140" s="103" t="s">
        <v>424</v>
      </c>
      <c r="H140" s="104"/>
      <c r="I140" s="103" t="s">
        <v>425</v>
      </c>
      <c r="J140" s="99" t="s">
        <v>443</v>
      </c>
      <c r="K140" s="105"/>
      <c r="L140" s="105"/>
      <c r="M140" s="99"/>
      <c r="N140" s="105"/>
      <c r="O140" s="106"/>
      <c r="P140" s="103"/>
      <c r="Q140" s="117" t="s">
        <v>371</v>
      </c>
      <c r="R140" s="108" t="s">
        <v>363</v>
      </c>
    </row>
    <row r="141" spans="1:18" s="141" customFormat="1" ht="41.4" x14ac:dyDescent="0.3">
      <c r="A141" s="116" t="str">
        <f t="shared" si="10"/>
        <v>S111_Dev9018</v>
      </c>
      <c r="B141" s="99" t="str">
        <f t="shared" si="11"/>
        <v>111_9018</v>
      </c>
      <c r="C141" s="100" t="s">
        <v>352</v>
      </c>
      <c r="D141" s="103"/>
      <c r="E141" s="113" t="s">
        <v>360</v>
      </c>
      <c r="F141" s="103"/>
      <c r="G141" s="103" t="s">
        <v>424</v>
      </c>
      <c r="H141" s="104"/>
      <c r="I141" s="103" t="s">
        <v>425</v>
      </c>
      <c r="J141" s="99" t="s">
        <v>443</v>
      </c>
      <c r="K141" s="105"/>
      <c r="L141" s="105"/>
      <c r="M141" s="99"/>
      <c r="N141" s="105"/>
      <c r="O141" s="106"/>
      <c r="P141" s="103"/>
      <c r="Q141" s="117" t="s">
        <v>371</v>
      </c>
      <c r="R141" s="108" t="s">
        <v>363</v>
      </c>
    </row>
    <row r="142" spans="1:18" s="141" customFormat="1" ht="41.4" x14ac:dyDescent="0.3">
      <c r="A142" s="116" t="str">
        <f t="shared" si="10"/>
        <v>S111_Dev9019</v>
      </c>
      <c r="B142" s="99" t="str">
        <f t="shared" si="11"/>
        <v>111_9019</v>
      </c>
      <c r="C142" s="100" t="s">
        <v>353</v>
      </c>
      <c r="D142" s="103"/>
      <c r="E142" s="113" t="s">
        <v>361</v>
      </c>
      <c r="F142" s="103"/>
      <c r="G142" s="103" t="s">
        <v>424</v>
      </c>
      <c r="H142" s="104"/>
      <c r="I142" s="103" t="s">
        <v>425</v>
      </c>
      <c r="J142" s="99" t="s">
        <v>443</v>
      </c>
      <c r="K142" s="105"/>
      <c r="L142" s="105"/>
      <c r="M142" s="99"/>
      <c r="N142" s="105"/>
      <c r="O142" s="106"/>
      <c r="P142" s="103"/>
      <c r="Q142" s="117" t="s">
        <v>371</v>
      </c>
      <c r="R142" s="108" t="s">
        <v>363</v>
      </c>
    </row>
    <row r="143" spans="1:18" s="141" customFormat="1" ht="27.6" x14ac:dyDescent="0.3">
      <c r="A143" s="116" t="str">
        <f t="shared" si="10"/>
        <v>S111_Dev9020</v>
      </c>
      <c r="B143" s="99" t="str">
        <f t="shared" si="11"/>
        <v>111_9020</v>
      </c>
      <c r="C143" s="100" t="s">
        <v>353</v>
      </c>
      <c r="D143" s="103"/>
      <c r="E143" s="113" t="s">
        <v>492</v>
      </c>
      <c r="F143" s="103"/>
      <c r="G143" s="103" t="s">
        <v>424</v>
      </c>
      <c r="H143" s="104"/>
      <c r="I143" s="103" t="s">
        <v>428</v>
      </c>
      <c r="J143" s="99" t="s">
        <v>443</v>
      </c>
      <c r="K143" s="105"/>
      <c r="L143" s="105"/>
      <c r="M143" s="99"/>
      <c r="N143" s="105"/>
      <c r="O143" s="106"/>
      <c r="P143" s="103"/>
      <c r="Q143" s="117" t="s">
        <v>371</v>
      </c>
      <c r="R143" s="108" t="s">
        <v>364</v>
      </c>
    </row>
    <row r="144" spans="1:18" s="141" customFormat="1" ht="27.6" x14ac:dyDescent="0.3">
      <c r="A144" s="116" t="str">
        <f t="shared" si="10"/>
        <v>S111_Dev9021</v>
      </c>
      <c r="B144" s="99" t="str">
        <f t="shared" si="11"/>
        <v>111_9021</v>
      </c>
      <c r="C144" s="100" t="s">
        <v>353</v>
      </c>
      <c r="D144" s="103"/>
      <c r="E144" s="113" t="s">
        <v>493</v>
      </c>
      <c r="F144" s="103"/>
      <c r="G144" s="103" t="s">
        <v>424</v>
      </c>
      <c r="H144" s="104"/>
      <c r="I144" s="103" t="s">
        <v>428</v>
      </c>
      <c r="J144" s="99" t="s">
        <v>443</v>
      </c>
      <c r="K144" s="105"/>
      <c r="L144" s="105"/>
      <c r="M144" s="99"/>
      <c r="N144" s="105"/>
      <c r="O144" s="106"/>
      <c r="P144" s="103"/>
      <c r="Q144" s="117" t="s">
        <v>371</v>
      </c>
      <c r="R144" s="108" t="s">
        <v>364</v>
      </c>
    </row>
    <row r="145" spans="1:18" s="141" customFormat="1" ht="41.4" x14ac:dyDescent="0.3">
      <c r="A145" s="116" t="str">
        <f t="shared" si="10"/>
        <v>S111_Dev9022</v>
      </c>
      <c r="B145" s="99" t="str">
        <f t="shared" si="11"/>
        <v>111_9022</v>
      </c>
      <c r="C145" s="100" t="s">
        <v>353</v>
      </c>
      <c r="D145" s="103"/>
      <c r="E145" s="113" t="s">
        <v>494</v>
      </c>
      <c r="F145" s="103"/>
      <c r="G145" s="103" t="s">
        <v>424</v>
      </c>
      <c r="H145" s="104"/>
      <c r="I145" s="103" t="s">
        <v>428</v>
      </c>
      <c r="J145" s="99" t="s">
        <v>443</v>
      </c>
      <c r="K145" s="105"/>
      <c r="L145" s="105"/>
      <c r="M145" s="99"/>
      <c r="N145" s="105"/>
      <c r="O145" s="106"/>
      <c r="P145" s="103"/>
      <c r="Q145" s="117"/>
      <c r="R145" s="108" t="s">
        <v>364</v>
      </c>
    </row>
    <row r="146" spans="1:18" s="141" customFormat="1" ht="27.6" x14ac:dyDescent="0.3">
      <c r="A146" s="116" t="str">
        <f t="shared" si="10"/>
        <v>S111_Dev9023</v>
      </c>
      <c r="B146" s="99" t="str">
        <f t="shared" si="11"/>
        <v>111_9023</v>
      </c>
      <c r="C146" s="100" t="s">
        <v>353</v>
      </c>
      <c r="D146" s="103"/>
      <c r="E146" s="113" t="s">
        <v>495</v>
      </c>
      <c r="F146" s="118"/>
      <c r="G146" s="103" t="s">
        <v>424</v>
      </c>
      <c r="H146" s="104"/>
      <c r="I146" s="103" t="s">
        <v>429</v>
      </c>
      <c r="J146" s="99" t="s">
        <v>443</v>
      </c>
      <c r="K146" s="105"/>
      <c r="L146" s="105"/>
      <c r="M146" s="99"/>
      <c r="N146" s="105"/>
      <c r="O146" s="106"/>
      <c r="P146" s="103"/>
      <c r="Q146" s="117" t="s">
        <v>371</v>
      </c>
      <c r="R146" s="108" t="s">
        <v>365</v>
      </c>
    </row>
    <row r="147" spans="1:18" s="141" customFormat="1" ht="27.6" x14ac:dyDescent="0.3">
      <c r="A147" s="116" t="str">
        <f t="shared" si="10"/>
        <v>S111_Dev9024</v>
      </c>
      <c r="B147" s="99" t="str">
        <f t="shared" si="11"/>
        <v>111_9024</v>
      </c>
      <c r="C147" s="100" t="s">
        <v>356</v>
      </c>
      <c r="D147" s="103"/>
      <c r="E147" s="113" t="s">
        <v>496</v>
      </c>
      <c r="F147" s="103"/>
      <c r="G147" s="103" t="s">
        <v>424</v>
      </c>
      <c r="H147" s="104"/>
      <c r="I147" s="103" t="s">
        <v>429</v>
      </c>
      <c r="J147" s="99" t="s">
        <v>443</v>
      </c>
      <c r="K147" s="105"/>
      <c r="L147" s="105"/>
      <c r="M147" s="99"/>
      <c r="N147" s="105"/>
      <c r="O147" s="106"/>
      <c r="P147" s="103"/>
      <c r="Q147" s="117" t="s">
        <v>440</v>
      </c>
      <c r="R147" s="108" t="s">
        <v>366</v>
      </c>
    </row>
    <row r="148" spans="1:18" s="141" customFormat="1" ht="27.6" x14ac:dyDescent="0.3">
      <c r="A148" s="116" t="str">
        <f t="shared" si="10"/>
        <v>S111_Dev9025</v>
      </c>
      <c r="B148" s="99" t="str">
        <f t="shared" si="11"/>
        <v>111_9025</v>
      </c>
      <c r="C148" s="100" t="s">
        <v>354</v>
      </c>
      <c r="D148" s="103"/>
      <c r="E148" s="113" t="s">
        <v>497</v>
      </c>
      <c r="F148" s="103"/>
      <c r="G148" s="103" t="s">
        <v>424</v>
      </c>
      <c r="H148" s="104"/>
      <c r="I148" s="103" t="s">
        <v>429</v>
      </c>
      <c r="J148" s="99" t="s">
        <v>443</v>
      </c>
      <c r="K148" s="105"/>
      <c r="L148" s="105"/>
      <c r="M148" s="99"/>
      <c r="N148" s="105"/>
      <c r="O148" s="106"/>
      <c r="P148" s="103"/>
      <c r="Q148" s="117" t="s">
        <v>372</v>
      </c>
      <c r="R148" s="108"/>
    </row>
    <row r="149" spans="1:18" s="141" customFormat="1" ht="27.6" x14ac:dyDescent="0.3">
      <c r="A149" s="116" t="str">
        <f t="shared" si="10"/>
        <v>S111_Dev9026</v>
      </c>
      <c r="B149" s="99" t="str">
        <f t="shared" si="11"/>
        <v>111_9026</v>
      </c>
      <c r="C149" s="100" t="s">
        <v>354</v>
      </c>
      <c r="D149" s="103"/>
      <c r="E149" s="113" t="s">
        <v>498</v>
      </c>
      <c r="F149" s="103"/>
      <c r="G149" s="103" t="s">
        <v>424</v>
      </c>
      <c r="H149" s="104"/>
      <c r="I149" s="103" t="s">
        <v>427</v>
      </c>
      <c r="J149" s="99" t="s">
        <v>443</v>
      </c>
      <c r="K149" s="105"/>
      <c r="L149" s="105"/>
      <c r="M149" s="99"/>
      <c r="N149" s="105"/>
      <c r="O149" s="106"/>
      <c r="P149" s="103"/>
      <c r="Q149" s="117" t="s">
        <v>452</v>
      </c>
      <c r="R149" s="108" t="s">
        <v>367</v>
      </c>
    </row>
    <row r="150" spans="1:18" x14ac:dyDescent="0.3">
      <c r="A150" s="46"/>
      <c r="C150" s="46"/>
      <c r="D150" s="47"/>
      <c r="E150" s="48"/>
      <c r="F150" s="47"/>
      <c r="G150" s="47"/>
      <c r="H150" s="67"/>
      <c r="I150" s="47"/>
      <c r="J150" s="39"/>
      <c r="N150" s="54"/>
      <c r="O150" s="49"/>
    </row>
    <row r="151" spans="1:18" x14ac:dyDescent="0.3">
      <c r="A151" s="46"/>
      <c r="C151" s="46"/>
      <c r="D151" s="47"/>
      <c r="E151" s="48"/>
      <c r="F151" s="47"/>
      <c r="G151" s="47"/>
      <c r="H151" s="67"/>
      <c r="I151" s="47"/>
      <c r="J151" s="39"/>
      <c r="N151" s="54"/>
      <c r="O151" s="49"/>
      <c r="P151" s="47"/>
    </row>
    <row r="152" spans="1:18" x14ac:dyDescent="0.3">
      <c r="A152" s="46"/>
      <c r="C152" s="46"/>
      <c r="D152" s="47"/>
      <c r="E152" s="48"/>
      <c r="F152" s="47"/>
      <c r="G152" s="47"/>
      <c r="H152" s="67"/>
      <c r="I152" s="47"/>
      <c r="J152" s="39"/>
      <c r="N152" s="54"/>
      <c r="O152" s="49"/>
    </row>
    <row r="153" spans="1:18" x14ac:dyDescent="0.3">
      <c r="A153" s="46"/>
      <c r="C153" s="46"/>
      <c r="D153" s="47"/>
      <c r="E153" s="48"/>
      <c r="F153" s="47"/>
      <c r="G153" s="47"/>
      <c r="H153" s="67"/>
      <c r="I153" s="47"/>
      <c r="J153" s="39"/>
      <c r="N153" s="54"/>
      <c r="O153" s="49"/>
      <c r="P153" s="47"/>
    </row>
    <row r="154" spans="1:18" x14ac:dyDescent="0.3">
      <c r="A154" s="46"/>
      <c r="C154" s="46"/>
      <c r="D154" s="47"/>
      <c r="E154" s="48"/>
      <c r="F154" s="47"/>
      <c r="G154" s="47"/>
      <c r="H154" s="67"/>
      <c r="I154" s="47"/>
      <c r="J154" s="39"/>
      <c r="N154" s="54"/>
      <c r="O154" s="49"/>
      <c r="P154" s="47"/>
    </row>
    <row r="155" spans="1:18" x14ac:dyDescent="0.3">
      <c r="A155" s="46"/>
      <c r="C155" s="46"/>
      <c r="D155" s="37"/>
      <c r="E155" s="40"/>
      <c r="F155" s="37"/>
      <c r="G155" s="47"/>
      <c r="H155" s="67"/>
      <c r="I155" s="47"/>
      <c r="J155" s="39"/>
      <c r="N155" s="54"/>
      <c r="O155" s="49"/>
    </row>
    <row r="156" spans="1:18" x14ac:dyDescent="0.3">
      <c r="A156" s="46"/>
      <c r="C156" s="46"/>
      <c r="D156" s="37"/>
      <c r="E156" s="40"/>
      <c r="F156" s="37"/>
      <c r="G156" s="47"/>
      <c r="H156" s="67"/>
      <c r="I156" s="47"/>
      <c r="J156" s="39"/>
      <c r="N156" s="54"/>
      <c r="O156" s="49"/>
    </row>
    <row r="157" spans="1:18" x14ac:dyDescent="0.3">
      <c r="A157" s="46"/>
      <c r="C157" s="46"/>
      <c r="D157" s="47"/>
      <c r="E157" s="48"/>
      <c r="F157" s="37"/>
      <c r="G157" s="47"/>
      <c r="H157" s="67"/>
      <c r="I157" s="47"/>
      <c r="J157" s="39"/>
      <c r="N157" s="54"/>
      <c r="O157" s="49"/>
      <c r="P157" s="47"/>
    </row>
    <row r="158" spans="1:18" x14ac:dyDescent="0.3">
      <c r="A158" s="46"/>
      <c r="C158" s="46"/>
      <c r="D158" s="47"/>
      <c r="E158" s="48"/>
      <c r="F158" s="47"/>
      <c r="G158" s="47"/>
      <c r="H158" s="67"/>
      <c r="I158" s="47"/>
      <c r="J158" s="39"/>
      <c r="N158" s="54"/>
      <c r="O158" s="49"/>
      <c r="P158" s="47"/>
    </row>
    <row r="159" spans="1:18" x14ac:dyDescent="0.3">
      <c r="A159" s="46"/>
      <c r="C159" s="46"/>
      <c r="D159" s="47"/>
      <c r="E159" s="48"/>
      <c r="F159" s="47"/>
      <c r="G159" s="47"/>
      <c r="H159" s="67"/>
      <c r="I159" s="47"/>
      <c r="J159" s="39"/>
      <c r="N159" s="54"/>
      <c r="O159" s="49"/>
      <c r="P159" s="47"/>
    </row>
    <row r="160" spans="1:18" x14ac:dyDescent="0.3">
      <c r="A160" s="46"/>
      <c r="C160" s="46"/>
      <c r="D160" s="47"/>
      <c r="E160" s="48"/>
      <c r="F160" s="47"/>
      <c r="G160" s="47"/>
      <c r="H160" s="67"/>
      <c r="I160" s="47"/>
      <c r="J160" s="39"/>
      <c r="N160" s="54"/>
      <c r="O160" s="49"/>
      <c r="P160" s="47"/>
    </row>
    <row r="161" spans="1:18" x14ac:dyDescent="0.3">
      <c r="A161" s="46"/>
      <c r="C161" s="46"/>
      <c r="D161" s="47"/>
      <c r="E161" s="48"/>
      <c r="F161" s="47"/>
      <c r="G161" s="47"/>
      <c r="H161" s="67"/>
      <c r="I161" s="47"/>
      <c r="J161" s="39"/>
      <c r="N161" s="54"/>
      <c r="O161" s="49"/>
      <c r="P161" s="47"/>
    </row>
    <row r="162" spans="1:18" x14ac:dyDescent="0.3">
      <c r="A162" s="46"/>
      <c r="C162" s="46"/>
      <c r="D162" s="37"/>
      <c r="E162" s="40"/>
      <c r="F162" s="47"/>
      <c r="G162" s="47"/>
      <c r="H162" s="67"/>
      <c r="I162" s="37"/>
      <c r="J162" s="39"/>
      <c r="N162" s="54"/>
      <c r="O162" s="44"/>
      <c r="P162" s="37"/>
    </row>
    <row r="163" spans="1:18" x14ac:dyDescent="0.3">
      <c r="A163" s="46"/>
      <c r="C163" s="46"/>
      <c r="D163" s="37"/>
      <c r="E163" s="40"/>
      <c r="F163" s="47"/>
      <c r="G163" s="47"/>
      <c r="H163" s="67"/>
      <c r="I163" s="37"/>
      <c r="J163" s="39"/>
      <c r="N163" s="54"/>
      <c r="O163" s="44"/>
      <c r="P163" s="37"/>
    </row>
    <row r="164" spans="1:18" x14ac:dyDescent="0.3">
      <c r="A164" s="46"/>
      <c r="C164" s="46"/>
      <c r="D164" s="37"/>
      <c r="E164" s="40"/>
      <c r="F164" s="47"/>
      <c r="G164" s="47"/>
      <c r="H164" s="67"/>
      <c r="I164" s="37"/>
      <c r="J164" s="39"/>
      <c r="N164" s="54"/>
      <c r="O164" s="44"/>
      <c r="P164" s="37"/>
    </row>
    <row r="165" spans="1:18" x14ac:dyDescent="0.3">
      <c r="A165" s="46"/>
      <c r="C165" s="46"/>
      <c r="D165" s="47"/>
      <c r="E165" s="48"/>
      <c r="F165" s="47"/>
      <c r="G165" s="47"/>
      <c r="H165" s="67"/>
      <c r="I165" s="47"/>
      <c r="J165" s="39"/>
      <c r="N165" s="54"/>
      <c r="O165" s="49"/>
      <c r="P165" s="66"/>
    </row>
    <row r="166" spans="1:18" x14ac:dyDescent="0.3">
      <c r="A166" s="46"/>
      <c r="C166" s="46"/>
      <c r="D166" s="47"/>
      <c r="E166" s="48"/>
      <c r="F166" s="47"/>
      <c r="G166" s="47"/>
      <c r="H166" s="67"/>
      <c r="I166" s="47"/>
      <c r="J166" s="39"/>
      <c r="N166" s="54"/>
      <c r="O166" s="49"/>
      <c r="P166" s="47"/>
    </row>
    <row r="167" spans="1:18" s="2" customFormat="1" x14ac:dyDescent="0.3">
      <c r="A167" s="46"/>
      <c r="B167" s="54"/>
      <c r="C167" s="46"/>
      <c r="D167" s="47"/>
      <c r="E167" s="48"/>
      <c r="F167" s="47"/>
      <c r="G167" s="47"/>
      <c r="H167" s="67"/>
      <c r="I167" s="37"/>
      <c r="J167" s="39"/>
      <c r="K167" s="54"/>
      <c r="L167" s="54"/>
      <c r="M167" s="39"/>
      <c r="N167" s="54"/>
      <c r="O167" s="49"/>
      <c r="P167" s="58"/>
      <c r="R167" s="81"/>
    </row>
    <row r="168" spans="1:18" s="2" customFormat="1" x14ac:dyDescent="0.3">
      <c r="A168" s="46"/>
      <c r="B168" s="54"/>
      <c r="C168" s="46"/>
      <c r="D168" s="47"/>
      <c r="E168" s="48"/>
      <c r="F168" s="47"/>
      <c r="G168" s="47"/>
      <c r="H168" s="67"/>
      <c r="I168" s="47"/>
      <c r="J168" s="39"/>
      <c r="K168" s="54"/>
      <c r="L168" s="54"/>
      <c r="M168" s="39"/>
      <c r="N168" s="54"/>
      <c r="O168" s="49"/>
      <c r="P168" s="47"/>
      <c r="R168" s="81"/>
    </row>
    <row r="169" spans="1:18" x14ac:dyDescent="0.3">
      <c r="A169" s="46"/>
      <c r="C169" s="46"/>
      <c r="D169" s="47"/>
      <c r="E169" s="48"/>
      <c r="F169" s="47"/>
      <c r="G169" s="47"/>
      <c r="H169" s="67"/>
      <c r="I169" s="47"/>
      <c r="J169" s="39"/>
      <c r="N169" s="54"/>
      <c r="O169" s="49"/>
      <c r="P169" s="47"/>
    </row>
    <row r="170" spans="1:18" x14ac:dyDescent="0.3">
      <c r="A170" s="46"/>
      <c r="C170" s="46"/>
      <c r="D170" s="47"/>
      <c r="E170" s="48"/>
      <c r="F170" s="47"/>
      <c r="G170" s="47"/>
      <c r="H170" s="67"/>
      <c r="I170" s="47"/>
      <c r="J170" s="39"/>
      <c r="N170" s="54"/>
      <c r="O170" s="49"/>
      <c r="P170" s="47"/>
    </row>
    <row r="171" spans="1:18" x14ac:dyDescent="0.3">
      <c r="A171" s="46"/>
      <c r="C171" s="46"/>
      <c r="D171" s="37"/>
      <c r="E171" s="40"/>
      <c r="F171" s="37"/>
      <c r="G171" s="47"/>
      <c r="H171" s="67"/>
      <c r="I171" s="37"/>
      <c r="J171" s="39"/>
      <c r="N171" s="54"/>
      <c r="O171" s="44"/>
      <c r="P171" s="37"/>
    </row>
    <row r="172" spans="1:18" x14ac:dyDescent="0.3">
      <c r="A172" s="46"/>
      <c r="C172" s="46"/>
      <c r="D172" s="37"/>
      <c r="E172" s="40"/>
      <c r="F172" s="47"/>
      <c r="G172" s="47"/>
      <c r="H172" s="67"/>
      <c r="I172" s="37"/>
      <c r="J172" s="39"/>
      <c r="N172" s="54"/>
      <c r="O172" s="44"/>
      <c r="P172" s="37"/>
    </row>
    <row r="173" spans="1:18" x14ac:dyDescent="0.3">
      <c r="A173" s="46"/>
      <c r="C173" s="46"/>
      <c r="D173" s="37"/>
      <c r="E173" s="40"/>
      <c r="F173" s="47"/>
      <c r="G173" s="47"/>
      <c r="H173" s="67"/>
      <c r="I173" s="37"/>
      <c r="J173" s="39"/>
      <c r="N173" s="54"/>
      <c r="O173" s="44"/>
      <c r="P173" s="37"/>
    </row>
    <row r="174" spans="1:18" x14ac:dyDescent="0.3">
      <c r="A174" s="47"/>
      <c r="B174" s="39"/>
      <c r="C174" s="47"/>
      <c r="D174" s="37"/>
      <c r="E174" s="40"/>
      <c r="F174" s="47"/>
      <c r="G174" s="47"/>
      <c r="H174" s="67"/>
      <c r="I174" s="37"/>
      <c r="J174" s="39"/>
      <c r="K174" s="39"/>
      <c r="L174" s="39"/>
      <c r="O174" s="44"/>
      <c r="P174" s="37"/>
    </row>
    <row r="175" spans="1:18" ht="14.4" x14ac:dyDescent="0.3">
      <c r="A175" s="47"/>
      <c r="B175" s="39"/>
      <c r="C175" s="47"/>
      <c r="D175" s="37"/>
      <c r="E175" s="40"/>
      <c r="F175" s="47"/>
      <c r="G175" s="47"/>
      <c r="H175" s="45"/>
      <c r="I175" s="37"/>
      <c r="J175" s="39"/>
      <c r="K175" s="39"/>
      <c r="L175" s="39"/>
      <c r="O175" s="44"/>
      <c r="P175" s="37"/>
    </row>
    <row r="176" spans="1:18" x14ac:dyDescent="0.3">
      <c r="A176" s="46"/>
      <c r="C176" s="46"/>
      <c r="D176" s="37"/>
      <c r="E176" s="40"/>
      <c r="F176" s="37"/>
      <c r="G176" s="47"/>
      <c r="H176" s="67"/>
      <c r="I176" s="37"/>
      <c r="J176" s="39"/>
      <c r="N176" s="54"/>
      <c r="O176" s="44"/>
    </row>
    <row r="177" spans="1:16" x14ac:dyDescent="0.3">
      <c r="A177" s="47"/>
      <c r="C177" s="46"/>
      <c r="D177" s="37"/>
      <c r="E177" s="40"/>
      <c r="F177" s="37"/>
      <c r="G177" s="47"/>
      <c r="H177" s="67"/>
      <c r="I177" s="37"/>
      <c r="J177" s="39"/>
      <c r="N177" s="54"/>
      <c r="O177" s="49"/>
    </row>
    <row r="178" spans="1:16" x14ac:dyDescent="0.3">
      <c r="A178" s="46"/>
      <c r="C178" s="46"/>
      <c r="D178" s="37"/>
      <c r="E178" s="40"/>
      <c r="F178" s="37"/>
      <c r="G178" s="47"/>
      <c r="H178" s="67"/>
      <c r="I178" s="37"/>
      <c r="J178" s="39"/>
      <c r="N178" s="54"/>
      <c r="O178" s="44"/>
      <c r="P178" s="37"/>
    </row>
    <row r="179" spans="1:16" x14ac:dyDescent="0.3">
      <c r="A179" s="46"/>
      <c r="C179" s="46"/>
      <c r="D179" s="37"/>
      <c r="E179" s="40"/>
      <c r="F179" s="37"/>
      <c r="G179" s="47"/>
      <c r="H179" s="67"/>
      <c r="I179" s="37"/>
      <c r="J179" s="39"/>
      <c r="N179" s="54"/>
      <c r="O179" s="44"/>
      <c r="P179" s="37"/>
    </row>
    <row r="180" spans="1:16" x14ac:dyDescent="0.3">
      <c r="A180" s="46"/>
      <c r="C180" s="46"/>
      <c r="D180" s="37"/>
      <c r="E180" s="40"/>
      <c r="F180" s="37"/>
      <c r="G180" s="47"/>
      <c r="H180" s="67"/>
      <c r="I180" s="37"/>
      <c r="J180" s="39"/>
      <c r="N180" s="54"/>
      <c r="O180" s="49"/>
    </row>
    <row r="181" spans="1:16" x14ac:dyDescent="0.3">
      <c r="A181" s="46"/>
      <c r="C181" s="46"/>
      <c r="D181" s="37"/>
      <c r="E181" s="40"/>
      <c r="F181" s="37"/>
      <c r="G181" s="47"/>
      <c r="H181" s="67"/>
      <c r="I181" s="37"/>
      <c r="J181" s="39"/>
      <c r="N181" s="54"/>
      <c r="O181" s="44"/>
      <c r="P181" s="37"/>
    </row>
    <row r="182" spans="1:16" x14ac:dyDescent="0.3">
      <c r="A182" s="46"/>
      <c r="C182" s="46"/>
      <c r="D182" s="37"/>
      <c r="E182" s="40"/>
      <c r="F182" s="37"/>
      <c r="G182" s="47"/>
      <c r="H182" s="67"/>
      <c r="I182" s="37"/>
      <c r="J182" s="39"/>
      <c r="N182" s="54"/>
      <c r="O182" s="49"/>
    </row>
    <row r="183" spans="1:16" x14ac:dyDescent="0.3">
      <c r="A183" s="46"/>
      <c r="C183" s="46"/>
      <c r="D183" s="37"/>
      <c r="E183" s="40"/>
      <c r="F183" s="37"/>
      <c r="G183" s="47"/>
      <c r="H183" s="67"/>
      <c r="I183" s="37"/>
      <c r="J183" s="39"/>
      <c r="N183" s="54"/>
      <c r="O183" s="49"/>
    </row>
    <row r="184" spans="1:16" x14ac:dyDescent="0.3">
      <c r="A184" s="46"/>
      <c r="C184" s="46"/>
      <c r="D184" s="47"/>
      <c r="E184" s="48"/>
      <c r="F184" s="47"/>
      <c r="G184" s="47"/>
      <c r="H184" s="67"/>
      <c r="I184" s="47"/>
      <c r="J184" s="39"/>
      <c r="N184" s="54"/>
      <c r="O184" s="49"/>
      <c r="P184" s="47"/>
    </row>
    <row r="185" spans="1:16" x14ac:dyDescent="0.3">
      <c r="A185" s="46"/>
      <c r="C185" s="46"/>
      <c r="D185" s="47"/>
      <c r="E185" s="48"/>
      <c r="F185" s="47"/>
      <c r="G185" s="47"/>
      <c r="H185" s="67"/>
      <c r="I185" s="47"/>
      <c r="J185" s="39"/>
      <c r="N185" s="54"/>
      <c r="O185" s="49"/>
      <c r="P185" s="47"/>
    </row>
    <row r="186" spans="1:16" x14ac:dyDescent="0.3">
      <c r="A186" s="46"/>
      <c r="C186" s="46"/>
      <c r="D186" s="47"/>
      <c r="E186" s="48"/>
      <c r="F186" s="47"/>
      <c r="G186" s="47"/>
      <c r="H186" s="67"/>
      <c r="I186" s="47"/>
      <c r="J186" s="39"/>
      <c r="N186" s="54"/>
      <c r="O186" s="49"/>
      <c r="P186" s="47"/>
    </row>
    <row r="187" spans="1:16" x14ac:dyDescent="0.3">
      <c r="A187" s="46"/>
      <c r="C187" s="46"/>
      <c r="D187" s="37"/>
      <c r="E187" s="40"/>
      <c r="F187" s="47"/>
      <c r="G187" s="37"/>
      <c r="H187" s="67"/>
      <c r="I187" s="37"/>
      <c r="J187" s="39"/>
      <c r="N187" s="54"/>
      <c r="O187" s="49"/>
    </row>
    <row r="188" spans="1:16" x14ac:dyDescent="0.3">
      <c r="A188" s="46"/>
      <c r="C188" s="46"/>
      <c r="D188" s="47"/>
      <c r="E188" s="48"/>
      <c r="F188" s="47"/>
      <c r="G188" s="37"/>
      <c r="H188" s="67"/>
      <c r="I188" s="47"/>
      <c r="J188" s="39"/>
      <c r="N188" s="54"/>
      <c r="O188" s="49"/>
      <c r="P188" s="47"/>
    </row>
    <row r="189" spans="1:16" x14ac:dyDescent="0.3">
      <c r="A189" s="46"/>
      <c r="C189" s="46"/>
      <c r="D189" s="37"/>
      <c r="E189" s="40"/>
      <c r="F189" s="37"/>
      <c r="G189" s="37"/>
      <c r="H189" s="67"/>
      <c r="I189" s="37"/>
      <c r="J189" s="39"/>
      <c r="N189" s="54"/>
      <c r="O189" s="44"/>
      <c r="P189" s="37"/>
    </row>
    <row r="190" spans="1:16" x14ac:dyDescent="0.3">
      <c r="A190" s="46"/>
      <c r="C190" s="46"/>
      <c r="D190" s="47"/>
      <c r="E190" s="48"/>
      <c r="F190" s="47"/>
      <c r="G190" s="37"/>
      <c r="H190" s="67"/>
      <c r="I190" s="47"/>
      <c r="J190" s="39"/>
      <c r="N190" s="54"/>
      <c r="O190" s="49"/>
    </row>
    <row r="191" spans="1:16" x14ac:dyDescent="0.3">
      <c r="A191" s="46"/>
      <c r="C191" s="46"/>
      <c r="D191" s="56"/>
      <c r="E191" s="48"/>
      <c r="F191" s="56"/>
      <c r="G191" s="37"/>
      <c r="H191" s="67"/>
      <c r="I191" s="47"/>
      <c r="J191" s="39"/>
      <c r="N191" s="54"/>
      <c r="O191" s="49"/>
      <c r="P191" s="47"/>
    </row>
    <row r="192" spans="1:16" x14ac:dyDescent="0.3">
      <c r="A192" s="46"/>
      <c r="C192" s="46"/>
      <c r="D192" s="47"/>
      <c r="E192" s="48"/>
      <c r="F192" s="47"/>
      <c r="G192" s="37"/>
      <c r="H192" s="67"/>
      <c r="I192" s="47"/>
      <c r="J192" s="39"/>
      <c r="N192" s="54"/>
      <c r="O192" s="49"/>
      <c r="P192" s="47"/>
    </row>
    <row r="193" spans="1:16" x14ac:dyDescent="0.3">
      <c r="A193" s="46"/>
      <c r="C193" s="46"/>
      <c r="D193" s="47"/>
      <c r="E193" s="48"/>
      <c r="F193" s="47"/>
      <c r="G193" s="37"/>
      <c r="H193" s="67"/>
      <c r="I193" s="47"/>
      <c r="J193" s="39"/>
      <c r="N193" s="54"/>
      <c r="O193" s="49"/>
    </row>
    <row r="194" spans="1:16" x14ac:dyDescent="0.3">
      <c r="A194" s="46"/>
      <c r="C194" s="46"/>
      <c r="D194" s="37"/>
      <c r="E194" s="40"/>
      <c r="F194" s="47"/>
      <c r="G194" s="37"/>
      <c r="H194" s="67"/>
      <c r="I194" s="37"/>
      <c r="J194" s="39"/>
      <c r="N194" s="54"/>
      <c r="O194" s="44"/>
      <c r="P194" s="37"/>
    </row>
    <row r="195" spans="1:16" x14ac:dyDescent="0.3">
      <c r="A195" s="46"/>
      <c r="C195" s="46"/>
      <c r="D195" s="47"/>
      <c r="E195" s="48"/>
      <c r="F195" s="47"/>
      <c r="G195" s="37"/>
      <c r="H195" s="67"/>
      <c r="I195" s="47"/>
      <c r="J195" s="39"/>
      <c r="N195" s="54"/>
      <c r="O195" s="49"/>
      <c r="P195" s="47"/>
    </row>
    <row r="196" spans="1:16" x14ac:dyDescent="0.3">
      <c r="A196" s="46"/>
      <c r="C196" s="46"/>
      <c r="D196" s="37"/>
      <c r="E196" s="40"/>
      <c r="F196" s="37"/>
      <c r="G196" s="37"/>
      <c r="H196" s="67"/>
      <c r="I196" s="37"/>
      <c r="J196" s="39"/>
      <c r="N196" s="54"/>
      <c r="O196" s="44"/>
      <c r="P196" s="37"/>
    </row>
    <row r="197" spans="1:16" x14ac:dyDescent="0.3">
      <c r="A197" s="46"/>
      <c r="C197" s="46"/>
      <c r="D197" s="37"/>
      <c r="E197" s="40"/>
      <c r="F197" s="37"/>
      <c r="G197" s="37"/>
      <c r="H197" s="67"/>
      <c r="I197" s="37"/>
      <c r="J197" s="39"/>
      <c r="N197" s="54"/>
      <c r="O197" s="44"/>
      <c r="P197" s="37"/>
    </row>
    <row r="198" spans="1:16" x14ac:dyDescent="0.3">
      <c r="A198" s="46"/>
      <c r="C198" s="46"/>
      <c r="D198" s="47"/>
      <c r="E198" s="48"/>
      <c r="F198" s="47"/>
      <c r="G198" s="37"/>
      <c r="H198" s="67"/>
      <c r="I198" s="47"/>
      <c r="J198" s="39"/>
      <c r="N198" s="54"/>
      <c r="O198" s="49"/>
    </row>
    <row r="199" spans="1:16" x14ac:dyDescent="0.3">
      <c r="A199" s="46"/>
      <c r="C199" s="46"/>
      <c r="D199" s="47"/>
      <c r="E199" s="48"/>
      <c r="F199" s="47"/>
      <c r="G199" s="37"/>
      <c r="H199" s="67"/>
      <c r="I199" s="47"/>
      <c r="J199" s="39"/>
      <c r="N199" s="54"/>
      <c r="O199" s="49"/>
    </row>
    <row r="200" spans="1:16" x14ac:dyDescent="0.3">
      <c r="A200" s="46"/>
      <c r="C200" s="46"/>
      <c r="D200" s="47"/>
      <c r="E200" s="48"/>
      <c r="F200" s="47"/>
      <c r="G200" s="37"/>
      <c r="H200" s="67"/>
      <c r="I200" s="47"/>
      <c r="J200" s="39"/>
      <c r="N200" s="54"/>
      <c r="O200" s="49"/>
    </row>
    <row r="201" spans="1:16" x14ac:dyDescent="0.3">
      <c r="A201" s="47"/>
      <c r="C201" s="46"/>
      <c r="D201" s="47"/>
      <c r="E201" s="48"/>
      <c r="F201" s="47"/>
      <c r="G201" s="37"/>
      <c r="H201" s="67"/>
      <c r="I201" s="47"/>
      <c r="J201" s="39"/>
      <c r="N201" s="54"/>
      <c r="O201" s="49"/>
    </row>
    <row r="202" spans="1:16" x14ac:dyDescent="0.3">
      <c r="A202" s="46"/>
      <c r="C202" s="46"/>
      <c r="D202" s="37"/>
      <c r="E202" s="40"/>
      <c r="F202" s="37"/>
      <c r="G202" s="37"/>
      <c r="H202" s="67"/>
      <c r="I202" s="47"/>
      <c r="J202" s="39"/>
      <c r="N202" s="54"/>
      <c r="O202" s="44"/>
      <c r="P202" s="37"/>
    </row>
    <row r="203" spans="1:16" x14ac:dyDescent="0.3">
      <c r="A203" s="46"/>
      <c r="C203" s="46"/>
      <c r="D203" s="47"/>
      <c r="E203" s="48"/>
      <c r="F203" s="37"/>
      <c r="G203" s="37"/>
      <c r="H203" s="67"/>
      <c r="I203" s="47"/>
      <c r="J203" s="39"/>
      <c r="N203" s="54"/>
      <c r="O203" s="49"/>
    </row>
    <row r="204" spans="1:16" x14ac:dyDescent="0.3">
      <c r="A204" s="46"/>
      <c r="C204" s="46"/>
      <c r="D204" s="47"/>
      <c r="E204" s="48"/>
      <c r="F204" s="37"/>
      <c r="G204" s="37"/>
      <c r="H204" s="67"/>
      <c r="I204" s="47"/>
      <c r="J204" s="39"/>
      <c r="N204" s="54"/>
      <c r="O204" s="49"/>
    </row>
    <row r="205" spans="1:16" x14ac:dyDescent="0.3">
      <c r="A205" s="46"/>
      <c r="C205" s="46"/>
      <c r="D205" s="47"/>
      <c r="E205" s="48"/>
      <c r="F205" s="37"/>
      <c r="G205" s="37"/>
      <c r="H205" s="67"/>
      <c r="I205" s="47"/>
      <c r="J205" s="39"/>
      <c r="N205" s="54"/>
      <c r="O205" s="49"/>
    </row>
    <row r="206" spans="1:16" x14ac:dyDescent="0.3">
      <c r="A206" s="46"/>
      <c r="C206" s="46"/>
      <c r="D206" s="47"/>
      <c r="E206" s="48"/>
      <c r="F206" s="47"/>
      <c r="G206" s="37"/>
      <c r="H206" s="67"/>
      <c r="I206" s="47"/>
      <c r="J206" s="39"/>
      <c r="N206" s="54"/>
      <c r="O206" s="49"/>
    </row>
    <row r="207" spans="1:16" x14ac:dyDescent="0.3">
      <c r="A207" s="46"/>
      <c r="C207" s="46"/>
      <c r="D207" s="47"/>
      <c r="E207" s="48"/>
      <c r="F207" s="47"/>
      <c r="G207" s="37"/>
      <c r="H207" s="67"/>
      <c r="I207" s="47"/>
      <c r="J207" s="39"/>
      <c r="N207" s="54"/>
      <c r="O207" s="49"/>
    </row>
    <row r="208" spans="1:16" x14ac:dyDescent="0.3">
      <c r="A208" s="46"/>
      <c r="C208" s="46"/>
      <c r="D208" s="47"/>
      <c r="E208" s="48"/>
      <c r="F208" s="47"/>
      <c r="G208" s="37"/>
      <c r="H208" s="67"/>
      <c r="I208" s="47"/>
      <c r="J208" s="39"/>
      <c r="N208" s="54"/>
      <c r="O208" s="49"/>
    </row>
    <row r="209" spans="1:16" x14ac:dyDescent="0.3">
      <c r="A209" s="46"/>
      <c r="C209" s="46"/>
      <c r="D209" s="47"/>
      <c r="E209" s="48"/>
      <c r="F209" s="47"/>
      <c r="G209" s="37"/>
      <c r="H209" s="67"/>
      <c r="I209" s="47"/>
      <c r="J209" s="39"/>
      <c r="N209" s="54"/>
      <c r="O209" s="49"/>
      <c r="P209" s="47"/>
    </row>
    <row r="210" spans="1:16" x14ac:dyDescent="0.3">
      <c r="A210" s="46"/>
      <c r="C210" s="46"/>
      <c r="D210" s="47"/>
      <c r="E210" s="48"/>
      <c r="F210" s="47"/>
      <c r="G210" s="37"/>
      <c r="H210" s="67"/>
      <c r="I210" s="47"/>
      <c r="J210" s="39"/>
      <c r="N210" s="54"/>
      <c r="O210" s="49"/>
    </row>
    <row r="211" spans="1:16" x14ac:dyDescent="0.3">
      <c r="A211" s="46"/>
      <c r="C211" s="46"/>
      <c r="D211" s="37"/>
      <c r="E211" s="40"/>
      <c r="F211" s="37"/>
      <c r="G211" s="37"/>
      <c r="H211" s="67"/>
      <c r="I211" s="37"/>
      <c r="J211" s="39"/>
      <c r="N211" s="54"/>
      <c r="O211" s="44"/>
      <c r="P211" s="37"/>
    </row>
    <row r="212" spans="1:16" x14ac:dyDescent="0.3">
      <c r="A212" s="46"/>
      <c r="C212" s="46"/>
      <c r="D212" s="47"/>
      <c r="E212" s="48"/>
      <c r="F212" s="47"/>
      <c r="G212" s="37"/>
      <c r="H212" s="67"/>
      <c r="I212" s="47"/>
      <c r="J212" s="39"/>
      <c r="N212" s="54"/>
      <c r="O212" s="49"/>
    </row>
    <row r="213" spans="1:16" x14ac:dyDescent="0.3">
      <c r="A213" s="46"/>
      <c r="C213" s="46"/>
      <c r="D213" s="47"/>
      <c r="E213" s="48"/>
      <c r="F213" s="47"/>
      <c r="G213" s="37"/>
      <c r="H213" s="67"/>
      <c r="I213" s="47"/>
      <c r="J213" s="39"/>
      <c r="N213" s="54"/>
      <c r="O213" s="49"/>
      <c r="P213" s="47"/>
    </row>
    <row r="214" spans="1:16" x14ac:dyDescent="0.3">
      <c r="A214" s="46"/>
      <c r="C214" s="46"/>
      <c r="D214" s="37"/>
      <c r="E214" s="40"/>
      <c r="F214" s="37"/>
      <c r="G214" s="37"/>
      <c r="H214" s="67"/>
      <c r="I214" s="37"/>
      <c r="J214" s="39"/>
      <c r="N214" s="54"/>
      <c r="O214" s="44"/>
      <c r="P214" s="37"/>
    </row>
    <row r="215" spans="1:16" x14ac:dyDescent="0.3">
      <c r="A215" s="46"/>
      <c r="C215" s="46"/>
      <c r="D215" s="47"/>
      <c r="E215" s="48"/>
      <c r="F215" s="47"/>
      <c r="G215" s="37"/>
      <c r="H215" s="67"/>
      <c r="I215" s="47"/>
      <c r="J215" s="39"/>
      <c r="N215" s="54"/>
      <c r="O215" s="49"/>
      <c r="P215" s="47"/>
    </row>
    <row r="216" spans="1:16" x14ac:dyDescent="0.3">
      <c r="A216" s="46"/>
      <c r="C216" s="46"/>
      <c r="D216" s="47"/>
      <c r="E216" s="48"/>
      <c r="F216" s="47"/>
      <c r="G216" s="37"/>
      <c r="H216" s="67"/>
      <c r="I216" s="47"/>
      <c r="J216" s="39"/>
      <c r="N216" s="54"/>
      <c r="O216" s="49"/>
      <c r="P216" s="47"/>
    </row>
    <row r="217" spans="1:16" x14ac:dyDescent="0.3">
      <c r="A217" s="46"/>
      <c r="C217" s="46"/>
      <c r="D217" s="47"/>
      <c r="E217" s="48"/>
      <c r="F217" s="47"/>
      <c r="G217" s="37"/>
      <c r="H217" s="67"/>
      <c r="I217" s="47"/>
      <c r="J217" s="39"/>
      <c r="N217" s="54"/>
      <c r="O217" s="49"/>
    </row>
    <row r="218" spans="1:16" x14ac:dyDescent="0.3">
      <c r="A218" s="46"/>
      <c r="C218" s="46"/>
      <c r="D218" s="47"/>
      <c r="E218" s="48"/>
      <c r="F218" s="47"/>
      <c r="G218" s="37"/>
      <c r="H218" s="67"/>
      <c r="I218" s="47"/>
      <c r="J218" s="39"/>
      <c r="N218" s="54"/>
      <c r="O218" s="49"/>
    </row>
    <row r="219" spans="1:16" x14ac:dyDescent="0.3">
      <c r="A219" s="46"/>
      <c r="C219" s="46"/>
      <c r="D219" s="47"/>
      <c r="E219" s="48"/>
      <c r="F219" s="47"/>
      <c r="G219" s="37"/>
      <c r="H219" s="67"/>
      <c r="I219" s="47"/>
      <c r="J219" s="39"/>
      <c r="N219" s="54"/>
      <c r="O219" s="49"/>
    </row>
    <row r="220" spans="1:16" x14ac:dyDescent="0.3">
      <c r="A220" s="46"/>
      <c r="C220" s="46"/>
      <c r="D220" s="47"/>
      <c r="E220" s="48"/>
      <c r="F220" s="47"/>
      <c r="G220" s="37"/>
      <c r="H220" s="67"/>
      <c r="I220" s="47"/>
      <c r="J220" s="39"/>
      <c r="N220" s="54"/>
      <c r="O220" s="49"/>
    </row>
    <row r="221" spans="1:16" x14ac:dyDescent="0.3">
      <c r="A221" s="46"/>
      <c r="C221" s="46"/>
      <c r="D221" s="47"/>
      <c r="E221" s="48"/>
      <c r="F221" s="47"/>
      <c r="G221" s="37"/>
      <c r="H221" s="67"/>
      <c r="I221" s="47"/>
      <c r="J221" s="39"/>
      <c r="N221" s="54"/>
      <c r="O221" s="49"/>
    </row>
    <row r="222" spans="1:16" x14ac:dyDescent="0.3">
      <c r="A222" s="46"/>
      <c r="C222" s="46"/>
      <c r="D222" s="47"/>
      <c r="E222" s="48"/>
      <c r="F222" s="47"/>
      <c r="G222" s="37"/>
      <c r="H222" s="67"/>
      <c r="I222" s="47"/>
      <c r="J222" s="39"/>
      <c r="N222" s="54"/>
      <c r="O222" s="49"/>
    </row>
    <row r="223" spans="1:16" x14ac:dyDescent="0.3">
      <c r="A223" s="46"/>
      <c r="C223" s="46"/>
      <c r="D223" s="47"/>
      <c r="E223" s="48"/>
      <c r="F223" s="47"/>
      <c r="G223" s="37"/>
      <c r="H223" s="67"/>
      <c r="I223" s="47"/>
      <c r="J223" s="39"/>
      <c r="N223" s="54"/>
      <c r="O223" s="49"/>
    </row>
    <row r="224" spans="1:16" x14ac:dyDescent="0.3">
      <c r="A224" s="46"/>
      <c r="C224" s="46"/>
      <c r="D224" s="47"/>
      <c r="E224" s="48"/>
      <c r="F224" s="47"/>
      <c r="G224" s="37"/>
      <c r="H224" s="67"/>
      <c r="I224" s="47"/>
      <c r="J224" s="39"/>
      <c r="N224" s="54"/>
      <c r="O224" s="49"/>
    </row>
    <row r="225" spans="1:16" x14ac:dyDescent="0.3">
      <c r="A225" s="46"/>
      <c r="C225" s="46"/>
      <c r="D225" s="47"/>
      <c r="E225" s="48"/>
      <c r="F225" s="47"/>
      <c r="G225" s="37"/>
      <c r="H225" s="67"/>
      <c r="I225" s="47"/>
      <c r="J225" s="39"/>
      <c r="N225" s="54"/>
      <c r="O225" s="49"/>
      <c r="P225" s="47"/>
    </row>
    <row r="226" spans="1:16" x14ac:dyDescent="0.3">
      <c r="A226" s="46"/>
      <c r="C226" s="46"/>
      <c r="D226" s="47"/>
      <c r="E226" s="48"/>
      <c r="F226" s="47"/>
      <c r="G226" s="37"/>
      <c r="H226" s="67"/>
      <c r="I226" s="47"/>
      <c r="J226" s="39"/>
      <c r="N226" s="54"/>
      <c r="O226" s="49"/>
      <c r="P226" s="47"/>
    </row>
    <row r="227" spans="1:16" x14ac:dyDescent="0.3">
      <c r="A227" s="46"/>
      <c r="C227" s="46"/>
      <c r="D227" s="47"/>
      <c r="E227" s="48"/>
      <c r="F227" s="47"/>
      <c r="G227" s="37"/>
      <c r="H227" s="67"/>
      <c r="I227" s="47"/>
      <c r="J227" s="39"/>
      <c r="N227" s="54"/>
      <c r="O227" s="49"/>
    </row>
    <row r="228" spans="1:16" x14ac:dyDescent="0.3">
      <c r="A228" s="46"/>
      <c r="C228" s="46"/>
      <c r="D228" s="47"/>
      <c r="E228" s="48"/>
      <c r="F228" s="47"/>
      <c r="G228" s="37"/>
      <c r="H228" s="67"/>
      <c r="I228" s="47"/>
      <c r="J228" s="39"/>
      <c r="N228" s="54"/>
      <c r="O228" s="49"/>
    </row>
    <row r="229" spans="1:16" x14ac:dyDescent="0.3">
      <c r="A229" s="46"/>
      <c r="C229" s="46"/>
      <c r="D229" s="47"/>
      <c r="E229" s="48"/>
      <c r="F229" s="47"/>
      <c r="G229" s="37"/>
      <c r="H229" s="67"/>
      <c r="I229" s="47"/>
      <c r="J229" s="39"/>
      <c r="N229" s="54"/>
      <c r="O229" s="49"/>
      <c r="P229" s="47"/>
    </row>
    <row r="230" spans="1:16" x14ac:dyDescent="0.3">
      <c r="A230" s="46"/>
      <c r="C230" s="46"/>
      <c r="D230" s="47"/>
      <c r="E230" s="48"/>
      <c r="F230" s="47"/>
      <c r="G230" s="37"/>
      <c r="H230" s="67"/>
      <c r="I230" s="47"/>
      <c r="J230" s="39"/>
      <c r="N230" s="54"/>
      <c r="O230" s="49"/>
      <c r="P230" s="47"/>
    </row>
    <row r="231" spans="1:16" x14ac:dyDescent="0.3">
      <c r="A231" s="46"/>
      <c r="C231" s="46"/>
      <c r="D231" s="47"/>
      <c r="E231" s="48"/>
      <c r="F231" s="47"/>
      <c r="G231" s="37"/>
      <c r="H231" s="67"/>
      <c r="I231" s="47"/>
      <c r="J231" s="39"/>
      <c r="N231" s="54"/>
      <c r="O231" s="49"/>
      <c r="P231" s="47"/>
    </row>
    <row r="232" spans="1:16" x14ac:dyDescent="0.3">
      <c r="A232" s="46"/>
      <c r="C232" s="46"/>
      <c r="D232" s="47"/>
      <c r="E232" s="48"/>
      <c r="F232" s="47"/>
      <c r="G232" s="37"/>
      <c r="H232" s="67"/>
      <c r="I232" s="47"/>
      <c r="J232" s="39"/>
      <c r="N232" s="54"/>
      <c r="O232" s="49"/>
      <c r="P232" s="47"/>
    </row>
    <row r="233" spans="1:16" x14ac:dyDescent="0.3">
      <c r="A233" s="46"/>
      <c r="C233" s="46"/>
      <c r="D233" s="37"/>
      <c r="E233" s="40"/>
      <c r="F233" s="37"/>
      <c r="G233" s="37"/>
      <c r="H233" s="67"/>
      <c r="I233" s="37"/>
      <c r="J233" s="39"/>
      <c r="N233" s="54"/>
      <c r="O233" s="44"/>
      <c r="P233" s="37"/>
    </row>
    <row r="234" spans="1:16" x14ac:dyDescent="0.3">
      <c r="A234" s="46"/>
      <c r="C234" s="46"/>
      <c r="D234" s="47"/>
      <c r="E234" s="48"/>
      <c r="F234" s="47"/>
      <c r="G234" s="37"/>
      <c r="H234" s="67"/>
      <c r="I234" s="47"/>
      <c r="J234" s="39"/>
      <c r="N234" s="54"/>
      <c r="O234" s="49"/>
      <c r="P234" s="47"/>
    </row>
    <row r="235" spans="1:16" x14ac:dyDescent="0.3">
      <c r="A235" s="46"/>
      <c r="C235" s="46"/>
      <c r="D235" s="47"/>
      <c r="E235" s="48"/>
      <c r="F235" s="47"/>
      <c r="G235" s="37"/>
      <c r="H235" s="67"/>
      <c r="I235" s="47"/>
      <c r="J235" s="39"/>
      <c r="N235" s="54"/>
      <c r="O235" s="49"/>
      <c r="P235" s="47"/>
    </row>
    <row r="236" spans="1:16" x14ac:dyDescent="0.3">
      <c r="A236" s="46"/>
      <c r="C236" s="46"/>
      <c r="D236" s="47"/>
      <c r="E236" s="48"/>
      <c r="F236" s="47"/>
      <c r="G236" s="37"/>
      <c r="H236" s="67"/>
      <c r="I236" s="47"/>
      <c r="J236" s="39"/>
      <c r="N236" s="54"/>
      <c r="O236" s="49"/>
      <c r="P236" s="47"/>
    </row>
    <row r="237" spans="1:16" x14ac:dyDescent="0.3">
      <c r="A237" s="46"/>
      <c r="C237" s="46"/>
      <c r="D237" s="47"/>
      <c r="E237" s="48"/>
      <c r="F237" s="47"/>
      <c r="G237" s="37"/>
      <c r="H237" s="67"/>
      <c r="I237" s="47"/>
      <c r="J237" s="39"/>
      <c r="N237" s="54"/>
      <c r="O237" s="49"/>
    </row>
    <row r="238" spans="1:16" x14ac:dyDescent="0.3">
      <c r="A238" s="46"/>
      <c r="C238" s="46"/>
      <c r="D238" s="47"/>
      <c r="E238" s="48"/>
      <c r="F238" s="47"/>
      <c r="G238" s="37"/>
      <c r="H238" s="67"/>
      <c r="I238" s="47"/>
      <c r="J238" s="39"/>
      <c r="N238" s="54"/>
      <c r="O238" s="49"/>
    </row>
    <row r="239" spans="1:16" x14ac:dyDescent="0.3">
      <c r="A239" s="46"/>
      <c r="C239" s="46"/>
      <c r="D239" s="47"/>
      <c r="E239" s="48"/>
      <c r="F239" s="47"/>
      <c r="G239" s="37"/>
      <c r="H239" s="67"/>
      <c r="I239" s="47"/>
      <c r="J239" s="39"/>
      <c r="N239" s="54"/>
      <c r="O239" s="49"/>
      <c r="P239" s="47"/>
    </row>
    <row r="240" spans="1:16" x14ac:dyDescent="0.3">
      <c r="A240" s="46"/>
      <c r="C240" s="46"/>
      <c r="D240" s="47"/>
      <c r="E240" s="48"/>
      <c r="F240" s="47"/>
      <c r="G240" s="37"/>
      <c r="H240" s="67"/>
      <c r="I240" s="47"/>
      <c r="J240" s="39"/>
      <c r="N240" s="54"/>
      <c r="O240" s="49"/>
    </row>
    <row r="241" spans="1:16" x14ac:dyDescent="0.3">
      <c r="A241" s="46"/>
      <c r="C241" s="46"/>
      <c r="D241" s="47"/>
      <c r="E241" s="48"/>
      <c r="F241" s="47"/>
      <c r="G241" s="37"/>
      <c r="H241" s="67"/>
      <c r="I241" s="47"/>
      <c r="J241" s="39"/>
      <c r="N241" s="54"/>
      <c r="O241" s="49"/>
    </row>
    <row r="242" spans="1:16" x14ac:dyDescent="0.3">
      <c r="A242" s="46"/>
      <c r="C242" s="46"/>
      <c r="D242" s="47"/>
      <c r="E242" s="48"/>
      <c r="F242" s="47"/>
      <c r="G242" s="37"/>
      <c r="H242" s="67"/>
      <c r="I242" s="47"/>
      <c r="J242" s="39"/>
      <c r="N242" s="54"/>
      <c r="O242" s="49"/>
    </row>
    <row r="243" spans="1:16" x14ac:dyDescent="0.3">
      <c r="A243" s="46"/>
      <c r="C243" s="46"/>
      <c r="D243" s="47"/>
      <c r="E243" s="48"/>
      <c r="F243" s="47"/>
      <c r="G243" s="37"/>
      <c r="H243" s="67"/>
      <c r="I243" s="47"/>
      <c r="J243" s="39"/>
      <c r="N243" s="54"/>
      <c r="O243" s="49"/>
    </row>
    <row r="244" spans="1:16" x14ac:dyDescent="0.3">
      <c r="A244" s="46"/>
      <c r="C244" s="46"/>
      <c r="D244" s="37"/>
      <c r="E244" s="40"/>
      <c r="F244" s="37"/>
      <c r="G244" s="37"/>
      <c r="H244" s="67"/>
      <c r="I244" s="37"/>
      <c r="J244" s="39"/>
      <c r="N244" s="54"/>
      <c r="O244" s="44"/>
      <c r="P244" s="37"/>
    </row>
    <row r="245" spans="1:16" x14ac:dyDescent="0.3">
      <c r="A245" s="46"/>
      <c r="C245" s="46"/>
      <c r="D245" s="47"/>
      <c r="E245" s="48"/>
      <c r="F245" s="47"/>
      <c r="G245" s="37"/>
      <c r="H245" s="67"/>
      <c r="I245" s="47"/>
      <c r="J245" s="39"/>
      <c r="N245" s="54"/>
      <c r="O245" s="49"/>
    </row>
    <row r="246" spans="1:16" x14ac:dyDescent="0.3">
      <c r="A246" s="46"/>
      <c r="C246" s="46"/>
      <c r="D246" s="37"/>
      <c r="E246" s="40"/>
      <c r="F246" s="37"/>
      <c r="G246" s="37"/>
      <c r="H246" s="67"/>
      <c r="I246" s="37"/>
      <c r="J246" s="39"/>
      <c r="N246" s="54"/>
      <c r="O246" s="44"/>
      <c r="P246" s="37"/>
    </row>
    <row r="247" spans="1:16" x14ac:dyDescent="0.3">
      <c r="A247" s="46"/>
      <c r="C247" s="46"/>
      <c r="D247" s="47"/>
      <c r="E247" s="48"/>
      <c r="F247" s="47"/>
      <c r="G247" s="37"/>
      <c r="H247" s="67"/>
      <c r="I247" s="47"/>
      <c r="J247" s="39"/>
      <c r="N247" s="54"/>
      <c r="O247" s="49"/>
    </row>
    <row r="248" spans="1:16" x14ac:dyDescent="0.3">
      <c r="A248" s="46"/>
      <c r="C248" s="46"/>
      <c r="D248" s="47"/>
      <c r="E248" s="48"/>
      <c r="F248" s="47"/>
      <c r="G248" s="37"/>
      <c r="H248" s="67"/>
      <c r="I248" s="47"/>
      <c r="J248" s="39"/>
      <c r="N248" s="54"/>
      <c r="O248" s="49"/>
      <c r="P248" s="47"/>
    </row>
    <row r="249" spans="1:16" x14ac:dyDescent="0.3">
      <c r="A249" s="46"/>
      <c r="C249" s="46"/>
      <c r="D249" s="47"/>
      <c r="E249" s="48"/>
      <c r="F249" s="47"/>
      <c r="G249" s="37"/>
      <c r="H249" s="67"/>
      <c r="I249" s="47"/>
      <c r="J249" s="39"/>
      <c r="N249" s="54"/>
      <c r="O249" s="49"/>
    </row>
    <row r="250" spans="1:16" x14ac:dyDescent="0.3">
      <c r="A250" s="46"/>
      <c r="C250" s="46"/>
      <c r="D250" s="47"/>
      <c r="E250" s="48"/>
      <c r="F250" s="47"/>
      <c r="G250" s="37"/>
      <c r="H250" s="67"/>
      <c r="I250" s="47"/>
      <c r="J250" s="39"/>
      <c r="N250" s="54"/>
      <c r="O250" s="49"/>
      <c r="P250" s="47"/>
    </row>
    <row r="251" spans="1:16" x14ac:dyDescent="0.3">
      <c r="A251" s="46"/>
      <c r="C251" s="46"/>
      <c r="D251" s="47"/>
      <c r="E251" s="48"/>
      <c r="F251" s="47"/>
      <c r="G251" s="37"/>
      <c r="H251" s="67"/>
      <c r="I251" s="47"/>
      <c r="J251" s="39"/>
      <c r="N251" s="54"/>
      <c r="O251" s="49"/>
      <c r="P251" s="47"/>
    </row>
    <row r="252" spans="1:16" x14ac:dyDescent="0.3">
      <c r="A252" s="46"/>
      <c r="C252" s="46"/>
      <c r="D252" s="47"/>
      <c r="E252" s="48"/>
      <c r="F252" s="47"/>
      <c r="G252" s="37"/>
      <c r="H252" s="67"/>
      <c r="I252" s="47"/>
      <c r="J252" s="39"/>
      <c r="N252" s="54"/>
      <c r="O252" s="49"/>
    </row>
    <row r="253" spans="1:16" x14ac:dyDescent="0.3">
      <c r="A253" s="46"/>
      <c r="C253" s="46"/>
      <c r="D253" s="47"/>
      <c r="E253" s="48"/>
      <c r="F253" s="47"/>
      <c r="G253" s="37"/>
      <c r="H253" s="67"/>
      <c r="I253" s="47"/>
      <c r="J253" s="39"/>
      <c r="N253" s="54"/>
      <c r="O253" s="49"/>
    </row>
    <row r="254" spans="1:16" x14ac:dyDescent="0.3">
      <c r="A254" s="46"/>
      <c r="C254" s="46"/>
      <c r="D254" s="47"/>
      <c r="E254" s="48"/>
      <c r="F254" s="47"/>
      <c r="G254" s="37"/>
      <c r="H254" s="67"/>
      <c r="I254" s="47"/>
      <c r="J254" s="39"/>
      <c r="N254" s="54"/>
      <c r="O254" s="49"/>
      <c r="P254" s="47"/>
    </row>
    <row r="255" spans="1:16" x14ac:dyDescent="0.3">
      <c r="A255" s="46"/>
      <c r="C255" s="46"/>
      <c r="D255" s="37"/>
      <c r="E255" s="40"/>
      <c r="F255" s="37"/>
      <c r="G255" s="37"/>
      <c r="H255" s="67"/>
      <c r="I255" s="37"/>
      <c r="J255" s="39"/>
      <c r="N255" s="54"/>
      <c r="O255" s="44"/>
      <c r="P255" s="37"/>
    </row>
    <row r="256" spans="1:16" x14ac:dyDescent="0.3">
      <c r="A256" s="46"/>
      <c r="C256" s="46"/>
      <c r="D256" s="47"/>
      <c r="E256" s="48"/>
      <c r="F256" s="47"/>
      <c r="G256" s="37"/>
      <c r="H256" s="67"/>
      <c r="I256" s="47"/>
      <c r="J256" s="39"/>
      <c r="N256" s="54"/>
      <c r="O256" s="49"/>
    </row>
    <row r="257" spans="1:16" x14ac:dyDescent="0.3">
      <c r="A257" s="46"/>
      <c r="C257" s="46"/>
      <c r="D257" s="47"/>
      <c r="E257" s="48"/>
      <c r="F257" s="47"/>
      <c r="G257" s="37"/>
      <c r="H257" s="67"/>
      <c r="I257" s="47"/>
      <c r="J257" s="39"/>
      <c r="N257" s="54"/>
      <c r="O257" s="49"/>
      <c r="P257" s="47"/>
    </row>
    <row r="258" spans="1:16" x14ac:dyDescent="0.3">
      <c r="A258" s="46"/>
      <c r="C258" s="46"/>
      <c r="D258" s="47"/>
      <c r="E258" s="48"/>
      <c r="F258" s="47"/>
      <c r="G258" s="37"/>
      <c r="H258" s="67"/>
      <c r="I258" s="47"/>
      <c r="J258" s="39"/>
      <c r="N258" s="54"/>
      <c r="O258" s="49"/>
      <c r="P258" s="47"/>
    </row>
    <row r="259" spans="1:16" x14ac:dyDescent="0.3">
      <c r="A259" s="46"/>
      <c r="C259" s="46"/>
      <c r="D259" s="47"/>
      <c r="E259" s="48"/>
      <c r="F259" s="47"/>
      <c r="G259" s="37"/>
      <c r="H259" s="67"/>
      <c r="I259" s="47"/>
      <c r="J259" s="39"/>
      <c r="N259" s="54"/>
      <c r="O259" s="49"/>
      <c r="P259" s="47"/>
    </row>
    <row r="260" spans="1:16" x14ac:dyDescent="0.3">
      <c r="A260" s="46"/>
      <c r="C260" s="46"/>
      <c r="D260" s="47"/>
      <c r="E260" s="48"/>
      <c r="F260" s="47"/>
      <c r="G260" s="37"/>
      <c r="H260" s="67"/>
      <c r="I260" s="47"/>
      <c r="J260" s="39"/>
      <c r="N260" s="54"/>
      <c r="O260" s="49"/>
      <c r="P260" s="47"/>
    </row>
    <row r="261" spans="1:16" x14ac:dyDescent="0.3">
      <c r="A261" s="46"/>
      <c r="C261" s="46"/>
      <c r="D261" s="37"/>
      <c r="E261" s="40"/>
      <c r="F261" s="47"/>
      <c r="G261" s="37"/>
      <c r="H261" s="67"/>
      <c r="I261" s="37"/>
      <c r="J261" s="39"/>
      <c r="N261" s="54"/>
      <c r="O261" s="44"/>
      <c r="P261" s="37"/>
    </row>
    <row r="262" spans="1:16" x14ac:dyDescent="0.3">
      <c r="A262" s="46"/>
      <c r="C262" s="46"/>
      <c r="D262" s="47"/>
      <c r="E262" s="48"/>
      <c r="F262" s="47"/>
      <c r="G262" s="37"/>
      <c r="H262" s="67"/>
      <c r="I262" s="47"/>
      <c r="J262" s="39"/>
      <c r="N262" s="54"/>
      <c r="O262" s="49"/>
      <c r="P262" s="47"/>
    </row>
    <row r="263" spans="1:16" x14ac:dyDescent="0.3">
      <c r="A263" s="46"/>
      <c r="C263" s="46"/>
      <c r="D263" s="47"/>
      <c r="E263" s="48"/>
      <c r="F263" s="47"/>
      <c r="G263" s="37"/>
      <c r="H263" s="67"/>
      <c r="I263" s="47"/>
      <c r="J263" s="39"/>
      <c r="N263" s="54"/>
      <c r="O263" s="49"/>
      <c r="P263" s="47"/>
    </row>
    <row r="264" spans="1:16" x14ac:dyDescent="0.3">
      <c r="A264" s="46"/>
      <c r="C264" s="46"/>
      <c r="D264" s="47"/>
      <c r="E264" s="48"/>
      <c r="F264" s="47"/>
      <c r="G264" s="37"/>
      <c r="H264" s="67"/>
      <c r="I264" s="47"/>
      <c r="J264" s="39"/>
      <c r="N264" s="54"/>
      <c r="O264" s="49"/>
      <c r="P264" s="47"/>
    </row>
    <row r="265" spans="1:16" x14ac:dyDescent="0.3">
      <c r="A265" s="46"/>
      <c r="C265" s="46"/>
      <c r="D265" s="37"/>
      <c r="E265" s="40"/>
      <c r="F265" s="47"/>
      <c r="G265" s="37"/>
      <c r="H265" s="67"/>
      <c r="I265" s="37"/>
      <c r="J265" s="39"/>
      <c r="N265" s="54"/>
      <c r="O265" s="44"/>
      <c r="P265" s="37"/>
    </row>
    <row r="266" spans="1:16" x14ac:dyDescent="0.3">
      <c r="A266" s="46"/>
      <c r="C266" s="46"/>
      <c r="D266" s="47"/>
      <c r="E266" s="48"/>
      <c r="F266" s="47"/>
      <c r="G266" s="37"/>
      <c r="H266" s="67"/>
      <c r="I266" s="47"/>
      <c r="J266" s="39"/>
      <c r="N266" s="54"/>
      <c r="O266" s="49"/>
      <c r="P266" s="47"/>
    </row>
    <row r="267" spans="1:16" x14ac:dyDescent="0.3">
      <c r="A267" s="46"/>
      <c r="C267" s="46"/>
      <c r="D267" s="37"/>
      <c r="E267" s="40"/>
      <c r="F267" s="37"/>
      <c r="G267" s="37"/>
      <c r="H267" s="67"/>
      <c r="I267" s="37"/>
      <c r="J267" s="39"/>
      <c r="N267" s="54"/>
      <c r="O267" s="44"/>
      <c r="P267" s="37"/>
    </row>
    <row r="268" spans="1:16" x14ac:dyDescent="0.3">
      <c r="A268" s="46"/>
      <c r="C268" s="46"/>
      <c r="D268" s="37"/>
      <c r="E268" s="40"/>
      <c r="F268" s="37"/>
      <c r="G268" s="37"/>
      <c r="H268" s="67"/>
      <c r="I268" s="37"/>
      <c r="J268" s="39"/>
      <c r="N268" s="54"/>
      <c r="O268" s="44"/>
      <c r="P268" s="37"/>
    </row>
    <row r="269" spans="1:16" x14ac:dyDescent="0.3">
      <c r="A269" s="46"/>
      <c r="C269" s="46"/>
      <c r="D269" s="47"/>
      <c r="E269" s="48"/>
      <c r="F269" s="47"/>
      <c r="G269" s="37"/>
      <c r="H269" s="67"/>
      <c r="I269" s="37"/>
      <c r="J269" s="39"/>
      <c r="N269" s="54"/>
      <c r="O269" s="49"/>
      <c r="P269" s="47"/>
    </row>
    <row r="270" spans="1:16" x14ac:dyDescent="0.3">
      <c r="A270" s="46"/>
      <c r="C270" s="46"/>
      <c r="D270" s="47"/>
      <c r="E270" s="48"/>
      <c r="F270" s="47"/>
      <c r="G270" s="37"/>
      <c r="H270" s="67"/>
      <c r="I270" s="37"/>
      <c r="J270" s="39"/>
      <c r="N270" s="54"/>
      <c r="O270" s="49"/>
      <c r="P270" s="47"/>
    </row>
    <row r="271" spans="1:16" x14ac:dyDescent="0.3">
      <c r="A271" s="46"/>
      <c r="C271" s="46"/>
      <c r="D271" s="47"/>
      <c r="E271" s="48"/>
      <c r="F271" s="47"/>
      <c r="G271" s="37"/>
      <c r="H271" s="67"/>
      <c r="I271" s="37"/>
      <c r="J271" s="39"/>
      <c r="N271" s="54"/>
      <c r="O271" s="49"/>
      <c r="P271" s="47"/>
    </row>
    <row r="272" spans="1:16" x14ac:dyDescent="0.3">
      <c r="A272" s="46"/>
      <c r="C272" s="46"/>
      <c r="D272" s="47"/>
      <c r="E272" s="48"/>
      <c r="F272" s="47"/>
      <c r="G272" s="37"/>
      <c r="H272" s="67"/>
      <c r="I272" s="47"/>
      <c r="J272" s="39"/>
      <c r="N272" s="54"/>
      <c r="O272" s="49"/>
      <c r="P272" s="47"/>
    </row>
    <row r="273" spans="1:16" x14ac:dyDescent="0.3">
      <c r="A273" s="46"/>
      <c r="C273" s="46"/>
      <c r="D273" s="47"/>
      <c r="E273" s="48"/>
      <c r="F273" s="47"/>
      <c r="G273" s="37"/>
      <c r="H273" s="67"/>
      <c r="I273" s="47"/>
      <c r="J273" s="39"/>
      <c r="N273" s="54"/>
      <c r="O273" s="49"/>
      <c r="P273" s="47"/>
    </row>
    <row r="274" spans="1:16" x14ac:dyDescent="0.3">
      <c r="A274" s="46"/>
      <c r="C274" s="46"/>
      <c r="D274" s="47"/>
      <c r="E274" s="48"/>
      <c r="F274" s="47"/>
      <c r="G274" s="37"/>
      <c r="H274" s="67"/>
      <c r="I274" s="47"/>
      <c r="J274" s="39"/>
      <c r="N274" s="54"/>
      <c r="O274" s="49"/>
      <c r="P274" s="47"/>
    </row>
    <row r="275" spans="1:16" x14ac:dyDescent="0.3">
      <c r="A275" s="46"/>
      <c r="C275" s="46"/>
      <c r="D275" s="47"/>
      <c r="E275" s="48"/>
      <c r="F275" s="47"/>
      <c r="G275" s="37"/>
      <c r="H275" s="67"/>
      <c r="I275" s="47"/>
      <c r="J275" s="39"/>
      <c r="N275" s="54"/>
      <c r="O275" s="49"/>
      <c r="P275" s="47"/>
    </row>
    <row r="276" spans="1:16" x14ac:dyDescent="0.3">
      <c r="A276" s="46"/>
      <c r="C276" s="46"/>
      <c r="D276" s="37"/>
      <c r="E276" s="40"/>
      <c r="F276" s="37"/>
      <c r="G276" s="37"/>
      <c r="H276" s="67"/>
      <c r="I276" s="37"/>
      <c r="J276" s="39"/>
      <c r="N276" s="54"/>
      <c r="O276" s="44"/>
      <c r="P276" s="37"/>
    </row>
    <row r="277" spans="1:16" x14ac:dyDescent="0.3">
      <c r="A277" s="46"/>
      <c r="C277" s="46"/>
      <c r="D277" s="37"/>
      <c r="E277" s="40"/>
      <c r="F277" s="37"/>
      <c r="G277" s="37"/>
      <c r="H277" s="67"/>
      <c r="I277" s="37"/>
      <c r="J277" s="39"/>
      <c r="N277" s="54"/>
      <c r="O277" s="44"/>
      <c r="P277" s="37"/>
    </row>
    <row r="278" spans="1:16" x14ac:dyDescent="0.3">
      <c r="A278" s="46"/>
      <c r="C278" s="46"/>
      <c r="D278" s="37"/>
      <c r="E278" s="40"/>
      <c r="F278" s="37"/>
      <c r="G278" s="37"/>
      <c r="H278" s="67"/>
      <c r="I278" s="37"/>
      <c r="J278" s="39"/>
      <c r="N278" s="54"/>
      <c r="O278" s="44"/>
      <c r="P278" s="37"/>
    </row>
    <row r="279" spans="1:16" x14ac:dyDescent="0.3">
      <c r="A279" s="46"/>
      <c r="C279" s="46"/>
      <c r="D279" s="37"/>
      <c r="E279" s="40"/>
      <c r="F279" s="37"/>
      <c r="G279" s="37"/>
      <c r="H279" s="67"/>
      <c r="I279" s="37"/>
      <c r="J279" s="39"/>
      <c r="N279" s="54"/>
      <c r="O279" s="44"/>
      <c r="P279" s="66"/>
    </row>
    <row r="280" spans="1:16" x14ac:dyDescent="0.3">
      <c r="A280" s="46"/>
      <c r="C280" s="46"/>
      <c r="D280" s="47"/>
      <c r="E280" s="40"/>
      <c r="F280" s="47"/>
      <c r="G280" s="37"/>
      <c r="H280" s="67"/>
      <c r="I280" s="47"/>
      <c r="J280" s="39"/>
      <c r="N280" s="54"/>
      <c r="O280" s="49"/>
    </row>
    <row r="281" spans="1:16" x14ac:dyDescent="0.3">
      <c r="A281" s="46"/>
      <c r="C281" s="46"/>
      <c r="D281" s="47"/>
      <c r="E281" s="40"/>
      <c r="F281" s="47"/>
      <c r="G281" s="37"/>
      <c r="H281" s="67"/>
      <c r="I281" s="47"/>
      <c r="J281" s="39"/>
      <c r="N281" s="54"/>
      <c r="O281" s="49"/>
    </row>
    <row r="282" spans="1:16" x14ac:dyDescent="0.3">
      <c r="A282" s="46"/>
      <c r="C282" s="46"/>
      <c r="D282" s="47"/>
      <c r="E282" s="48"/>
      <c r="F282" s="47"/>
      <c r="G282" s="37"/>
      <c r="H282" s="67"/>
      <c r="I282" s="47"/>
      <c r="J282" s="39"/>
      <c r="N282" s="54"/>
      <c r="O282" s="49"/>
      <c r="P282" s="47"/>
    </row>
    <row r="283" spans="1:16" x14ac:dyDescent="0.3">
      <c r="A283" s="46"/>
      <c r="C283" s="46"/>
      <c r="D283" s="47"/>
      <c r="E283" s="48"/>
      <c r="F283" s="47"/>
      <c r="G283" s="37"/>
      <c r="H283" s="67"/>
      <c r="I283" s="47"/>
      <c r="J283" s="39"/>
      <c r="N283" s="54"/>
      <c r="O283" s="49"/>
      <c r="P283" s="47"/>
    </row>
    <row r="284" spans="1:16" x14ac:dyDescent="0.3">
      <c r="A284" s="46"/>
      <c r="C284" s="46"/>
      <c r="D284" s="47"/>
      <c r="E284" s="48"/>
      <c r="F284" s="47"/>
      <c r="G284" s="37"/>
      <c r="H284" s="67"/>
      <c r="I284" s="47"/>
      <c r="J284" s="39"/>
      <c r="N284" s="54"/>
      <c r="O284" s="49"/>
      <c r="P284" s="47"/>
    </row>
    <row r="285" spans="1:16" x14ac:dyDescent="0.3">
      <c r="A285" s="46"/>
      <c r="C285" s="46"/>
      <c r="D285" s="47"/>
      <c r="E285" s="48"/>
      <c r="F285" s="47"/>
      <c r="G285" s="37"/>
      <c r="H285" s="67"/>
      <c r="I285" s="47"/>
      <c r="J285" s="39"/>
      <c r="N285" s="54"/>
      <c r="O285" s="49"/>
      <c r="P285" s="47"/>
    </row>
    <row r="286" spans="1:16" x14ac:dyDescent="0.3">
      <c r="A286" s="46"/>
      <c r="C286" s="46"/>
      <c r="D286" s="47"/>
      <c r="E286" s="48"/>
      <c r="F286" s="47"/>
      <c r="G286" s="37"/>
      <c r="H286" s="67"/>
      <c r="I286" s="47"/>
      <c r="J286" s="39"/>
      <c r="N286" s="54"/>
      <c r="O286" s="49"/>
      <c r="P286" s="47"/>
    </row>
    <row r="287" spans="1:16" x14ac:dyDescent="0.3">
      <c r="A287" s="46"/>
      <c r="C287" s="46"/>
      <c r="D287" s="47"/>
      <c r="E287" s="48"/>
      <c r="F287" s="47"/>
      <c r="G287" s="37"/>
      <c r="H287" s="67"/>
      <c r="I287" s="47"/>
      <c r="J287" s="39"/>
      <c r="N287" s="54"/>
      <c r="O287" s="49"/>
      <c r="P287" s="47"/>
    </row>
    <row r="288" spans="1:16" x14ac:dyDescent="0.3">
      <c r="A288" s="46"/>
      <c r="C288" s="46"/>
      <c r="D288" s="37"/>
      <c r="E288" s="40"/>
      <c r="F288" s="47"/>
      <c r="G288" s="37"/>
      <c r="H288" s="67"/>
      <c r="I288" s="37"/>
      <c r="J288" s="39"/>
      <c r="N288" s="54"/>
      <c r="O288" s="44"/>
      <c r="P288" s="66"/>
    </row>
    <row r="289" spans="1:16" x14ac:dyDescent="0.3">
      <c r="A289" s="46"/>
      <c r="C289" s="46"/>
      <c r="D289" s="47"/>
      <c r="E289" s="40"/>
      <c r="F289" s="47"/>
      <c r="G289" s="37"/>
      <c r="H289" s="67"/>
      <c r="I289" s="37"/>
      <c r="J289" s="39"/>
      <c r="N289" s="54"/>
      <c r="O289" s="44"/>
      <c r="P289" s="37"/>
    </row>
    <row r="290" spans="1:16" x14ac:dyDescent="0.3">
      <c r="A290" s="46"/>
      <c r="C290" s="46"/>
      <c r="D290" s="47"/>
      <c r="E290" s="40"/>
      <c r="F290" s="47"/>
      <c r="G290" s="37"/>
      <c r="H290" s="67"/>
      <c r="I290" s="47"/>
      <c r="J290" s="39"/>
      <c r="N290" s="54"/>
      <c r="O290" s="49"/>
    </row>
    <row r="291" spans="1:16" x14ac:dyDescent="0.3">
      <c r="A291" s="46"/>
      <c r="C291" s="46"/>
      <c r="D291" s="47"/>
      <c r="E291" s="48"/>
      <c r="F291" s="47"/>
      <c r="G291" s="37"/>
      <c r="H291" s="67"/>
      <c r="I291" s="47"/>
      <c r="J291" s="39"/>
      <c r="N291" s="54"/>
      <c r="O291" s="49"/>
    </row>
    <row r="292" spans="1:16" x14ac:dyDescent="0.3">
      <c r="A292" s="46"/>
      <c r="C292" s="46"/>
      <c r="D292" s="47"/>
      <c r="E292" s="48"/>
      <c r="F292" s="47"/>
      <c r="G292" s="37"/>
      <c r="H292" s="67"/>
      <c r="I292" s="47"/>
      <c r="J292" s="39"/>
      <c r="N292" s="54"/>
      <c r="O292" s="49"/>
      <c r="P292" s="47"/>
    </row>
    <row r="293" spans="1:16" x14ac:dyDescent="0.3">
      <c r="A293" s="46"/>
      <c r="C293" s="46"/>
      <c r="D293" s="47"/>
      <c r="E293" s="48"/>
      <c r="F293" s="47"/>
      <c r="G293" s="47"/>
      <c r="H293" s="67"/>
      <c r="I293" s="47"/>
      <c r="J293" s="39"/>
      <c r="N293" s="54"/>
      <c r="O293" s="49"/>
      <c r="P293" s="47"/>
    </row>
    <row r="294" spans="1:16" x14ac:dyDescent="0.3">
      <c r="A294" s="46"/>
      <c r="C294" s="46"/>
      <c r="D294" s="47"/>
      <c r="E294" s="48"/>
      <c r="F294" s="47"/>
      <c r="G294" s="37"/>
      <c r="H294" s="67"/>
      <c r="I294" s="47"/>
      <c r="J294" s="39"/>
      <c r="N294" s="54"/>
      <c r="O294" s="49"/>
      <c r="P294" s="47"/>
    </row>
    <row r="295" spans="1:16" x14ac:dyDescent="0.3">
      <c r="A295" s="46"/>
      <c r="C295" s="46"/>
      <c r="D295" s="47"/>
      <c r="E295" s="48"/>
      <c r="F295" s="47"/>
      <c r="G295" s="37"/>
      <c r="H295" s="67"/>
      <c r="I295" s="47"/>
      <c r="J295" s="39"/>
      <c r="N295" s="54"/>
      <c r="O295" s="49"/>
      <c r="P295" s="47"/>
    </row>
    <row r="296" spans="1:16" x14ac:dyDescent="0.3">
      <c r="A296" s="46"/>
      <c r="C296" s="46"/>
      <c r="D296" s="47"/>
      <c r="E296" s="48"/>
      <c r="F296" s="47"/>
      <c r="G296" s="37"/>
      <c r="H296" s="67"/>
      <c r="I296" s="47"/>
      <c r="J296" s="39"/>
      <c r="N296" s="54"/>
      <c r="O296" s="49"/>
      <c r="P296" s="47"/>
    </row>
    <row r="297" spans="1:16" x14ac:dyDescent="0.3">
      <c r="A297" s="46"/>
      <c r="C297" s="46"/>
      <c r="D297" s="47"/>
      <c r="E297" s="48"/>
      <c r="F297" s="47"/>
      <c r="G297" s="37"/>
      <c r="H297" s="67"/>
      <c r="I297" s="47"/>
      <c r="J297" s="39"/>
      <c r="N297" s="54"/>
      <c r="O297" s="49"/>
      <c r="P297" s="47"/>
    </row>
    <row r="298" spans="1:16" x14ac:dyDescent="0.3">
      <c r="A298" s="46"/>
      <c r="C298" s="46"/>
      <c r="D298" s="47"/>
      <c r="E298" s="48"/>
      <c r="F298" s="47"/>
      <c r="G298" s="37"/>
      <c r="H298" s="67"/>
      <c r="I298" s="47"/>
      <c r="J298" s="39"/>
      <c r="N298" s="54"/>
      <c r="O298" s="49"/>
      <c r="P298" s="47"/>
    </row>
    <row r="299" spans="1:16" x14ac:dyDescent="0.3">
      <c r="A299" s="46"/>
      <c r="C299" s="46"/>
      <c r="D299" s="47"/>
      <c r="E299" s="48"/>
      <c r="F299" s="47"/>
      <c r="G299" s="37"/>
      <c r="H299" s="67"/>
      <c r="I299" s="47"/>
      <c r="J299" s="39"/>
      <c r="N299" s="54"/>
      <c r="O299" s="49"/>
      <c r="P299" s="47"/>
    </row>
    <row r="300" spans="1:16" x14ac:dyDescent="0.3">
      <c r="A300" s="46"/>
      <c r="C300" s="46"/>
      <c r="D300" s="37"/>
      <c r="E300" s="40"/>
      <c r="F300" s="47"/>
      <c r="G300" s="37"/>
      <c r="H300" s="67"/>
      <c r="I300" s="47"/>
      <c r="J300" s="39"/>
      <c r="N300" s="54"/>
      <c r="O300" s="44"/>
      <c r="P300" s="66"/>
    </row>
    <row r="301" spans="1:16" x14ac:dyDescent="0.3">
      <c r="A301" s="46"/>
      <c r="C301" s="46"/>
      <c r="D301" s="37"/>
      <c r="E301" s="40"/>
      <c r="F301" s="37"/>
      <c r="G301" s="37"/>
      <c r="H301" s="67"/>
      <c r="I301" s="47"/>
      <c r="J301" s="39"/>
      <c r="N301" s="54"/>
      <c r="O301" s="44"/>
      <c r="P301" s="37"/>
    </row>
    <row r="302" spans="1:16" x14ac:dyDescent="0.3">
      <c r="A302" s="46"/>
      <c r="C302" s="46"/>
      <c r="D302" s="47"/>
      <c r="E302" s="40"/>
      <c r="F302" s="47"/>
      <c r="G302" s="37"/>
      <c r="H302" s="67"/>
      <c r="I302" s="47"/>
      <c r="J302" s="39"/>
      <c r="N302" s="54"/>
      <c r="O302" s="49"/>
    </row>
    <row r="303" spans="1:16" x14ac:dyDescent="0.3">
      <c r="A303" s="46"/>
      <c r="C303" s="46"/>
      <c r="D303" s="47"/>
      <c r="E303" s="40"/>
      <c r="F303" s="47"/>
      <c r="G303" s="37"/>
      <c r="H303" s="67"/>
      <c r="I303" s="47"/>
      <c r="J303" s="39"/>
      <c r="N303" s="54"/>
      <c r="O303" s="49"/>
    </row>
    <row r="304" spans="1:16" x14ac:dyDescent="0.3">
      <c r="A304" s="46"/>
      <c r="C304" s="46"/>
      <c r="D304" s="47"/>
      <c r="E304" s="48"/>
      <c r="F304" s="47"/>
      <c r="G304" s="37"/>
      <c r="H304" s="67"/>
      <c r="I304" s="47"/>
      <c r="J304" s="39"/>
      <c r="N304" s="54"/>
      <c r="O304" s="49"/>
    </row>
    <row r="305" spans="1:16" x14ac:dyDescent="0.3">
      <c r="A305" s="46"/>
      <c r="C305" s="46"/>
      <c r="D305" s="47"/>
      <c r="E305" s="48"/>
      <c r="F305" s="47"/>
      <c r="G305" s="37"/>
      <c r="H305" s="67"/>
      <c r="I305" s="47"/>
      <c r="J305" s="39"/>
      <c r="N305" s="54"/>
      <c r="O305" s="49"/>
      <c r="P305" s="47"/>
    </row>
    <row r="306" spans="1:16" x14ac:dyDescent="0.3">
      <c r="A306" s="46"/>
      <c r="C306" s="46"/>
      <c r="D306" s="47"/>
      <c r="E306" s="48"/>
      <c r="F306" s="47"/>
      <c r="G306" s="37"/>
      <c r="H306" s="67"/>
      <c r="I306" s="47"/>
      <c r="J306" s="39"/>
      <c r="N306" s="54"/>
      <c r="O306" s="49"/>
      <c r="P306" s="47"/>
    </row>
    <row r="307" spans="1:16" x14ac:dyDescent="0.3">
      <c r="A307" s="46"/>
      <c r="C307" s="46"/>
      <c r="D307" s="37"/>
      <c r="E307" s="40"/>
      <c r="F307" s="47"/>
      <c r="G307" s="37"/>
      <c r="H307" s="67"/>
      <c r="I307" s="47"/>
      <c r="J307" s="39"/>
      <c r="N307" s="54"/>
      <c r="O307" s="44"/>
      <c r="P307" s="37"/>
    </row>
    <row r="308" spans="1:16" x14ac:dyDescent="0.3">
      <c r="A308" s="46"/>
      <c r="C308" s="46"/>
      <c r="D308" s="47"/>
      <c r="E308" s="48"/>
      <c r="F308" s="47"/>
      <c r="G308" s="37"/>
      <c r="H308" s="67"/>
      <c r="I308" s="47"/>
      <c r="J308" s="39"/>
      <c r="N308" s="54"/>
      <c r="O308" s="49"/>
      <c r="P308" s="47"/>
    </row>
    <row r="309" spans="1:16" x14ac:dyDescent="0.3">
      <c r="A309" s="46"/>
      <c r="C309" s="46"/>
      <c r="D309" s="47"/>
      <c r="E309" s="48"/>
      <c r="F309" s="47"/>
      <c r="G309" s="37"/>
      <c r="H309" s="67"/>
      <c r="I309" s="47"/>
      <c r="J309" s="39"/>
      <c r="N309" s="54"/>
      <c r="O309" s="49"/>
      <c r="P309" s="47"/>
    </row>
    <row r="310" spans="1:16" x14ac:dyDescent="0.3">
      <c r="A310" s="46"/>
      <c r="C310" s="46"/>
      <c r="D310" s="47"/>
      <c r="E310" s="48"/>
      <c r="F310" s="47"/>
      <c r="G310" s="37"/>
      <c r="H310" s="67"/>
      <c r="I310" s="47"/>
      <c r="J310" s="39"/>
      <c r="N310" s="54"/>
      <c r="O310" s="49"/>
      <c r="P310" s="47"/>
    </row>
    <row r="311" spans="1:16" x14ac:dyDescent="0.3">
      <c r="A311" s="46"/>
      <c r="C311" s="46"/>
      <c r="D311" s="47"/>
      <c r="E311" s="48"/>
      <c r="F311" s="47"/>
      <c r="G311" s="37"/>
      <c r="H311" s="67"/>
      <c r="I311" s="47"/>
      <c r="J311" s="39"/>
      <c r="N311" s="54"/>
      <c r="O311" s="49"/>
      <c r="P311" s="47"/>
    </row>
    <row r="312" spans="1:16" x14ac:dyDescent="0.3">
      <c r="A312" s="46"/>
      <c r="C312" s="46"/>
      <c r="D312" s="47"/>
      <c r="E312" s="48"/>
      <c r="F312" s="47"/>
      <c r="G312" s="37"/>
      <c r="H312" s="67"/>
      <c r="I312" s="47"/>
      <c r="J312" s="39"/>
      <c r="N312" s="54"/>
      <c r="O312" s="49"/>
      <c r="P312" s="47"/>
    </row>
    <row r="313" spans="1:16" x14ac:dyDescent="0.3">
      <c r="A313" s="46"/>
      <c r="C313" s="46"/>
      <c r="D313" s="47"/>
      <c r="E313" s="48"/>
      <c r="F313" s="47"/>
      <c r="G313" s="37"/>
      <c r="H313" s="67"/>
      <c r="I313" s="47"/>
      <c r="J313" s="39"/>
      <c r="N313" s="54"/>
      <c r="O313" s="49"/>
      <c r="P313" s="47"/>
    </row>
    <row r="314" spans="1:16" x14ac:dyDescent="0.3">
      <c r="A314" s="46"/>
      <c r="C314" s="46"/>
      <c r="D314" s="47"/>
      <c r="E314" s="48"/>
      <c r="F314" s="47"/>
      <c r="G314" s="37"/>
      <c r="H314" s="67"/>
      <c r="I314" s="47"/>
      <c r="J314" s="39"/>
      <c r="N314" s="54"/>
      <c r="O314" s="49"/>
      <c r="P314" s="47"/>
    </row>
    <row r="315" spans="1:16" x14ac:dyDescent="0.3">
      <c r="A315" s="46"/>
      <c r="C315" s="46"/>
      <c r="D315" s="47"/>
      <c r="E315" s="48"/>
      <c r="F315" s="47"/>
      <c r="G315" s="37"/>
      <c r="H315" s="67"/>
      <c r="I315" s="47"/>
      <c r="J315" s="39"/>
      <c r="N315" s="54"/>
      <c r="O315" s="49"/>
      <c r="P315" s="66"/>
    </row>
    <row r="316" spans="1:16" x14ac:dyDescent="0.3">
      <c r="A316" s="46"/>
      <c r="C316" s="46"/>
      <c r="D316" s="37"/>
      <c r="E316" s="40"/>
      <c r="F316" s="47"/>
      <c r="G316" s="37"/>
      <c r="H316" s="67"/>
      <c r="I316" s="47"/>
      <c r="J316" s="39"/>
      <c r="N316" s="54"/>
      <c r="O316" s="44"/>
      <c r="P316" s="37"/>
    </row>
    <row r="317" spans="1:16" x14ac:dyDescent="0.3">
      <c r="A317" s="46"/>
      <c r="C317" s="46"/>
      <c r="D317" s="47"/>
      <c r="E317" s="40"/>
      <c r="F317" s="47"/>
      <c r="G317" s="37"/>
      <c r="H317" s="67"/>
      <c r="I317" s="47"/>
      <c r="J317" s="39"/>
      <c r="N317" s="54"/>
      <c r="O317" s="49"/>
    </row>
    <row r="318" spans="1:16" x14ac:dyDescent="0.3">
      <c r="A318" s="46"/>
      <c r="C318" s="46"/>
      <c r="D318" s="47"/>
      <c r="E318" s="40"/>
      <c r="F318" s="47"/>
      <c r="G318" s="37"/>
      <c r="H318" s="67"/>
      <c r="I318" s="47"/>
      <c r="J318" s="39"/>
      <c r="N318" s="54"/>
      <c r="O318" s="49"/>
    </row>
    <row r="319" spans="1:16" x14ac:dyDescent="0.3">
      <c r="A319" s="46"/>
      <c r="C319" s="46"/>
      <c r="D319" s="47"/>
      <c r="E319" s="40"/>
      <c r="F319" s="47"/>
      <c r="G319" s="37"/>
      <c r="H319" s="67"/>
      <c r="I319" s="47"/>
      <c r="J319" s="39"/>
      <c r="N319" s="54"/>
      <c r="O319" s="49"/>
    </row>
    <row r="320" spans="1:16" x14ac:dyDescent="0.3">
      <c r="A320" s="46"/>
      <c r="C320" s="46"/>
      <c r="D320" s="47"/>
      <c r="E320" s="48"/>
      <c r="F320" s="47"/>
      <c r="G320" s="37"/>
      <c r="H320" s="67"/>
      <c r="I320" s="47"/>
      <c r="J320" s="39"/>
      <c r="N320" s="54"/>
      <c r="O320" s="49"/>
    </row>
    <row r="321" spans="1:16" x14ac:dyDescent="0.3">
      <c r="A321" s="47"/>
      <c r="C321" s="46"/>
      <c r="D321" s="47"/>
      <c r="E321" s="40"/>
      <c r="F321" s="47"/>
      <c r="G321" s="37"/>
      <c r="H321" s="67"/>
      <c r="I321" s="47"/>
      <c r="J321" s="39"/>
      <c r="N321" s="54"/>
      <c r="O321" s="49"/>
    </row>
    <row r="322" spans="1:16" x14ac:dyDescent="0.3">
      <c r="A322" s="46"/>
      <c r="C322" s="46"/>
      <c r="D322" s="47"/>
      <c r="E322" s="48"/>
      <c r="F322" s="47"/>
      <c r="G322" s="37"/>
      <c r="H322" s="67"/>
      <c r="I322" s="47"/>
      <c r="J322" s="39"/>
      <c r="N322" s="54"/>
      <c r="O322" s="49"/>
      <c r="P322" s="47"/>
    </row>
    <row r="323" spans="1:16" x14ac:dyDescent="0.3">
      <c r="A323" s="46"/>
      <c r="C323" s="46"/>
      <c r="D323" s="47"/>
      <c r="E323" s="48"/>
      <c r="F323" s="47"/>
      <c r="G323" s="37"/>
      <c r="H323" s="67"/>
      <c r="I323" s="47"/>
      <c r="J323" s="39"/>
      <c r="N323" s="54"/>
      <c r="O323" s="49"/>
      <c r="P323" s="47"/>
    </row>
    <row r="324" spans="1:16" x14ac:dyDescent="0.3">
      <c r="A324" s="46"/>
      <c r="C324" s="46"/>
      <c r="D324" s="47"/>
      <c r="E324" s="48"/>
      <c r="F324" s="47"/>
      <c r="G324" s="37"/>
      <c r="H324" s="67"/>
      <c r="I324" s="47"/>
      <c r="J324" s="39"/>
      <c r="N324" s="54"/>
      <c r="O324" s="49"/>
      <c r="P324" s="47"/>
    </row>
    <row r="325" spans="1:16" x14ac:dyDescent="0.3">
      <c r="A325" s="47"/>
      <c r="C325" s="46"/>
      <c r="D325" s="47"/>
      <c r="E325" s="40"/>
      <c r="F325" s="47"/>
      <c r="G325" s="37"/>
      <c r="H325" s="67"/>
      <c r="I325" s="47"/>
      <c r="J325" s="39"/>
      <c r="N325" s="54"/>
      <c r="O325" s="49"/>
    </row>
    <row r="326" spans="1:16" x14ac:dyDescent="0.3">
      <c r="A326" s="46"/>
      <c r="C326" s="46"/>
      <c r="D326" s="47"/>
      <c r="E326" s="40"/>
      <c r="F326" s="47"/>
      <c r="G326" s="37"/>
      <c r="H326" s="67"/>
      <c r="I326" s="47"/>
      <c r="J326" s="39"/>
      <c r="N326" s="54"/>
      <c r="O326" s="49"/>
    </row>
    <row r="327" spans="1:16" x14ac:dyDescent="0.3">
      <c r="A327" s="46"/>
      <c r="C327" s="46"/>
      <c r="D327" s="37"/>
      <c r="E327" s="40"/>
      <c r="F327" s="47"/>
      <c r="G327" s="37"/>
      <c r="H327" s="67"/>
      <c r="I327" s="47"/>
      <c r="J327" s="39"/>
      <c r="N327" s="54"/>
      <c r="O327" s="44"/>
      <c r="P327" s="66"/>
    </row>
    <row r="328" spans="1:16" x14ac:dyDescent="0.3">
      <c r="A328" s="46"/>
      <c r="C328" s="46"/>
      <c r="D328" s="47"/>
      <c r="E328" s="48"/>
      <c r="F328" s="47"/>
      <c r="G328" s="37"/>
      <c r="H328" s="67"/>
      <c r="I328" s="47"/>
      <c r="J328" s="39"/>
      <c r="N328" s="54"/>
      <c r="O328" s="49"/>
      <c r="P328" s="47"/>
    </row>
    <row r="329" spans="1:16" x14ac:dyDescent="0.3">
      <c r="A329" s="46"/>
      <c r="C329" s="46"/>
      <c r="D329" s="47"/>
      <c r="E329" s="40"/>
      <c r="F329" s="47"/>
      <c r="G329" s="37"/>
      <c r="H329" s="67"/>
      <c r="I329" s="47"/>
      <c r="J329" s="39"/>
      <c r="N329" s="54"/>
      <c r="O329" s="49"/>
    </row>
    <row r="330" spans="1:16" x14ac:dyDescent="0.3">
      <c r="A330" s="46"/>
      <c r="C330" s="46"/>
      <c r="D330" s="47"/>
      <c r="E330" s="48"/>
      <c r="F330" s="47"/>
      <c r="G330" s="37"/>
      <c r="H330" s="67"/>
      <c r="I330" s="47"/>
      <c r="J330" s="39"/>
      <c r="N330" s="54"/>
      <c r="O330" s="49"/>
      <c r="P330" s="47"/>
    </row>
    <row r="331" spans="1:16" x14ac:dyDescent="0.3">
      <c r="A331" s="46"/>
      <c r="C331" s="46"/>
      <c r="D331" s="37"/>
      <c r="E331" s="40"/>
      <c r="F331" s="37"/>
      <c r="G331" s="37"/>
      <c r="H331" s="67"/>
      <c r="I331" s="47"/>
      <c r="J331" s="39"/>
      <c r="N331" s="54"/>
      <c r="O331" s="44"/>
      <c r="P331" s="37"/>
    </row>
    <row r="332" spans="1:16" x14ac:dyDescent="0.3">
      <c r="A332" s="46"/>
      <c r="C332" s="46"/>
      <c r="D332" s="37"/>
      <c r="E332" s="40"/>
      <c r="F332" s="37"/>
      <c r="G332" s="37"/>
      <c r="H332" s="67"/>
      <c r="I332" s="47"/>
      <c r="J332" s="39"/>
      <c r="N332" s="54"/>
      <c r="O332" s="44"/>
      <c r="P332" s="37"/>
    </row>
    <row r="333" spans="1:16" x14ac:dyDescent="0.3">
      <c r="A333" s="46"/>
      <c r="C333" s="46"/>
      <c r="D333" s="37"/>
      <c r="E333" s="40"/>
      <c r="F333" s="37"/>
      <c r="G333" s="37"/>
      <c r="H333" s="67"/>
      <c r="I333" s="47"/>
      <c r="J333" s="39"/>
      <c r="N333" s="54"/>
      <c r="O333" s="44"/>
      <c r="P333" s="37"/>
    </row>
    <row r="334" spans="1:16" x14ac:dyDescent="0.3">
      <c r="A334" s="46"/>
      <c r="C334" s="46"/>
      <c r="D334" s="47"/>
      <c r="E334" s="40"/>
      <c r="F334" s="47"/>
      <c r="G334" s="37"/>
      <c r="H334" s="67"/>
      <c r="I334" s="47"/>
      <c r="J334" s="39"/>
      <c r="N334" s="54"/>
      <c r="O334" s="49"/>
    </row>
    <row r="335" spans="1:16" x14ac:dyDescent="0.3">
      <c r="A335" s="46"/>
      <c r="C335" s="46"/>
      <c r="D335" s="47"/>
      <c r="E335" s="48"/>
      <c r="F335" s="47"/>
      <c r="G335" s="37"/>
      <c r="H335" s="67"/>
      <c r="I335" s="47"/>
      <c r="J335" s="39"/>
      <c r="N335" s="54"/>
      <c r="O335" s="49"/>
      <c r="P335" s="47"/>
    </row>
    <row r="336" spans="1:16" x14ac:dyDescent="0.3">
      <c r="A336" s="46"/>
      <c r="C336" s="46"/>
      <c r="D336" s="47"/>
      <c r="E336" s="48"/>
      <c r="F336" s="47"/>
      <c r="G336" s="37"/>
      <c r="H336" s="67"/>
      <c r="I336" s="47"/>
      <c r="J336" s="39"/>
      <c r="N336" s="54"/>
      <c r="O336" s="49"/>
      <c r="P336" s="47"/>
    </row>
    <row r="337" spans="1:17" x14ac:dyDescent="0.3">
      <c r="A337" s="46"/>
      <c r="C337" s="46"/>
      <c r="D337" s="47"/>
      <c r="E337" s="48"/>
      <c r="F337" s="47"/>
      <c r="G337" s="37"/>
      <c r="H337" s="67"/>
      <c r="I337" s="47"/>
      <c r="J337" s="39"/>
      <c r="N337" s="54"/>
      <c r="O337" s="49"/>
      <c r="P337" s="47"/>
    </row>
    <row r="338" spans="1:17" x14ac:dyDescent="0.3">
      <c r="A338" s="46"/>
      <c r="C338" s="46"/>
      <c r="D338" s="47"/>
      <c r="E338" s="48"/>
      <c r="F338" s="47"/>
      <c r="G338" s="37"/>
      <c r="H338" s="67"/>
      <c r="I338" s="47"/>
      <c r="J338" s="39"/>
      <c r="N338" s="54"/>
      <c r="O338" s="49"/>
      <c r="P338" s="47"/>
    </row>
    <row r="339" spans="1:17" x14ac:dyDescent="0.3">
      <c r="A339" s="46"/>
      <c r="C339" s="46"/>
      <c r="D339" s="37"/>
      <c r="E339" s="40"/>
      <c r="F339" s="37"/>
      <c r="G339" s="37"/>
      <c r="H339" s="67"/>
      <c r="I339" s="47"/>
      <c r="J339" s="39"/>
      <c r="N339" s="54"/>
      <c r="O339" s="44"/>
      <c r="P339" s="37"/>
    </row>
    <row r="340" spans="1:17" x14ac:dyDescent="0.3">
      <c r="A340" s="46"/>
      <c r="C340" s="46"/>
      <c r="D340" s="37"/>
      <c r="E340" s="40"/>
      <c r="F340" s="37"/>
      <c r="G340" s="37"/>
      <c r="H340" s="67"/>
      <c r="I340" s="47"/>
      <c r="J340" s="39"/>
      <c r="N340" s="54"/>
      <c r="O340" s="44"/>
      <c r="P340" s="37"/>
    </row>
    <row r="341" spans="1:17" x14ac:dyDescent="0.3">
      <c r="A341" s="46"/>
      <c r="C341" s="46"/>
      <c r="D341" s="47"/>
      <c r="E341" s="48"/>
      <c r="F341" s="47"/>
      <c r="G341" s="37"/>
      <c r="H341" s="67"/>
      <c r="I341" s="47"/>
      <c r="J341" s="39"/>
      <c r="N341" s="54"/>
      <c r="O341" s="49"/>
      <c r="P341" s="47"/>
    </row>
    <row r="342" spans="1:17" x14ac:dyDescent="0.3">
      <c r="A342" s="46"/>
      <c r="C342" s="46"/>
      <c r="D342" s="47"/>
      <c r="E342" s="48"/>
      <c r="F342" s="47"/>
      <c r="G342" s="37"/>
      <c r="H342" s="67"/>
      <c r="I342" s="47"/>
      <c r="J342" s="39"/>
      <c r="N342" s="54"/>
      <c r="O342" s="49"/>
      <c r="P342" s="47"/>
    </row>
    <row r="343" spans="1:17" x14ac:dyDescent="0.3">
      <c r="A343" s="46"/>
      <c r="C343" s="46"/>
      <c r="D343" s="47"/>
      <c r="E343" s="48"/>
      <c r="F343" s="47"/>
      <c r="G343" s="37"/>
      <c r="H343" s="67"/>
      <c r="I343" s="47"/>
      <c r="J343" s="39"/>
      <c r="N343" s="54"/>
      <c r="O343" s="49"/>
      <c r="P343" s="47"/>
    </row>
    <row r="344" spans="1:17" x14ac:dyDescent="0.3">
      <c r="A344" s="46"/>
      <c r="C344" s="46"/>
      <c r="D344" s="47"/>
      <c r="E344" s="48"/>
      <c r="F344" s="47"/>
      <c r="G344" s="37"/>
      <c r="H344" s="67"/>
      <c r="I344" s="47"/>
      <c r="J344" s="39"/>
      <c r="N344" s="54"/>
      <c r="O344" s="49"/>
      <c r="P344" s="47"/>
    </row>
    <row r="345" spans="1:17" x14ac:dyDescent="0.3">
      <c r="A345" s="46"/>
      <c r="C345" s="46"/>
      <c r="D345" s="47"/>
      <c r="E345" s="48"/>
      <c r="F345" s="47"/>
      <c r="G345" s="37"/>
      <c r="H345" s="67"/>
      <c r="I345" s="47"/>
      <c r="J345" s="39"/>
      <c r="N345" s="54"/>
      <c r="O345" s="49"/>
      <c r="P345" s="47"/>
    </row>
    <row r="346" spans="1:17" x14ac:dyDescent="0.3">
      <c r="A346" s="46"/>
      <c r="C346" s="46"/>
      <c r="D346" s="47"/>
      <c r="E346" s="48"/>
      <c r="F346" s="47"/>
      <c r="G346" s="37"/>
      <c r="H346" s="67"/>
      <c r="I346" s="47"/>
      <c r="J346" s="39"/>
      <c r="N346" s="54"/>
      <c r="O346" s="49"/>
      <c r="P346" s="47"/>
    </row>
    <row r="347" spans="1:17" x14ac:dyDescent="0.3">
      <c r="A347" s="46"/>
      <c r="C347" s="46"/>
      <c r="D347" s="47"/>
      <c r="E347" s="40"/>
      <c r="F347" s="47"/>
      <c r="G347" s="37"/>
      <c r="H347" s="67"/>
      <c r="I347" s="47"/>
      <c r="J347" s="39"/>
      <c r="N347" s="54"/>
      <c r="O347" s="49"/>
    </row>
    <row r="348" spans="1:17" x14ac:dyDescent="0.3">
      <c r="A348" s="46"/>
      <c r="C348" s="46"/>
      <c r="D348" s="47"/>
      <c r="E348" s="48"/>
      <c r="F348" s="47"/>
      <c r="G348" s="37"/>
      <c r="H348" s="67"/>
      <c r="I348" s="47"/>
      <c r="J348" s="39"/>
      <c r="N348" s="54"/>
      <c r="O348" s="49"/>
    </row>
    <row r="349" spans="1:17" ht="14.4" x14ac:dyDescent="0.3">
      <c r="A349" s="46"/>
      <c r="B349" s="39"/>
      <c r="C349" s="46"/>
      <c r="D349" s="51"/>
      <c r="E349" s="52"/>
      <c r="F349" s="51"/>
      <c r="G349" s="47"/>
      <c r="H349" s="67"/>
      <c r="I349" s="53"/>
      <c r="J349" s="39"/>
      <c r="K349" s="39"/>
      <c r="L349" s="39"/>
      <c r="O349" s="49"/>
      <c r="Q349" s="50"/>
    </row>
    <row r="350" spans="1:17" x14ac:dyDescent="0.3">
      <c r="A350" s="46"/>
      <c r="C350" s="46"/>
      <c r="D350" s="47"/>
      <c r="E350" s="48"/>
      <c r="F350" s="47"/>
      <c r="G350" s="37"/>
      <c r="H350" s="67"/>
      <c r="I350" s="47"/>
      <c r="J350" s="39"/>
      <c r="N350" s="54"/>
      <c r="O350" s="49"/>
      <c r="P350" s="47"/>
    </row>
    <row r="351" spans="1:17" x14ac:dyDescent="0.3">
      <c r="A351" s="46"/>
      <c r="C351" s="46"/>
      <c r="D351" s="47"/>
      <c r="E351" s="48"/>
      <c r="F351" s="47"/>
      <c r="G351" s="37"/>
      <c r="H351" s="67"/>
      <c r="I351" s="47"/>
      <c r="J351" s="39"/>
      <c r="N351" s="54"/>
      <c r="O351" s="49"/>
      <c r="P351" s="47"/>
    </row>
    <row r="352" spans="1:17" x14ac:dyDescent="0.3">
      <c r="A352" s="46"/>
      <c r="C352" s="46"/>
      <c r="D352" s="47"/>
      <c r="E352" s="48"/>
      <c r="F352" s="47"/>
      <c r="G352" s="37"/>
      <c r="H352" s="67"/>
      <c r="I352" s="47"/>
      <c r="J352" s="39"/>
      <c r="N352" s="54"/>
      <c r="O352" s="49"/>
      <c r="P352" s="47"/>
    </row>
    <row r="353" spans="1:16" x14ac:dyDescent="0.3">
      <c r="A353" s="46"/>
      <c r="C353" s="46"/>
      <c r="D353" s="47"/>
      <c r="E353" s="48"/>
      <c r="F353" s="47"/>
      <c r="G353" s="37"/>
      <c r="H353" s="67"/>
      <c r="I353" s="47"/>
      <c r="J353" s="39"/>
      <c r="N353" s="54"/>
      <c r="O353" s="49"/>
      <c r="P353" s="47"/>
    </row>
    <row r="354" spans="1:16" x14ac:dyDescent="0.3">
      <c r="A354" s="46"/>
      <c r="C354" s="46"/>
      <c r="D354" s="37"/>
      <c r="E354" s="40"/>
      <c r="F354" s="47"/>
      <c r="G354" s="37"/>
      <c r="H354" s="67"/>
      <c r="I354" s="37"/>
      <c r="J354" s="39"/>
      <c r="N354" s="54"/>
      <c r="O354" s="44"/>
      <c r="P354" s="37"/>
    </row>
    <row r="355" spans="1:16" x14ac:dyDescent="0.3">
      <c r="A355" s="46"/>
      <c r="C355" s="46"/>
      <c r="D355" s="47"/>
      <c r="E355" s="48"/>
      <c r="F355" s="47"/>
      <c r="G355" s="37"/>
      <c r="H355" s="67"/>
      <c r="I355" s="47"/>
      <c r="J355" s="39"/>
      <c r="N355" s="54"/>
      <c r="O355" s="49"/>
      <c r="P355" s="47"/>
    </row>
    <row r="356" spans="1:16" x14ac:dyDescent="0.3">
      <c r="A356" s="46"/>
      <c r="C356" s="46"/>
      <c r="D356" s="47"/>
      <c r="E356" s="48"/>
      <c r="F356" s="47"/>
      <c r="G356" s="37"/>
      <c r="H356" s="67"/>
      <c r="I356" s="47"/>
      <c r="J356" s="39"/>
      <c r="N356" s="54"/>
      <c r="O356" s="49"/>
    </row>
    <row r="357" spans="1:16" x14ac:dyDescent="0.3">
      <c r="A357" s="46"/>
      <c r="C357" s="46"/>
      <c r="D357" s="47"/>
      <c r="E357" s="48"/>
      <c r="F357" s="47"/>
      <c r="G357" s="37"/>
      <c r="H357" s="67"/>
      <c r="I357" s="47"/>
      <c r="J357" s="39"/>
      <c r="N357" s="54"/>
      <c r="O357" s="49"/>
      <c r="P357" s="47"/>
    </row>
    <row r="358" spans="1:16" x14ac:dyDescent="0.3">
      <c r="A358" s="46"/>
      <c r="C358" s="46"/>
      <c r="D358" s="47"/>
      <c r="E358" s="48"/>
      <c r="F358" s="47"/>
      <c r="G358" s="37"/>
      <c r="H358" s="67"/>
      <c r="I358" s="47"/>
      <c r="J358" s="39"/>
      <c r="N358" s="54"/>
      <c r="O358" s="49"/>
      <c r="P358" s="47"/>
    </row>
    <row r="359" spans="1:16" x14ac:dyDescent="0.3">
      <c r="A359" s="46"/>
      <c r="C359" s="46"/>
      <c r="D359" s="47"/>
      <c r="E359" s="48"/>
      <c r="F359" s="47"/>
      <c r="G359" s="37"/>
      <c r="H359" s="67"/>
      <c r="I359" s="47"/>
      <c r="J359" s="39"/>
      <c r="N359" s="54"/>
      <c r="O359" s="49"/>
      <c r="P359" s="47"/>
    </row>
    <row r="360" spans="1:16" x14ac:dyDescent="0.3">
      <c r="A360" s="46"/>
      <c r="C360" s="46"/>
      <c r="D360" s="47"/>
      <c r="E360" s="48"/>
      <c r="F360" s="47"/>
      <c r="G360" s="37"/>
      <c r="H360" s="67"/>
      <c r="I360" s="47"/>
      <c r="J360" s="39"/>
      <c r="N360" s="54"/>
      <c r="O360" s="49"/>
      <c r="P360" s="47"/>
    </row>
    <row r="361" spans="1:16" x14ac:dyDescent="0.3">
      <c r="A361" s="46"/>
      <c r="C361" s="46"/>
      <c r="D361" s="47"/>
      <c r="E361" s="48"/>
      <c r="F361" s="47"/>
      <c r="G361" s="37"/>
      <c r="H361" s="67"/>
      <c r="I361" s="47"/>
      <c r="J361" s="39"/>
      <c r="N361" s="54"/>
      <c r="O361" s="49"/>
      <c r="P361" s="47"/>
    </row>
    <row r="362" spans="1:16" x14ac:dyDescent="0.3">
      <c r="A362" s="46"/>
      <c r="C362" s="46"/>
      <c r="D362" s="47"/>
      <c r="E362" s="48"/>
      <c r="F362" s="47"/>
      <c r="G362" s="37"/>
      <c r="H362" s="67"/>
      <c r="I362" s="47"/>
      <c r="J362" s="39"/>
      <c r="N362" s="54"/>
      <c r="O362" s="49"/>
      <c r="P362" s="47"/>
    </row>
    <row r="363" spans="1:16" x14ac:dyDescent="0.3">
      <c r="A363" s="46"/>
      <c r="C363" s="46"/>
      <c r="D363" s="47"/>
      <c r="E363" s="48"/>
      <c r="F363" s="47"/>
      <c r="G363" s="37"/>
      <c r="H363" s="67"/>
      <c r="I363" s="47"/>
      <c r="J363" s="39"/>
      <c r="N363" s="54"/>
      <c r="O363" s="49"/>
    </row>
    <row r="364" spans="1:16" x14ac:dyDescent="0.3">
      <c r="A364" s="46"/>
      <c r="C364" s="46"/>
      <c r="D364" s="47"/>
      <c r="E364" s="48"/>
      <c r="F364" s="47"/>
      <c r="G364" s="37"/>
      <c r="H364" s="67"/>
      <c r="I364" s="47"/>
      <c r="J364" s="39"/>
      <c r="N364" s="54"/>
      <c r="O364" s="49"/>
      <c r="P364" s="47"/>
    </row>
    <row r="365" spans="1:16" x14ac:dyDescent="0.3">
      <c r="A365" s="46"/>
      <c r="C365" s="46"/>
      <c r="D365" s="47"/>
      <c r="E365" s="48"/>
      <c r="F365" s="47"/>
      <c r="G365" s="37"/>
      <c r="H365" s="67"/>
      <c r="I365" s="47"/>
      <c r="J365" s="39"/>
      <c r="N365" s="54"/>
      <c r="O365" s="49"/>
      <c r="P365" s="47"/>
    </row>
    <row r="366" spans="1:16" x14ac:dyDescent="0.3">
      <c r="A366" s="46"/>
      <c r="C366" s="46"/>
      <c r="D366" s="47"/>
      <c r="E366" s="48"/>
      <c r="F366" s="47"/>
      <c r="G366" s="37"/>
      <c r="H366" s="67"/>
      <c r="I366" s="47"/>
      <c r="J366" s="39"/>
      <c r="N366" s="54"/>
      <c r="O366" s="49"/>
      <c r="P366" s="47"/>
    </row>
    <row r="367" spans="1:16" x14ac:dyDescent="0.3">
      <c r="A367" s="46"/>
      <c r="C367" s="46"/>
      <c r="D367" s="47"/>
      <c r="E367" s="48"/>
      <c r="F367" s="47"/>
      <c r="G367" s="37"/>
      <c r="H367" s="67"/>
      <c r="I367" s="47"/>
      <c r="J367" s="39"/>
      <c r="N367" s="54"/>
      <c r="O367" s="49"/>
    </row>
    <row r="368" spans="1:16" x14ac:dyDescent="0.3">
      <c r="A368" s="46"/>
      <c r="C368" s="46"/>
      <c r="D368" s="47"/>
      <c r="E368" s="48"/>
      <c r="F368" s="47"/>
      <c r="G368" s="37"/>
      <c r="H368" s="67"/>
      <c r="I368" s="47"/>
      <c r="J368" s="39"/>
      <c r="N368" s="54"/>
      <c r="O368" s="49"/>
    </row>
    <row r="369" spans="1:16" x14ac:dyDescent="0.3">
      <c r="A369" s="46"/>
      <c r="C369" s="46"/>
      <c r="D369" s="47"/>
      <c r="E369" s="48"/>
      <c r="F369" s="47"/>
      <c r="G369" s="37"/>
      <c r="H369" s="67"/>
      <c r="I369" s="47"/>
      <c r="J369" s="39"/>
      <c r="N369" s="54"/>
      <c r="O369" s="49"/>
    </row>
    <row r="370" spans="1:16" x14ac:dyDescent="0.3">
      <c r="A370" s="46"/>
      <c r="C370" s="46"/>
      <c r="D370" s="47"/>
      <c r="E370" s="48"/>
      <c r="F370" s="47"/>
      <c r="G370" s="37"/>
      <c r="H370" s="67"/>
      <c r="I370" s="47"/>
      <c r="J370" s="39"/>
      <c r="N370" s="54"/>
      <c r="O370" s="49"/>
    </row>
    <row r="371" spans="1:16" x14ac:dyDescent="0.3">
      <c r="A371" s="46"/>
      <c r="C371" s="46"/>
      <c r="D371" s="47"/>
      <c r="E371" s="48"/>
      <c r="F371" s="47"/>
      <c r="G371" s="37"/>
      <c r="H371" s="67"/>
      <c r="I371" s="47"/>
      <c r="J371" s="39"/>
      <c r="N371" s="54"/>
      <c r="O371" s="49"/>
    </row>
    <row r="372" spans="1:16" x14ac:dyDescent="0.3">
      <c r="A372" s="46"/>
      <c r="C372" s="46"/>
      <c r="D372" s="47"/>
      <c r="E372" s="48"/>
      <c r="F372" s="47"/>
      <c r="G372" s="37"/>
      <c r="H372" s="67"/>
      <c r="I372" s="47"/>
      <c r="J372" s="39"/>
      <c r="N372" s="54"/>
      <c r="O372" s="49"/>
      <c r="P372" s="47"/>
    </row>
    <row r="373" spans="1:16" x14ac:dyDescent="0.3">
      <c r="A373" s="46"/>
      <c r="C373" s="46"/>
      <c r="D373" s="47"/>
      <c r="E373" s="48"/>
      <c r="F373" s="47"/>
      <c r="G373" s="37"/>
      <c r="H373" s="67"/>
      <c r="I373" s="47"/>
      <c r="J373" s="39"/>
      <c r="N373" s="54"/>
      <c r="O373" s="49"/>
    </row>
    <row r="374" spans="1:16" x14ac:dyDescent="0.3">
      <c r="A374" s="46"/>
      <c r="C374" s="46"/>
      <c r="D374" s="47"/>
      <c r="E374" s="48"/>
      <c r="F374" s="47"/>
      <c r="G374" s="37"/>
      <c r="H374" s="67"/>
      <c r="I374" s="47"/>
      <c r="J374" s="39"/>
      <c r="N374" s="54"/>
      <c r="O374" s="49"/>
      <c r="P374" s="47"/>
    </row>
    <row r="375" spans="1:16" x14ac:dyDescent="0.3">
      <c r="A375" s="46"/>
      <c r="C375" s="46"/>
      <c r="D375" s="47"/>
      <c r="E375" s="48"/>
      <c r="F375" s="47"/>
      <c r="G375" s="37"/>
      <c r="H375" s="67"/>
      <c r="I375" s="47"/>
      <c r="J375" s="39"/>
      <c r="N375" s="54"/>
      <c r="O375" s="49"/>
      <c r="P375" s="47"/>
    </row>
    <row r="376" spans="1:16" x14ac:dyDescent="0.3">
      <c r="A376" s="46"/>
      <c r="C376" s="46"/>
      <c r="D376" s="47"/>
      <c r="E376" s="48"/>
      <c r="F376" s="47"/>
      <c r="G376" s="37"/>
      <c r="H376" s="67"/>
      <c r="I376" s="37"/>
      <c r="J376" s="39"/>
      <c r="N376" s="54"/>
      <c r="O376" s="49"/>
      <c r="P376" s="36"/>
    </row>
    <row r="377" spans="1:16" x14ac:dyDescent="0.3">
      <c r="A377" s="46"/>
      <c r="C377" s="46"/>
      <c r="D377" s="47"/>
      <c r="E377" s="48"/>
      <c r="F377" s="47"/>
      <c r="G377" s="37"/>
      <c r="H377" s="67"/>
      <c r="I377" s="47"/>
      <c r="J377" s="39"/>
      <c r="N377" s="54"/>
      <c r="O377" s="49"/>
    </row>
    <row r="378" spans="1:16" x14ac:dyDescent="0.3">
      <c r="A378" s="46"/>
      <c r="C378" s="46"/>
      <c r="D378" s="46"/>
      <c r="E378" s="48"/>
      <c r="F378" s="47"/>
      <c r="G378" s="37"/>
      <c r="H378" s="67"/>
      <c r="I378" s="47"/>
      <c r="J378" s="39"/>
      <c r="N378" s="54"/>
      <c r="O378" s="49"/>
      <c r="P378" s="47"/>
    </row>
    <row r="379" spans="1:16" x14ac:dyDescent="0.3">
      <c r="A379" s="46"/>
      <c r="C379" s="46"/>
      <c r="D379" s="47"/>
      <c r="E379" s="48"/>
      <c r="F379" s="47"/>
      <c r="G379" s="37"/>
      <c r="H379" s="67"/>
      <c r="I379" s="47"/>
      <c r="J379" s="39"/>
      <c r="N379" s="54"/>
      <c r="O379" s="49"/>
      <c r="P379" s="47"/>
    </row>
    <row r="380" spans="1:16" x14ac:dyDescent="0.3">
      <c r="A380" s="46"/>
      <c r="C380" s="46"/>
      <c r="D380" s="47"/>
      <c r="E380" s="48"/>
      <c r="F380" s="47"/>
      <c r="G380" s="37"/>
      <c r="H380" s="67"/>
      <c r="I380" s="47"/>
      <c r="J380" s="39"/>
      <c r="N380" s="54"/>
      <c r="O380" s="49"/>
      <c r="P380" s="47"/>
    </row>
    <row r="381" spans="1:16" x14ac:dyDescent="0.3">
      <c r="A381" s="46"/>
      <c r="C381" s="46"/>
      <c r="D381" s="47"/>
      <c r="E381" s="48"/>
      <c r="F381" s="47"/>
      <c r="G381" s="37"/>
      <c r="H381" s="67"/>
      <c r="I381" s="47"/>
      <c r="J381" s="39"/>
      <c r="N381" s="54"/>
      <c r="O381" s="49"/>
      <c r="P381" s="47"/>
    </row>
    <row r="382" spans="1:16" x14ac:dyDescent="0.3">
      <c r="A382" s="46"/>
      <c r="C382" s="46"/>
      <c r="D382" s="47"/>
      <c r="E382" s="48"/>
      <c r="F382" s="47"/>
      <c r="G382" s="37"/>
      <c r="H382" s="67"/>
      <c r="I382" s="47"/>
      <c r="J382" s="39"/>
      <c r="N382" s="54"/>
      <c r="O382" s="49"/>
      <c r="P382" s="47"/>
    </row>
    <row r="383" spans="1:16" x14ac:dyDescent="0.3">
      <c r="A383" s="46"/>
      <c r="C383" s="46"/>
      <c r="D383" s="47"/>
      <c r="E383" s="48"/>
      <c r="F383" s="47"/>
      <c r="G383" s="37"/>
      <c r="H383" s="67"/>
      <c r="I383" s="47"/>
      <c r="J383" s="39"/>
      <c r="N383" s="54"/>
      <c r="O383" s="49"/>
      <c r="P383" s="47"/>
    </row>
    <row r="384" spans="1:16" x14ac:dyDescent="0.3">
      <c r="A384" s="46"/>
      <c r="C384" s="46"/>
      <c r="D384" s="47"/>
      <c r="E384" s="48"/>
      <c r="F384" s="47"/>
      <c r="G384" s="37"/>
      <c r="H384" s="67"/>
      <c r="I384" s="47"/>
      <c r="J384" s="39"/>
      <c r="N384" s="54"/>
      <c r="O384" s="49"/>
      <c r="P384" s="47"/>
    </row>
    <row r="385" spans="1:16" x14ac:dyDescent="0.3">
      <c r="A385" s="46"/>
      <c r="C385" s="46"/>
      <c r="D385" s="37"/>
      <c r="E385" s="40"/>
      <c r="F385" s="47"/>
      <c r="G385" s="37"/>
      <c r="H385" s="67"/>
      <c r="I385" s="37"/>
      <c r="J385" s="39"/>
      <c r="N385" s="54"/>
      <c r="O385" s="44"/>
      <c r="P385" s="66"/>
    </row>
    <row r="386" spans="1:16" x14ac:dyDescent="0.3">
      <c r="A386" s="46"/>
      <c r="C386" s="46"/>
      <c r="D386" s="47"/>
      <c r="E386" s="40"/>
      <c r="F386" s="37"/>
      <c r="G386" s="37"/>
      <c r="H386" s="67"/>
      <c r="I386" s="37"/>
      <c r="J386" s="39"/>
      <c r="N386" s="54"/>
      <c r="O386" s="49"/>
    </row>
    <row r="387" spans="1:16" x14ac:dyDescent="0.3">
      <c r="A387" s="46"/>
      <c r="C387" s="46"/>
      <c r="D387" s="47"/>
      <c r="E387" s="48"/>
      <c r="F387" s="47"/>
      <c r="G387" s="37"/>
      <c r="H387" s="67"/>
      <c r="I387" s="47"/>
      <c r="J387" s="39"/>
      <c r="N387" s="54"/>
      <c r="O387" s="49"/>
      <c r="P387" s="47"/>
    </row>
    <row r="388" spans="1:16" x14ac:dyDescent="0.3">
      <c r="A388" s="46"/>
      <c r="C388" s="46"/>
      <c r="D388" s="47"/>
      <c r="E388" s="48"/>
      <c r="F388" s="47"/>
      <c r="G388" s="37"/>
      <c r="H388" s="67"/>
      <c r="I388" s="47"/>
      <c r="J388" s="39"/>
      <c r="N388" s="54"/>
      <c r="O388" s="49"/>
      <c r="P388" s="47"/>
    </row>
    <row r="389" spans="1:16" x14ac:dyDescent="0.3">
      <c r="A389" s="46"/>
      <c r="C389" s="46"/>
      <c r="D389" s="47"/>
      <c r="E389" s="48"/>
      <c r="F389" s="47"/>
      <c r="G389" s="37"/>
      <c r="H389" s="67"/>
      <c r="I389" s="47"/>
      <c r="J389" s="39"/>
      <c r="N389" s="54"/>
      <c r="O389" s="49"/>
      <c r="P389" s="47"/>
    </row>
    <row r="390" spans="1:16" x14ac:dyDescent="0.3">
      <c r="A390" s="46"/>
      <c r="C390" s="46"/>
      <c r="D390" s="47"/>
      <c r="E390" s="48"/>
      <c r="F390" s="47"/>
      <c r="G390" s="37"/>
      <c r="H390" s="67"/>
      <c r="I390" s="47"/>
      <c r="J390" s="39"/>
      <c r="N390" s="54"/>
      <c r="O390" s="49"/>
      <c r="P390" s="47"/>
    </row>
    <row r="391" spans="1:16" x14ac:dyDescent="0.3">
      <c r="A391" s="46"/>
      <c r="C391" s="46"/>
      <c r="D391" s="47"/>
      <c r="E391" s="48"/>
      <c r="F391" s="47"/>
      <c r="G391" s="37"/>
      <c r="H391" s="67"/>
      <c r="I391" s="47"/>
      <c r="J391" s="39"/>
      <c r="N391" s="54"/>
      <c r="O391" s="49"/>
    </row>
    <row r="392" spans="1:16" x14ac:dyDescent="0.3">
      <c r="A392" s="46"/>
      <c r="C392" s="46"/>
      <c r="D392" s="47"/>
      <c r="E392" s="48"/>
      <c r="F392" s="47"/>
      <c r="G392" s="37"/>
      <c r="H392" s="67"/>
      <c r="I392" s="47"/>
      <c r="J392" s="39"/>
      <c r="N392" s="54"/>
      <c r="O392" s="49"/>
      <c r="P392" s="47"/>
    </row>
    <row r="393" spans="1:16" x14ac:dyDescent="0.3">
      <c r="A393" s="46"/>
      <c r="C393" s="46"/>
      <c r="D393" s="47"/>
      <c r="E393" s="48"/>
      <c r="F393" s="47"/>
      <c r="G393" s="37"/>
      <c r="H393" s="67"/>
      <c r="I393" s="47"/>
      <c r="J393" s="39"/>
      <c r="N393" s="54"/>
      <c r="O393" s="49"/>
      <c r="P393" s="47"/>
    </row>
    <row r="394" spans="1:16" x14ac:dyDescent="0.3">
      <c r="A394" s="46"/>
      <c r="C394" s="46"/>
      <c r="D394" s="47"/>
      <c r="E394" s="48"/>
      <c r="F394" s="47"/>
      <c r="G394" s="37"/>
      <c r="H394" s="67"/>
      <c r="I394" s="47"/>
      <c r="J394" s="39"/>
      <c r="N394" s="54"/>
      <c r="O394" s="49"/>
      <c r="P394" s="47"/>
    </row>
    <row r="395" spans="1:16" x14ac:dyDescent="0.3">
      <c r="A395" s="46"/>
      <c r="C395" s="46"/>
      <c r="D395" s="47"/>
      <c r="E395" s="47"/>
      <c r="F395" s="47"/>
      <c r="G395" s="47"/>
      <c r="H395" s="67"/>
      <c r="I395" s="47"/>
      <c r="J395" s="39"/>
      <c r="N395" s="54"/>
      <c r="O395" s="49"/>
      <c r="P395" s="47"/>
    </row>
    <row r="396" spans="1:16" x14ac:dyDescent="0.3">
      <c r="A396" s="46"/>
      <c r="C396" s="46"/>
      <c r="D396" s="47"/>
      <c r="E396" s="47"/>
      <c r="F396" s="47"/>
      <c r="G396" s="47"/>
      <c r="H396" s="67"/>
      <c r="I396" s="47"/>
      <c r="J396" s="39"/>
      <c r="N396" s="54"/>
      <c r="O396" s="49"/>
      <c r="P396" s="47"/>
    </row>
    <row r="397" spans="1:16" x14ac:dyDescent="0.3">
      <c r="A397" s="46"/>
      <c r="C397" s="46"/>
      <c r="D397" s="47"/>
      <c r="E397" s="47"/>
      <c r="F397" s="47"/>
      <c r="G397" s="47"/>
      <c r="H397" s="67"/>
      <c r="I397" s="47"/>
      <c r="J397" s="39"/>
      <c r="N397" s="54"/>
      <c r="O397" s="49"/>
      <c r="P397" s="47"/>
    </row>
    <row r="398" spans="1:16" x14ac:dyDescent="0.3">
      <c r="A398" s="46"/>
      <c r="C398" s="46"/>
      <c r="D398" s="47"/>
      <c r="E398" s="47"/>
      <c r="F398" s="47"/>
      <c r="G398" s="47"/>
      <c r="H398" s="67"/>
      <c r="I398" s="47"/>
      <c r="J398" s="39"/>
      <c r="N398" s="54"/>
      <c r="O398" s="49"/>
      <c r="P398" s="47"/>
    </row>
    <row r="399" spans="1:16" x14ac:dyDescent="0.3">
      <c r="A399" s="46"/>
      <c r="C399" s="46"/>
      <c r="D399" s="47"/>
      <c r="E399" s="47"/>
      <c r="F399" s="47"/>
      <c r="G399" s="47"/>
      <c r="H399" s="67"/>
      <c r="I399" s="47"/>
      <c r="J399" s="39"/>
      <c r="N399" s="54"/>
      <c r="O399" s="49"/>
    </row>
    <row r="400" spans="1:16" x14ac:dyDescent="0.3">
      <c r="A400" s="46"/>
      <c r="C400" s="46"/>
      <c r="D400" s="47"/>
      <c r="E400" s="47"/>
      <c r="F400" s="47"/>
      <c r="G400" s="47"/>
      <c r="H400" s="67"/>
      <c r="I400" s="47"/>
      <c r="J400" s="39"/>
      <c r="N400" s="54"/>
      <c r="O400" s="49"/>
    </row>
    <row r="401" spans="1:16" x14ac:dyDescent="0.3">
      <c r="A401" s="46"/>
      <c r="C401" s="46"/>
      <c r="D401" s="47"/>
      <c r="E401" s="47"/>
      <c r="F401" s="47"/>
      <c r="G401" s="47"/>
      <c r="H401" s="67"/>
      <c r="I401" s="47"/>
      <c r="J401" s="39"/>
      <c r="N401" s="54"/>
      <c r="O401" s="49"/>
    </row>
    <row r="402" spans="1:16" x14ac:dyDescent="0.3">
      <c r="A402" s="46"/>
      <c r="C402" s="46"/>
      <c r="D402" s="37"/>
      <c r="E402" s="37"/>
      <c r="F402" s="37"/>
      <c r="G402" s="37"/>
      <c r="H402" s="67"/>
      <c r="I402" s="37"/>
      <c r="J402" s="39"/>
      <c r="N402" s="54"/>
      <c r="O402" s="44"/>
      <c r="P402" s="37"/>
    </row>
    <row r="403" spans="1:16" x14ac:dyDescent="0.3">
      <c r="A403" s="46"/>
      <c r="C403" s="46"/>
      <c r="D403" s="47"/>
      <c r="E403" s="47"/>
      <c r="F403" s="47"/>
      <c r="G403" s="47"/>
      <c r="H403" s="67"/>
      <c r="I403" s="47"/>
      <c r="J403" s="39"/>
      <c r="N403" s="54"/>
      <c r="O403" s="49"/>
    </row>
    <row r="404" spans="1:16" x14ac:dyDescent="0.3">
      <c r="A404" s="46"/>
      <c r="C404" s="46"/>
      <c r="D404" s="47"/>
      <c r="E404" s="47"/>
      <c r="F404" s="47"/>
      <c r="G404" s="47"/>
      <c r="H404" s="67"/>
      <c r="I404" s="47"/>
      <c r="J404" s="39"/>
      <c r="N404" s="54"/>
      <c r="O404" s="49"/>
    </row>
    <row r="405" spans="1:16" x14ac:dyDescent="0.3">
      <c r="A405" s="46"/>
      <c r="C405" s="46"/>
      <c r="D405" s="47"/>
      <c r="E405" s="47"/>
      <c r="F405" s="47"/>
      <c r="G405" s="47"/>
      <c r="H405" s="67"/>
      <c r="I405" s="47"/>
      <c r="J405" s="39"/>
      <c r="N405" s="54"/>
      <c r="O405" s="49"/>
    </row>
    <row r="406" spans="1:16" x14ac:dyDescent="0.3">
      <c r="A406" s="46"/>
      <c r="C406" s="46"/>
      <c r="D406" s="47"/>
      <c r="E406" s="47"/>
      <c r="F406" s="47"/>
      <c r="G406" s="47"/>
      <c r="H406" s="67"/>
      <c r="I406" s="47"/>
      <c r="J406" s="39"/>
      <c r="N406" s="54"/>
      <c r="O406" s="49"/>
    </row>
    <row r="407" spans="1:16" x14ac:dyDescent="0.3">
      <c r="A407" s="46"/>
      <c r="C407" s="46"/>
      <c r="D407" s="47"/>
      <c r="E407" s="47"/>
      <c r="F407" s="47"/>
      <c r="G407" s="47"/>
      <c r="H407" s="67"/>
      <c r="I407" s="47"/>
      <c r="J407" s="39"/>
      <c r="N407" s="54"/>
      <c r="O407" s="49"/>
    </row>
    <row r="408" spans="1:16" x14ac:dyDescent="0.3">
      <c r="A408" s="46"/>
      <c r="C408" s="46"/>
      <c r="D408" s="47"/>
      <c r="E408" s="47"/>
      <c r="F408" s="47"/>
      <c r="G408" s="47"/>
      <c r="H408" s="67"/>
      <c r="I408" s="47"/>
      <c r="J408" s="39"/>
      <c r="N408" s="54"/>
      <c r="O408" s="49"/>
    </row>
    <row r="409" spans="1:16" x14ac:dyDescent="0.3">
      <c r="A409" s="46"/>
      <c r="C409" s="46"/>
      <c r="D409" s="47"/>
      <c r="E409" s="47"/>
      <c r="F409" s="47"/>
      <c r="G409" s="47"/>
      <c r="H409" s="67"/>
      <c r="I409" s="47"/>
      <c r="J409" s="39"/>
      <c r="N409" s="54"/>
      <c r="O409" s="49"/>
    </row>
    <row r="410" spans="1:16" x14ac:dyDescent="0.3">
      <c r="A410" s="46"/>
      <c r="C410" s="46"/>
      <c r="D410" s="47"/>
      <c r="E410" s="47"/>
      <c r="F410" s="47"/>
      <c r="G410" s="47"/>
      <c r="H410" s="67"/>
      <c r="I410" s="47"/>
      <c r="J410" s="39"/>
      <c r="N410" s="54"/>
      <c r="O410" s="49"/>
    </row>
    <row r="411" spans="1:16" x14ac:dyDescent="0.3">
      <c r="A411" s="46"/>
      <c r="C411" s="46"/>
      <c r="D411" s="47"/>
      <c r="E411" s="47"/>
      <c r="F411" s="47"/>
      <c r="G411" s="47"/>
      <c r="H411" s="67"/>
      <c r="I411" s="47"/>
      <c r="J411" s="39"/>
      <c r="N411" s="54"/>
      <c r="O411" s="49"/>
    </row>
    <row r="412" spans="1:16" x14ac:dyDescent="0.3">
      <c r="A412" s="46"/>
      <c r="C412" s="46"/>
      <c r="D412" s="47"/>
      <c r="E412" s="47"/>
      <c r="F412" s="47"/>
      <c r="G412" s="47"/>
      <c r="H412" s="67"/>
      <c r="I412" s="47"/>
      <c r="J412" s="39"/>
      <c r="N412" s="54"/>
      <c r="O412" s="49"/>
    </row>
    <row r="413" spans="1:16" x14ac:dyDescent="0.3">
      <c r="A413" s="46"/>
      <c r="C413" s="46"/>
      <c r="D413" s="47"/>
      <c r="E413" s="47"/>
      <c r="F413" s="47"/>
      <c r="G413" s="47"/>
      <c r="H413" s="67"/>
      <c r="I413" s="47"/>
      <c r="J413" s="39"/>
      <c r="N413" s="54"/>
      <c r="O413" s="49"/>
    </row>
    <row r="414" spans="1:16" x14ac:dyDescent="0.3">
      <c r="A414" s="46"/>
      <c r="C414" s="46"/>
      <c r="D414" s="47"/>
      <c r="E414" s="47"/>
      <c r="F414" s="47"/>
      <c r="G414" s="47"/>
      <c r="H414" s="67"/>
      <c r="I414" s="47"/>
      <c r="J414" s="39"/>
      <c r="N414" s="54"/>
      <c r="O414" s="49"/>
      <c r="P414" s="47"/>
    </row>
    <row r="415" spans="1:16" x14ac:dyDescent="0.3">
      <c r="A415" s="46"/>
      <c r="C415" s="46"/>
      <c r="D415" s="37"/>
      <c r="E415" s="37"/>
      <c r="F415" s="37"/>
      <c r="G415" s="37"/>
      <c r="H415" s="67"/>
      <c r="I415" s="37"/>
      <c r="J415" s="39"/>
      <c r="N415" s="54"/>
      <c r="O415" s="44"/>
      <c r="P415" s="37"/>
    </row>
    <row r="416" spans="1:16" x14ac:dyDescent="0.3">
      <c r="A416" s="46"/>
      <c r="C416" s="46"/>
      <c r="D416" s="47"/>
      <c r="E416" s="47"/>
      <c r="F416" s="47"/>
      <c r="G416" s="47"/>
      <c r="H416" s="67"/>
      <c r="I416" s="47"/>
      <c r="J416" s="39"/>
      <c r="N416" s="54"/>
      <c r="O416" s="49"/>
      <c r="P416" s="47"/>
    </row>
    <row r="417" spans="1:16" x14ac:dyDescent="0.3">
      <c r="A417" s="46"/>
      <c r="C417" s="46"/>
      <c r="D417" s="47"/>
      <c r="E417" s="47"/>
      <c r="F417" s="47"/>
      <c r="G417" s="47"/>
      <c r="H417" s="67"/>
      <c r="I417" s="47"/>
      <c r="J417" s="39"/>
      <c r="N417" s="54"/>
      <c r="O417" s="49"/>
      <c r="P417" s="47"/>
    </row>
    <row r="418" spans="1:16" x14ac:dyDescent="0.3">
      <c r="A418" s="46"/>
      <c r="C418" s="46"/>
      <c r="D418" s="47"/>
      <c r="E418" s="47"/>
      <c r="F418" s="57"/>
      <c r="G418" s="57"/>
      <c r="H418" s="67"/>
      <c r="I418" s="47"/>
      <c r="J418" s="39"/>
      <c r="N418" s="54"/>
      <c r="O418" s="49"/>
    </row>
    <row r="419" spans="1:16" x14ac:dyDescent="0.3">
      <c r="A419" s="46"/>
      <c r="C419" s="46"/>
      <c r="D419" s="37"/>
      <c r="E419" s="37"/>
      <c r="F419" s="37"/>
      <c r="G419" s="37"/>
      <c r="H419" s="67"/>
      <c r="I419" s="37"/>
      <c r="J419" s="39"/>
      <c r="N419" s="54"/>
      <c r="O419" s="44"/>
      <c r="P419" s="37"/>
    </row>
    <row r="420" spans="1:16" x14ac:dyDescent="0.3">
      <c r="A420" s="46"/>
      <c r="C420" s="46"/>
      <c r="D420" s="47"/>
      <c r="E420" s="47"/>
      <c r="F420" s="47"/>
      <c r="G420" s="47"/>
      <c r="H420" s="67"/>
      <c r="I420" s="47"/>
      <c r="J420" s="39"/>
      <c r="N420" s="54"/>
      <c r="O420" s="49"/>
    </row>
    <row r="421" spans="1:16" x14ac:dyDescent="0.3">
      <c r="A421" s="46"/>
      <c r="C421" s="46"/>
      <c r="D421" s="47"/>
      <c r="E421" s="58"/>
      <c r="F421" s="47"/>
      <c r="G421" s="47"/>
      <c r="H421" s="67"/>
      <c r="I421" s="47"/>
      <c r="J421" s="39"/>
      <c r="N421" s="54"/>
      <c r="O421" s="49"/>
    </row>
    <row r="422" spans="1:16" x14ac:dyDescent="0.3">
      <c r="A422" s="46"/>
      <c r="C422" s="46"/>
      <c r="D422" s="57"/>
      <c r="E422" s="47"/>
      <c r="F422" s="57"/>
      <c r="G422" s="57"/>
      <c r="H422" s="67"/>
      <c r="I422" s="47"/>
      <c r="J422" s="39"/>
      <c r="N422" s="54"/>
      <c r="O422" s="49"/>
    </row>
    <row r="423" spans="1:16" x14ac:dyDescent="0.3">
      <c r="A423" s="46"/>
      <c r="C423" s="46"/>
      <c r="D423" s="47"/>
      <c r="E423" s="47"/>
      <c r="F423" s="47"/>
      <c r="G423" s="47"/>
      <c r="H423" s="67"/>
      <c r="I423" s="47"/>
      <c r="J423" s="39"/>
      <c r="N423" s="54"/>
      <c r="O423" s="49"/>
    </row>
    <row r="424" spans="1:16" x14ac:dyDescent="0.3">
      <c r="A424" s="46"/>
      <c r="C424" s="46"/>
      <c r="D424" s="47"/>
      <c r="E424" s="47"/>
      <c r="F424" s="47"/>
      <c r="G424" s="47"/>
      <c r="H424" s="67"/>
      <c r="I424" s="47"/>
      <c r="J424" s="39"/>
      <c r="N424" s="54"/>
      <c r="O424" s="49"/>
    </row>
    <row r="425" spans="1:16" x14ac:dyDescent="0.3">
      <c r="A425" s="46"/>
      <c r="C425" s="46"/>
      <c r="D425" s="47"/>
      <c r="E425" s="47"/>
      <c r="F425" s="47"/>
      <c r="G425" s="47"/>
      <c r="H425" s="67"/>
      <c r="I425" s="47"/>
      <c r="J425" s="39"/>
      <c r="N425" s="54"/>
      <c r="O425" s="49"/>
    </row>
    <row r="426" spans="1:16" x14ac:dyDescent="0.3">
      <c r="A426" s="46"/>
      <c r="C426" s="46"/>
      <c r="D426" s="47"/>
      <c r="E426" s="47"/>
      <c r="F426" s="47"/>
      <c r="G426" s="47"/>
      <c r="H426" s="67"/>
      <c r="I426" s="47"/>
      <c r="J426" s="39"/>
      <c r="N426" s="54"/>
      <c r="O426" s="49"/>
    </row>
    <row r="427" spans="1:16" x14ac:dyDescent="0.3">
      <c r="A427" s="47"/>
      <c r="C427" s="46"/>
      <c r="D427" s="47"/>
      <c r="E427" s="47"/>
      <c r="F427" s="47"/>
      <c r="G427" s="47"/>
      <c r="H427" s="67"/>
      <c r="I427" s="47"/>
      <c r="J427" s="39"/>
      <c r="N427" s="54"/>
      <c r="O427" s="49"/>
    </row>
    <row r="428" spans="1:16" x14ac:dyDescent="0.3">
      <c r="A428" s="47"/>
      <c r="C428" s="46"/>
      <c r="D428" s="47"/>
      <c r="E428" s="47"/>
      <c r="F428" s="47"/>
      <c r="G428" s="47"/>
      <c r="H428" s="67"/>
      <c r="I428" s="47"/>
      <c r="J428" s="39"/>
      <c r="N428" s="54"/>
      <c r="O428" s="49"/>
    </row>
    <row r="429" spans="1:16" x14ac:dyDescent="0.3">
      <c r="A429" s="47"/>
      <c r="C429" s="46"/>
      <c r="D429" s="47"/>
      <c r="E429" s="47"/>
      <c r="F429" s="47"/>
      <c r="G429" s="47"/>
      <c r="H429" s="67"/>
      <c r="I429" s="47"/>
      <c r="J429" s="39"/>
      <c r="N429" s="54"/>
      <c r="O429" s="49"/>
    </row>
    <row r="430" spans="1:16" x14ac:dyDescent="0.3">
      <c r="A430" s="46"/>
      <c r="C430" s="46"/>
      <c r="D430" s="47"/>
      <c r="E430" s="47"/>
      <c r="F430" s="47"/>
      <c r="G430" s="47"/>
      <c r="H430" s="67"/>
      <c r="I430" s="47"/>
      <c r="J430" s="39"/>
      <c r="N430" s="54"/>
      <c r="O430" s="49"/>
    </row>
    <row r="431" spans="1:16" x14ac:dyDescent="0.3">
      <c r="A431" s="46"/>
      <c r="C431" s="46"/>
      <c r="D431" s="57"/>
      <c r="E431" s="47"/>
      <c r="F431" s="47"/>
      <c r="G431" s="47"/>
      <c r="H431" s="67"/>
      <c r="I431" s="59"/>
      <c r="J431" s="39"/>
      <c r="N431" s="54"/>
      <c r="O431" s="49"/>
    </row>
    <row r="432" spans="1:16" x14ac:dyDescent="0.3">
      <c r="A432" s="46"/>
      <c r="C432" s="46"/>
      <c r="D432" s="47"/>
      <c r="E432" s="47"/>
      <c r="F432" s="47"/>
      <c r="G432" s="47"/>
      <c r="H432" s="67"/>
      <c r="I432" s="47"/>
      <c r="J432" s="39"/>
      <c r="N432" s="54"/>
      <c r="O432" s="49"/>
    </row>
    <row r="433" spans="1:16" x14ac:dyDescent="0.3">
      <c r="A433" s="46"/>
      <c r="C433" s="46"/>
      <c r="D433" s="47"/>
      <c r="E433" s="47"/>
      <c r="F433" s="47"/>
      <c r="G433" s="47"/>
      <c r="H433" s="67"/>
      <c r="I433" s="47"/>
      <c r="J433" s="39"/>
      <c r="N433" s="54"/>
      <c r="O433" s="49"/>
    </row>
    <row r="434" spans="1:16" x14ac:dyDescent="0.3">
      <c r="A434" s="46"/>
      <c r="C434" s="46"/>
      <c r="D434" s="47"/>
      <c r="E434" s="47"/>
      <c r="F434" s="47"/>
      <c r="G434" s="47"/>
      <c r="H434" s="67"/>
      <c r="I434" s="47"/>
      <c r="J434" s="39"/>
      <c r="N434" s="54"/>
      <c r="O434" s="49"/>
    </row>
    <row r="435" spans="1:16" x14ac:dyDescent="0.3">
      <c r="A435" s="46"/>
      <c r="C435" s="46"/>
      <c r="D435" s="47"/>
      <c r="E435" s="47"/>
      <c r="F435" s="47"/>
      <c r="G435" s="47"/>
      <c r="H435" s="67"/>
      <c r="I435" s="47"/>
      <c r="J435" s="39"/>
      <c r="N435" s="54"/>
      <c r="O435" s="49"/>
      <c r="P435" s="47"/>
    </row>
    <row r="436" spans="1:16" x14ac:dyDescent="0.3">
      <c r="A436" s="46"/>
      <c r="C436" s="46"/>
      <c r="D436" s="47"/>
      <c r="E436" s="47"/>
      <c r="F436" s="47"/>
      <c r="G436" s="47"/>
      <c r="H436" s="67"/>
      <c r="I436" s="47"/>
      <c r="J436" s="39"/>
      <c r="N436" s="54"/>
      <c r="O436" s="49"/>
      <c r="P436" s="36"/>
    </row>
    <row r="437" spans="1:16" x14ac:dyDescent="0.3">
      <c r="A437" s="46"/>
      <c r="C437" s="46"/>
      <c r="D437" s="37"/>
      <c r="E437" s="37"/>
      <c r="F437" s="37"/>
      <c r="G437" s="37"/>
      <c r="H437" s="67"/>
      <c r="I437" s="37"/>
      <c r="J437" s="39"/>
      <c r="N437" s="54"/>
      <c r="O437" s="44"/>
      <c r="P437" s="37"/>
    </row>
    <row r="438" spans="1:16" x14ac:dyDescent="0.3">
      <c r="A438" s="46"/>
      <c r="C438" s="46"/>
      <c r="D438" s="37"/>
      <c r="E438" s="37"/>
      <c r="F438" s="37"/>
      <c r="G438" s="37"/>
      <c r="H438" s="67"/>
      <c r="I438" s="37"/>
      <c r="J438" s="39"/>
      <c r="N438" s="54"/>
      <c r="O438" s="44"/>
      <c r="P438" s="37"/>
    </row>
    <row r="439" spans="1:16" x14ac:dyDescent="0.3">
      <c r="A439" s="46"/>
      <c r="C439" s="46"/>
      <c r="D439" s="47"/>
      <c r="E439" s="47"/>
      <c r="F439" s="47"/>
      <c r="G439" s="47"/>
      <c r="H439" s="67"/>
      <c r="I439" s="47"/>
      <c r="J439" s="39"/>
      <c r="N439" s="54"/>
      <c r="O439" s="49"/>
      <c r="P439" s="47"/>
    </row>
    <row r="440" spans="1:16" x14ac:dyDescent="0.3">
      <c r="A440" s="46"/>
      <c r="C440" s="46"/>
      <c r="D440" s="47"/>
      <c r="E440" s="47"/>
      <c r="F440" s="47"/>
      <c r="G440" s="47"/>
      <c r="H440" s="67"/>
      <c r="I440" s="37"/>
      <c r="J440" s="39"/>
      <c r="N440" s="54"/>
      <c r="O440" s="49"/>
      <c r="P440" s="47"/>
    </row>
    <row r="441" spans="1:16" x14ac:dyDescent="0.3">
      <c r="A441" s="46"/>
      <c r="C441" s="46"/>
      <c r="D441" s="37"/>
      <c r="E441" s="37"/>
      <c r="F441" s="37"/>
      <c r="G441" s="37"/>
      <c r="H441" s="67"/>
      <c r="I441" s="37"/>
      <c r="J441" s="39"/>
      <c r="N441" s="54"/>
      <c r="O441" s="44"/>
      <c r="P441" s="37"/>
    </row>
    <row r="442" spans="1:16" x14ac:dyDescent="0.3">
      <c r="A442" s="46"/>
      <c r="C442" s="46"/>
      <c r="D442" s="47"/>
      <c r="E442" s="47"/>
      <c r="F442" s="47"/>
      <c r="G442" s="47"/>
      <c r="H442" s="67"/>
      <c r="I442" s="47"/>
      <c r="J442" s="39"/>
      <c r="N442" s="54"/>
      <c r="O442" s="49"/>
      <c r="P442" s="47"/>
    </row>
    <row r="443" spans="1:16" x14ac:dyDescent="0.3">
      <c r="A443" s="46"/>
      <c r="C443" s="46"/>
      <c r="D443" s="47"/>
      <c r="E443" s="47"/>
      <c r="F443" s="47"/>
      <c r="G443" s="47"/>
      <c r="H443" s="67"/>
      <c r="I443" s="47"/>
      <c r="J443" s="39"/>
      <c r="N443" s="54"/>
      <c r="O443" s="49"/>
      <c r="P443" s="47"/>
    </row>
    <row r="444" spans="1:16" x14ac:dyDescent="0.3">
      <c r="A444" s="46"/>
      <c r="C444" s="46"/>
      <c r="D444" s="47"/>
      <c r="E444" s="47"/>
      <c r="F444" s="47"/>
      <c r="G444" s="47"/>
      <c r="H444" s="67"/>
      <c r="I444" s="47"/>
      <c r="J444" s="39"/>
      <c r="N444" s="54"/>
      <c r="O444" s="49"/>
      <c r="P444" s="47"/>
    </row>
    <row r="445" spans="1:16" x14ac:dyDescent="0.3">
      <c r="A445" s="46"/>
      <c r="C445" s="46"/>
      <c r="D445" s="47"/>
      <c r="E445" s="47"/>
      <c r="F445" s="47"/>
      <c r="G445" s="47"/>
      <c r="H445" s="67"/>
      <c r="I445" s="47"/>
      <c r="J445" s="39"/>
      <c r="N445" s="54"/>
      <c r="O445" s="49"/>
      <c r="P445" s="47"/>
    </row>
    <row r="446" spans="1:16" x14ac:dyDescent="0.3">
      <c r="A446" s="46"/>
      <c r="C446" s="46"/>
      <c r="D446" s="47"/>
      <c r="E446" s="47"/>
      <c r="F446" s="47"/>
      <c r="G446" s="47"/>
      <c r="H446" s="67"/>
      <c r="I446" s="47"/>
      <c r="J446" s="39"/>
      <c r="N446" s="54"/>
      <c r="O446" s="49"/>
      <c r="P446" s="47"/>
    </row>
    <row r="447" spans="1:16" x14ac:dyDescent="0.3">
      <c r="A447" s="46"/>
      <c r="C447" s="46"/>
      <c r="D447" s="47"/>
      <c r="E447" s="47"/>
      <c r="F447" s="47"/>
      <c r="G447" s="47"/>
      <c r="H447" s="67"/>
      <c r="I447" s="47"/>
      <c r="J447" s="39"/>
      <c r="N447" s="54"/>
      <c r="O447" s="49"/>
      <c r="P447" s="47"/>
    </row>
    <row r="448" spans="1:16" x14ac:dyDescent="0.3">
      <c r="A448" s="46"/>
      <c r="C448" s="46"/>
      <c r="D448" s="47"/>
      <c r="E448" s="47"/>
      <c r="F448" s="47"/>
      <c r="G448" s="47"/>
      <c r="H448" s="67"/>
      <c r="I448" s="47"/>
      <c r="J448" s="39"/>
      <c r="N448" s="54"/>
      <c r="O448" s="49"/>
      <c r="P448" s="47"/>
    </row>
    <row r="449" spans="1:16" x14ac:dyDescent="0.3">
      <c r="A449" s="46"/>
      <c r="C449" s="46"/>
      <c r="D449" s="47"/>
      <c r="E449" s="47"/>
      <c r="F449" s="47"/>
      <c r="G449" s="47"/>
      <c r="H449" s="67"/>
      <c r="I449" s="47"/>
      <c r="J449" s="39"/>
      <c r="N449" s="54"/>
      <c r="O449" s="49"/>
      <c r="P449" s="47"/>
    </row>
    <row r="450" spans="1:16" x14ac:dyDescent="0.3">
      <c r="A450" s="46"/>
      <c r="C450" s="46"/>
      <c r="D450" s="47"/>
      <c r="E450" s="47"/>
      <c r="F450" s="47"/>
      <c r="G450" s="47"/>
      <c r="H450" s="67"/>
      <c r="I450" s="47"/>
      <c r="J450" s="39"/>
      <c r="N450" s="54"/>
      <c r="O450" s="49"/>
      <c r="P450" s="47"/>
    </row>
    <row r="451" spans="1:16" x14ac:dyDescent="0.3">
      <c r="A451" s="46"/>
      <c r="C451" s="46"/>
      <c r="D451" s="47"/>
      <c r="E451" s="47"/>
      <c r="F451" s="47"/>
      <c r="G451" s="47"/>
      <c r="H451" s="67"/>
      <c r="I451" s="47"/>
      <c r="J451" s="39"/>
      <c r="N451" s="54"/>
      <c r="O451" s="49"/>
      <c r="P451" s="47"/>
    </row>
    <row r="452" spans="1:16" x14ac:dyDescent="0.3">
      <c r="A452" s="46"/>
      <c r="C452" s="46"/>
      <c r="D452" s="47"/>
      <c r="E452" s="47"/>
      <c r="F452" s="47"/>
      <c r="G452" s="47"/>
      <c r="H452" s="67"/>
      <c r="I452" s="47"/>
      <c r="J452" s="39"/>
      <c r="N452" s="54"/>
      <c r="O452" s="49"/>
      <c r="P452" s="47"/>
    </row>
    <row r="453" spans="1:16" x14ac:dyDescent="0.3">
      <c r="A453" s="46"/>
      <c r="C453" s="46"/>
      <c r="D453" s="47"/>
      <c r="E453" s="47"/>
      <c r="F453" s="47"/>
      <c r="G453" s="47"/>
      <c r="H453" s="67"/>
      <c r="I453" s="47"/>
      <c r="J453" s="39"/>
      <c r="N453" s="54"/>
      <c r="O453" s="49"/>
      <c r="P453" s="47"/>
    </row>
    <row r="454" spans="1:16" x14ac:dyDescent="0.3">
      <c r="A454" s="46"/>
      <c r="C454" s="46"/>
      <c r="D454" s="47"/>
      <c r="E454" s="47"/>
      <c r="F454" s="47"/>
      <c r="G454" s="47"/>
      <c r="H454" s="67"/>
      <c r="I454" s="47"/>
      <c r="J454" s="39"/>
      <c r="N454" s="54"/>
      <c r="O454" s="49"/>
      <c r="P454" s="47"/>
    </row>
    <row r="455" spans="1:16" x14ac:dyDescent="0.3">
      <c r="A455" s="46"/>
      <c r="C455" s="46"/>
      <c r="D455" s="47"/>
      <c r="E455" s="47"/>
      <c r="F455" s="47"/>
      <c r="G455" s="47"/>
      <c r="H455" s="67"/>
      <c r="I455" s="47"/>
      <c r="J455" s="39"/>
      <c r="N455" s="54"/>
      <c r="O455" s="49"/>
      <c r="P455" s="47"/>
    </row>
    <row r="456" spans="1:16" x14ac:dyDescent="0.3">
      <c r="A456" s="46"/>
      <c r="C456" s="46"/>
      <c r="D456" s="47"/>
      <c r="E456" s="47"/>
      <c r="F456" s="47"/>
      <c r="G456" s="47"/>
      <c r="H456" s="67"/>
      <c r="I456" s="47"/>
      <c r="J456" s="39"/>
      <c r="N456" s="54"/>
      <c r="O456" s="49"/>
      <c r="P456" s="47"/>
    </row>
    <row r="457" spans="1:16" x14ac:dyDescent="0.3">
      <c r="A457" s="46"/>
      <c r="C457" s="46"/>
      <c r="D457" s="47"/>
      <c r="E457" s="47"/>
      <c r="F457" s="47"/>
      <c r="G457" s="47"/>
      <c r="H457" s="67"/>
      <c r="I457" s="47"/>
      <c r="J457" s="39"/>
      <c r="N457" s="54"/>
      <c r="O457" s="49"/>
      <c r="P457" s="47"/>
    </row>
    <row r="458" spans="1:16" x14ac:dyDescent="0.3">
      <c r="A458" s="46"/>
      <c r="C458" s="46"/>
      <c r="D458" s="47"/>
      <c r="E458" s="47"/>
      <c r="F458" s="47"/>
      <c r="G458" s="47"/>
      <c r="H458" s="67"/>
      <c r="I458" s="47"/>
      <c r="J458" s="39"/>
      <c r="N458" s="54"/>
      <c r="O458" s="49"/>
      <c r="P458" s="47"/>
    </row>
    <row r="459" spans="1:16" x14ac:dyDescent="0.3">
      <c r="A459" s="46"/>
      <c r="C459" s="46"/>
      <c r="D459" s="47"/>
      <c r="E459" s="47"/>
      <c r="F459" s="47"/>
      <c r="G459" s="47"/>
      <c r="H459" s="67"/>
      <c r="I459" s="47"/>
      <c r="J459" s="39"/>
      <c r="N459" s="54"/>
      <c r="O459" s="49"/>
      <c r="P459" s="47"/>
    </row>
    <row r="460" spans="1:16" x14ac:dyDescent="0.3">
      <c r="A460" s="46"/>
      <c r="C460" s="46"/>
      <c r="D460" s="47"/>
      <c r="E460" s="47"/>
      <c r="F460" s="47"/>
      <c r="G460" s="47"/>
      <c r="H460" s="67"/>
      <c r="I460" s="47"/>
      <c r="J460" s="39"/>
      <c r="N460" s="54"/>
      <c r="O460" s="49"/>
      <c r="P460" s="47"/>
    </row>
    <row r="461" spans="1:16" x14ac:dyDescent="0.3">
      <c r="A461" s="46"/>
      <c r="C461" s="46"/>
      <c r="D461" s="47"/>
      <c r="E461" s="47"/>
      <c r="F461" s="47"/>
      <c r="G461" s="47"/>
      <c r="H461" s="67"/>
      <c r="I461" s="47"/>
      <c r="J461" s="39"/>
      <c r="N461" s="54"/>
      <c r="O461" s="49"/>
      <c r="P461" s="47"/>
    </row>
    <row r="462" spans="1:16" x14ac:dyDescent="0.3">
      <c r="A462" s="46"/>
      <c r="C462" s="46"/>
      <c r="D462" s="47"/>
      <c r="E462" s="47"/>
      <c r="F462" s="47"/>
      <c r="G462" s="47"/>
      <c r="H462" s="67"/>
      <c r="I462" s="47"/>
      <c r="J462" s="39"/>
      <c r="N462" s="54"/>
      <c r="O462" s="49"/>
      <c r="P462" s="47"/>
    </row>
    <row r="463" spans="1:16" x14ac:dyDescent="0.3">
      <c r="A463" s="46"/>
      <c r="C463" s="46"/>
      <c r="D463" s="47"/>
      <c r="E463" s="47"/>
      <c r="F463" s="37"/>
      <c r="G463" s="37"/>
      <c r="H463" s="67"/>
      <c r="I463" s="47"/>
      <c r="J463" s="39"/>
      <c r="N463" s="54"/>
      <c r="O463" s="49"/>
    </row>
    <row r="464" spans="1:16" x14ac:dyDescent="0.3">
      <c r="A464" s="46"/>
      <c r="C464" s="46"/>
      <c r="D464" s="47"/>
      <c r="E464" s="47"/>
      <c r="F464" s="47"/>
      <c r="G464" s="47"/>
      <c r="H464" s="67"/>
      <c r="I464" s="47"/>
      <c r="J464" s="39"/>
      <c r="N464" s="54"/>
      <c r="O464" s="49"/>
    </row>
    <row r="465" spans="1:16" x14ac:dyDescent="0.3">
      <c r="A465" s="46"/>
      <c r="C465" s="46"/>
      <c r="D465" s="47"/>
      <c r="E465" s="47"/>
      <c r="F465" s="47"/>
      <c r="G465" s="47"/>
      <c r="H465" s="67"/>
      <c r="I465" s="47"/>
      <c r="J465" s="39"/>
      <c r="N465" s="54"/>
      <c r="O465" s="49"/>
      <c r="P465" s="47"/>
    </row>
    <row r="466" spans="1:16" x14ac:dyDescent="0.3">
      <c r="A466" s="46"/>
      <c r="C466" s="46"/>
      <c r="D466" s="47"/>
      <c r="E466" s="47"/>
      <c r="F466" s="47"/>
      <c r="G466" s="47"/>
      <c r="H466" s="67"/>
      <c r="I466" s="47"/>
      <c r="J466" s="39"/>
      <c r="N466" s="54"/>
      <c r="O466" s="49"/>
      <c r="P466" s="47"/>
    </row>
    <row r="467" spans="1:16" x14ac:dyDescent="0.3">
      <c r="A467" s="46"/>
      <c r="C467" s="46"/>
      <c r="D467" s="57"/>
      <c r="E467" s="47"/>
      <c r="F467" s="47"/>
      <c r="G467" s="47"/>
      <c r="H467" s="67"/>
      <c r="I467" s="47"/>
      <c r="J467" s="39"/>
      <c r="N467" s="54"/>
      <c r="O467" s="49"/>
      <c r="P467" s="47"/>
    </row>
    <row r="468" spans="1:16" x14ac:dyDescent="0.3">
      <c r="A468" s="46"/>
      <c r="C468" s="46"/>
      <c r="D468" s="47"/>
      <c r="E468" s="47"/>
      <c r="F468" s="47"/>
      <c r="G468" s="47"/>
      <c r="I468" s="47"/>
      <c r="J468" s="39"/>
      <c r="N468" s="54"/>
      <c r="O468" s="49"/>
      <c r="P468" s="47"/>
    </row>
    <row r="469" spans="1:16" x14ac:dyDescent="0.3">
      <c r="A469" s="46"/>
      <c r="C469" s="46"/>
      <c r="D469" s="47"/>
      <c r="E469" s="47"/>
      <c r="F469" s="47"/>
      <c r="G469" s="47"/>
      <c r="I469" s="47"/>
      <c r="J469" s="39"/>
      <c r="N469" s="54"/>
      <c r="O469" s="49"/>
      <c r="P469" s="47"/>
    </row>
    <row r="470" spans="1:16" x14ac:dyDescent="0.3">
      <c r="A470" s="46"/>
      <c r="C470" s="46"/>
      <c r="D470" s="47"/>
      <c r="E470" s="47"/>
      <c r="F470" s="47"/>
      <c r="G470" s="47"/>
      <c r="I470" s="47"/>
      <c r="J470" s="39"/>
      <c r="N470" s="54"/>
      <c r="O470" s="49"/>
      <c r="P470" s="47"/>
    </row>
    <row r="471" spans="1:16" x14ac:dyDescent="0.3">
      <c r="A471" s="46"/>
      <c r="C471" s="46"/>
      <c r="D471" s="47"/>
      <c r="E471" s="47"/>
      <c r="F471" s="47"/>
      <c r="G471" s="47"/>
      <c r="I471" s="47"/>
      <c r="J471" s="39"/>
      <c r="N471" s="54"/>
      <c r="O471" s="49"/>
      <c r="P471" s="47"/>
    </row>
    <row r="472" spans="1:16" x14ac:dyDescent="0.3">
      <c r="A472" s="46"/>
      <c r="C472" s="46"/>
      <c r="D472" s="47"/>
      <c r="E472" s="47"/>
      <c r="F472" s="47"/>
      <c r="G472" s="47"/>
      <c r="I472" s="47"/>
      <c r="J472" s="39"/>
      <c r="N472" s="54"/>
      <c r="O472" s="49"/>
      <c r="P472" s="47"/>
    </row>
    <row r="473" spans="1:16" x14ac:dyDescent="0.3">
      <c r="A473" s="46"/>
      <c r="C473" s="46"/>
      <c r="D473" s="47"/>
      <c r="E473" s="47"/>
      <c r="F473" s="47"/>
      <c r="G473" s="47"/>
      <c r="I473" s="47"/>
      <c r="J473" s="39"/>
      <c r="N473" s="54"/>
      <c r="O473" s="49"/>
      <c r="P473" s="47"/>
    </row>
    <row r="474" spans="1:16" x14ac:dyDescent="0.3">
      <c r="A474" s="46"/>
      <c r="C474" s="46"/>
      <c r="D474" s="47"/>
      <c r="E474" s="47"/>
      <c r="F474" s="47"/>
      <c r="G474" s="47"/>
      <c r="I474" s="47"/>
      <c r="J474" s="39"/>
      <c r="N474" s="54"/>
      <c r="O474" s="49"/>
    </row>
    <row r="475" spans="1:16" x14ac:dyDescent="0.3">
      <c r="A475" s="46"/>
      <c r="C475" s="46"/>
      <c r="D475" s="47"/>
      <c r="E475" s="47"/>
      <c r="F475" s="47"/>
      <c r="G475" s="47"/>
      <c r="I475" s="47"/>
      <c r="J475" s="39"/>
      <c r="N475" s="54"/>
      <c r="O475" s="49"/>
    </row>
    <row r="476" spans="1:16" x14ac:dyDescent="0.3">
      <c r="A476" s="46"/>
      <c r="C476" s="46"/>
      <c r="D476" s="47"/>
      <c r="E476" s="47"/>
      <c r="F476" s="47"/>
      <c r="G476" s="47"/>
      <c r="I476" s="47"/>
      <c r="J476" s="39"/>
      <c r="N476" s="54"/>
      <c r="O476" s="49"/>
    </row>
    <row r="477" spans="1:16" x14ac:dyDescent="0.3">
      <c r="A477" s="46"/>
      <c r="C477" s="46"/>
      <c r="D477" s="47"/>
      <c r="E477" s="47"/>
      <c r="F477" s="47"/>
      <c r="G477" s="47"/>
      <c r="I477" s="47"/>
      <c r="J477" s="39"/>
      <c r="N477" s="54"/>
      <c r="O477" s="49"/>
    </row>
    <row r="478" spans="1:16" x14ac:dyDescent="0.3">
      <c r="A478" s="46"/>
      <c r="C478" s="46"/>
      <c r="D478" s="47"/>
      <c r="E478" s="47"/>
      <c r="F478" s="47"/>
      <c r="G478" s="47"/>
      <c r="I478" s="47"/>
      <c r="J478" s="39"/>
      <c r="N478" s="54"/>
      <c r="O478" s="49"/>
    </row>
    <row r="479" spans="1:16" x14ac:dyDescent="0.3">
      <c r="A479" s="46"/>
      <c r="C479" s="46"/>
      <c r="D479" s="47"/>
      <c r="E479" s="47"/>
      <c r="F479" s="47"/>
      <c r="G479" s="47"/>
      <c r="I479" s="47"/>
      <c r="J479" s="39"/>
      <c r="N479" s="54"/>
      <c r="O479" s="49"/>
    </row>
    <row r="480" spans="1:16" x14ac:dyDescent="0.3">
      <c r="A480" s="46"/>
      <c r="C480" s="46"/>
      <c r="D480" s="47"/>
      <c r="E480" s="47"/>
      <c r="F480" s="47"/>
      <c r="G480" s="47"/>
      <c r="I480" s="47"/>
      <c r="J480" s="39"/>
      <c r="N480" s="54"/>
      <c r="O480" s="49"/>
    </row>
    <row r="481" spans="1:16" x14ac:dyDescent="0.3">
      <c r="A481" s="46"/>
      <c r="C481" s="46"/>
      <c r="D481" s="47"/>
      <c r="E481" s="47"/>
      <c r="F481" s="47"/>
      <c r="G481" s="47"/>
      <c r="I481" s="47"/>
      <c r="J481" s="39"/>
      <c r="N481" s="54"/>
      <c r="O481" s="49"/>
    </row>
    <row r="482" spans="1:16" x14ac:dyDescent="0.3">
      <c r="A482" s="46"/>
      <c r="C482" s="46"/>
      <c r="D482" s="47"/>
      <c r="E482" s="47"/>
      <c r="F482" s="47"/>
      <c r="G482" s="47"/>
      <c r="I482" s="47"/>
      <c r="J482" s="39"/>
      <c r="N482" s="54"/>
      <c r="O482" s="49"/>
    </row>
    <row r="483" spans="1:16" x14ac:dyDescent="0.3">
      <c r="A483" s="46"/>
      <c r="C483" s="46"/>
      <c r="D483" s="47"/>
      <c r="E483" s="47"/>
      <c r="F483" s="47"/>
      <c r="G483" s="47"/>
      <c r="I483" s="47"/>
      <c r="J483" s="39"/>
      <c r="N483" s="54"/>
      <c r="O483" s="49"/>
    </row>
    <row r="484" spans="1:16" x14ac:dyDescent="0.3">
      <c r="A484" s="46"/>
      <c r="C484" s="46"/>
      <c r="D484" s="47"/>
      <c r="E484" s="47"/>
      <c r="F484" s="46"/>
      <c r="G484" s="46"/>
      <c r="I484" s="47"/>
      <c r="J484" s="39"/>
      <c r="N484" s="54"/>
      <c r="O484" s="49"/>
    </row>
    <row r="485" spans="1:16" x14ac:dyDescent="0.3">
      <c r="A485" s="46"/>
      <c r="C485" s="46"/>
      <c r="D485" s="47"/>
      <c r="E485" s="47"/>
      <c r="F485" s="47"/>
      <c r="G485" s="47"/>
      <c r="I485" s="47"/>
      <c r="J485" s="39"/>
      <c r="N485" s="54"/>
      <c r="O485" s="49"/>
    </row>
    <row r="486" spans="1:16" x14ac:dyDescent="0.3">
      <c r="A486" s="46"/>
      <c r="C486" s="46"/>
      <c r="D486" s="47"/>
      <c r="E486" s="47"/>
      <c r="F486" s="47"/>
      <c r="G486" s="47"/>
      <c r="I486" s="47"/>
      <c r="J486" s="39"/>
      <c r="N486" s="54"/>
      <c r="O486" s="49"/>
      <c r="P486" s="47"/>
    </row>
    <row r="487" spans="1:16" x14ac:dyDescent="0.3">
      <c r="A487" s="46"/>
      <c r="C487" s="46"/>
      <c r="D487" s="47"/>
      <c r="E487" s="47"/>
      <c r="F487" s="47"/>
      <c r="G487" s="47"/>
      <c r="I487" s="47"/>
      <c r="J487" s="39"/>
      <c r="N487" s="54"/>
      <c r="O487" s="49"/>
      <c r="P487" s="47"/>
    </row>
    <row r="488" spans="1:16" x14ac:dyDescent="0.3">
      <c r="A488" s="46"/>
      <c r="C488" s="46"/>
      <c r="D488" s="47"/>
      <c r="E488" s="47"/>
      <c r="F488" s="47"/>
      <c r="G488" s="47"/>
      <c r="I488" s="47"/>
      <c r="J488" s="39"/>
      <c r="N488" s="54"/>
      <c r="O488" s="49"/>
      <c r="P488" s="47"/>
    </row>
    <row r="489" spans="1:16" x14ac:dyDescent="0.3">
      <c r="A489" s="46"/>
      <c r="C489" s="46"/>
      <c r="D489" s="47"/>
      <c r="E489" s="47"/>
      <c r="F489" s="47"/>
      <c r="G489" s="47"/>
      <c r="I489" s="47"/>
      <c r="J489" s="39"/>
      <c r="N489" s="54"/>
      <c r="O489" s="49"/>
      <c r="P489" s="47"/>
    </row>
    <row r="490" spans="1:16" x14ac:dyDescent="0.3">
      <c r="A490" s="46"/>
      <c r="C490" s="46"/>
      <c r="D490" s="47"/>
      <c r="E490" s="47"/>
      <c r="F490" s="47"/>
      <c r="G490" s="47"/>
      <c r="I490" s="47"/>
      <c r="J490" s="39"/>
      <c r="N490" s="54"/>
      <c r="O490" s="49"/>
      <c r="P490" s="47"/>
    </row>
  </sheetData>
  <dataValidations count="2">
    <dataValidation type="list" allowBlank="1" showInputMessage="1" sqref="C294:C345 C347:C380 C21 C385:C490 C129:C183 C47 C76" xr:uid="{8C405A5E-7043-445E-843A-77F75AAA649B}">
      <formula1>"Critical Error,Error,Warning"</formula1>
    </dataValidation>
    <dataValidation type="list" allowBlank="1" showInputMessage="1" showErrorMessage="1" sqref="C346 C184:C293 C349 C381:C384 C2:C20 C77:C128 C48:C75 C22:C46" xr:uid="{EA50A853-E1EC-4CC3-AC83-044F98363F81}">
      <formula1>"Critical Error, Error, Warning"</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7A87C-3553-4505-86D7-E35A1A59974A}">
  <dimension ref="A1:H7"/>
  <sheetViews>
    <sheetView workbookViewId="0">
      <selection activeCell="E7" sqref="E7"/>
    </sheetView>
  </sheetViews>
  <sheetFormatPr defaultRowHeight="14.4" x14ac:dyDescent="0.3"/>
  <cols>
    <col min="2" max="2" width="10.5546875" customWidth="1"/>
    <col min="3" max="3" width="13.88671875" customWidth="1"/>
    <col min="4" max="4" width="11.33203125" customWidth="1"/>
    <col min="5" max="5" width="9.88671875" customWidth="1"/>
    <col min="6" max="6" width="19.88671875" customWidth="1"/>
    <col min="7" max="7" width="23" bestFit="1" customWidth="1"/>
    <col min="8" max="8" width="74.44140625" customWidth="1"/>
  </cols>
  <sheetData>
    <row r="1" spans="1:8" x14ac:dyDescent="0.3">
      <c r="A1" s="69" t="s">
        <v>329</v>
      </c>
      <c r="B1" s="69" t="s">
        <v>330</v>
      </c>
      <c r="C1" s="69" t="s">
        <v>331</v>
      </c>
      <c r="D1" s="70" t="s">
        <v>332</v>
      </c>
      <c r="E1" s="69" t="s">
        <v>333</v>
      </c>
      <c r="F1" s="69"/>
      <c r="G1" s="69" t="s">
        <v>334</v>
      </c>
      <c r="H1" s="71" t="s">
        <v>335</v>
      </c>
    </row>
    <row r="2" spans="1:8" x14ac:dyDescent="0.3">
      <c r="A2" t="s">
        <v>453</v>
      </c>
      <c r="B2" s="72">
        <v>45785</v>
      </c>
      <c r="C2" s="72" t="s">
        <v>336</v>
      </c>
      <c r="D2" s="73">
        <v>1001</v>
      </c>
      <c r="E2">
        <v>1020</v>
      </c>
      <c r="G2" s="121" t="s">
        <v>601</v>
      </c>
      <c r="H2" s="74" t="s">
        <v>342</v>
      </c>
    </row>
    <row r="3" spans="1:8" ht="28.8" x14ac:dyDescent="0.3">
      <c r="A3" t="s">
        <v>453</v>
      </c>
      <c r="B3" s="72">
        <v>45785</v>
      </c>
      <c r="C3" t="s">
        <v>337</v>
      </c>
      <c r="D3" s="73">
        <v>2001</v>
      </c>
      <c r="E3">
        <v>2026</v>
      </c>
      <c r="H3" s="74" t="s">
        <v>343</v>
      </c>
    </row>
    <row r="4" spans="1:8" x14ac:dyDescent="0.3">
      <c r="A4" t="s">
        <v>453</v>
      </c>
      <c r="B4" s="72">
        <v>45785</v>
      </c>
      <c r="C4" t="s">
        <v>338</v>
      </c>
      <c r="D4" s="73">
        <v>3001</v>
      </c>
      <c r="E4">
        <v>3029</v>
      </c>
      <c r="H4" s="74"/>
    </row>
    <row r="5" spans="1:8" x14ac:dyDescent="0.3">
      <c r="A5" t="s">
        <v>453</v>
      </c>
      <c r="B5" s="72">
        <v>45785</v>
      </c>
      <c r="C5" t="s">
        <v>339</v>
      </c>
      <c r="D5" s="73">
        <v>4001</v>
      </c>
      <c r="E5">
        <v>4012</v>
      </c>
      <c r="H5" s="74"/>
    </row>
    <row r="6" spans="1:8" x14ac:dyDescent="0.3">
      <c r="A6" t="s">
        <v>453</v>
      </c>
      <c r="B6" s="72">
        <v>45785</v>
      </c>
      <c r="C6" t="s">
        <v>340</v>
      </c>
      <c r="D6" s="73">
        <v>5001</v>
      </c>
      <c r="E6">
        <v>5035</v>
      </c>
      <c r="H6" s="74"/>
    </row>
    <row r="7" spans="1:8" x14ac:dyDescent="0.3">
      <c r="A7" t="s">
        <v>453</v>
      </c>
      <c r="B7" s="72">
        <v>45785</v>
      </c>
      <c r="C7" t="s">
        <v>341</v>
      </c>
      <c r="D7" s="73">
        <v>9001</v>
      </c>
      <c r="E7">
        <v>9005</v>
      </c>
      <c r="H7" s="7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S100ValiSpec metadata</vt:lpstr>
      <vt:lpstr>S-111</vt:lpstr>
      <vt:lpstr>Legend+Tracking+Notes(Internal)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Gregory Seroka</cp:lastModifiedBy>
  <dcterms:created xsi:type="dcterms:W3CDTF">2024-06-25T09:20:59Z</dcterms:created>
  <dcterms:modified xsi:type="dcterms:W3CDTF">2025-05-08T23:06:29Z</dcterms:modified>
</cp:coreProperties>
</file>