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A81DB99B-EA15-4A38-9D09-770697649310}" xr6:coauthVersionLast="37" xr6:coauthVersionMax="37" xr10:uidLastSave="{00000000-0000-0000-0000-000000000000}"/>
  <bookViews>
    <workbookView xWindow="0" yWindow="0" windowWidth="22260" windowHeight="12650" activeTab="1" xr2:uid="{00000000-000D-0000-FFFF-FFFF00000000}"/>
  </bookViews>
  <sheets>
    <sheet name="Zadanie1-2" sheetId="2" r:id="rId1"/>
    <sheet name="Zadanie 3" sheetId="3" r:id="rId2"/>
    <sheet name="Zadanie 1" sheetId="1" r:id="rId3"/>
  </sheets>
  <definedNames>
    <definedName name="solver_eng" localSheetId="2" hidden="1">1</definedName>
    <definedName name="solver_neg" localSheetId="2" hidden="1">1</definedName>
    <definedName name="solver_num" localSheetId="2" hidden="1">0</definedName>
    <definedName name="solver_opt" localSheetId="2" hidden="1">'Zadanie 1'!#REF!</definedName>
    <definedName name="solver_typ" localSheetId="2" hidden="1">1</definedName>
    <definedName name="solver_val" localSheetId="2" hidden="1">0</definedName>
    <definedName name="solver_ver" localSheetId="2" hidden="1">3</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3" l="1"/>
  <c r="K5" i="3" l="1"/>
  <c r="O3" i="3"/>
  <c r="O4" i="3" s="1"/>
  <c r="G2" i="3"/>
  <c r="B2" i="3"/>
  <c r="K2" i="3"/>
  <c r="M4" i="3" s="1"/>
  <c r="K1" i="3"/>
  <c r="M3" i="3" s="1"/>
  <c r="B4" i="3"/>
  <c r="B1" i="3"/>
  <c r="E2" i="3" s="1"/>
  <c r="E7" i="1"/>
  <c r="E8" i="1"/>
  <c r="E9" i="1"/>
  <c r="E10" i="1"/>
  <c r="E11" i="1"/>
  <c r="E12" i="1"/>
  <c r="E13" i="1"/>
  <c r="E14" i="1"/>
  <c r="E15" i="1"/>
  <c r="E6" i="1"/>
  <c r="C16" i="1" l="1"/>
  <c r="B16" i="1"/>
  <c r="B6" i="1" a="1"/>
  <c r="B6" i="1" s="1"/>
  <c r="D13" i="1" l="1"/>
  <c r="B11" i="1"/>
  <c r="D9" i="1"/>
  <c r="B7" i="1"/>
  <c r="C13" i="1"/>
  <c r="D10" i="1"/>
  <c r="C9" i="1"/>
  <c r="D6" i="1"/>
  <c r="D15" i="1"/>
  <c r="C14" i="1"/>
  <c r="B13" i="1"/>
  <c r="D11" i="1"/>
  <c r="C10" i="1"/>
  <c r="B9" i="1"/>
  <c r="D7" i="1"/>
  <c r="C6" i="1"/>
  <c r="B15" i="1"/>
  <c r="C12" i="1"/>
  <c r="C8" i="1"/>
  <c r="D14" i="1"/>
  <c r="B12" i="1"/>
  <c r="B8" i="1"/>
  <c r="C15" i="1"/>
  <c r="B14" i="1"/>
  <c r="D12" i="1"/>
  <c r="C11" i="1"/>
  <c r="B10" i="1"/>
  <c r="D8" i="1"/>
  <c r="C7" i="1"/>
</calcChain>
</file>

<file path=xl/sharedStrings.xml><?xml version="1.0" encoding="utf-8"?>
<sst xmlns="http://schemas.openxmlformats.org/spreadsheetml/2006/main" count="59" uniqueCount="47">
  <si>
    <t>Liczba osób w gospodarstwie domowym (X1i)</t>
  </si>
  <si>
    <t>Miesięny dochód, zł (X2i)</t>
  </si>
  <si>
    <t>Miesięczne wydatki na towary i usługi konsumpcyjne, zł. (Yi)</t>
  </si>
  <si>
    <t>df</t>
  </si>
  <si>
    <t>SS</t>
  </si>
  <si>
    <t>MS</t>
  </si>
  <si>
    <t>F</t>
  </si>
  <si>
    <t>Rxiy=</t>
  </si>
  <si>
    <t>PODSUMOWANIE - WYJŚCIE</t>
  </si>
  <si>
    <t>Statystyki regresji</t>
  </si>
  <si>
    <t>Wielokrotność R</t>
  </si>
  <si>
    <t>R kwadrat</t>
  </si>
  <si>
    <t>Dopasowany R kwadrat</t>
  </si>
  <si>
    <t>Błąd standardowy</t>
  </si>
  <si>
    <t>Obserwacje</t>
  </si>
  <si>
    <t>ANALIZA WARIANCJI</t>
  </si>
  <si>
    <t>Regresja</t>
  </si>
  <si>
    <t>Resztkowy</t>
  </si>
  <si>
    <t>Razem</t>
  </si>
  <si>
    <t>Istotność F</t>
  </si>
  <si>
    <t>Współczynniki</t>
  </si>
  <si>
    <t>t Stat</t>
  </si>
  <si>
    <t>Wartość-p</t>
  </si>
  <si>
    <t>Dolne 95%</t>
  </si>
  <si>
    <t>Górne 95%</t>
  </si>
  <si>
    <t>Dolne 95,0%</t>
  </si>
  <si>
    <t>Górne 95,0%</t>
  </si>
  <si>
    <t>Przecięcie</t>
  </si>
  <si>
    <t>Zmienna X 1</t>
  </si>
  <si>
    <t>Zmienna X 2</t>
  </si>
  <si>
    <r>
      <t xml:space="preserve"> </t>
    </r>
    <r>
      <rPr>
        <b/>
        <sz val="11"/>
        <color theme="1"/>
        <rFont val="Calibri"/>
        <family val="2"/>
        <charset val="204"/>
        <scheme val="minor"/>
      </rPr>
      <t>Komentarze i wyniki:</t>
    </r>
    <r>
      <rPr>
        <sz val="11"/>
        <color theme="1"/>
        <rFont val="Calibri"/>
        <family val="2"/>
        <scheme val="minor"/>
      </rPr>
      <t xml:space="preserve"> U przypadku budowy wielowymiarowego modelu ekonometrycznego  ten model ma postać: ŷ(x1, x2)= -111,8709+316,2718*х1+0,7026x2. 
Oznacza to, że wzrost liczby osób w gospodarstwie domowym  o 1 osoby średnio powoduje wzrostu wydatków na towary i usługi konsumpcyjne w gospodarstwach domowych o 316,2718 zl. , a wzrost miesięnego dochodu o 1 zl powoduje wzrostu wydatków o 0,7026 zl. Wartości współczynników korelacji Pearsona wynoszą 0,8560 i 0,9809, co wskazuje na silną zależność statystyczną pomiędzy zmiennymi x1 i x2 a zmienną zależną Y. Współczynnik determinacji R</t>
    </r>
    <r>
      <rPr>
        <vertAlign val="superscript"/>
        <sz val="11"/>
        <color theme="1"/>
        <rFont val="Calibri"/>
        <family val="2"/>
        <charset val="204"/>
        <scheme val="minor"/>
      </rPr>
      <t>2</t>
    </r>
    <r>
      <rPr>
        <sz val="11"/>
        <color theme="1"/>
        <rFont val="Calibri"/>
        <family val="2"/>
        <scheme val="minor"/>
      </rPr>
      <t xml:space="preserve"> wynosi 0,9714. Oznacza to, że ​​97,14% całkowitej zmienności wskaźnika Y wynika z wpływu czynników x1 i x2. Pozostałe 2,86% całkowitej zmienności wynika z wpływu niezbadanych czynników stochastycznych.</t>
    </r>
  </si>
  <si>
    <t xml:space="preserve"> ŷ(x1, x2)= -111,8709+316,2718*х1+0,7026x2. </t>
  </si>
  <si>
    <t>Znaczenia obliczone ŷi (x1, x2)</t>
  </si>
  <si>
    <t>F=</t>
  </si>
  <si>
    <t xml:space="preserve">F&gt;Fkr (α; k1,k2) </t>
  </si>
  <si>
    <t>t1=</t>
  </si>
  <si>
    <t xml:space="preserve">|t|&gt;tkr (α; k) </t>
  </si>
  <si>
    <t>Fkr(α, k1, k2)=</t>
  </si>
  <si>
    <t>t2=</t>
  </si>
  <si>
    <t>α=</t>
  </si>
  <si>
    <t>tkr(α, k)=</t>
  </si>
  <si>
    <t>&lt;</t>
  </si>
  <si>
    <t>K2=n-m-1=</t>
  </si>
  <si>
    <t>k1=m-1=</t>
  </si>
  <si>
    <t>k=n-m-1=</t>
  </si>
  <si>
    <t>&gt;</t>
  </si>
  <si>
    <r>
      <rPr>
        <b/>
        <sz val="11"/>
        <color theme="1"/>
        <rFont val="Calibri"/>
        <family val="2"/>
        <charset val="204"/>
        <scheme val="minor"/>
      </rPr>
      <t xml:space="preserve">Komentarze i wyniki: </t>
    </r>
    <r>
      <rPr>
        <sz val="11"/>
        <color theme="1"/>
        <rFont val="Calibri"/>
        <family val="2"/>
        <charset val="204"/>
        <scheme val="minor"/>
      </rPr>
      <t>Dla sprawdzania kryterium statystycznego Fishera-Snedecora musimy sprawdzić, czy  F&gt;Fkr. Jak nierówność jest poprawna, to hipoteza zerowa zostaje odrzucona, czyli obliczony model ekonometryczny jest wysoko wiarygodny i adekwatny do danych faktycznych. W naszym przypadku: 119,0408 &gt; 5,5914. Oznacza to ze test Fishera-Snedecora wskazuje na wysoką adekwatność parametrów modelu ekonometrycznego. Umożliwia to wykorzystanie uzyskanych wniosków do dalszych badań ekonomicznych i wyników do tego modelu. Jednak dla tego modelu kryterium statystyczne Studenta nie jest spełnione dla pierwszego czynnika. Oznacza to, że obliczone współczynnik korelacji cząstkowej dla pierwszego czynnika nie jest wysoce prawdopodobny. Chocz dla drugiego czynnika kryterium Studenta jest spełniony: 7,6491&gt;1,8946. Może być, ze 10 badań gospodarstw domowych to jest mało dla otrzymania wiarogodnych wyników. Dalsze badania wymagają sprawdzenia testu White’a pod kątem heteroskedastyczności danych w modelu.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</si>
</sst>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1"/>
      <name val="Calibri"/>
      <family val="2"/>
      <scheme val="minor"/>
    </font>
    <font>
      <vertAlign val="superscrip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9">
    <xf numFmtId="0" fontId="0" fillId="0" borderId="0" xfId="0"/>
    <xf numFmtId="164" fontId="2" fillId="0" borderId="1" xfId="0" applyNumberFormat="1" applyFont="1" applyBorder="1" applyAlignment="1">
      <alignment horizontal="justify" vertical="center" wrapText="1"/>
    </xf>
    <xf numFmtId="164" fontId="2" fillId="0" borderId="2" xfId="0" applyNumberFormat="1" applyFont="1" applyBorder="1" applyAlignment="1">
      <alignment horizontal="center" vertical="center" wrapText="1"/>
    </xf>
    <xf numFmtId="164" fontId="2" fillId="0" borderId="3" xfId="0" applyNumberFormat="1" applyFont="1" applyBorder="1" applyAlignment="1">
      <alignment horizontal="justify" vertical="center" wrapText="1"/>
    </xf>
    <xf numFmtId="164" fontId="2" fillId="0" borderId="4" xfId="0" applyNumberFormat="1" applyFont="1" applyBorder="1" applyAlignment="1">
      <alignment horizontal="center" vertical="center" wrapText="1"/>
    </xf>
    <xf numFmtId="0" fontId="0" fillId="0" borderId="5" xfId="0" applyBorder="1"/>
    <xf numFmtId="0" fontId="0" fillId="0" borderId="5" xfId="0" applyNumberFormat="1" applyBorder="1" applyAlignment="1">
      <alignment horizontal="center" vertical="justify"/>
    </xf>
    <xf numFmtId="0" fontId="0" fillId="0" borderId="5" xfId="0" applyBorder="1" applyAlignment="1">
      <alignment horizontal="center"/>
    </xf>
    <xf numFmtId="0" fontId="0" fillId="0" borderId="0" xfId="0" applyFill="1" applyBorder="1" applyAlignment="1"/>
    <xf numFmtId="0" fontId="0" fillId="0" borderId="6" xfId="0" applyFill="1" applyBorder="1" applyAlignment="1"/>
    <xf numFmtId="0" fontId="4" fillId="0" borderId="7" xfId="0" applyFont="1" applyFill="1" applyBorder="1" applyAlignment="1">
      <alignment horizontal="center"/>
    </xf>
    <xf numFmtId="0" fontId="4" fillId="0" borderId="7" xfId="0" applyFont="1" applyFill="1" applyBorder="1" applyAlignment="1">
      <alignment horizontal="centerContinuous"/>
    </xf>
    <xf numFmtId="0" fontId="0" fillId="0" borderId="0" xfId="0" applyFill="1" applyBorder="1" applyAlignment="1">
      <alignment horizontal="justify" vertical="justify"/>
    </xf>
    <xf numFmtId="0" fontId="0" fillId="0" borderId="6" xfId="0" applyFill="1" applyBorder="1" applyAlignment="1">
      <alignment horizontal="justify" vertical="justify"/>
    </xf>
    <xf numFmtId="0" fontId="4" fillId="0" borderId="7" xfId="0" applyFont="1" applyFill="1" applyBorder="1" applyAlignment="1">
      <alignment horizontal="justify" vertical="justify"/>
    </xf>
    <xf numFmtId="165" fontId="0" fillId="0" borderId="0" xfId="0" applyNumberFormat="1"/>
    <xf numFmtId="0" fontId="0" fillId="2" borderId="0" xfId="0" applyFill="1" applyBorder="1" applyAlignment="1"/>
    <xf numFmtId="165" fontId="0" fillId="2" borderId="0" xfId="0" applyNumberFormat="1" applyFill="1" applyBorder="1" applyAlignment="1"/>
    <xf numFmtId="165" fontId="0" fillId="0" borderId="0" xfId="0" applyNumberFormat="1" applyFill="1" applyBorder="1" applyAlignment="1"/>
    <xf numFmtId="165" fontId="0" fillId="2" borderId="6" xfId="0" applyNumberFormat="1" applyFill="1" applyBorder="1" applyAlignment="1"/>
    <xf numFmtId="165" fontId="0" fillId="0" borderId="6" xfId="0" applyNumberFormat="1" applyFill="1" applyBorder="1" applyAlignment="1"/>
    <xf numFmtId="0" fontId="0" fillId="0" borderId="5" xfId="0" applyBorder="1" applyAlignment="1">
      <alignment horizontal="justify" vertical="justify"/>
    </xf>
    <xf numFmtId="0" fontId="0" fillId="2" borderId="0" xfId="0" applyFill="1"/>
    <xf numFmtId="165" fontId="0" fillId="2" borderId="0" xfId="0" applyNumberFormat="1" applyFill="1"/>
    <xf numFmtId="165" fontId="0" fillId="0" borderId="5" xfId="0" applyNumberFormat="1" applyBorder="1"/>
    <xf numFmtId="0" fontId="0" fillId="0" borderId="0" xfId="0" applyAlignment="1">
      <alignment horizontal="left" wrapText="1"/>
    </xf>
    <xf numFmtId="0" fontId="0" fillId="0" borderId="0" xfId="0" applyAlignment="1">
      <alignment horizontal="left"/>
    </xf>
    <xf numFmtId="0" fontId="0" fillId="0" borderId="0" xfId="0" applyAlignment="1">
      <alignment horizontal="justify" vertical="justify"/>
    </xf>
    <xf numFmtId="0" fontId="1" fillId="0" borderId="0" xfId="0" applyFont="1" applyAlignment="1">
      <alignment horizontal="justify" vertical="justify"/>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'Zadanie 1'!$C$18</c:f>
              <c:strCache>
                <c:ptCount val="1"/>
                <c:pt idx="0">
                  <c:v>Miesięczne wydatki na towary i usługi konsumpcyjne, zł. (Yi)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'Zadanie 1'!$B$19:$B$28</c:f>
              <c:numCache>
                <c:formatCode>General</c:formatCode>
                <c:ptCount val="10"/>
                <c:pt idx="0">
                  <c:v>1</c:v>
                </c:pt>
                <c:pt idx="1">
                  <c:v>1</c:v>
                </c:pt>
                <c:pt idx="2">
                  <c:v>1</c:v>
                </c:pt>
                <c:pt idx="3">
                  <c:v>1</c:v>
                </c:pt>
                <c:pt idx="4">
                  <c:v>2</c:v>
                </c:pt>
                <c:pt idx="5">
                  <c:v>2</c:v>
                </c:pt>
                <c:pt idx="6">
                  <c:v>2</c:v>
                </c:pt>
                <c:pt idx="7">
                  <c:v>2</c:v>
                </c:pt>
                <c:pt idx="8">
                  <c:v>3</c:v>
                </c:pt>
                <c:pt idx="9">
                  <c:v>4</c:v>
                </c:pt>
              </c:numCache>
            </c:numRef>
          </c:xVal>
          <c:yVal>
            <c:numRef>
              <c:f>'Zadanie 1'!$C$19:$C$28</c:f>
              <c:numCache>
                <c:formatCode>General</c:formatCode>
                <c:ptCount val="10"/>
                <c:pt idx="0">
                  <c:v>2500</c:v>
                </c:pt>
                <c:pt idx="1">
                  <c:v>2700</c:v>
                </c:pt>
                <c:pt idx="2">
                  <c:v>2000</c:v>
                </c:pt>
                <c:pt idx="3">
                  <c:v>2000</c:v>
                </c:pt>
                <c:pt idx="4">
                  <c:v>4200</c:v>
                </c:pt>
                <c:pt idx="5">
                  <c:v>6000</c:v>
                </c:pt>
                <c:pt idx="6">
                  <c:v>3500</c:v>
                </c:pt>
                <c:pt idx="7">
                  <c:v>6200</c:v>
                </c:pt>
                <c:pt idx="8">
                  <c:v>5500</c:v>
                </c:pt>
                <c:pt idx="9">
                  <c:v>7000</c:v>
                </c:pt>
              </c:numCache>
            </c:numRef>
          </c:yVal>
          <c:smooth val="0"/>
          <c:extLst>
            <c:ext xmlns:c16="http://schemas.microsoft.com/office/drawing/2014/chart" uri="{C3380CC4-5D6E-409C-BE32-E72D297353CC}">
              <c16:uniqueId val="{00000000-A8C8-4058-A65C-885528BCEB71}"/>
            </c:ext>
          </c:extLst>
        </c:ser>
        <c:ser>
          <c:idx val="1"/>
          <c:order val="1"/>
          <c:tx>
            <c:strRef>
              <c:f>'Zadanie 1'!$D$18</c:f>
              <c:strCache>
                <c:ptCount val="1"/>
                <c:pt idx="0">
                  <c:v>Znaczenia obliczone ŷi (x1, x2)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xVal>
            <c:numRef>
              <c:f>'Zadanie 1'!$B$19:$B$28</c:f>
              <c:numCache>
                <c:formatCode>General</c:formatCode>
                <c:ptCount val="10"/>
                <c:pt idx="0">
                  <c:v>1</c:v>
                </c:pt>
                <c:pt idx="1">
                  <c:v>1</c:v>
                </c:pt>
                <c:pt idx="2">
                  <c:v>1</c:v>
                </c:pt>
                <c:pt idx="3">
                  <c:v>1</c:v>
                </c:pt>
                <c:pt idx="4">
                  <c:v>2</c:v>
                </c:pt>
                <c:pt idx="5">
                  <c:v>2</c:v>
                </c:pt>
                <c:pt idx="6">
                  <c:v>2</c:v>
                </c:pt>
                <c:pt idx="7">
                  <c:v>2</c:v>
                </c:pt>
                <c:pt idx="8">
                  <c:v>3</c:v>
                </c:pt>
                <c:pt idx="9">
                  <c:v>4</c:v>
                </c:pt>
              </c:numCache>
            </c:numRef>
          </c:xVal>
          <c:yVal>
            <c:numRef>
              <c:f>'Zadanie 1'!$D$19:$D$28</c:f>
              <c:numCache>
                <c:formatCode>General</c:formatCode>
                <c:ptCount val="10"/>
                <c:pt idx="0">
                  <c:v>2347.3308999999999</c:v>
                </c:pt>
                <c:pt idx="1">
                  <c:v>2452.7209000000003</c:v>
                </c:pt>
                <c:pt idx="2">
                  <c:v>1960.9009000000001</c:v>
                </c:pt>
                <c:pt idx="3">
                  <c:v>2663.5009</c:v>
                </c:pt>
                <c:pt idx="4">
                  <c:v>4103.9327000000003</c:v>
                </c:pt>
                <c:pt idx="5">
                  <c:v>6141.4727000000003</c:v>
                </c:pt>
                <c:pt idx="6">
                  <c:v>3331.0727000000002</c:v>
                </c:pt>
                <c:pt idx="7">
                  <c:v>5790.1727000000001</c:v>
                </c:pt>
                <c:pt idx="8">
                  <c:v>5895.6644999999999</c:v>
                </c:pt>
                <c:pt idx="9">
                  <c:v>6914.5362999999998</c:v>
                </c:pt>
              </c:numCache>
            </c:numRef>
          </c:yVal>
          <c:smooth val="0"/>
          <c:extLst>
            <c:ext xmlns:c16="http://schemas.microsoft.com/office/drawing/2014/chart" uri="{C3380CC4-5D6E-409C-BE32-E72D297353CC}">
              <c16:uniqueId val="{00000001-A8C8-4058-A65C-885528BCEB71}"/>
            </c:ext>
          </c:extLst>
        </c:ser>
        <c:dLbls>
          <c:showLegendKey val="0"/>
          <c:showVal val="0"/>
          <c:showCatName val="0"/>
          <c:showSerName val="0"/>
          <c:showPercent val="0"/>
          <c:showBubbleSize val="0"/>
        </c:dLbls>
        <c:axId val="533285368"/>
        <c:axId val="533276512"/>
      </c:scatterChart>
      <c:valAx>
        <c:axId val="533285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ru-RU"/>
          </a:p>
        </c:txPr>
        <c:crossAx val="533276512"/>
        <c:crosses val="autoZero"/>
        <c:crossBetween val="midCat"/>
      </c:valAx>
      <c:valAx>
        <c:axId val="53327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ru-RU"/>
          </a:p>
        </c:txPr>
        <c:crossAx val="5332853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'Zadanie 1'!$C$30</c:f>
              <c:strCache>
                <c:ptCount val="1"/>
                <c:pt idx="0">
                  <c:v>Miesięczne wydatki na towary i usługi konsumpcyjne, zł. (Yi)</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'Zadanie 1'!$B$31:$B$40</c:f>
              <c:numCache>
                <c:formatCode>General</c:formatCode>
                <c:ptCount val="10"/>
                <c:pt idx="0">
                  <c:v>2500</c:v>
                </c:pt>
                <c:pt idx="1">
                  <c:v>3050</c:v>
                </c:pt>
                <c:pt idx="2">
                  <c:v>3200</c:v>
                </c:pt>
                <c:pt idx="3">
                  <c:v>3500</c:v>
                </c:pt>
                <c:pt idx="4">
                  <c:v>4000</c:v>
                </c:pt>
                <c:pt idx="5">
                  <c:v>5100</c:v>
                </c:pt>
                <c:pt idx="6">
                  <c:v>7200</c:v>
                </c:pt>
                <c:pt idx="7">
                  <c:v>7500</c:v>
                </c:pt>
                <c:pt idx="8">
                  <c:v>8000</c:v>
                </c:pt>
                <c:pt idx="9">
                  <c:v>8200</c:v>
                </c:pt>
              </c:numCache>
            </c:numRef>
          </c:xVal>
          <c:yVal>
            <c:numRef>
              <c:f>'Zadanie 1'!$C$31:$C$40</c:f>
              <c:numCache>
                <c:formatCode>General</c:formatCode>
                <c:ptCount val="10"/>
                <c:pt idx="0">
                  <c:v>2000</c:v>
                </c:pt>
                <c:pt idx="1">
                  <c:v>2500</c:v>
                </c:pt>
                <c:pt idx="2">
                  <c:v>2700</c:v>
                </c:pt>
                <c:pt idx="3">
                  <c:v>2000</c:v>
                </c:pt>
                <c:pt idx="4">
                  <c:v>3500</c:v>
                </c:pt>
                <c:pt idx="5">
                  <c:v>4200</c:v>
                </c:pt>
                <c:pt idx="6">
                  <c:v>5500</c:v>
                </c:pt>
                <c:pt idx="7">
                  <c:v>6200</c:v>
                </c:pt>
                <c:pt idx="8">
                  <c:v>6000</c:v>
                </c:pt>
                <c:pt idx="9">
                  <c:v>7000</c:v>
                </c:pt>
              </c:numCache>
            </c:numRef>
          </c:yVal>
          <c:smooth val="1"/>
          <c:extLst>
            <c:ext xmlns:c16="http://schemas.microsoft.com/office/drawing/2014/chart" uri="{C3380CC4-5D6E-409C-BE32-E72D297353CC}">
              <c16:uniqueId val="{00000000-380D-482B-8952-CB6087A3C39F}"/>
            </c:ext>
          </c:extLst>
        </c:ser>
        <c:ser>
          <c:idx val="1"/>
          <c:order val="1"/>
          <c:tx>
            <c:strRef>
              <c:f>'Zadanie 1'!$D$30</c:f>
              <c:strCache>
                <c:ptCount val="1"/>
                <c:pt idx="0">
                  <c:v>Znaczenia obliczone ŷi (x1, x2)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'Zadanie 1'!$B$31:$B$40</c:f>
              <c:numCache>
                <c:formatCode>General</c:formatCode>
                <c:ptCount val="10"/>
                <c:pt idx="0">
                  <c:v>2500</c:v>
                </c:pt>
                <c:pt idx="1">
                  <c:v>3050</c:v>
                </c:pt>
                <c:pt idx="2">
                  <c:v>3200</c:v>
                </c:pt>
                <c:pt idx="3">
                  <c:v>3500</c:v>
                </c:pt>
                <c:pt idx="4">
                  <c:v>4000</c:v>
                </c:pt>
                <c:pt idx="5">
                  <c:v>5100</c:v>
                </c:pt>
                <c:pt idx="6">
                  <c:v>7200</c:v>
                </c:pt>
                <c:pt idx="7">
                  <c:v>7500</c:v>
                </c:pt>
                <c:pt idx="8">
                  <c:v>8000</c:v>
                </c:pt>
                <c:pt idx="9">
                  <c:v>8200</c:v>
                </c:pt>
              </c:numCache>
            </c:numRef>
          </c:xVal>
          <c:yVal>
            <c:numRef>
              <c:f>'Zadanie 1'!$D$31:$D$40</c:f>
              <c:numCache>
                <c:formatCode>General</c:formatCode>
                <c:ptCount val="10"/>
                <c:pt idx="0">
                  <c:v>1960.9009000000001</c:v>
                </c:pt>
                <c:pt idx="1">
                  <c:v>2347.3308999999999</c:v>
                </c:pt>
                <c:pt idx="2">
                  <c:v>2452.7209000000003</c:v>
                </c:pt>
                <c:pt idx="3">
                  <c:v>2663.5009</c:v>
                </c:pt>
                <c:pt idx="4">
                  <c:v>3331.0727000000002</c:v>
                </c:pt>
                <c:pt idx="5">
                  <c:v>4103.9327000000003</c:v>
                </c:pt>
                <c:pt idx="6">
                  <c:v>5895.6644999999999</c:v>
                </c:pt>
                <c:pt idx="7">
                  <c:v>5790.1727000000001</c:v>
                </c:pt>
                <c:pt idx="8">
                  <c:v>6141.4727000000003</c:v>
                </c:pt>
                <c:pt idx="9">
                  <c:v>6914.5362999999998</c:v>
                </c:pt>
              </c:numCache>
            </c:numRef>
          </c:yVal>
          <c:smooth val="1"/>
          <c:extLst>
            <c:ext xmlns:c16="http://schemas.microsoft.com/office/drawing/2014/chart" uri="{C3380CC4-5D6E-409C-BE32-E72D297353CC}">
              <c16:uniqueId val="{00000001-380D-482B-8952-CB6087A3C39F}"/>
            </c:ext>
          </c:extLst>
        </c:ser>
        <c:dLbls>
          <c:showLegendKey val="0"/>
          <c:showVal val="0"/>
          <c:showCatName val="0"/>
          <c:showSerName val="0"/>
          <c:showPercent val="0"/>
          <c:showBubbleSize val="0"/>
        </c:dLbls>
        <c:axId val="533264704"/>
        <c:axId val="533268968"/>
      </c:scatterChart>
      <c:valAx>
        <c:axId val="533264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ru-RU"/>
          </a:p>
        </c:txPr>
        <c:crossAx val="533268968"/>
        <c:crosses val="autoZero"/>
        <c:crossBetween val="midCat"/>
      </c:valAx>
      <c:valAx>
        <c:axId val="533268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ru-RU"/>
          </a:p>
        </c:txPr>
        <c:crossAx val="533264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517525</xdr:colOff>
      <xdr:row>16</xdr:row>
      <xdr:rowOff>130175</xdr:rowOff>
    </xdr:from>
    <xdr:to>
      <xdr:col>12</xdr:col>
      <xdr:colOff>104775</xdr:colOff>
      <xdr:row>26</xdr:row>
      <xdr:rowOff>111125</xdr:rowOff>
    </xdr:to>
    <xdr:graphicFrame macro="">
      <xdr:nvGraphicFramePr>
        <xdr:cNvPr id="2" name="Диаграмма 1">
          <a:extLst>
            <a:ext uri="{FF2B5EF4-FFF2-40B4-BE49-F238E27FC236}">
              <a16:creationId xmlns:a16="http://schemas.microsoft.com/office/drawing/2014/main" id="{6C930170-2920-4353-BF12-74D616695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504825</xdr:colOff>
      <xdr:row>28</xdr:row>
      <xdr:rowOff>47625</xdr:rowOff>
    </xdr:from>
    <xdr:to>
      <xdr:col>12</xdr:col>
      <xdr:colOff>92075</xdr:colOff>
      <xdr:row>39</xdr:row>
      <xdr:rowOff>28575</xdr:rowOff>
    </xdr:to>
    <xdr:graphicFrame macro="">
      <xdr:nvGraphicFramePr>
        <xdr:cNvPr id="3" name="Диаграмма 2">
          <a:extLst>
            <a:ext uri="{FF2B5EF4-FFF2-40B4-BE49-F238E27FC236}">
              <a16:creationId xmlns:a16="http://schemas.microsoft.com/office/drawing/2014/main" id="{47630147-9B58-47D8-828E-C20AB019D5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ADFEF-8C83-4668-9033-200121766FFF}">
  <dimension ref="A1:I31"/>
  <sheetViews>
    <sheetView topLeftCell="A13" workbookViewId="0">
      <selection activeCell="A22" sqref="A22:H31"/>
    </sheetView>
  </sheetViews>
  <sheetFormatPr defaultRowHeight="14.5" x14ac:dyDescent="0.35"/>
  <cols>
    <col min="1" max="1" width="13.7265625" customWidth="1"/>
    <col min="2" max="2" width="11.36328125" customWidth="1"/>
    <col min="3" max="3" width="12.08984375" customWidth="1"/>
    <col min="4" max="4" width="8.81640625" bestFit="1" customWidth="1"/>
    <col min="5" max="5" width="10.54296875" customWidth="1"/>
    <col min="6" max="6" width="10.1796875" customWidth="1"/>
    <col min="7" max="7" width="8.81640625" bestFit="1" customWidth="1"/>
    <col min="8" max="8" width="8.90625" bestFit="1" customWidth="1"/>
    <col min="9" max="9" width="8.81640625" bestFit="1" customWidth="1"/>
  </cols>
  <sheetData>
    <row r="1" spans="1:9" x14ac:dyDescent="0.35">
      <c r="A1" t="s">
        <v>8</v>
      </c>
    </row>
    <row r="2" spans="1:9" ht="15" thickBot="1" x14ac:dyDescent="0.4"/>
    <row r="3" spans="1:9" x14ac:dyDescent="0.35">
      <c r="A3" s="11" t="s">
        <v>9</v>
      </c>
      <c r="B3" s="11"/>
    </row>
    <row r="4" spans="1:9" ht="30" customHeight="1" x14ac:dyDescent="0.35">
      <c r="A4" s="12" t="s">
        <v>10</v>
      </c>
      <c r="B4" s="8">
        <v>0.98561558224809254</v>
      </c>
    </row>
    <row r="5" spans="1:9" ht="18" customHeight="1" x14ac:dyDescent="0.35">
      <c r="A5" s="12" t="s">
        <v>11</v>
      </c>
      <c r="B5" s="16">
        <v>0.97143807597024656</v>
      </c>
    </row>
    <row r="6" spans="1:9" ht="25.5" customHeight="1" x14ac:dyDescent="0.35">
      <c r="A6" s="12" t="s">
        <v>12</v>
      </c>
      <c r="B6" s="8">
        <v>0.96327752624745977</v>
      </c>
    </row>
    <row r="7" spans="1:9" ht="27" customHeight="1" x14ac:dyDescent="0.35">
      <c r="A7" s="12" t="s">
        <v>13</v>
      </c>
      <c r="B7" s="8">
        <v>361.70420671553808</v>
      </c>
    </row>
    <row r="8" spans="1:9" ht="25.5" customHeight="1" thickBot="1" x14ac:dyDescent="0.4">
      <c r="A8" s="13" t="s">
        <v>14</v>
      </c>
      <c r="B8" s="9">
        <v>10</v>
      </c>
    </row>
    <row r="10" spans="1:9" ht="15" thickBot="1" x14ac:dyDescent="0.4">
      <c r="A10" t="s">
        <v>15</v>
      </c>
    </row>
    <row r="11" spans="1:9" x14ac:dyDescent="0.35">
      <c r="A11" s="10"/>
      <c r="B11" s="10" t="s">
        <v>3</v>
      </c>
      <c r="C11" s="10" t="s">
        <v>4</v>
      </c>
      <c r="D11" s="10" t="s">
        <v>5</v>
      </c>
      <c r="E11" s="10" t="s">
        <v>6</v>
      </c>
      <c r="F11" s="14" t="s">
        <v>19</v>
      </c>
    </row>
    <row r="12" spans="1:9" x14ac:dyDescent="0.35">
      <c r="A12" s="8" t="s">
        <v>16</v>
      </c>
      <c r="B12" s="8">
        <v>2</v>
      </c>
      <c r="C12" s="8">
        <v>31148190.467909984</v>
      </c>
      <c r="D12" s="8">
        <v>15574095.233954992</v>
      </c>
      <c r="E12" s="16">
        <v>119.04076428303573</v>
      </c>
      <c r="F12" s="8">
        <v>3.9378222524490262E-6</v>
      </c>
    </row>
    <row r="13" spans="1:9" x14ac:dyDescent="0.35">
      <c r="A13" s="8" t="s">
        <v>17</v>
      </c>
      <c r="B13" s="8">
        <v>7</v>
      </c>
      <c r="C13" s="8">
        <v>915809.53209001687</v>
      </c>
      <c r="D13" s="8">
        <v>130829.9331557167</v>
      </c>
      <c r="E13" s="8"/>
      <c r="F13" s="8"/>
    </row>
    <row r="14" spans="1:9" ht="15" thickBot="1" x14ac:dyDescent="0.4">
      <c r="A14" s="9" t="s">
        <v>18</v>
      </c>
      <c r="B14" s="9">
        <v>9</v>
      </c>
      <c r="C14" s="9">
        <v>32064000</v>
      </c>
      <c r="D14" s="9"/>
      <c r="E14" s="9"/>
      <c r="F14" s="9"/>
    </row>
    <row r="15" spans="1:9" ht="15" thickBot="1" x14ac:dyDescent="0.4"/>
    <row r="16" spans="1:9" ht="29" x14ac:dyDescent="0.35">
      <c r="A16" s="10"/>
      <c r="B16" s="14" t="s">
        <v>20</v>
      </c>
      <c r="C16" s="14" t="s">
        <v>13</v>
      </c>
      <c r="D16" s="14" t="s">
        <v>21</v>
      </c>
      <c r="E16" s="14" t="s">
        <v>22</v>
      </c>
      <c r="F16" s="14" t="s">
        <v>23</v>
      </c>
      <c r="G16" s="14" t="s">
        <v>24</v>
      </c>
      <c r="H16" s="14" t="s">
        <v>25</v>
      </c>
      <c r="I16" s="14" t="s">
        <v>26</v>
      </c>
    </row>
    <row r="17" spans="1:9" x14ac:dyDescent="0.35">
      <c r="A17" s="8" t="s">
        <v>27</v>
      </c>
      <c r="B17" s="17">
        <v>-111.87091538784898</v>
      </c>
      <c r="C17" s="18">
        <v>300.24353861069244</v>
      </c>
      <c r="D17" s="18">
        <v>-0.37260057587086065</v>
      </c>
      <c r="E17" s="18">
        <v>0.72047114345983954</v>
      </c>
      <c r="F17" s="18">
        <v>-821.83406817072705</v>
      </c>
      <c r="G17" s="18">
        <v>598.09223739502909</v>
      </c>
      <c r="H17" s="18">
        <v>-821.83406817072705</v>
      </c>
      <c r="I17" s="18">
        <v>598.09223739502909</v>
      </c>
    </row>
    <row r="18" spans="1:9" x14ac:dyDescent="0.35">
      <c r="A18" s="8" t="s">
        <v>28</v>
      </c>
      <c r="B18" s="17">
        <v>316.27179063600397</v>
      </c>
      <c r="C18" s="18">
        <v>209.66865492661128</v>
      </c>
      <c r="D18" s="17">
        <v>1.5084362073420401</v>
      </c>
      <c r="E18" s="18">
        <v>0.17517975058097138</v>
      </c>
      <c r="F18" s="18">
        <v>-179.5157956023001</v>
      </c>
      <c r="G18" s="18">
        <v>812.0593768743081</v>
      </c>
      <c r="H18" s="18">
        <v>-179.5157956023001</v>
      </c>
      <c r="I18" s="18">
        <v>812.0593768743081</v>
      </c>
    </row>
    <row r="19" spans="1:9" ht="15" thickBot="1" x14ac:dyDescent="0.4">
      <c r="A19" s="9" t="s">
        <v>29</v>
      </c>
      <c r="B19" s="19">
        <v>0.70257502644582615</v>
      </c>
      <c r="C19" s="20">
        <v>9.1850325175382816E-2</v>
      </c>
      <c r="D19" s="19">
        <v>7.6491294407973003</v>
      </c>
      <c r="E19" s="20">
        <v>1.2123480577055434E-4</v>
      </c>
      <c r="F19" s="20">
        <v>0.48538352001943263</v>
      </c>
      <c r="G19" s="20">
        <v>0.91976653287221966</v>
      </c>
      <c r="H19" s="20">
        <v>0.48538352001943263</v>
      </c>
      <c r="I19" s="20">
        <v>0.91976653287221966</v>
      </c>
    </row>
    <row r="22" spans="1:9" x14ac:dyDescent="0.35">
      <c r="A22" s="25" t="s">
        <v>30</v>
      </c>
      <c r="B22" s="26"/>
      <c r="C22" s="26"/>
      <c r="D22" s="26"/>
      <c r="E22" s="26"/>
      <c r="F22" s="26"/>
      <c r="G22" s="26"/>
      <c r="H22" s="26"/>
    </row>
    <row r="23" spans="1:9" x14ac:dyDescent="0.35">
      <c r="A23" s="26"/>
      <c r="B23" s="26"/>
      <c r="C23" s="26"/>
      <c r="D23" s="26"/>
      <c r="E23" s="26"/>
      <c r="F23" s="26"/>
      <c r="G23" s="26"/>
      <c r="H23" s="26"/>
    </row>
    <row r="24" spans="1:9" x14ac:dyDescent="0.35">
      <c r="A24" s="26"/>
      <c r="B24" s="26"/>
      <c r="C24" s="26"/>
      <c r="D24" s="26"/>
      <c r="E24" s="26"/>
      <c r="F24" s="26"/>
      <c r="G24" s="26"/>
      <c r="H24" s="26"/>
    </row>
    <row r="25" spans="1:9" x14ac:dyDescent="0.35">
      <c r="A25" s="26"/>
      <c r="B25" s="26"/>
      <c r="C25" s="26"/>
      <c r="D25" s="26"/>
      <c r="E25" s="26"/>
      <c r="F25" s="26"/>
      <c r="G25" s="26"/>
      <c r="H25" s="26"/>
    </row>
    <row r="26" spans="1:9" x14ac:dyDescent="0.35">
      <c r="A26" s="26"/>
      <c r="B26" s="26"/>
      <c r="C26" s="26"/>
      <c r="D26" s="26"/>
      <c r="E26" s="26"/>
      <c r="F26" s="26"/>
      <c r="G26" s="26"/>
      <c r="H26" s="26"/>
    </row>
    <row r="27" spans="1:9" x14ac:dyDescent="0.35">
      <c r="A27" s="26"/>
      <c r="B27" s="26"/>
      <c r="C27" s="26"/>
      <c r="D27" s="26"/>
      <c r="E27" s="26"/>
      <c r="F27" s="26"/>
      <c r="G27" s="26"/>
      <c r="H27" s="26"/>
    </row>
    <row r="28" spans="1:9" x14ac:dyDescent="0.35">
      <c r="A28" s="26"/>
      <c r="B28" s="26"/>
      <c r="C28" s="26"/>
      <c r="D28" s="26"/>
      <c r="E28" s="26"/>
      <c r="F28" s="26"/>
      <c r="G28" s="26"/>
      <c r="H28" s="26"/>
    </row>
    <row r="29" spans="1:9" x14ac:dyDescent="0.35">
      <c r="A29" s="26"/>
      <c r="B29" s="26"/>
      <c r="C29" s="26"/>
      <c r="D29" s="26"/>
      <c r="E29" s="26"/>
      <c r="F29" s="26"/>
      <c r="G29" s="26"/>
      <c r="H29" s="26"/>
    </row>
    <row r="30" spans="1:9" ht="28" customHeight="1" x14ac:dyDescent="0.35">
      <c r="A30" s="26"/>
      <c r="B30" s="26"/>
      <c r="C30" s="26"/>
      <c r="D30" s="26"/>
      <c r="E30" s="26"/>
      <c r="F30" s="26"/>
      <c r="G30" s="26"/>
      <c r="H30" s="26"/>
    </row>
    <row r="31" spans="1:9" ht="14.5" hidden="1" customHeight="1" x14ac:dyDescent="0.35">
      <c r="A31" s="26"/>
      <c r="B31" s="26"/>
      <c r="C31" s="26"/>
      <c r="D31" s="26"/>
      <c r="E31" s="26"/>
      <c r="F31" s="26"/>
      <c r="G31" s="26"/>
      <c r="H31" s="26"/>
    </row>
  </sheetData>
  <mergeCells count="1">
    <mergeCell ref="A22:H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4348D-5536-40CD-87B8-F86A4DB9EA8C}">
  <dimension ref="A1:O18"/>
  <sheetViews>
    <sheetView tabSelected="1" workbookViewId="0">
      <selection activeCell="I18" sqref="I18"/>
    </sheetView>
  </sheetViews>
  <sheetFormatPr defaultRowHeight="14.5" x14ac:dyDescent="0.35"/>
  <cols>
    <col min="1" max="1" width="12.08984375" customWidth="1"/>
    <col min="2" max="2" width="10.1796875" customWidth="1"/>
  </cols>
  <sheetData>
    <row r="1" spans="1:15" x14ac:dyDescent="0.35">
      <c r="A1" s="5" t="s">
        <v>33</v>
      </c>
      <c r="B1" s="24">
        <f>'Zadanie1-2'!E12</f>
        <v>119.04076428303573</v>
      </c>
      <c r="E1" t="s">
        <v>34</v>
      </c>
      <c r="J1" t="s">
        <v>35</v>
      </c>
      <c r="K1" s="15">
        <f>'Zadanie1-2'!D18</f>
        <v>1.5084362073420401</v>
      </c>
      <c r="M1" t="s">
        <v>36</v>
      </c>
    </row>
    <row r="2" spans="1:15" x14ac:dyDescent="0.35">
      <c r="A2" s="5" t="s">
        <v>37</v>
      </c>
      <c r="B2" s="24">
        <f>_xlfn.F.INV.RT(0.05,1,7)</f>
        <v>5.591447851220738</v>
      </c>
      <c r="E2" s="22">
        <f>B1</f>
        <v>119.04076428303573</v>
      </c>
      <c r="F2" s="22" t="s">
        <v>45</v>
      </c>
      <c r="G2" s="23">
        <f>B2</f>
        <v>5.591447851220738</v>
      </c>
      <c r="J2" t="s">
        <v>38</v>
      </c>
      <c r="K2" s="15">
        <f>'Zadanie1-2'!D19</f>
        <v>7.6491294407973003</v>
      </c>
    </row>
    <row r="3" spans="1:15" x14ac:dyDescent="0.35">
      <c r="A3" s="5" t="s">
        <v>39</v>
      </c>
      <c r="B3" s="5">
        <v>0.05</v>
      </c>
      <c r="J3" t="s">
        <v>40</v>
      </c>
      <c r="K3" s="15">
        <f>_xlfn.T.INV(0.95,7)</f>
        <v>1.8945786050900069</v>
      </c>
      <c r="M3" s="15">
        <f>K1</f>
        <v>1.5084362073420401</v>
      </c>
      <c r="N3" t="s">
        <v>41</v>
      </c>
      <c r="O3" s="15">
        <f>ABS(K3)</f>
        <v>1.8945786050900069</v>
      </c>
    </row>
    <row r="4" spans="1:15" x14ac:dyDescent="0.35">
      <c r="A4" s="5" t="s">
        <v>42</v>
      </c>
      <c r="B4" s="5">
        <f>10-2-1</f>
        <v>7</v>
      </c>
      <c r="J4" t="s">
        <v>39</v>
      </c>
      <c r="K4">
        <v>0.05</v>
      </c>
      <c r="M4" s="23">
        <f>K2</f>
        <v>7.6491294407973003</v>
      </c>
      <c r="N4" s="22" t="s">
        <v>45</v>
      </c>
      <c r="O4" s="23">
        <f>O3</f>
        <v>1.8945786050900069</v>
      </c>
    </row>
    <row r="5" spans="1:15" x14ac:dyDescent="0.35">
      <c r="A5" s="5" t="s">
        <v>43</v>
      </c>
      <c r="B5" s="5">
        <v>1</v>
      </c>
      <c r="J5" t="s">
        <v>44</v>
      </c>
      <c r="K5">
        <f>10-2-1</f>
        <v>7</v>
      </c>
    </row>
    <row r="8" spans="1:15" x14ac:dyDescent="0.35">
      <c r="A8" s="28" t="s">
        <v>46</v>
      </c>
      <c r="B8" s="27"/>
      <c r="C8" s="27"/>
      <c r="D8" s="27"/>
      <c r="E8" s="27"/>
      <c r="F8" s="27"/>
      <c r="G8" s="27"/>
      <c r="H8" s="27"/>
    </row>
    <row r="9" spans="1:15" x14ac:dyDescent="0.35">
      <c r="A9" s="27"/>
      <c r="B9" s="27"/>
      <c r="C9" s="27"/>
      <c r="D9" s="27"/>
      <c r="E9" s="27"/>
      <c r="F9" s="27"/>
      <c r="G9" s="27"/>
      <c r="H9" s="27"/>
    </row>
    <row r="10" spans="1:15" x14ac:dyDescent="0.35">
      <c r="A10" s="27"/>
      <c r="B10" s="27"/>
      <c r="C10" s="27"/>
      <c r="D10" s="27"/>
      <c r="E10" s="27"/>
      <c r="F10" s="27"/>
      <c r="G10" s="27"/>
      <c r="H10" s="27"/>
    </row>
    <row r="11" spans="1:15" x14ac:dyDescent="0.35">
      <c r="A11" s="27"/>
      <c r="B11" s="27"/>
      <c r="C11" s="27"/>
      <c r="D11" s="27"/>
      <c r="E11" s="27"/>
      <c r="F11" s="27"/>
      <c r="G11" s="27"/>
      <c r="H11" s="27"/>
    </row>
    <row r="12" spans="1:15" x14ac:dyDescent="0.35">
      <c r="A12" s="27"/>
      <c r="B12" s="27"/>
      <c r="C12" s="27"/>
      <c r="D12" s="27"/>
      <c r="E12" s="27"/>
      <c r="F12" s="27"/>
      <c r="G12" s="27"/>
      <c r="H12" s="27"/>
    </row>
    <row r="13" spans="1:15" x14ac:dyDescent="0.35">
      <c r="A13" s="27"/>
      <c r="B13" s="27"/>
      <c r="C13" s="27"/>
      <c r="D13" s="27"/>
      <c r="E13" s="27"/>
      <c r="F13" s="27"/>
      <c r="G13" s="27"/>
      <c r="H13" s="27"/>
    </row>
    <row r="14" spans="1:15" x14ac:dyDescent="0.35">
      <c r="A14" s="27"/>
      <c r="B14" s="27"/>
      <c r="C14" s="27"/>
      <c r="D14" s="27"/>
      <c r="E14" s="27"/>
      <c r="F14" s="27"/>
      <c r="G14" s="27"/>
      <c r="H14" s="27"/>
    </row>
    <row r="15" spans="1:15" x14ac:dyDescent="0.35">
      <c r="A15" s="27"/>
      <c r="B15" s="27"/>
      <c r="C15" s="27"/>
      <c r="D15" s="27"/>
      <c r="E15" s="27"/>
      <c r="F15" s="27"/>
      <c r="G15" s="27"/>
      <c r="H15" s="27"/>
    </row>
    <row r="16" spans="1:15" x14ac:dyDescent="0.35">
      <c r="A16" s="27"/>
      <c r="B16" s="27"/>
      <c r="C16" s="27"/>
      <c r="D16" s="27"/>
      <c r="E16" s="27"/>
      <c r="F16" s="27"/>
      <c r="G16" s="27"/>
      <c r="H16" s="27"/>
    </row>
    <row r="17" spans="1:8" x14ac:dyDescent="0.35">
      <c r="A17" s="27"/>
      <c r="B17" s="27"/>
      <c r="C17" s="27"/>
      <c r="D17" s="27"/>
      <c r="E17" s="27"/>
      <c r="F17" s="27"/>
      <c r="G17" s="27"/>
      <c r="H17" s="27"/>
    </row>
    <row r="18" spans="1:8" ht="48.5" customHeight="1" x14ac:dyDescent="0.35">
      <c r="A18" s="27"/>
      <c r="B18" s="27"/>
      <c r="C18" s="27"/>
      <c r="D18" s="27"/>
      <c r="E18" s="27"/>
      <c r="F18" s="27"/>
      <c r="G18" s="27"/>
      <c r="H18" s="27"/>
    </row>
  </sheetData>
  <mergeCells count="1">
    <mergeCell ref="A8:H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opLeftCell="A30" workbookViewId="0">
      <selection activeCell="B30" sqref="B30:D40"/>
    </sheetView>
  </sheetViews>
  <sheetFormatPr defaultRowHeight="14.5" x14ac:dyDescent="0.35"/>
  <cols>
    <col min="1" max="1" width="17.1796875" customWidth="1"/>
    <col min="2" max="2" width="11" customWidth="1"/>
    <col min="3" max="3" width="15.26953125" customWidth="1"/>
    <col min="4" max="4" width="13.08984375" customWidth="1"/>
    <col min="5" max="5" width="10.26953125" customWidth="1"/>
  </cols>
  <sheetData>
    <row r="1" spans="1:11" ht="49" customHeight="1" thickBot="1" x14ac:dyDescent="0.4">
      <c r="A1" s="1" t="s">
        <v>0</v>
      </c>
      <c r="B1" s="2">
        <v>2</v>
      </c>
      <c r="C1" s="2">
        <v>1</v>
      </c>
      <c r="D1" s="2">
        <v>3</v>
      </c>
      <c r="E1" s="2">
        <v>2</v>
      </c>
      <c r="F1" s="2">
        <v>1</v>
      </c>
      <c r="G1" s="2">
        <v>2</v>
      </c>
      <c r="H1" s="2">
        <v>4</v>
      </c>
      <c r="I1" s="2">
        <v>1</v>
      </c>
      <c r="J1" s="2">
        <v>2</v>
      </c>
      <c r="K1" s="2">
        <v>1</v>
      </c>
    </row>
    <row r="2" spans="1:11" ht="31.5" customHeight="1" thickBot="1" x14ac:dyDescent="0.4">
      <c r="A2" s="3" t="s">
        <v>1</v>
      </c>
      <c r="B2" s="4">
        <v>5100</v>
      </c>
      <c r="C2" s="4">
        <v>3050</v>
      </c>
      <c r="D2" s="4">
        <v>7200</v>
      </c>
      <c r="E2" s="4">
        <v>8000</v>
      </c>
      <c r="F2" s="4">
        <v>3200</v>
      </c>
      <c r="G2" s="4">
        <v>4000</v>
      </c>
      <c r="H2" s="4">
        <v>8200</v>
      </c>
      <c r="I2" s="4">
        <v>2500</v>
      </c>
      <c r="J2" s="4">
        <v>7500</v>
      </c>
      <c r="K2" s="4">
        <v>3500</v>
      </c>
    </row>
    <row r="3" spans="1:11" ht="66" customHeight="1" thickBot="1" x14ac:dyDescent="0.4">
      <c r="A3" s="3" t="s">
        <v>2</v>
      </c>
      <c r="B3" s="4">
        <v>4200</v>
      </c>
      <c r="C3" s="4">
        <v>2500</v>
      </c>
      <c r="D3" s="4">
        <v>5500</v>
      </c>
      <c r="E3" s="4">
        <v>6000</v>
      </c>
      <c r="F3" s="4">
        <v>2700</v>
      </c>
      <c r="G3" s="4">
        <v>3500</v>
      </c>
      <c r="H3" s="4">
        <v>7000</v>
      </c>
      <c r="I3" s="4">
        <v>2000</v>
      </c>
      <c r="J3" s="4">
        <v>6200</v>
      </c>
      <c r="K3" s="4">
        <v>2000</v>
      </c>
    </row>
    <row r="5" spans="1:11" ht="95.5" customHeight="1" x14ac:dyDescent="0.35">
      <c r="B5" s="6" t="s">
        <v>0</v>
      </c>
      <c r="C5" s="6" t="s">
        <v>1</v>
      </c>
      <c r="D5" s="6" t="s">
        <v>2</v>
      </c>
      <c r="E5" s="6" t="s">
        <v>32</v>
      </c>
      <c r="H5" t="s">
        <v>31</v>
      </c>
    </row>
    <row r="6" spans="1:11" x14ac:dyDescent="0.35">
      <c r="B6" s="7">
        <f t="array" ref="B6:D15">TRANSPOSE(B1:K3)</f>
        <v>2</v>
      </c>
      <c r="C6" s="7">
        <v>5100</v>
      </c>
      <c r="D6" s="7">
        <v>4200</v>
      </c>
      <c r="E6" s="5">
        <f>-111.8709+316.2718*B6+0.7026*C6</f>
        <v>4103.9327000000003</v>
      </c>
    </row>
    <row r="7" spans="1:11" x14ac:dyDescent="0.35">
      <c r="B7" s="7">
        <v>1</v>
      </c>
      <c r="C7" s="7">
        <v>3050</v>
      </c>
      <c r="D7" s="7">
        <v>2500</v>
      </c>
      <c r="E7" s="5">
        <f t="shared" ref="E7:E15" si="0">-111.8709+316.2718*B7+0.7026*C7</f>
        <v>2347.3308999999999</v>
      </c>
    </row>
    <row r="8" spans="1:11" x14ac:dyDescent="0.35">
      <c r="B8" s="7">
        <v>3</v>
      </c>
      <c r="C8" s="7">
        <v>7200</v>
      </c>
      <c r="D8" s="7">
        <v>5500</v>
      </c>
      <c r="E8" s="5">
        <f t="shared" si="0"/>
        <v>5895.6644999999999</v>
      </c>
    </row>
    <row r="9" spans="1:11" x14ac:dyDescent="0.35">
      <c r="B9" s="7">
        <v>2</v>
      </c>
      <c r="C9" s="7">
        <v>8000</v>
      </c>
      <c r="D9" s="7">
        <v>6000</v>
      </c>
      <c r="E9" s="5">
        <f t="shared" si="0"/>
        <v>6141.4727000000003</v>
      </c>
    </row>
    <row r="10" spans="1:11" x14ac:dyDescent="0.35">
      <c r="B10" s="7">
        <v>1</v>
      </c>
      <c r="C10" s="7">
        <v>3200</v>
      </c>
      <c r="D10" s="7">
        <v>2700</v>
      </c>
      <c r="E10" s="5">
        <f t="shared" si="0"/>
        <v>2452.7209000000003</v>
      </c>
    </row>
    <row r="11" spans="1:11" x14ac:dyDescent="0.35">
      <c r="B11" s="7">
        <v>2</v>
      </c>
      <c r="C11" s="7">
        <v>4000</v>
      </c>
      <c r="D11" s="7">
        <v>3500</v>
      </c>
      <c r="E11" s="5">
        <f t="shared" si="0"/>
        <v>3331.0727000000002</v>
      </c>
    </row>
    <row r="12" spans="1:11" x14ac:dyDescent="0.35">
      <c r="B12" s="7">
        <v>4</v>
      </c>
      <c r="C12" s="7">
        <v>8200</v>
      </c>
      <c r="D12" s="7">
        <v>7000</v>
      </c>
      <c r="E12" s="5">
        <f t="shared" si="0"/>
        <v>6914.5362999999998</v>
      </c>
    </row>
    <row r="13" spans="1:11" x14ac:dyDescent="0.35">
      <c r="B13" s="7">
        <v>1</v>
      </c>
      <c r="C13" s="7">
        <v>2500</v>
      </c>
      <c r="D13" s="7">
        <v>2000</v>
      </c>
      <c r="E13" s="5">
        <f t="shared" si="0"/>
        <v>1960.9009000000001</v>
      </c>
    </row>
    <row r="14" spans="1:11" x14ac:dyDescent="0.35">
      <c r="B14" s="7">
        <v>2</v>
      </c>
      <c r="C14" s="7">
        <v>7500</v>
      </c>
      <c r="D14" s="7">
        <v>6200</v>
      </c>
      <c r="E14" s="5">
        <f t="shared" si="0"/>
        <v>5790.1727000000001</v>
      </c>
    </row>
    <row r="15" spans="1:11" x14ac:dyDescent="0.35">
      <c r="B15" s="7">
        <v>1</v>
      </c>
      <c r="C15" s="7">
        <v>3500</v>
      </c>
      <c r="D15" s="7">
        <v>2000</v>
      </c>
      <c r="E15" s="5">
        <f t="shared" si="0"/>
        <v>2663.5009</v>
      </c>
    </row>
    <row r="16" spans="1:11" x14ac:dyDescent="0.35">
      <c r="A16" t="s">
        <v>7</v>
      </c>
      <c r="B16" s="15">
        <f>CORREL(B6:B15,$D$6:$D$15)</f>
        <v>0.85598162056829419</v>
      </c>
      <c r="C16" s="15">
        <f>CORREL(C6:C15,$D$6:$D$15)</f>
        <v>0.98089443927793529</v>
      </c>
    </row>
    <row r="18" spans="2:4" ht="87" x14ac:dyDescent="0.35">
      <c r="B18" s="6" t="s">
        <v>0</v>
      </c>
      <c r="C18" s="6" t="s">
        <v>2</v>
      </c>
      <c r="D18" s="6" t="s">
        <v>32</v>
      </c>
    </row>
    <row r="19" spans="2:4" x14ac:dyDescent="0.35">
      <c r="B19" s="7">
        <v>1</v>
      </c>
      <c r="C19" s="7">
        <v>2500</v>
      </c>
      <c r="D19" s="7">
        <v>2347.3308999999999</v>
      </c>
    </row>
    <row r="20" spans="2:4" x14ac:dyDescent="0.35">
      <c r="B20" s="7">
        <v>1</v>
      </c>
      <c r="C20" s="7">
        <v>2700</v>
      </c>
      <c r="D20" s="7">
        <v>2452.7209000000003</v>
      </c>
    </row>
    <row r="21" spans="2:4" x14ac:dyDescent="0.35">
      <c r="B21" s="7">
        <v>1</v>
      </c>
      <c r="C21" s="7">
        <v>2000</v>
      </c>
      <c r="D21" s="7">
        <v>1960.9009000000001</v>
      </c>
    </row>
    <row r="22" spans="2:4" x14ac:dyDescent="0.35">
      <c r="B22" s="7">
        <v>1</v>
      </c>
      <c r="C22" s="7">
        <v>2000</v>
      </c>
      <c r="D22" s="7">
        <v>2663.5009</v>
      </c>
    </row>
    <row r="23" spans="2:4" x14ac:dyDescent="0.35">
      <c r="B23" s="7">
        <v>2</v>
      </c>
      <c r="C23" s="7">
        <v>4200</v>
      </c>
      <c r="D23" s="7">
        <v>4103.9327000000003</v>
      </c>
    </row>
    <row r="24" spans="2:4" x14ac:dyDescent="0.35">
      <c r="B24" s="7">
        <v>2</v>
      </c>
      <c r="C24" s="7">
        <v>6000</v>
      </c>
      <c r="D24" s="7">
        <v>6141.4727000000003</v>
      </c>
    </row>
    <row r="25" spans="2:4" x14ac:dyDescent="0.35">
      <c r="B25" s="7">
        <v>2</v>
      </c>
      <c r="C25" s="7">
        <v>3500</v>
      </c>
      <c r="D25" s="7">
        <v>3331.0727000000002</v>
      </c>
    </row>
    <row r="26" spans="2:4" x14ac:dyDescent="0.35">
      <c r="B26" s="7">
        <v>2</v>
      </c>
      <c r="C26" s="7">
        <v>6200</v>
      </c>
      <c r="D26" s="7">
        <v>5790.1727000000001</v>
      </c>
    </row>
    <row r="27" spans="2:4" x14ac:dyDescent="0.35">
      <c r="B27" s="7">
        <v>3</v>
      </c>
      <c r="C27" s="7">
        <v>5500</v>
      </c>
      <c r="D27" s="7">
        <v>5895.6644999999999</v>
      </c>
    </row>
    <row r="28" spans="2:4" x14ac:dyDescent="0.35">
      <c r="B28" s="7">
        <v>4</v>
      </c>
      <c r="C28" s="7">
        <v>7000</v>
      </c>
      <c r="D28" s="7">
        <v>6914.5362999999998</v>
      </c>
    </row>
    <row r="30" spans="2:4" ht="72.5" x14ac:dyDescent="0.35">
      <c r="B30" s="21" t="s">
        <v>1</v>
      </c>
      <c r="C30" s="21" t="s">
        <v>2</v>
      </c>
      <c r="D30" s="21" t="s">
        <v>32</v>
      </c>
    </row>
    <row r="31" spans="2:4" x14ac:dyDescent="0.35">
      <c r="B31" s="7">
        <v>2500</v>
      </c>
      <c r="C31" s="7">
        <v>2000</v>
      </c>
      <c r="D31" s="7">
        <v>1960.9009000000001</v>
      </c>
    </row>
    <row r="32" spans="2:4" x14ac:dyDescent="0.35">
      <c r="B32" s="7">
        <v>3050</v>
      </c>
      <c r="C32" s="7">
        <v>2500</v>
      </c>
      <c r="D32" s="7">
        <v>2347.3308999999999</v>
      </c>
    </row>
    <row r="33" spans="2:4" x14ac:dyDescent="0.35">
      <c r="B33" s="7">
        <v>3200</v>
      </c>
      <c r="C33" s="7">
        <v>2700</v>
      </c>
      <c r="D33" s="7">
        <v>2452.7209000000003</v>
      </c>
    </row>
    <row r="34" spans="2:4" x14ac:dyDescent="0.35">
      <c r="B34" s="7">
        <v>3500</v>
      </c>
      <c r="C34" s="7">
        <v>2000</v>
      </c>
      <c r="D34" s="7">
        <v>2663.5009</v>
      </c>
    </row>
    <row r="35" spans="2:4" x14ac:dyDescent="0.35">
      <c r="B35" s="7">
        <v>4000</v>
      </c>
      <c r="C35" s="7">
        <v>3500</v>
      </c>
      <c r="D35" s="7">
        <v>3331.0727000000002</v>
      </c>
    </row>
    <row r="36" spans="2:4" x14ac:dyDescent="0.35">
      <c r="B36" s="7">
        <v>5100</v>
      </c>
      <c r="C36" s="7">
        <v>4200</v>
      </c>
      <c r="D36" s="7">
        <v>4103.9327000000003</v>
      </c>
    </row>
    <row r="37" spans="2:4" x14ac:dyDescent="0.35">
      <c r="B37" s="7">
        <v>7200</v>
      </c>
      <c r="C37" s="7">
        <v>5500</v>
      </c>
      <c r="D37" s="7">
        <v>5895.6644999999999</v>
      </c>
    </row>
    <row r="38" spans="2:4" x14ac:dyDescent="0.35">
      <c r="B38" s="7">
        <v>7500</v>
      </c>
      <c r="C38" s="7">
        <v>6200</v>
      </c>
      <c r="D38" s="7">
        <v>5790.1727000000001</v>
      </c>
    </row>
    <row r="39" spans="2:4" x14ac:dyDescent="0.35">
      <c r="B39" s="7">
        <v>8000</v>
      </c>
      <c r="C39" s="7">
        <v>6000</v>
      </c>
      <c r="D39" s="7">
        <v>6141.4727000000003</v>
      </c>
    </row>
    <row r="40" spans="2:4" x14ac:dyDescent="0.35">
      <c r="B40" s="7">
        <v>8200</v>
      </c>
      <c r="C40" s="7">
        <v>7000</v>
      </c>
      <c r="D40" s="7">
        <v>6914.5362999999998</v>
      </c>
    </row>
  </sheetData>
  <sortState ref="B31:D40">
    <sortCondition ref="B30"/>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Zadanie1-2</vt:lpstr>
      <vt:lpstr>Zadanie 3</vt:lpstr>
      <vt:lpstr>Zadanie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2023-12-08T15:52:19Z</dcterms:modified>
</cp:coreProperties>
</file>