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8E88B221-2B13-431F-BC26-6FFC4302CB08}" xr6:coauthVersionLast="36" xr6:coauthVersionMax="36" xr10:uidLastSave="{00000000-0000-0000-0000-000000000000}"/>
  <bookViews>
    <workbookView xWindow="0" yWindow="0" windowWidth="20490" windowHeight="7545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Banister!$O$5</definedName>
    <definedName name="solver_lhs2" localSheetId="1" hidden="1">Edwards!$O$6</definedName>
    <definedName name="solver_lhs2" localSheetId="3" hidden="1">Lucia!$O$6</definedName>
    <definedName name="solver_lhs2" localSheetId="4" hidden="1">sRPE!$O$6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1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7" l="1"/>
  <c r="G9" i="7"/>
  <c r="G8" i="7"/>
  <c r="G7" i="7"/>
  <c r="G6" i="7"/>
  <c r="G5" i="7"/>
  <c r="G4" i="7"/>
  <c r="S2" i="5"/>
  <c r="S2" i="4"/>
  <c r="S2" i="3"/>
  <c r="S2" i="2"/>
  <c r="S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D4" i="7"/>
  <c r="E4" i="7"/>
  <c r="B4" i="7"/>
  <c r="C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C58" i="5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O2" i="5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L2" i="1"/>
  <c r="M2" i="1"/>
  <c r="M3" i="1"/>
  <c r="M4" i="1"/>
  <c r="M5" i="1"/>
  <c r="M6" i="1"/>
  <c r="M7" i="1"/>
  <c r="M8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59" i="1"/>
  <c r="M60" i="1"/>
  <c r="M61" i="1"/>
  <c r="M62" i="1"/>
  <c r="M63" i="1"/>
  <c r="M64" i="1"/>
  <c r="M66" i="1"/>
  <c r="M67" i="1"/>
  <c r="M68" i="1"/>
  <c r="M69" i="1"/>
  <c r="M70" i="1"/>
  <c r="M71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10" i="2"/>
  <c r="M10" i="2"/>
  <c r="L11" i="2"/>
  <c r="M11" i="2"/>
  <c r="L12" i="2"/>
  <c r="M12" i="2"/>
  <c r="L13" i="2"/>
  <c r="M13" i="2"/>
  <c r="L14" i="2"/>
  <c r="M14" i="2"/>
  <c r="L15" i="2"/>
  <c r="M15" i="2"/>
  <c r="L17" i="2"/>
  <c r="M17" i="2"/>
  <c r="L18" i="2"/>
  <c r="M18" i="2"/>
  <c r="L19" i="2"/>
  <c r="M19" i="2"/>
  <c r="L20" i="2"/>
  <c r="M20" i="2"/>
  <c r="L21" i="2"/>
  <c r="M21" i="2"/>
  <c r="L22" i="2"/>
  <c r="M22" i="2"/>
  <c r="L24" i="2"/>
  <c r="M24" i="2"/>
  <c r="L25" i="2"/>
  <c r="M25" i="2"/>
  <c r="L26" i="2"/>
  <c r="M26" i="2"/>
  <c r="L27" i="2"/>
  <c r="M27" i="2"/>
  <c r="L28" i="2"/>
  <c r="M28" i="2"/>
  <c r="L29" i="2"/>
  <c r="M29" i="2"/>
  <c r="L31" i="2"/>
  <c r="M31" i="2"/>
  <c r="L32" i="2"/>
  <c r="M32" i="2"/>
  <c r="L33" i="2"/>
  <c r="M33" i="2"/>
  <c r="L34" i="2"/>
  <c r="M34" i="2"/>
  <c r="L35" i="2"/>
  <c r="M35" i="2"/>
  <c r="L36" i="2"/>
  <c r="M36" i="2"/>
  <c r="L38" i="2"/>
  <c r="M38" i="2"/>
  <c r="L39" i="2"/>
  <c r="M39" i="2"/>
  <c r="L40" i="2"/>
  <c r="M40" i="2"/>
  <c r="L41" i="2"/>
  <c r="M41" i="2"/>
  <c r="L42" i="2"/>
  <c r="M42" i="2"/>
  <c r="L43" i="2"/>
  <c r="M43" i="2"/>
  <c r="L45" i="2"/>
  <c r="M45" i="2"/>
  <c r="L46" i="2"/>
  <c r="M46" i="2"/>
  <c r="L47" i="2"/>
  <c r="M47" i="2"/>
  <c r="L48" i="2"/>
  <c r="M48" i="2"/>
  <c r="L49" i="2"/>
  <c r="M49" i="2"/>
  <c r="L50" i="2"/>
  <c r="M50" i="2"/>
  <c r="L52" i="2"/>
  <c r="M52" i="2"/>
  <c r="L53" i="2"/>
  <c r="M53" i="2"/>
  <c r="L54" i="2"/>
  <c r="M54" i="2"/>
  <c r="L55" i="2"/>
  <c r="M55" i="2"/>
  <c r="L56" i="2"/>
  <c r="M56" i="2"/>
  <c r="L57" i="2"/>
  <c r="M57" i="2"/>
  <c r="L59" i="2"/>
  <c r="M59" i="2"/>
  <c r="L60" i="2"/>
  <c r="M60" i="2"/>
  <c r="L61" i="2"/>
  <c r="M61" i="2"/>
  <c r="L62" i="2"/>
  <c r="M62" i="2"/>
  <c r="L63" i="2"/>
  <c r="M63" i="2"/>
  <c r="L64" i="2"/>
  <c r="M64" i="2"/>
  <c r="L66" i="2"/>
  <c r="M66" i="2"/>
  <c r="L67" i="2"/>
  <c r="M67" i="2"/>
  <c r="L68" i="2"/>
  <c r="M68" i="2"/>
  <c r="L69" i="2"/>
  <c r="M69" i="2"/>
  <c r="L70" i="2"/>
  <c r="M70" i="2"/>
  <c r="L71" i="2"/>
  <c r="M71" i="2"/>
  <c r="L73" i="2"/>
  <c r="M73" i="2"/>
  <c r="L74" i="2"/>
  <c r="M74" i="2"/>
  <c r="L75" i="2"/>
  <c r="M75" i="2"/>
  <c r="L76" i="2"/>
  <c r="M76" i="2"/>
  <c r="L77" i="2"/>
  <c r="M77" i="2"/>
  <c r="L78" i="2"/>
  <c r="M78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10" i="3"/>
  <c r="M10" i="3"/>
  <c r="L11" i="3"/>
  <c r="M11" i="3"/>
  <c r="L12" i="3"/>
  <c r="M12" i="3"/>
  <c r="L13" i="3"/>
  <c r="M13" i="3"/>
  <c r="L14" i="3"/>
  <c r="M14" i="3"/>
  <c r="L15" i="3"/>
  <c r="M15" i="3"/>
  <c r="L17" i="3"/>
  <c r="M17" i="3"/>
  <c r="L18" i="3"/>
  <c r="M18" i="3"/>
  <c r="L19" i="3"/>
  <c r="M19" i="3"/>
  <c r="L20" i="3"/>
  <c r="M20" i="3"/>
  <c r="L21" i="3"/>
  <c r="M21" i="3"/>
  <c r="L22" i="3"/>
  <c r="M22" i="3"/>
  <c r="L24" i="3"/>
  <c r="M24" i="3"/>
  <c r="L25" i="3"/>
  <c r="M25" i="3"/>
  <c r="L26" i="3"/>
  <c r="M26" i="3"/>
  <c r="L27" i="3"/>
  <c r="M27" i="3"/>
  <c r="L28" i="3"/>
  <c r="M28" i="3"/>
  <c r="L29" i="3"/>
  <c r="M29" i="3"/>
  <c r="L31" i="3"/>
  <c r="M31" i="3"/>
  <c r="L32" i="3"/>
  <c r="M32" i="3"/>
  <c r="L33" i="3"/>
  <c r="M33" i="3"/>
  <c r="L34" i="3"/>
  <c r="M34" i="3"/>
  <c r="L35" i="3"/>
  <c r="M35" i="3"/>
  <c r="L36" i="3"/>
  <c r="M36" i="3"/>
  <c r="L38" i="3"/>
  <c r="M38" i="3"/>
  <c r="L39" i="3"/>
  <c r="M39" i="3"/>
  <c r="L40" i="3"/>
  <c r="M40" i="3"/>
  <c r="L41" i="3"/>
  <c r="M41" i="3"/>
  <c r="L42" i="3"/>
  <c r="M42" i="3"/>
  <c r="L43" i="3"/>
  <c r="M43" i="3"/>
  <c r="L45" i="3"/>
  <c r="M45" i="3"/>
  <c r="L46" i="3"/>
  <c r="M46" i="3"/>
  <c r="L47" i="3"/>
  <c r="M47" i="3"/>
  <c r="L48" i="3"/>
  <c r="M48" i="3"/>
  <c r="L49" i="3"/>
  <c r="M49" i="3"/>
  <c r="L50" i="3"/>
  <c r="M50" i="3"/>
  <c r="L52" i="3"/>
  <c r="M52" i="3"/>
  <c r="L53" i="3"/>
  <c r="M53" i="3"/>
  <c r="L54" i="3"/>
  <c r="M54" i="3"/>
  <c r="L55" i="3"/>
  <c r="M55" i="3"/>
  <c r="L56" i="3"/>
  <c r="M56" i="3"/>
  <c r="L57" i="3"/>
  <c r="M57" i="3"/>
  <c r="L59" i="3"/>
  <c r="M59" i="3"/>
  <c r="L60" i="3"/>
  <c r="M60" i="3"/>
  <c r="L61" i="3"/>
  <c r="M61" i="3"/>
  <c r="L62" i="3"/>
  <c r="M62" i="3"/>
  <c r="L63" i="3"/>
  <c r="M63" i="3"/>
  <c r="L64" i="3"/>
  <c r="M64" i="3"/>
  <c r="L66" i="3"/>
  <c r="M66" i="3"/>
  <c r="L67" i="3"/>
  <c r="M67" i="3"/>
  <c r="L68" i="3"/>
  <c r="M68" i="3"/>
  <c r="L69" i="3"/>
  <c r="M69" i="3"/>
  <c r="L70" i="3"/>
  <c r="M70" i="3"/>
  <c r="L71" i="3"/>
  <c r="M71" i="3"/>
  <c r="L73" i="3"/>
  <c r="M73" i="3"/>
  <c r="L74" i="3"/>
  <c r="M74" i="3"/>
  <c r="L75" i="3"/>
  <c r="M75" i="3"/>
  <c r="L76" i="3"/>
  <c r="M76" i="3"/>
  <c r="L77" i="3"/>
  <c r="M77" i="3"/>
  <c r="L78" i="3"/>
  <c r="M78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L10" i="4"/>
  <c r="M10" i="4"/>
  <c r="L11" i="4"/>
  <c r="M11" i="4"/>
  <c r="L12" i="4"/>
  <c r="M12" i="4"/>
  <c r="L13" i="4"/>
  <c r="M13" i="4"/>
  <c r="L14" i="4"/>
  <c r="M14" i="4"/>
  <c r="L15" i="4"/>
  <c r="M15" i="4"/>
  <c r="L17" i="4"/>
  <c r="M17" i="4"/>
  <c r="L18" i="4"/>
  <c r="M18" i="4"/>
  <c r="L19" i="4"/>
  <c r="M19" i="4"/>
  <c r="L20" i="4"/>
  <c r="M20" i="4"/>
  <c r="L21" i="4"/>
  <c r="M21" i="4"/>
  <c r="L22" i="4"/>
  <c r="M22" i="4"/>
  <c r="L24" i="4"/>
  <c r="M24" i="4"/>
  <c r="L25" i="4"/>
  <c r="M25" i="4"/>
  <c r="L26" i="4"/>
  <c r="M26" i="4"/>
  <c r="L27" i="4"/>
  <c r="M27" i="4"/>
  <c r="L28" i="4"/>
  <c r="M28" i="4"/>
  <c r="L29" i="4"/>
  <c r="M29" i="4"/>
  <c r="L31" i="4"/>
  <c r="M31" i="4"/>
  <c r="L32" i="4"/>
  <c r="M32" i="4"/>
  <c r="L33" i="4"/>
  <c r="M33" i="4"/>
  <c r="L34" i="4"/>
  <c r="M34" i="4"/>
  <c r="L35" i="4"/>
  <c r="M35" i="4"/>
  <c r="L36" i="4"/>
  <c r="M36" i="4"/>
  <c r="L38" i="4"/>
  <c r="M38" i="4"/>
  <c r="L39" i="4"/>
  <c r="M39" i="4"/>
  <c r="L40" i="4"/>
  <c r="M40" i="4"/>
  <c r="L41" i="4"/>
  <c r="M41" i="4"/>
  <c r="L42" i="4"/>
  <c r="M42" i="4"/>
  <c r="L43" i="4"/>
  <c r="M43" i="4"/>
  <c r="L45" i="4"/>
  <c r="M45" i="4"/>
  <c r="L46" i="4"/>
  <c r="M46" i="4"/>
  <c r="L47" i="4"/>
  <c r="M47" i="4"/>
  <c r="L48" i="4"/>
  <c r="M48" i="4"/>
  <c r="L49" i="4"/>
  <c r="M49" i="4"/>
  <c r="L50" i="4"/>
  <c r="M50" i="4"/>
  <c r="L52" i="4"/>
  <c r="M52" i="4"/>
  <c r="L53" i="4"/>
  <c r="M53" i="4"/>
  <c r="L54" i="4"/>
  <c r="M54" i="4"/>
  <c r="L55" i="4"/>
  <c r="M55" i="4"/>
  <c r="L56" i="4"/>
  <c r="M56" i="4"/>
  <c r="L57" i="4"/>
  <c r="M57" i="4"/>
  <c r="L59" i="4"/>
  <c r="M59" i="4"/>
  <c r="L60" i="4"/>
  <c r="M60" i="4"/>
  <c r="L61" i="4"/>
  <c r="M61" i="4"/>
  <c r="L62" i="4"/>
  <c r="M62" i="4"/>
  <c r="L63" i="4"/>
  <c r="M63" i="4"/>
  <c r="L64" i="4"/>
  <c r="M64" i="4"/>
  <c r="L66" i="4"/>
  <c r="M66" i="4"/>
  <c r="L67" i="4"/>
  <c r="M67" i="4"/>
  <c r="L68" i="4"/>
  <c r="M68" i="4"/>
  <c r="L69" i="4"/>
  <c r="M69" i="4"/>
  <c r="L70" i="4"/>
  <c r="M70" i="4"/>
  <c r="L71" i="4"/>
  <c r="M71" i="4"/>
  <c r="L73" i="4"/>
  <c r="M73" i="4"/>
  <c r="L74" i="4"/>
  <c r="M74" i="4"/>
  <c r="L75" i="4"/>
  <c r="M75" i="4"/>
  <c r="L76" i="4"/>
  <c r="M76" i="4"/>
  <c r="L77" i="4"/>
  <c r="M77" i="4"/>
  <c r="L78" i="4"/>
  <c r="M78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2" i="5"/>
  <c r="M2" i="5"/>
  <c r="L3" i="5"/>
  <c r="M3" i="5"/>
  <c r="L4" i="5"/>
  <c r="M4" i="5"/>
  <c r="L5" i="5"/>
  <c r="M5" i="5"/>
  <c r="L6" i="5"/>
  <c r="M6" i="5"/>
  <c r="L7" i="5"/>
  <c r="M7" i="5"/>
  <c r="L8" i="5"/>
  <c r="M8" i="5"/>
  <c r="L10" i="5"/>
  <c r="M10" i="5"/>
  <c r="L11" i="5"/>
  <c r="M11" i="5"/>
  <c r="L12" i="5"/>
  <c r="M12" i="5"/>
  <c r="L13" i="5"/>
  <c r="M13" i="5"/>
  <c r="L14" i="5"/>
  <c r="M14" i="5"/>
  <c r="L15" i="5"/>
  <c r="M15" i="5"/>
  <c r="L17" i="5"/>
  <c r="M17" i="5"/>
  <c r="L18" i="5"/>
  <c r="M18" i="5"/>
  <c r="L19" i="5"/>
  <c r="M19" i="5"/>
  <c r="L20" i="5"/>
  <c r="M20" i="5"/>
  <c r="L21" i="5"/>
  <c r="M21" i="5"/>
  <c r="L22" i="5"/>
  <c r="M22" i="5"/>
  <c r="L24" i="5"/>
  <c r="M24" i="5"/>
  <c r="L25" i="5"/>
  <c r="M25" i="5"/>
  <c r="L26" i="5"/>
  <c r="M26" i="5"/>
  <c r="L27" i="5"/>
  <c r="M27" i="5"/>
  <c r="L28" i="5"/>
  <c r="M28" i="5"/>
  <c r="L29" i="5"/>
  <c r="M29" i="5"/>
  <c r="L31" i="5"/>
  <c r="M31" i="5"/>
  <c r="L32" i="5"/>
  <c r="M32" i="5"/>
  <c r="L33" i="5"/>
  <c r="M33" i="5"/>
  <c r="L34" i="5"/>
  <c r="M34" i="5"/>
  <c r="L35" i="5"/>
  <c r="M35" i="5"/>
  <c r="L36" i="5"/>
  <c r="M36" i="5"/>
  <c r="L38" i="5"/>
  <c r="M38" i="5"/>
  <c r="L39" i="5"/>
  <c r="M39" i="5"/>
  <c r="L40" i="5"/>
  <c r="M40" i="5"/>
  <c r="L41" i="5"/>
  <c r="M41" i="5"/>
  <c r="L42" i="5"/>
  <c r="M42" i="5"/>
  <c r="L43" i="5"/>
  <c r="M43" i="5"/>
  <c r="L45" i="5"/>
  <c r="M45" i="5"/>
  <c r="L46" i="5"/>
  <c r="M46" i="5"/>
  <c r="L47" i="5"/>
  <c r="M47" i="5"/>
  <c r="L48" i="5"/>
  <c r="M48" i="5"/>
  <c r="L49" i="5"/>
  <c r="M49" i="5"/>
  <c r="L50" i="5"/>
  <c r="M50" i="5"/>
  <c r="L52" i="5"/>
  <c r="M52" i="5"/>
  <c r="L53" i="5"/>
  <c r="M53" i="5"/>
  <c r="L54" i="5"/>
  <c r="M54" i="5"/>
  <c r="L55" i="5"/>
  <c r="M55" i="5"/>
  <c r="L56" i="5"/>
  <c r="M56" i="5"/>
  <c r="L57" i="5"/>
  <c r="M57" i="5"/>
  <c r="L59" i="5"/>
  <c r="M59" i="5"/>
  <c r="L60" i="5"/>
  <c r="M60" i="5"/>
  <c r="L61" i="5"/>
  <c r="M61" i="5"/>
  <c r="L62" i="5"/>
  <c r="M62" i="5"/>
  <c r="L63" i="5"/>
  <c r="M63" i="5"/>
  <c r="L64" i="5"/>
  <c r="M64" i="5"/>
  <c r="L66" i="5"/>
  <c r="M66" i="5"/>
  <c r="L67" i="5"/>
  <c r="M67" i="5"/>
  <c r="L68" i="5"/>
  <c r="M68" i="5"/>
  <c r="L69" i="5"/>
  <c r="M69" i="5"/>
  <c r="L70" i="5"/>
  <c r="M70" i="5"/>
  <c r="L71" i="5"/>
  <c r="M71" i="5"/>
  <c r="L73" i="5"/>
  <c r="M73" i="5"/>
  <c r="L74" i="5"/>
  <c r="M74" i="5"/>
  <c r="L75" i="5"/>
  <c r="M75" i="5"/>
  <c r="L76" i="5"/>
  <c r="M76" i="5"/>
  <c r="L77" i="5"/>
  <c r="M77" i="5"/>
  <c r="L78" i="5"/>
  <c r="M78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G3" i="5"/>
  <c r="E3" i="5"/>
  <c r="A3" i="5"/>
  <c r="J2" i="5"/>
  <c r="K2" i="5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G3" i="4"/>
  <c r="G4" i="4"/>
  <c r="E3" i="4"/>
  <c r="F3" i="4"/>
  <c r="A3" i="4"/>
  <c r="J2" i="4"/>
  <c r="K2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G3" i="3"/>
  <c r="H3" i="3"/>
  <c r="E3" i="3"/>
  <c r="E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G3" i="2"/>
  <c r="H3" i="2"/>
  <c r="E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O8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B10" i="7"/>
  <c r="C9" i="7"/>
  <c r="E4" i="4"/>
  <c r="E10" i="7"/>
  <c r="E4" i="2"/>
  <c r="F4" i="2"/>
  <c r="C10" i="7"/>
  <c r="B9" i="7"/>
  <c r="D10" i="7"/>
  <c r="J3" i="2"/>
  <c r="K3" i="2"/>
  <c r="G4" i="2"/>
  <c r="G5" i="2"/>
  <c r="E9" i="7"/>
  <c r="D9" i="7"/>
  <c r="H3" i="1"/>
  <c r="J3" i="1"/>
  <c r="K3" i="1"/>
  <c r="F4" i="1"/>
  <c r="E4" i="5"/>
  <c r="F3" i="5"/>
  <c r="G4" i="5"/>
  <c r="H3" i="5"/>
  <c r="G5" i="4"/>
  <c r="H4" i="4"/>
  <c r="H3" i="4"/>
  <c r="J3" i="4"/>
  <c r="K3" i="4"/>
  <c r="G4" i="3"/>
  <c r="G5" i="3"/>
  <c r="G6" i="3"/>
  <c r="F4" i="3"/>
  <c r="E5" i="3"/>
  <c r="F3" i="3"/>
  <c r="J3" i="3"/>
  <c r="K3" i="3"/>
  <c r="H4" i="1"/>
  <c r="E5" i="4"/>
  <c r="F4" i="4"/>
  <c r="J4" i="4"/>
  <c r="K4" i="4"/>
  <c r="H4" i="3"/>
  <c r="J4" i="3"/>
  <c r="K4" i="3"/>
  <c r="E5" i="2"/>
  <c r="E6" i="2"/>
  <c r="H4" i="2"/>
  <c r="J4" i="2"/>
  <c r="K4" i="2"/>
  <c r="J4" i="1"/>
  <c r="K4" i="1"/>
  <c r="F5" i="1"/>
  <c r="J3" i="5"/>
  <c r="K3" i="5"/>
  <c r="G5" i="5"/>
  <c r="H4" i="5"/>
  <c r="E5" i="5"/>
  <c r="F4" i="5"/>
  <c r="G6" i="4"/>
  <c r="H5" i="4"/>
  <c r="H5" i="3"/>
  <c r="E6" i="3"/>
  <c r="F5" i="3"/>
  <c r="G7" i="3"/>
  <c r="H6" i="3"/>
  <c r="H5" i="2"/>
  <c r="G6" i="2"/>
  <c r="H5" i="1"/>
  <c r="J4" i="5"/>
  <c r="K4" i="5"/>
  <c r="E6" i="4"/>
  <c r="F5" i="4"/>
  <c r="J5" i="4"/>
  <c r="K5" i="4"/>
  <c r="J5" i="3"/>
  <c r="K5" i="3"/>
  <c r="F5" i="2"/>
  <c r="J5" i="2"/>
  <c r="K5" i="2"/>
  <c r="J5" i="1"/>
  <c r="K5" i="1"/>
  <c r="F5" i="5"/>
  <c r="E6" i="5"/>
  <c r="H5" i="5"/>
  <c r="G6" i="5"/>
  <c r="G7" i="4"/>
  <c r="H6" i="4"/>
  <c r="G8" i="3"/>
  <c r="H7" i="3"/>
  <c r="E7" i="3"/>
  <c r="F6" i="3"/>
  <c r="J6" i="3"/>
  <c r="K6" i="3"/>
  <c r="G7" i="2"/>
  <c r="H6" i="2"/>
  <c r="E7" i="2"/>
  <c r="F6" i="2"/>
  <c r="H6" i="1"/>
  <c r="E7" i="4"/>
  <c r="F6" i="4"/>
  <c r="J6" i="4"/>
  <c r="K6" i="4"/>
  <c r="J6" i="2"/>
  <c r="K6" i="2"/>
  <c r="F6" i="1"/>
  <c r="J6" i="1"/>
  <c r="K6" i="1"/>
  <c r="H6" i="5"/>
  <c r="G7" i="5"/>
  <c r="E7" i="5"/>
  <c r="F6" i="5"/>
  <c r="J5" i="5"/>
  <c r="K5" i="5"/>
  <c r="G8" i="4"/>
  <c r="H7" i="4"/>
  <c r="F7" i="3"/>
  <c r="J7" i="3"/>
  <c r="K7" i="3"/>
  <c r="E8" i="3"/>
  <c r="H8" i="3"/>
  <c r="G9" i="3"/>
  <c r="E8" i="2"/>
  <c r="F7" i="2"/>
  <c r="G8" i="2"/>
  <c r="H7" i="2"/>
  <c r="H7" i="1"/>
  <c r="F7" i="4"/>
  <c r="J7" i="4"/>
  <c r="K7" i="4"/>
  <c r="E8" i="4"/>
  <c r="I9" i="4"/>
  <c r="F7" i="1"/>
  <c r="J7" i="1"/>
  <c r="K7" i="1"/>
  <c r="J6" i="5"/>
  <c r="K6" i="5"/>
  <c r="E8" i="5"/>
  <c r="F7" i="5"/>
  <c r="G8" i="5"/>
  <c r="H7" i="5"/>
  <c r="H8" i="4"/>
  <c r="G9" i="4"/>
  <c r="G10" i="3"/>
  <c r="H9" i="3"/>
  <c r="I9" i="3"/>
  <c r="E9" i="3"/>
  <c r="F8" i="3"/>
  <c r="J8" i="3"/>
  <c r="K8" i="3"/>
  <c r="H8" i="2"/>
  <c r="G9" i="2"/>
  <c r="J7" i="2"/>
  <c r="K7" i="2"/>
  <c r="F8" i="2"/>
  <c r="I9" i="2"/>
  <c r="E9" i="2"/>
  <c r="H8" i="1"/>
  <c r="F8" i="4"/>
  <c r="J8" i="4"/>
  <c r="K8" i="4"/>
  <c r="E9" i="4"/>
  <c r="J8" i="2"/>
  <c r="K8" i="2"/>
  <c r="F8" i="1"/>
  <c r="J8" i="1"/>
  <c r="K8" i="1"/>
  <c r="J7" i="5"/>
  <c r="K7" i="5"/>
  <c r="G9" i="5"/>
  <c r="H8" i="5"/>
  <c r="F8" i="5"/>
  <c r="I9" i="5"/>
  <c r="E9" i="5"/>
  <c r="K9" i="4"/>
  <c r="L9" i="4"/>
  <c r="H9" i="4"/>
  <c r="G10" i="4"/>
  <c r="E10" i="3"/>
  <c r="F9" i="3"/>
  <c r="J9" i="3"/>
  <c r="K9" i="3"/>
  <c r="L9" i="3"/>
  <c r="H10" i="3"/>
  <c r="G11" i="3"/>
  <c r="E10" i="2"/>
  <c r="F9" i="2"/>
  <c r="G10" i="2"/>
  <c r="H9" i="2"/>
  <c r="K9" i="2"/>
  <c r="L9" i="2"/>
  <c r="H9" i="1"/>
  <c r="E10" i="4"/>
  <c r="F9" i="4"/>
  <c r="J9" i="4"/>
  <c r="F9" i="1"/>
  <c r="J9" i="1"/>
  <c r="J8" i="5"/>
  <c r="K8" i="5"/>
  <c r="K9" i="5"/>
  <c r="L9" i="5"/>
  <c r="E10" i="5"/>
  <c r="F9" i="5"/>
  <c r="H9" i="5"/>
  <c r="G10" i="5"/>
  <c r="M9" i="4"/>
  <c r="G11" i="4"/>
  <c r="H10" i="4"/>
  <c r="M9" i="3"/>
  <c r="G12" i="3"/>
  <c r="H11" i="3"/>
  <c r="E11" i="3"/>
  <c r="F10" i="3"/>
  <c r="J10" i="3"/>
  <c r="K10" i="3"/>
  <c r="G11" i="2"/>
  <c r="H10" i="2"/>
  <c r="J9" i="2"/>
  <c r="M9" i="2"/>
  <c r="E11" i="2"/>
  <c r="F10" i="2"/>
  <c r="J10" i="2"/>
  <c r="K10" i="2"/>
  <c r="M9" i="1"/>
  <c r="H10" i="1"/>
  <c r="E11" i="4"/>
  <c r="F10" i="4"/>
  <c r="J10" i="4"/>
  <c r="K10" i="4"/>
  <c r="F10" i="1"/>
  <c r="J10" i="1"/>
  <c r="K10" i="1"/>
  <c r="G11" i="5"/>
  <c r="H10" i="5"/>
  <c r="M9" i="5"/>
  <c r="J9" i="5"/>
  <c r="E11" i="5"/>
  <c r="F10" i="5"/>
  <c r="J10" i="5"/>
  <c r="K10" i="5"/>
  <c r="G12" i="4"/>
  <c r="H11" i="4"/>
  <c r="G13" i="3"/>
  <c r="H12" i="3"/>
  <c r="E12" i="3"/>
  <c r="F11" i="3"/>
  <c r="J11" i="3"/>
  <c r="K11" i="3"/>
  <c r="E12" i="2"/>
  <c r="F11" i="2"/>
  <c r="G12" i="2"/>
  <c r="H11" i="2"/>
  <c r="H11" i="1"/>
  <c r="F11" i="4"/>
  <c r="J11" i="4"/>
  <c r="K11" i="4"/>
  <c r="E12" i="4"/>
  <c r="F11" i="1"/>
  <c r="J11" i="1"/>
  <c r="K11" i="1"/>
  <c r="E12" i="5"/>
  <c r="F11" i="5"/>
  <c r="G12" i="5"/>
  <c r="H11" i="5"/>
  <c r="G13" i="4"/>
  <c r="H12" i="4"/>
  <c r="E13" i="3"/>
  <c r="F12" i="3"/>
  <c r="J12" i="3"/>
  <c r="K12" i="3"/>
  <c r="G14" i="3"/>
  <c r="H13" i="3"/>
  <c r="J11" i="2"/>
  <c r="K11" i="2"/>
  <c r="F12" i="2"/>
  <c r="E13" i="2"/>
  <c r="G13" i="2"/>
  <c r="H12" i="2"/>
  <c r="H12" i="1"/>
  <c r="E13" i="4"/>
  <c r="F12" i="4"/>
  <c r="J12" i="4"/>
  <c r="K12" i="4"/>
  <c r="F12" i="1"/>
  <c r="J12" i="1"/>
  <c r="K12" i="1"/>
  <c r="J11" i="5"/>
  <c r="K11" i="5"/>
  <c r="G13" i="5"/>
  <c r="H12" i="5"/>
  <c r="E13" i="5"/>
  <c r="F12" i="5"/>
  <c r="G14" i="4"/>
  <c r="H13" i="4"/>
  <c r="E14" i="3"/>
  <c r="F13" i="3"/>
  <c r="J13" i="3"/>
  <c r="K13" i="3"/>
  <c r="G15" i="3"/>
  <c r="H14" i="3"/>
  <c r="J12" i="2"/>
  <c r="K12" i="2"/>
  <c r="H13" i="2"/>
  <c r="G14" i="2"/>
  <c r="E14" i="2"/>
  <c r="F13" i="2"/>
  <c r="H13" i="1"/>
  <c r="F13" i="4"/>
  <c r="J13" i="4"/>
  <c r="K13" i="4"/>
  <c r="E14" i="4"/>
  <c r="F13" i="1"/>
  <c r="J13" i="1"/>
  <c r="K13" i="1"/>
  <c r="J13" i="2"/>
  <c r="K13" i="2"/>
  <c r="J12" i="5"/>
  <c r="K12" i="5"/>
  <c r="E14" i="5"/>
  <c r="F13" i="5"/>
  <c r="G14" i="5"/>
  <c r="H13" i="5"/>
  <c r="H14" i="4"/>
  <c r="G15" i="4"/>
  <c r="E15" i="3"/>
  <c r="F14" i="3"/>
  <c r="J14" i="3"/>
  <c r="K14" i="3"/>
  <c r="G16" i="3"/>
  <c r="H15" i="3"/>
  <c r="F14" i="2"/>
  <c r="E15" i="2"/>
  <c r="G15" i="2"/>
  <c r="H14" i="2"/>
  <c r="H14" i="1"/>
  <c r="F14" i="4"/>
  <c r="J14" i="4"/>
  <c r="K14" i="4"/>
  <c r="E15" i="4"/>
  <c r="F14" i="1"/>
  <c r="J14" i="1"/>
  <c r="K14" i="1"/>
  <c r="J13" i="5"/>
  <c r="K13" i="5"/>
  <c r="G15" i="5"/>
  <c r="H14" i="5"/>
  <c r="E15" i="5"/>
  <c r="F14" i="5"/>
  <c r="G16" i="4"/>
  <c r="H15" i="4"/>
  <c r="I16" i="3"/>
  <c r="E16" i="3"/>
  <c r="F15" i="3"/>
  <c r="J15" i="3"/>
  <c r="K15" i="3"/>
  <c r="G17" i="3"/>
  <c r="H16" i="3"/>
  <c r="H15" i="2"/>
  <c r="G16" i="2"/>
  <c r="I16" i="2"/>
  <c r="F15" i="2"/>
  <c r="E16" i="2"/>
  <c r="J14" i="2"/>
  <c r="K14" i="2"/>
  <c r="H15" i="1"/>
  <c r="F15" i="4"/>
  <c r="J15" i="4"/>
  <c r="K15" i="4"/>
  <c r="E16" i="4"/>
  <c r="I16" i="4"/>
  <c r="K16" i="4"/>
  <c r="L16" i="4"/>
  <c r="F15" i="1"/>
  <c r="J15" i="1"/>
  <c r="K15" i="1"/>
  <c r="J14" i="5"/>
  <c r="K14" i="5"/>
  <c r="E16" i="5"/>
  <c r="F15" i="5"/>
  <c r="I16" i="5"/>
  <c r="G16" i="5"/>
  <c r="H15" i="5"/>
  <c r="G17" i="4"/>
  <c r="H16" i="4"/>
  <c r="K16" i="3"/>
  <c r="L16" i="3"/>
  <c r="G18" i="3"/>
  <c r="H17" i="3"/>
  <c r="E17" i="3"/>
  <c r="F16" i="3"/>
  <c r="J16" i="3"/>
  <c r="J15" i="2"/>
  <c r="K15" i="2"/>
  <c r="K16" i="2"/>
  <c r="L16" i="2"/>
  <c r="H16" i="2"/>
  <c r="G17" i="2"/>
  <c r="E17" i="2"/>
  <c r="F16" i="2"/>
  <c r="H16" i="1"/>
  <c r="M16" i="1"/>
  <c r="F16" i="4"/>
  <c r="J16" i="4"/>
  <c r="E17" i="4"/>
  <c r="F16" i="1"/>
  <c r="J16" i="1"/>
  <c r="K16" i="5"/>
  <c r="L16" i="5"/>
  <c r="J15" i="5"/>
  <c r="K15" i="5"/>
  <c r="E17" i="5"/>
  <c r="F16" i="5"/>
  <c r="G17" i="5"/>
  <c r="H16" i="5"/>
  <c r="H17" i="4"/>
  <c r="G18" i="4"/>
  <c r="M16" i="4"/>
  <c r="H18" i="3"/>
  <c r="G19" i="3"/>
  <c r="E18" i="3"/>
  <c r="F17" i="3"/>
  <c r="J17" i="3"/>
  <c r="K17" i="3"/>
  <c r="M16" i="3"/>
  <c r="J16" i="2"/>
  <c r="G18" i="2"/>
  <c r="H17" i="2"/>
  <c r="E18" i="2"/>
  <c r="F17" i="2"/>
  <c r="M16" i="2"/>
  <c r="H17" i="1"/>
  <c r="E18" i="4"/>
  <c r="F17" i="4"/>
  <c r="J17" i="4"/>
  <c r="K17" i="4"/>
  <c r="F17" i="1"/>
  <c r="J17" i="1"/>
  <c r="K17" i="1"/>
  <c r="J16" i="5"/>
  <c r="G18" i="5"/>
  <c r="H17" i="5"/>
  <c r="E18" i="5"/>
  <c r="F17" i="5"/>
  <c r="M16" i="5"/>
  <c r="G19" i="4"/>
  <c r="H18" i="4"/>
  <c r="E19" i="3"/>
  <c r="F18" i="3"/>
  <c r="J18" i="3"/>
  <c r="K18" i="3"/>
  <c r="G20" i="3"/>
  <c r="H19" i="3"/>
  <c r="G19" i="2"/>
  <c r="H18" i="2"/>
  <c r="J17" i="2"/>
  <c r="K17" i="2"/>
  <c r="E19" i="2"/>
  <c r="F18" i="2"/>
  <c r="H18" i="1"/>
  <c r="F18" i="4"/>
  <c r="J18" i="4"/>
  <c r="K18" i="4"/>
  <c r="E19" i="4"/>
  <c r="F18" i="1"/>
  <c r="J18" i="1"/>
  <c r="K18" i="1"/>
  <c r="J17" i="5"/>
  <c r="K17" i="5"/>
  <c r="J18" i="2"/>
  <c r="K18" i="2"/>
  <c r="F18" i="5"/>
  <c r="E19" i="5"/>
  <c r="H18" i="5"/>
  <c r="G19" i="5"/>
  <c r="G20" i="4"/>
  <c r="H19" i="4"/>
  <c r="G21" i="3"/>
  <c r="H20" i="3"/>
  <c r="F19" i="3"/>
  <c r="J19" i="3"/>
  <c r="K19" i="3"/>
  <c r="E20" i="3"/>
  <c r="G20" i="2"/>
  <c r="H19" i="2"/>
  <c r="E20" i="2"/>
  <c r="F19" i="2"/>
  <c r="H19" i="1"/>
  <c r="E20" i="4"/>
  <c r="F19" i="4"/>
  <c r="J19" i="4"/>
  <c r="K19" i="4"/>
  <c r="F19" i="1"/>
  <c r="J19" i="1"/>
  <c r="K19" i="1"/>
  <c r="G20" i="5"/>
  <c r="H19" i="5"/>
  <c r="F19" i="5"/>
  <c r="E20" i="5"/>
  <c r="J18" i="5"/>
  <c r="K18" i="5"/>
  <c r="G21" i="4"/>
  <c r="H20" i="4"/>
  <c r="H21" i="3"/>
  <c r="G22" i="3"/>
  <c r="F20" i="3"/>
  <c r="J20" i="3"/>
  <c r="K20" i="3"/>
  <c r="E21" i="3"/>
  <c r="J19" i="2"/>
  <c r="K19" i="2"/>
  <c r="H20" i="2"/>
  <c r="G21" i="2"/>
  <c r="F20" i="2"/>
  <c r="E21" i="2"/>
  <c r="H20" i="1"/>
  <c r="E21" i="4"/>
  <c r="F20" i="4"/>
  <c r="J20" i="4"/>
  <c r="K20" i="4"/>
  <c r="F20" i="1"/>
  <c r="J20" i="1"/>
  <c r="K20" i="1"/>
  <c r="J19" i="5"/>
  <c r="K19" i="5"/>
  <c r="F20" i="5"/>
  <c r="E21" i="5"/>
  <c r="H20" i="5"/>
  <c r="G21" i="5"/>
  <c r="G22" i="4"/>
  <c r="H21" i="4"/>
  <c r="E22" i="3"/>
  <c r="F21" i="3"/>
  <c r="J21" i="3"/>
  <c r="K21" i="3"/>
  <c r="G23" i="3"/>
  <c r="H22" i="3"/>
  <c r="J20" i="2"/>
  <c r="K20" i="2"/>
  <c r="E22" i="2"/>
  <c r="F21" i="2"/>
  <c r="G22" i="2"/>
  <c r="H21" i="2"/>
  <c r="H21" i="1"/>
  <c r="E22" i="4"/>
  <c r="F21" i="4"/>
  <c r="J21" i="4"/>
  <c r="K21" i="4"/>
  <c r="F21" i="1"/>
  <c r="J21" i="1"/>
  <c r="K21" i="1"/>
  <c r="G22" i="5"/>
  <c r="H21" i="5"/>
  <c r="F21" i="5"/>
  <c r="E22" i="5"/>
  <c r="J20" i="5"/>
  <c r="K20" i="5"/>
  <c r="H22" i="4"/>
  <c r="G23" i="4"/>
  <c r="E23" i="3"/>
  <c r="F22" i="3"/>
  <c r="J22" i="3"/>
  <c r="K22" i="3"/>
  <c r="I23" i="3"/>
  <c r="G24" i="3"/>
  <c r="H23" i="3"/>
  <c r="J21" i="2"/>
  <c r="K21" i="2"/>
  <c r="E23" i="2"/>
  <c r="I23" i="2"/>
  <c r="F22" i="2"/>
  <c r="H22" i="2"/>
  <c r="G23" i="2"/>
  <c r="H22" i="1"/>
  <c r="E23" i="4"/>
  <c r="F22" i="4"/>
  <c r="J22" i="4"/>
  <c r="K22" i="4"/>
  <c r="I23" i="4"/>
  <c r="K23" i="4"/>
  <c r="L23" i="4"/>
  <c r="F22" i="1"/>
  <c r="J22" i="1"/>
  <c r="K22" i="1"/>
  <c r="M23" i="1"/>
  <c r="I23" i="5"/>
  <c r="E23" i="5"/>
  <c r="F22" i="5"/>
  <c r="J21" i="5"/>
  <c r="K21" i="5"/>
  <c r="G23" i="5"/>
  <c r="H22" i="5"/>
  <c r="H23" i="4"/>
  <c r="G24" i="4"/>
  <c r="E24" i="3"/>
  <c r="F23" i="3"/>
  <c r="J23" i="3"/>
  <c r="G25" i="3"/>
  <c r="H24" i="3"/>
  <c r="K23" i="3"/>
  <c r="L23" i="3"/>
  <c r="J22" i="2"/>
  <c r="K22" i="2"/>
  <c r="G24" i="2"/>
  <c r="H23" i="2"/>
  <c r="E24" i="2"/>
  <c r="F23" i="2"/>
  <c r="K23" i="2"/>
  <c r="L23" i="2"/>
  <c r="H23" i="1"/>
  <c r="F23" i="4"/>
  <c r="J23" i="4"/>
  <c r="E24" i="4"/>
  <c r="F23" i="1"/>
  <c r="J23" i="1"/>
  <c r="J22" i="5"/>
  <c r="K22" i="5"/>
  <c r="E24" i="5"/>
  <c r="F23" i="5"/>
  <c r="G24" i="5"/>
  <c r="H23" i="5"/>
  <c r="K23" i="5"/>
  <c r="L23" i="5"/>
  <c r="H24" i="4"/>
  <c r="G25" i="4"/>
  <c r="M23" i="4"/>
  <c r="H25" i="3"/>
  <c r="G26" i="3"/>
  <c r="M23" i="3"/>
  <c r="F24" i="3"/>
  <c r="J24" i="3"/>
  <c r="K24" i="3"/>
  <c r="E25" i="3"/>
  <c r="E25" i="2"/>
  <c r="F24" i="2"/>
  <c r="M23" i="2"/>
  <c r="G25" i="2"/>
  <c r="H24" i="2"/>
  <c r="J23" i="2"/>
  <c r="H24" i="1"/>
  <c r="E25" i="4"/>
  <c r="F24" i="4"/>
  <c r="J24" i="4"/>
  <c r="K24" i="4"/>
  <c r="F24" i="1"/>
  <c r="J24" i="1"/>
  <c r="K24" i="1"/>
  <c r="G25" i="5"/>
  <c r="H24" i="5"/>
  <c r="J23" i="5"/>
  <c r="M23" i="5"/>
  <c r="E25" i="5"/>
  <c r="F24" i="5"/>
  <c r="H25" i="4"/>
  <c r="G26" i="4"/>
  <c r="F25" i="3"/>
  <c r="J25" i="3"/>
  <c r="K25" i="3"/>
  <c r="E26" i="3"/>
  <c r="H26" i="3"/>
  <c r="G27" i="3"/>
  <c r="E26" i="2"/>
  <c r="F25" i="2"/>
  <c r="G26" i="2"/>
  <c r="H25" i="2"/>
  <c r="J24" i="2"/>
  <c r="K24" i="2"/>
  <c r="H25" i="1"/>
  <c r="J24" i="5"/>
  <c r="K24" i="5"/>
  <c r="E26" i="4"/>
  <c r="F25" i="4"/>
  <c r="J25" i="4"/>
  <c r="K25" i="4"/>
  <c r="F25" i="1"/>
  <c r="J25" i="1"/>
  <c r="K25" i="1"/>
  <c r="F25" i="5"/>
  <c r="E26" i="5"/>
  <c r="G26" i="5"/>
  <c r="H25" i="5"/>
  <c r="G27" i="4"/>
  <c r="H26" i="4"/>
  <c r="H27" i="3"/>
  <c r="G28" i="3"/>
  <c r="F26" i="3"/>
  <c r="J26" i="3"/>
  <c r="K26" i="3"/>
  <c r="E27" i="3"/>
  <c r="H26" i="2"/>
  <c r="G27" i="2"/>
  <c r="E27" i="2"/>
  <c r="F26" i="2"/>
  <c r="J25" i="2"/>
  <c r="K25" i="2"/>
  <c r="H26" i="1"/>
  <c r="F26" i="4"/>
  <c r="J26" i="4"/>
  <c r="K26" i="4"/>
  <c r="E27" i="4"/>
  <c r="F26" i="1"/>
  <c r="J26" i="1"/>
  <c r="K26" i="1"/>
  <c r="J25" i="5"/>
  <c r="K25" i="5"/>
  <c r="E27" i="5"/>
  <c r="F26" i="5"/>
  <c r="G27" i="5"/>
  <c r="H26" i="5"/>
  <c r="G28" i="4"/>
  <c r="H27" i="4"/>
  <c r="F27" i="3"/>
  <c r="J27" i="3"/>
  <c r="K27" i="3"/>
  <c r="E28" i="3"/>
  <c r="H28" i="3"/>
  <c r="G29" i="3"/>
  <c r="J26" i="2"/>
  <c r="K26" i="2"/>
  <c r="F27" i="2"/>
  <c r="E28" i="2"/>
  <c r="G28" i="2"/>
  <c r="H27" i="2"/>
  <c r="H27" i="1"/>
  <c r="F27" i="4"/>
  <c r="J27" i="4"/>
  <c r="K27" i="4"/>
  <c r="E28" i="4"/>
  <c r="F27" i="1"/>
  <c r="J27" i="1"/>
  <c r="K27" i="1"/>
  <c r="H27" i="5"/>
  <c r="G28" i="5"/>
  <c r="J26" i="5"/>
  <c r="K26" i="5"/>
  <c r="E28" i="5"/>
  <c r="F27" i="5"/>
  <c r="J27" i="5"/>
  <c r="K27" i="5"/>
  <c r="G29" i="4"/>
  <c r="H28" i="4"/>
  <c r="G30" i="3"/>
  <c r="H29" i="3"/>
  <c r="F28" i="3"/>
  <c r="J28" i="3"/>
  <c r="K28" i="3"/>
  <c r="E29" i="3"/>
  <c r="G29" i="2"/>
  <c r="H28" i="2"/>
  <c r="E29" i="2"/>
  <c r="F28" i="2"/>
  <c r="J27" i="2"/>
  <c r="K27" i="2"/>
  <c r="H28" i="1"/>
  <c r="F28" i="4"/>
  <c r="J28" i="4"/>
  <c r="K28" i="4"/>
  <c r="E29" i="4"/>
  <c r="I30" i="4"/>
  <c r="F28" i="1"/>
  <c r="J28" i="1"/>
  <c r="K28" i="1"/>
  <c r="F28" i="5"/>
  <c r="E29" i="5"/>
  <c r="G29" i="5"/>
  <c r="H28" i="5"/>
  <c r="H29" i="4"/>
  <c r="G30" i="4"/>
  <c r="G31" i="3"/>
  <c r="H30" i="3"/>
  <c r="I30" i="3"/>
  <c r="E30" i="3"/>
  <c r="F29" i="3"/>
  <c r="J29" i="3"/>
  <c r="K29" i="3"/>
  <c r="G30" i="2"/>
  <c r="H29" i="2"/>
  <c r="J28" i="2"/>
  <c r="K28" i="2"/>
  <c r="E30" i="2"/>
  <c r="I30" i="2"/>
  <c r="F29" i="2"/>
  <c r="J29" i="2"/>
  <c r="K29" i="2"/>
  <c r="H29" i="1"/>
  <c r="E30" i="4"/>
  <c r="F29" i="4"/>
  <c r="J29" i="4"/>
  <c r="K29" i="4"/>
  <c r="M30" i="1"/>
  <c r="F29" i="1"/>
  <c r="J29" i="1"/>
  <c r="K29" i="1"/>
  <c r="H29" i="5"/>
  <c r="G30" i="5"/>
  <c r="I30" i="5"/>
  <c r="F29" i="5"/>
  <c r="E30" i="5"/>
  <c r="J28" i="5"/>
  <c r="K28" i="5"/>
  <c r="K30" i="4"/>
  <c r="L30" i="4"/>
  <c r="G31" i="4"/>
  <c r="H30" i="4"/>
  <c r="G32" i="3"/>
  <c r="H31" i="3"/>
  <c r="E31" i="3"/>
  <c r="F30" i="3"/>
  <c r="J30" i="3"/>
  <c r="K30" i="3"/>
  <c r="L30" i="3"/>
  <c r="K30" i="2"/>
  <c r="L30" i="2"/>
  <c r="H30" i="2"/>
  <c r="G31" i="2"/>
  <c r="E31" i="2"/>
  <c r="F30" i="2"/>
  <c r="H30" i="1"/>
  <c r="E31" i="4"/>
  <c r="F30" i="4"/>
  <c r="J30" i="4"/>
  <c r="F30" i="1"/>
  <c r="J30" i="1"/>
  <c r="J29" i="5"/>
  <c r="K29" i="5"/>
  <c r="K30" i="5"/>
  <c r="L30" i="5"/>
  <c r="G31" i="5"/>
  <c r="H30" i="5"/>
  <c r="E31" i="5"/>
  <c r="F30" i="5"/>
  <c r="G32" i="4"/>
  <c r="H31" i="4"/>
  <c r="M30" i="4"/>
  <c r="M30" i="3"/>
  <c r="E32" i="3"/>
  <c r="F31" i="3"/>
  <c r="J31" i="3"/>
  <c r="K31" i="3"/>
  <c r="G33" i="3"/>
  <c r="H32" i="3"/>
  <c r="J30" i="2"/>
  <c r="E32" i="2"/>
  <c r="F31" i="2"/>
  <c r="M30" i="2"/>
  <c r="G32" i="2"/>
  <c r="H31" i="2"/>
  <c r="H31" i="1"/>
  <c r="E32" i="4"/>
  <c r="F31" i="4"/>
  <c r="J31" i="4"/>
  <c r="K31" i="4"/>
  <c r="F31" i="1"/>
  <c r="J31" i="1"/>
  <c r="K31" i="1"/>
  <c r="J30" i="5"/>
  <c r="G32" i="5"/>
  <c r="H31" i="5"/>
  <c r="E32" i="5"/>
  <c r="F31" i="5"/>
  <c r="M30" i="5"/>
  <c r="G33" i="4"/>
  <c r="H32" i="4"/>
  <c r="E33" i="3"/>
  <c r="F32" i="3"/>
  <c r="J32" i="3"/>
  <c r="K32" i="3"/>
  <c r="G34" i="3"/>
  <c r="H33" i="3"/>
  <c r="J31" i="2"/>
  <c r="K31" i="2"/>
  <c r="G33" i="2"/>
  <c r="H32" i="2"/>
  <c r="F32" i="2"/>
  <c r="E33" i="2"/>
  <c r="H32" i="1"/>
  <c r="F32" i="4"/>
  <c r="J32" i="4"/>
  <c r="K32" i="4"/>
  <c r="E33" i="4"/>
  <c r="F32" i="1"/>
  <c r="J32" i="1"/>
  <c r="K32" i="1"/>
  <c r="J31" i="5"/>
  <c r="K31" i="5"/>
  <c r="E33" i="5"/>
  <c r="F32" i="5"/>
  <c r="G33" i="5"/>
  <c r="H32" i="5"/>
  <c r="H33" i="4"/>
  <c r="G34" i="4"/>
  <c r="H34" i="3"/>
  <c r="G35" i="3"/>
  <c r="F33" i="3"/>
  <c r="J33" i="3"/>
  <c r="K33" i="3"/>
  <c r="E34" i="3"/>
  <c r="J32" i="2"/>
  <c r="K32" i="2"/>
  <c r="F33" i="2"/>
  <c r="E34" i="2"/>
  <c r="H33" i="2"/>
  <c r="G34" i="2"/>
  <c r="H33" i="1"/>
  <c r="E34" i="4"/>
  <c r="F33" i="4"/>
  <c r="J33" i="4"/>
  <c r="K33" i="4"/>
  <c r="F33" i="1"/>
  <c r="J33" i="1"/>
  <c r="K33" i="1"/>
  <c r="J32" i="5"/>
  <c r="K32" i="5"/>
  <c r="G34" i="5"/>
  <c r="H33" i="5"/>
  <c r="E34" i="5"/>
  <c r="F33" i="5"/>
  <c r="G35" i="4"/>
  <c r="H34" i="4"/>
  <c r="F34" i="3"/>
  <c r="J34" i="3"/>
  <c r="K34" i="3"/>
  <c r="E35" i="3"/>
  <c r="G36" i="3"/>
  <c r="H35" i="3"/>
  <c r="H34" i="2"/>
  <c r="G35" i="2"/>
  <c r="E35" i="2"/>
  <c r="F34" i="2"/>
  <c r="J33" i="2"/>
  <c r="K33" i="2"/>
  <c r="H34" i="1"/>
  <c r="E35" i="4"/>
  <c r="F34" i="4"/>
  <c r="J34" i="4"/>
  <c r="K34" i="4"/>
  <c r="F34" i="1"/>
  <c r="J34" i="1"/>
  <c r="K34" i="1"/>
  <c r="G35" i="5"/>
  <c r="H34" i="5"/>
  <c r="E35" i="5"/>
  <c r="F34" i="5"/>
  <c r="J33" i="5"/>
  <c r="K33" i="5"/>
  <c r="G36" i="4"/>
  <c r="H35" i="4"/>
  <c r="G37" i="3"/>
  <c r="H36" i="3"/>
  <c r="F35" i="3"/>
  <c r="J35" i="3"/>
  <c r="K35" i="3"/>
  <c r="E36" i="3"/>
  <c r="J34" i="2"/>
  <c r="K34" i="2"/>
  <c r="E36" i="2"/>
  <c r="F35" i="2"/>
  <c r="G36" i="2"/>
  <c r="H35" i="2"/>
  <c r="H35" i="1"/>
  <c r="E36" i="4"/>
  <c r="F35" i="4"/>
  <c r="J35" i="4"/>
  <c r="K35" i="4"/>
  <c r="F35" i="1"/>
  <c r="J35" i="1"/>
  <c r="K35" i="1"/>
  <c r="J34" i="5"/>
  <c r="K34" i="5"/>
  <c r="F35" i="5"/>
  <c r="E36" i="5"/>
  <c r="G36" i="5"/>
  <c r="H35" i="5"/>
  <c r="G37" i="4"/>
  <c r="H36" i="4"/>
  <c r="E37" i="3"/>
  <c r="F36" i="3"/>
  <c r="J36" i="3"/>
  <c r="K36" i="3"/>
  <c r="G38" i="3"/>
  <c r="H37" i="3"/>
  <c r="G37" i="2"/>
  <c r="H36" i="2"/>
  <c r="J35" i="2"/>
  <c r="K35" i="2"/>
  <c r="E37" i="2"/>
  <c r="F36" i="2"/>
  <c r="H36" i="1"/>
  <c r="E37" i="4"/>
  <c r="F36" i="4"/>
  <c r="J36" i="4"/>
  <c r="K36" i="4"/>
  <c r="F36" i="1"/>
  <c r="J36" i="1"/>
  <c r="K36" i="1"/>
  <c r="G37" i="5"/>
  <c r="H36" i="5"/>
  <c r="E37" i="5"/>
  <c r="F36" i="5"/>
  <c r="J35" i="5"/>
  <c r="K35" i="5"/>
  <c r="H37" i="4"/>
  <c r="G38" i="4"/>
  <c r="H38" i="3"/>
  <c r="G39" i="3"/>
  <c r="F37" i="3"/>
  <c r="J37" i="3"/>
  <c r="K37" i="3"/>
  <c r="L37" i="3"/>
  <c r="E38" i="3"/>
  <c r="J36" i="2"/>
  <c r="K36" i="2"/>
  <c r="G38" i="2"/>
  <c r="H37" i="2"/>
  <c r="F37" i="2"/>
  <c r="E38" i="2"/>
  <c r="H37" i="1"/>
  <c r="E38" i="4"/>
  <c r="F37" i="4"/>
  <c r="J37" i="4"/>
  <c r="K37" i="4"/>
  <c r="L37" i="4"/>
  <c r="M37" i="4"/>
  <c r="F37" i="1"/>
  <c r="J37" i="1"/>
  <c r="K37" i="1"/>
  <c r="M37" i="1"/>
  <c r="J36" i="5"/>
  <c r="K36" i="5"/>
  <c r="E38" i="5"/>
  <c r="F37" i="5"/>
  <c r="H37" i="5"/>
  <c r="G38" i="5"/>
  <c r="H38" i="4"/>
  <c r="G39" i="4"/>
  <c r="M37" i="3"/>
  <c r="F38" i="3"/>
  <c r="J38" i="3"/>
  <c r="K38" i="3"/>
  <c r="E39" i="3"/>
  <c r="H39" i="3"/>
  <c r="G40" i="3"/>
  <c r="J37" i="2"/>
  <c r="K37" i="2"/>
  <c r="L37" i="2"/>
  <c r="M37" i="2"/>
  <c r="G39" i="2"/>
  <c r="H38" i="2"/>
  <c r="E39" i="2"/>
  <c r="F38" i="2"/>
  <c r="H38" i="1"/>
  <c r="E39" i="4"/>
  <c r="F38" i="4"/>
  <c r="J38" i="4"/>
  <c r="K38" i="4"/>
  <c r="J38" i="2"/>
  <c r="K38" i="2"/>
  <c r="F38" i="1"/>
  <c r="J38" i="1"/>
  <c r="K38" i="1"/>
  <c r="H38" i="5"/>
  <c r="G39" i="5"/>
  <c r="J37" i="5"/>
  <c r="K37" i="5"/>
  <c r="L37" i="5"/>
  <c r="E39" i="5"/>
  <c r="F38" i="5"/>
  <c r="G40" i="4"/>
  <c r="H39" i="4"/>
  <c r="G41" i="3"/>
  <c r="H40" i="3"/>
  <c r="E40" i="3"/>
  <c r="F39" i="3"/>
  <c r="J39" i="3"/>
  <c r="K39" i="3"/>
  <c r="F39" i="2"/>
  <c r="E40" i="2"/>
  <c r="G40" i="2"/>
  <c r="H39" i="2"/>
  <c r="H39" i="1"/>
  <c r="J38" i="5"/>
  <c r="K38" i="5"/>
  <c r="E40" i="4"/>
  <c r="F39" i="4"/>
  <c r="J39" i="4"/>
  <c r="K39" i="4"/>
  <c r="F39" i="1"/>
  <c r="J39" i="1"/>
  <c r="K39" i="1"/>
  <c r="E40" i="5"/>
  <c r="F39" i="5"/>
  <c r="M37" i="5"/>
  <c r="H39" i="5"/>
  <c r="G40" i="5"/>
  <c r="G41" i="4"/>
  <c r="H40" i="4"/>
  <c r="E41" i="3"/>
  <c r="F40" i="3"/>
  <c r="J40" i="3"/>
  <c r="K40" i="3"/>
  <c r="G42" i="3"/>
  <c r="H41" i="3"/>
  <c r="F40" i="2"/>
  <c r="E41" i="2"/>
  <c r="H40" i="2"/>
  <c r="G41" i="2"/>
  <c r="J39" i="2"/>
  <c r="K39" i="2"/>
  <c r="H40" i="1"/>
  <c r="E41" i="4"/>
  <c r="F40" i="4"/>
  <c r="J40" i="4"/>
  <c r="K40" i="4"/>
  <c r="F40" i="1"/>
  <c r="J40" i="1"/>
  <c r="K40" i="1"/>
  <c r="H40" i="5"/>
  <c r="G41" i="5"/>
  <c r="J39" i="5"/>
  <c r="K39" i="5"/>
  <c r="E41" i="5"/>
  <c r="F40" i="5"/>
  <c r="J40" i="5"/>
  <c r="K40" i="5"/>
  <c r="G42" i="4"/>
  <c r="H41" i="4"/>
  <c r="E42" i="3"/>
  <c r="F41" i="3"/>
  <c r="J41" i="3"/>
  <c r="K41" i="3"/>
  <c r="G43" i="3"/>
  <c r="H42" i="3"/>
  <c r="H41" i="2"/>
  <c r="G42" i="2"/>
  <c r="F41" i="2"/>
  <c r="E42" i="2"/>
  <c r="J40" i="2"/>
  <c r="K40" i="2"/>
  <c r="H41" i="1"/>
  <c r="F41" i="4"/>
  <c r="J41" i="4"/>
  <c r="K41" i="4"/>
  <c r="E42" i="4"/>
  <c r="F41" i="1"/>
  <c r="J41" i="1"/>
  <c r="K41" i="1"/>
  <c r="J41" i="2"/>
  <c r="K41" i="2"/>
  <c r="H41" i="5"/>
  <c r="G42" i="5"/>
  <c r="F41" i="5"/>
  <c r="E42" i="5"/>
  <c r="G43" i="4"/>
  <c r="H42" i="4"/>
  <c r="F42" i="3"/>
  <c r="J42" i="3"/>
  <c r="K42" i="3"/>
  <c r="E43" i="3"/>
  <c r="G44" i="3"/>
  <c r="H43" i="3"/>
  <c r="F42" i="2"/>
  <c r="E43" i="2"/>
  <c r="G43" i="2"/>
  <c r="H42" i="2"/>
  <c r="H42" i="1"/>
  <c r="J41" i="5"/>
  <c r="K41" i="5"/>
  <c r="F42" i="4"/>
  <c r="J42" i="4"/>
  <c r="K42" i="4"/>
  <c r="E43" i="4"/>
  <c r="I44" i="4"/>
  <c r="F42" i="1"/>
  <c r="J42" i="1"/>
  <c r="K42" i="1"/>
  <c r="E43" i="5"/>
  <c r="F42" i="5"/>
  <c r="G43" i="5"/>
  <c r="H42" i="5"/>
  <c r="H43" i="4"/>
  <c r="G44" i="4"/>
  <c r="G45" i="3"/>
  <c r="H44" i="3"/>
  <c r="I44" i="3"/>
  <c r="K44" i="3"/>
  <c r="L44" i="3"/>
  <c r="M44" i="3"/>
  <c r="E44" i="3"/>
  <c r="F43" i="3"/>
  <c r="J43" i="3"/>
  <c r="K43" i="3"/>
  <c r="I44" i="2"/>
  <c r="E44" i="2"/>
  <c r="F43" i="2"/>
  <c r="H43" i="2"/>
  <c r="G44" i="2"/>
  <c r="J42" i="2"/>
  <c r="K42" i="2"/>
  <c r="H43" i="1"/>
  <c r="E44" i="4"/>
  <c r="F43" i="4"/>
  <c r="J43" i="4"/>
  <c r="K43" i="4"/>
  <c r="F43" i="1"/>
  <c r="J43" i="1"/>
  <c r="K43" i="1"/>
  <c r="J43" i="2"/>
  <c r="K43" i="2"/>
  <c r="J42" i="5"/>
  <c r="K42" i="5"/>
  <c r="G44" i="5"/>
  <c r="H43" i="5"/>
  <c r="I44" i="5"/>
  <c r="E44" i="5"/>
  <c r="F43" i="5"/>
  <c r="K44" i="4"/>
  <c r="L44" i="4"/>
  <c r="M44" i="4"/>
  <c r="H44" i="4"/>
  <c r="G45" i="4"/>
  <c r="E45" i="3"/>
  <c r="F44" i="3"/>
  <c r="J44" i="3"/>
  <c r="H45" i="3"/>
  <c r="G46" i="3"/>
  <c r="G45" i="2"/>
  <c r="H44" i="2"/>
  <c r="F44" i="2"/>
  <c r="E45" i="2"/>
  <c r="H44" i="1"/>
  <c r="E45" i="4"/>
  <c r="F44" i="4"/>
  <c r="J44" i="4"/>
  <c r="F44" i="1"/>
  <c r="J44" i="1"/>
  <c r="M44" i="1"/>
  <c r="E45" i="5"/>
  <c r="F44" i="5"/>
  <c r="K44" i="5"/>
  <c r="L44" i="5"/>
  <c r="M44" i="5"/>
  <c r="J43" i="5"/>
  <c r="K43" i="5"/>
  <c r="G45" i="5"/>
  <c r="H44" i="5"/>
  <c r="G46" i="4"/>
  <c r="H45" i="4"/>
  <c r="G47" i="3"/>
  <c r="H46" i="3"/>
  <c r="E46" i="3"/>
  <c r="F45" i="3"/>
  <c r="J45" i="3"/>
  <c r="K45" i="3"/>
  <c r="E46" i="2"/>
  <c r="F45" i="2"/>
  <c r="J44" i="2"/>
  <c r="K44" i="2"/>
  <c r="L44" i="2"/>
  <c r="M44" i="2"/>
  <c r="G46" i="2"/>
  <c r="H45" i="2"/>
  <c r="H45" i="1"/>
  <c r="E46" i="4"/>
  <c r="F45" i="4"/>
  <c r="J45" i="4"/>
  <c r="K45" i="4"/>
  <c r="F45" i="1"/>
  <c r="J45" i="1"/>
  <c r="K45" i="1"/>
  <c r="H45" i="5"/>
  <c r="G46" i="5"/>
  <c r="J44" i="5"/>
  <c r="E46" i="5"/>
  <c r="F45" i="5"/>
  <c r="J45" i="5"/>
  <c r="K45" i="5"/>
  <c r="G47" i="4"/>
  <c r="H46" i="4"/>
  <c r="E47" i="3"/>
  <c r="F46" i="3"/>
  <c r="J46" i="3"/>
  <c r="K46" i="3"/>
  <c r="H47" i="3"/>
  <c r="G48" i="3"/>
  <c r="J45" i="2"/>
  <c r="K45" i="2"/>
  <c r="H46" i="2"/>
  <c r="G47" i="2"/>
  <c r="F46" i="2"/>
  <c r="E47" i="2"/>
  <c r="H46" i="1"/>
  <c r="F46" i="4"/>
  <c r="J46" i="4"/>
  <c r="K46" i="4"/>
  <c r="E47" i="4"/>
  <c r="F46" i="1"/>
  <c r="J46" i="1"/>
  <c r="K46" i="1"/>
  <c r="F46" i="5"/>
  <c r="E47" i="5"/>
  <c r="H46" i="5"/>
  <c r="G47" i="5"/>
  <c r="G48" i="4"/>
  <c r="H47" i="4"/>
  <c r="G49" i="3"/>
  <c r="H48" i="3"/>
  <c r="E48" i="3"/>
  <c r="F47" i="3"/>
  <c r="J47" i="3"/>
  <c r="K47" i="3"/>
  <c r="J46" i="2"/>
  <c r="K46" i="2"/>
  <c r="E48" i="2"/>
  <c r="F47" i="2"/>
  <c r="G48" i="2"/>
  <c r="H47" i="2"/>
  <c r="H47" i="1"/>
  <c r="F47" i="4"/>
  <c r="J47" i="4"/>
  <c r="K47" i="4"/>
  <c r="E48" i="4"/>
  <c r="F47" i="1"/>
  <c r="J47" i="1"/>
  <c r="K47" i="1"/>
  <c r="J46" i="5"/>
  <c r="K46" i="5"/>
  <c r="H47" i="5"/>
  <c r="G48" i="5"/>
  <c r="F47" i="5"/>
  <c r="E48" i="5"/>
  <c r="G49" i="4"/>
  <c r="H48" i="4"/>
  <c r="E49" i="3"/>
  <c r="F48" i="3"/>
  <c r="J48" i="3"/>
  <c r="K48" i="3"/>
  <c r="G50" i="3"/>
  <c r="H49" i="3"/>
  <c r="J47" i="2"/>
  <c r="K47" i="2"/>
  <c r="H48" i="2"/>
  <c r="G49" i="2"/>
  <c r="E49" i="2"/>
  <c r="F48" i="2"/>
  <c r="H48" i="1"/>
  <c r="E49" i="4"/>
  <c r="F48" i="4"/>
  <c r="J48" i="4"/>
  <c r="K48" i="4"/>
  <c r="F48" i="1"/>
  <c r="J48" i="1"/>
  <c r="K48" i="1"/>
  <c r="J47" i="5"/>
  <c r="K47" i="5"/>
  <c r="F48" i="5"/>
  <c r="E49" i="5"/>
  <c r="H48" i="5"/>
  <c r="G49" i="5"/>
  <c r="G50" i="4"/>
  <c r="H49" i="4"/>
  <c r="G51" i="3"/>
  <c r="H50" i="3"/>
  <c r="E50" i="3"/>
  <c r="F49" i="3"/>
  <c r="J49" i="3"/>
  <c r="K49" i="3"/>
  <c r="J48" i="2"/>
  <c r="K48" i="2"/>
  <c r="E50" i="2"/>
  <c r="F49" i="2"/>
  <c r="G50" i="2"/>
  <c r="H49" i="2"/>
  <c r="H49" i="1"/>
  <c r="E50" i="4"/>
  <c r="I51" i="4"/>
  <c r="K51" i="4"/>
  <c r="L51" i="4"/>
  <c r="M51" i="4"/>
  <c r="F49" i="4"/>
  <c r="J49" i="4"/>
  <c r="K49" i="4"/>
  <c r="F49" i="1"/>
  <c r="J49" i="1"/>
  <c r="K49" i="1"/>
  <c r="M51" i="1"/>
  <c r="J49" i="2"/>
  <c r="K49" i="2"/>
  <c r="H49" i="5"/>
  <c r="G50" i="5"/>
  <c r="F49" i="5"/>
  <c r="E50" i="5"/>
  <c r="J48" i="5"/>
  <c r="K48" i="5"/>
  <c r="H50" i="4"/>
  <c r="G51" i="4"/>
  <c r="E51" i="3"/>
  <c r="F50" i="3"/>
  <c r="J50" i="3"/>
  <c r="K50" i="3"/>
  <c r="I51" i="3"/>
  <c r="K51" i="3"/>
  <c r="L51" i="3"/>
  <c r="M51" i="3"/>
  <c r="G52" i="3"/>
  <c r="H51" i="3"/>
  <c r="H50" i="2"/>
  <c r="G51" i="2"/>
  <c r="E51" i="2"/>
  <c r="I51" i="2"/>
  <c r="K51" i="2"/>
  <c r="L51" i="2"/>
  <c r="M51" i="2"/>
  <c r="F50" i="2"/>
  <c r="H50" i="1"/>
  <c r="F50" i="4"/>
  <c r="J50" i="4"/>
  <c r="K50" i="4"/>
  <c r="E51" i="4"/>
  <c r="J50" i="2"/>
  <c r="K50" i="2"/>
  <c r="F50" i="1"/>
  <c r="J50" i="1"/>
  <c r="K50" i="1"/>
  <c r="J49" i="5"/>
  <c r="K49" i="5"/>
  <c r="I51" i="5"/>
  <c r="K51" i="5"/>
  <c r="L51" i="5"/>
  <c r="M51" i="5"/>
  <c r="F50" i="5"/>
  <c r="E51" i="5"/>
  <c r="H50" i="5"/>
  <c r="G51" i="5"/>
  <c r="H51" i="4"/>
  <c r="G52" i="4"/>
  <c r="G53" i="3"/>
  <c r="H52" i="3"/>
  <c r="F51" i="3"/>
  <c r="J51" i="3"/>
  <c r="E52" i="3"/>
  <c r="G52" i="2"/>
  <c r="H51" i="2"/>
  <c r="E52" i="2"/>
  <c r="F51" i="2"/>
  <c r="H51" i="1"/>
  <c r="F51" i="4"/>
  <c r="J51" i="4"/>
  <c r="E52" i="4"/>
  <c r="F51" i="1"/>
  <c r="J51" i="1"/>
  <c r="J51" i="2"/>
  <c r="J50" i="5"/>
  <c r="K50" i="5"/>
  <c r="H51" i="5"/>
  <c r="G52" i="5"/>
  <c r="F51" i="5"/>
  <c r="E52" i="5"/>
  <c r="G53" i="4"/>
  <c r="H52" i="4"/>
  <c r="F52" i="3"/>
  <c r="J52" i="3"/>
  <c r="K52" i="3"/>
  <c r="E53" i="3"/>
  <c r="G54" i="3"/>
  <c r="H53" i="3"/>
  <c r="F52" i="2"/>
  <c r="E53" i="2"/>
  <c r="G53" i="2"/>
  <c r="H52" i="2"/>
  <c r="H52" i="1"/>
  <c r="F52" i="4"/>
  <c r="J52" i="4"/>
  <c r="K52" i="4"/>
  <c r="E53" i="4"/>
  <c r="F52" i="1"/>
  <c r="J52" i="1"/>
  <c r="K52" i="1"/>
  <c r="J51" i="5"/>
  <c r="F52" i="5"/>
  <c r="E53" i="5"/>
  <c r="H52" i="5"/>
  <c r="G53" i="5"/>
  <c r="G54" i="4"/>
  <c r="H53" i="4"/>
  <c r="G55" i="3"/>
  <c r="H54" i="3"/>
  <c r="E54" i="3"/>
  <c r="F53" i="3"/>
  <c r="J53" i="3"/>
  <c r="K53" i="3"/>
  <c r="J52" i="2"/>
  <c r="K52" i="2"/>
  <c r="G54" i="2"/>
  <c r="H53" i="2"/>
  <c r="F53" i="2"/>
  <c r="E54" i="2"/>
  <c r="H53" i="1"/>
  <c r="E54" i="4"/>
  <c r="F53" i="4"/>
  <c r="J53" i="4"/>
  <c r="K53" i="4"/>
  <c r="F53" i="1"/>
  <c r="J53" i="1"/>
  <c r="K53" i="1"/>
  <c r="G54" i="5"/>
  <c r="H53" i="5"/>
  <c r="F53" i="5"/>
  <c r="E54" i="5"/>
  <c r="J52" i="5"/>
  <c r="K52" i="5"/>
  <c r="G55" i="4"/>
  <c r="H54" i="4"/>
  <c r="E55" i="3"/>
  <c r="F54" i="3"/>
  <c r="J54" i="3"/>
  <c r="K54" i="3"/>
  <c r="G56" i="3"/>
  <c r="H55" i="3"/>
  <c r="J53" i="2"/>
  <c r="K53" i="2"/>
  <c r="F54" i="2"/>
  <c r="E55" i="2"/>
  <c r="G55" i="2"/>
  <c r="H54" i="2"/>
  <c r="H54" i="1"/>
  <c r="E55" i="4"/>
  <c r="F54" i="4"/>
  <c r="J54" i="4"/>
  <c r="K54" i="4"/>
  <c r="F54" i="1"/>
  <c r="J54" i="1"/>
  <c r="K54" i="1"/>
  <c r="J54" i="2"/>
  <c r="K54" i="2"/>
  <c r="E55" i="5"/>
  <c r="F54" i="5"/>
  <c r="J53" i="5"/>
  <c r="K53" i="5"/>
  <c r="G55" i="5"/>
  <c r="H54" i="5"/>
  <c r="G56" i="4"/>
  <c r="H55" i="4"/>
  <c r="H56" i="3"/>
  <c r="G57" i="3"/>
  <c r="E56" i="3"/>
  <c r="F55" i="3"/>
  <c r="J55" i="3"/>
  <c r="K55" i="3"/>
  <c r="H55" i="2"/>
  <c r="G56" i="2"/>
  <c r="F55" i="2"/>
  <c r="E56" i="2"/>
  <c r="H55" i="1"/>
  <c r="E56" i="4"/>
  <c r="F55" i="4"/>
  <c r="J55" i="4"/>
  <c r="K55" i="4"/>
  <c r="F55" i="1"/>
  <c r="J55" i="1"/>
  <c r="K55" i="1"/>
  <c r="J55" i="2"/>
  <c r="K55" i="2"/>
  <c r="F55" i="5"/>
  <c r="E56" i="5"/>
  <c r="G56" i="5"/>
  <c r="H55" i="5"/>
  <c r="J54" i="5"/>
  <c r="K54" i="5"/>
  <c r="G57" i="4"/>
  <c r="H56" i="4"/>
  <c r="G58" i="3"/>
  <c r="H57" i="3"/>
  <c r="E57" i="3"/>
  <c r="F56" i="3"/>
  <c r="J56" i="3"/>
  <c r="K56" i="3"/>
  <c r="E57" i="2"/>
  <c r="F56" i="2"/>
  <c r="H56" i="2"/>
  <c r="G57" i="2"/>
  <c r="H56" i="1"/>
  <c r="E57" i="4"/>
  <c r="F56" i="4"/>
  <c r="J56" i="4"/>
  <c r="K56" i="4"/>
  <c r="F56" i="1"/>
  <c r="J56" i="1"/>
  <c r="K56" i="1"/>
  <c r="J55" i="5"/>
  <c r="K55" i="5"/>
  <c r="E57" i="5"/>
  <c r="F56" i="5"/>
  <c r="G57" i="5"/>
  <c r="H56" i="5"/>
  <c r="H57" i="4"/>
  <c r="G58" i="4"/>
  <c r="I58" i="3"/>
  <c r="K58" i="3"/>
  <c r="L58" i="3"/>
  <c r="M58" i="3"/>
  <c r="F57" i="3"/>
  <c r="J57" i="3"/>
  <c r="K57" i="3"/>
  <c r="E58" i="3"/>
  <c r="G59" i="3"/>
  <c r="H58" i="3"/>
  <c r="I58" i="2"/>
  <c r="K58" i="2"/>
  <c r="L58" i="2"/>
  <c r="M58" i="2"/>
  <c r="E58" i="2"/>
  <c r="F57" i="2"/>
  <c r="H57" i="2"/>
  <c r="G58" i="2"/>
  <c r="J56" i="2"/>
  <c r="K56" i="2"/>
  <c r="H57" i="1"/>
  <c r="F57" i="4"/>
  <c r="J57" i="4"/>
  <c r="K57" i="4"/>
  <c r="E58" i="4"/>
  <c r="I58" i="4"/>
  <c r="K58" i="4"/>
  <c r="L58" i="4"/>
  <c r="M58" i="4"/>
  <c r="F57" i="1"/>
  <c r="J57" i="1"/>
  <c r="K57" i="1"/>
  <c r="J57" i="2"/>
  <c r="K57" i="2"/>
  <c r="J56" i="5"/>
  <c r="K56" i="5"/>
  <c r="I58" i="5"/>
  <c r="K58" i="5"/>
  <c r="L58" i="5"/>
  <c r="M58" i="5"/>
  <c r="E58" i="5"/>
  <c r="F57" i="5"/>
  <c r="G58" i="5"/>
  <c r="H57" i="5"/>
  <c r="H58" i="4"/>
  <c r="G59" i="4"/>
  <c r="G60" i="3"/>
  <c r="H59" i="3"/>
  <c r="E59" i="3"/>
  <c r="F58" i="3"/>
  <c r="J58" i="3"/>
  <c r="H58" i="2"/>
  <c r="G59" i="2"/>
  <c r="E59" i="2"/>
  <c r="F58" i="2"/>
  <c r="H58" i="1"/>
  <c r="E59" i="4"/>
  <c r="F58" i="4"/>
  <c r="J58" i="4"/>
  <c r="F58" i="1"/>
  <c r="J58" i="1"/>
  <c r="M58" i="1"/>
  <c r="H58" i="5"/>
  <c r="G59" i="5"/>
  <c r="J57" i="5"/>
  <c r="K57" i="5"/>
  <c r="E59" i="5"/>
  <c r="F58" i="5"/>
  <c r="J58" i="5"/>
  <c r="G60" i="4"/>
  <c r="H59" i="4"/>
  <c r="F59" i="3"/>
  <c r="J59" i="3"/>
  <c r="K59" i="3"/>
  <c r="E60" i="3"/>
  <c r="G61" i="3"/>
  <c r="H60" i="3"/>
  <c r="J58" i="2"/>
  <c r="F59" i="2"/>
  <c r="E60" i="2"/>
  <c r="G60" i="2"/>
  <c r="H59" i="2"/>
  <c r="H59" i="1"/>
  <c r="E60" i="4"/>
  <c r="F59" i="4"/>
  <c r="J59" i="4"/>
  <c r="K59" i="4"/>
  <c r="F59" i="1"/>
  <c r="J59" i="1"/>
  <c r="K59" i="1"/>
  <c r="E60" i="5"/>
  <c r="F59" i="5"/>
  <c r="G60" i="5"/>
  <c r="H59" i="5"/>
  <c r="H60" i="4"/>
  <c r="G61" i="4"/>
  <c r="H61" i="3"/>
  <c r="G62" i="3"/>
  <c r="F60" i="3"/>
  <c r="J60" i="3"/>
  <c r="K60" i="3"/>
  <c r="E61" i="3"/>
  <c r="H60" i="2"/>
  <c r="G61" i="2"/>
  <c r="F60" i="2"/>
  <c r="E61" i="2"/>
  <c r="J59" i="2"/>
  <c r="K59" i="2"/>
  <c r="H60" i="1"/>
  <c r="F60" i="4"/>
  <c r="J60" i="4"/>
  <c r="K60" i="4"/>
  <c r="E61" i="4"/>
  <c r="F60" i="1"/>
  <c r="J60" i="1"/>
  <c r="K60" i="1"/>
  <c r="J60" i="2"/>
  <c r="K60" i="2"/>
  <c r="J59" i="5"/>
  <c r="K59" i="5"/>
  <c r="G61" i="5"/>
  <c r="H60" i="5"/>
  <c r="E61" i="5"/>
  <c r="F60" i="5"/>
  <c r="G62" i="4"/>
  <c r="H61" i="4"/>
  <c r="E62" i="3"/>
  <c r="F61" i="3"/>
  <c r="J61" i="3"/>
  <c r="K61" i="3"/>
  <c r="H62" i="3"/>
  <c r="G63" i="3"/>
  <c r="F61" i="2"/>
  <c r="E62" i="2"/>
  <c r="G62" i="2"/>
  <c r="H61" i="2"/>
  <c r="H61" i="1"/>
  <c r="E62" i="4"/>
  <c r="F61" i="4"/>
  <c r="J61" i="4"/>
  <c r="K61" i="4"/>
  <c r="F61" i="1"/>
  <c r="J61" i="1"/>
  <c r="K61" i="1"/>
  <c r="J60" i="5"/>
  <c r="K60" i="5"/>
  <c r="E62" i="5"/>
  <c r="F61" i="5"/>
  <c r="H61" i="5"/>
  <c r="G62" i="5"/>
  <c r="H62" i="4"/>
  <c r="G63" i="4"/>
  <c r="H63" i="3"/>
  <c r="G64" i="3"/>
  <c r="E63" i="3"/>
  <c r="F62" i="3"/>
  <c r="J62" i="3"/>
  <c r="K62" i="3"/>
  <c r="J61" i="2"/>
  <c r="K61" i="2"/>
  <c r="G63" i="2"/>
  <c r="H62" i="2"/>
  <c r="F62" i="2"/>
  <c r="E63" i="2"/>
  <c r="H62" i="1"/>
  <c r="F62" i="4"/>
  <c r="J62" i="4"/>
  <c r="K62" i="4"/>
  <c r="E63" i="4"/>
  <c r="F62" i="1"/>
  <c r="J62" i="1"/>
  <c r="K62" i="1"/>
  <c r="F62" i="5"/>
  <c r="E63" i="5"/>
  <c r="H62" i="5"/>
  <c r="G63" i="5"/>
  <c r="J61" i="5"/>
  <c r="K61" i="5"/>
  <c r="G64" i="4"/>
  <c r="H63" i="4"/>
  <c r="G65" i="3"/>
  <c r="H64" i="3"/>
  <c r="E64" i="3"/>
  <c r="F63" i="3"/>
  <c r="J63" i="3"/>
  <c r="K63" i="3"/>
  <c r="J62" i="2"/>
  <c r="K62" i="2"/>
  <c r="G64" i="2"/>
  <c r="H63" i="2"/>
  <c r="F63" i="2"/>
  <c r="E64" i="2"/>
  <c r="H63" i="1"/>
  <c r="E64" i="4"/>
  <c r="I65" i="4"/>
  <c r="K65" i="4"/>
  <c r="L65" i="4"/>
  <c r="M65" i="4"/>
  <c r="F63" i="4"/>
  <c r="J63" i="4"/>
  <c r="K63" i="4"/>
  <c r="F63" i="1"/>
  <c r="J63" i="1"/>
  <c r="K63" i="1"/>
  <c r="H63" i="5"/>
  <c r="G64" i="5"/>
  <c r="F63" i="5"/>
  <c r="E64" i="5"/>
  <c r="J62" i="5"/>
  <c r="K62" i="5"/>
  <c r="H64" i="4"/>
  <c r="G65" i="4"/>
  <c r="I65" i="3"/>
  <c r="K65" i="3"/>
  <c r="L65" i="3"/>
  <c r="M65" i="3"/>
  <c r="E65" i="3"/>
  <c r="F64" i="3"/>
  <c r="J64" i="3"/>
  <c r="K64" i="3"/>
  <c r="G66" i="3"/>
  <c r="H65" i="3"/>
  <c r="J63" i="2"/>
  <c r="K63" i="2"/>
  <c r="H64" i="2"/>
  <c r="G65" i="2"/>
  <c r="I65" i="2"/>
  <c r="K65" i="2"/>
  <c r="L65" i="2"/>
  <c r="M65" i="2"/>
  <c r="F64" i="2"/>
  <c r="E65" i="2"/>
  <c r="H64" i="1"/>
  <c r="F64" i="4"/>
  <c r="J64" i="4"/>
  <c r="K64" i="4"/>
  <c r="E65" i="4"/>
  <c r="F64" i="1"/>
  <c r="J64" i="1"/>
  <c r="K64" i="1"/>
  <c r="M65" i="1"/>
  <c r="F64" i="5"/>
  <c r="I65" i="5"/>
  <c r="K65" i="5"/>
  <c r="L65" i="5"/>
  <c r="M65" i="5"/>
  <c r="E65" i="5"/>
  <c r="J63" i="5"/>
  <c r="K63" i="5"/>
  <c r="H64" i="5"/>
  <c r="G65" i="5"/>
  <c r="G66" i="4"/>
  <c r="H65" i="4"/>
  <c r="G67" i="3"/>
  <c r="H66" i="3"/>
  <c r="F65" i="3"/>
  <c r="J65" i="3"/>
  <c r="E66" i="3"/>
  <c r="E66" i="2"/>
  <c r="F65" i="2"/>
  <c r="J64" i="2"/>
  <c r="K64" i="2"/>
  <c r="H65" i="2"/>
  <c r="G66" i="2"/>
  <c r="H65" i="1"/>
  <c r="E66" i="4"/>
  <c r="F65" i="4"/>
  <c r="J65" i="4"/>
  <c r="F65" i="1"/>
  <c r="J65" i="1"/>
  <c r="J65" i="2"/>
  <c r="F65" i="5"/>
  <c r="E66" i="5"/>
  <c r="H65" i="5"/>
  <c r="G66" i="5"/>
  <c r="J64" i="5"/>
  <c r="K64" i="5"/>
  <c r="G67" i="4"/>
  <c r="H66" i="4"/>
  <c r="E67" i="3"/>
  <c r="F66" i="3"/>
  <c r="J66" i="3"/>
  <c r="K66" i="3"/>
  <c r="H67" i="3"/>
  <c r="G68" i="3"/>
  <c r="G67" i="2"/>
  <c r="H66" i="2"/>
  <c r="E67" i="2"/>
  <c r="F66" i="2"/>
  <c r="H66" i="1"/>
  <c r="E67" i="4"/>
  <c r="F66" i="4"/>
  <c r="J66" i="4"/>
  <c r="K66" i="4"/>
  <c r="F66" i="1"/>
  <c r="J66" i="1"/>
  <c r="K66" i="1"/>
  <c r="H66" i="5"/>
  <c r="G67" i="5"/>
  <c r="E67" i="5"/>
  <c r="F66" i="5"/>
  <c r="J65" i="5"/>
  <c r="G68" i="4"/>
  <c r="H67" i="4"/>
  <c r="G69" i="3"/>
  <c r="H68" i="3"/>
  <c r="E68" i="3"/>
  <c r="F67" i="3"/>
  <c r="J67" i="3"/>
  <c r="K67" i="3"/>
  <c r="J66" i="2"/>
  <c r="K66" i="2"/>
  <c r="G68" i="2"/>
  <c r="H67" i="2"/>
  <c r="F67" i="2"/>
  <c r="E68" i="2"/>
  <c r="H67" i="1"/>
  <c r="F67" i="4"/>
  <c r="J67" i="4"/>
  <c r="K67" i="4"/>
  <c r="E68" i="4"/>
  <c r="F67" i="1"/>
  <c r="J67" i="1"/>
  <c r="K67" i="1"/>
  <c r="J66" i="5"/>
  <c r="K66" i="5"/>
  <c r="E68" i="5"/>
  <c r="F67" i="5"/>
  <c r="G68" i="5"/>
  <c r="H67" i="5"/>
  <c r="G69" i="4"/>
  <c r="H68" i="4"/>
  <c r="E69" i="3"/>
  <c r="F68" i="3"/>
  <c r="J68" i="3"/>
  <c r="K68" i="3"/>
  <c r="H69" i="3"/>
  <c r="G70" i="3"/>
  <c r="J67" i="2"/>
  <c r="K67" i="2"/>
  <c r="G69" i="2"/>
  <c r="H68" i="2"/>
  <c r="E69" i="2"/>
  <c r="F68" i="2"/>
  <c r="H68" i="1"/>
  <c r="E69" i="4"/>
  <c r="F68" i="4"/>
  <c r="J68" i="4"/>
  <c r="K68" i="4"/>
  <c r="F68" i="1"/>
  <c r="J68" i="1"/>
  <c r="K68" i="1"/>
  <c r="E69" i="5"/>
  <c r="F68" i="5"/>
  <c r="G69" i="5"/>
  <c r="H68" i="5"/>
  <c r="J67" i="5"/>
  <c r="K67" i="5"/>
  <c r="G70" i="4"/>
  <c r="H69" i="4"/>
  <c r="G71" i="3"/>
  <c r="H70" i="3"/>
  <c r="E70" i="3"/>
  <c r="F69" i="3"/>
  <c r="J69" i="3"/>
  <c r="K69" i="3"/>
  <c r="J68" i="2"/>
  <c r="K68" i="2"/>
  <c r="G70" i="2"/>
  <c r="H69" i="2"/>
  <c r="E70" i="2"/>
  <c r="F69" i="2"/>
  <c r="H69" i="1"/>
  <c r="F69" i="4"/>
  <c r="J69" i="4"/>
  <c r="K69" i="4"/>
  <c r="E70" i="4"/>
  <c r="F69" i="1"/>
  <c r="J69" i="1"/>
  <c r="K69" i="1"/>
  <c r="G70" i="5"/>
  <c r="H69" i="5"/>
  <c r="J68" i="5"/>
  <c r="K68" i="5"/>
  <c r="E70" i="5"/>
  <c r="F69" i="5"/>
  <c r="G71" i="4"/>
  <c r="H70" i="4"/>
  <c r="E71" i="3"/>
  <c r="F70" i="3"/>
  <c r="J70" i="3"/>
  <c r="K70" i="3"/>
  <c r="G72" i="3"/>
  <c r="H71" i="3"/>
  <c r="J69" i="2"/>
  <c r="K69" i="2"/>
  <c r="H70" i="2"/>
  <c r="G71" i="2"/>
  <c r="E71" i="2"/>
  <c r="F70" i="2"/>
  <c r="H70" i="1"/>
  <c r="E71" i="4"/>
  <c r="I72" i="4"/>
  <c r="K72" i="4"/>
  <c r="L72" i="4"/>
  <c r="M72" i="4"/>
  <c r="F70" i="4"/>
  <c r="J70" i="4"/>
  <c r="K70" i="4"/>
  <c r="F70" i="1"/>
  <c r="J70" i="1"/>
  <c r="K70" i="1"/>
  <c r="J69" i="5"/>
  <c r="K69" i="5"/>
  <c r="F70" i="5"/>
  <c r="E71" i="5"/>
  <c r="H70" i="5"/>
  <c r="G71" i="5"/>
  <c r="G72" i="4"/>
  <c r="H71" i="4"/>
  <c r="G73" i="3"/>
  <c r="H72" i="3"/>
  <c r="I72" i="3"/>
  <c r="K72" i="3"/>
  <c r="L72" i="3"/>
  <c r="M72" i="3"/>
  <c r="E72" i="3"/>
  <c r="F71" i="3"/>
  <c r="J71" i="3"/>
  <c r="K71" i="3"/>
  <c r="J70" i="2"/>
  <c r="K70" i="2"/>
  <c r="I72" i="2"/>
  <c r="K72" i="2"/>
  <c r="L72" i="2"/>
  <c r="M72" i="2"/>
  <c r="E72" i="2"/>
  <c r="F71" i="2"/>
  <c r="H71" i="2"/>
  <c r="G72" i="2"/>
  <c r="H71" i="1"/>
  <c r="F71" i="4"/>
  <c r="J71" i="4"/>
  <c r="K71" i="4"/>
  <c r="E72" i="4"/>
  <c r="F71" i="1"/>
  <c r="J71" i="1"/>
  <c r="K71" i="1"/>
  <c r="M72" i="1"/>
  <c r="G72" i="5"/>
  <c r="H71" i="5"/>
  <c r="I72" i="5"/>
  <c r="K72" i="5"/>
  <c r="L72" i="5"/>
  <c r="M72" i="5"/>
  <c r="F71" i="5"/>
  <c r="E72" i="5"/>
  <c r="J70" i="5"/>
  <c r="K70" i="5"/>
  <c r="G73" i="4"/>
  <c r="H72" i="4"/>
  <c r="F72" i="3"/>
  <c r="J72" i="3"/>
  <c r="E73" i="3"/>
  <c r="H73" i="3"/>
  <c r="G74" i="3"/>
  <c r="E73" i="2"/>
  <c r="F72" i="2"/>
  <c r="J71" i="2"/>
  <c r="K71" i="2"/>
  <c r="H72" i="2"/>
  <c r="G73" i="2"/>
  <c r="H72" i="1"/>
  <c r="F72" i="4"/>
  <c r="J72" i="4"/>
  <c r="E73" i="4"/>
  <c r="F72" i="1"/>
  <c r="J72" i="1"/>
  <c r="J72" i="2"/>
  <c r="J71" i="5"/>
  <c r="K71" i="5"/>
  <c r="F72" i="5"/>
  <c r="E73" i="5"/>
  <c r="H72" i="5"/>
  <c r="G73" i="5"/>
  <c r="G74" i="4"/>
  <c r="H73" i="4"/>
  <c r="H74" i="3"/>
  <c r="G75" i="3"/>
  <c r="F73" i="3"/>
  <c r="J73" i="3"/>
  <c r="K73" i="3"/>
  <c r="E74" i="3"/>
  <c r="H73" i="2"/>
  <c r="G74" i="2"/>
  <c r="E74" i="2"/>
  <c r="F73" i="2"/>
  <c r="H73" i="1"/>
  <c r="E74" i="4"/>
  <c r="F73" i="4"/>
  <c r="J73" i="4"/>
  <c r="K73" i="4"/>
  <c r="F73" i="1"/>
  <c r="J73" i="1"/>
  <c r="K73" i="1"/>
  <c r="J72" i="5"/>
  <c r="F73" i="5"/>
  <c r="E74" i="5"/>
  <c r="G74" i="5"/>
  <c r="H73" i="5"/>
  <c r="G75" i="4"/>
  <c r="H74" i="4"/>
  <c r="F74" i="3"/>
  <c r="J74" i="3"/>
  <c r="K74" i="3"/>
  <c r="E75" i="3"/>
  <c r="G76" i="3"/>
  <c r="H75" i="3"/>
  <c r="J73" i="2"/>
  <c r="K73" i="2"/>
  <c r="E75" i="2"/>
  <c r="F74" i="2"/>
  <c r="G75" i="2"/>
  <c r="H74" i="2"/>
  <c r="H74" i="1"/>
  <c r="E75" i="4"/>
  <c r="F74" i="4"/>
  <c r="J74" i="4"/>
  <c r="K74" i="4"/>
  <c r="F74" i="1"/>
  <c r="J74" i="1"/>
  <c r="K74" i="1"/>
  <c r="H74" i="5"/>
  <c r="G75" i="5"/>
  <c r="F74" i="5"/>
  <c r="E75" i="5"/>
  <c r="J73" i="5"/>
  <c r="K73" i="5"/>
  <c r="H75" i="4"/>
  <c r="G76" i="4"/>
  <c r="G77" i="3"/>
  <c r="H76" i="3"/>
  <c r="E76" i="3"/>
  <c r="F75" i="3"/>
  <c r="J75" i="3"/>
  <c r="K75" i="3"/>
  <c r="H75" i="2"/>
  <c r="G76" i="2"/>
  <c r="J74" i="2"/>
  <c r="K74" i="2"/>
  <c r="E76" i="2"/>
  <c r="F75" i="2"/>
  <c r="J75" i="2"/>
  <c r="K75" i="2"/>
  <c r="H75" i="1"/>
  <c r="J74" i="5"/>
  <c r="K74" i="5"/>
  <c r="E76" i="4"/>
  <c r="F75" i="4"/>
  <c r="J75" i="4"/>
  <c r="K75" i="4"/>
  <c r="F75" i="1"/>
  <c r="J75" i="1"/>
  <c r="K75" i="1"/>
  <c r="F75" i="5"/>
  <c r="E76" i="5"/>
  <c r="H75" i="5"/>
  <c r="G76" i="5"/>
  <c r="G77" i="4"/>
  <c r="H76" i="4"/>
  <c r="H77" i="3"/>
  <c r="G78" i="3"/>
  <c r="E77" i="3"/>
  <c r="F76" i="3"/>
  <c r="J76" i="3"/>
  <c r="K76" i="3"/>
  <c r="E77" i="2"/>
  <c r="F76" i="2"/>
  <c r="H76" i="2"/>
  <c r="G77" i="2"/>
  <c r="H76" i="1"/>
  <c r="F76" i="4"/>
  <c r="J76" i="4"/>
  <c r="K76" i="4"/>
  <c r="E77" i="4"/>
  <c r="F76" i="1"/>
  <c r="J76" i="1"/>
  <c r="K76" i="1"/>
  <c r="H76" i="5"/>
  <c r="G77" i="5"/>
  <c r="F76" i="5"/>
  <c r="E77" i="5"/>
  <c r="J75" i="5"/>
  <c r="K75" i="5"/>
  <c r="G78" i="4"/>
  <c r="H77" i="4"/>
  <c r="E78" i="3"/>
  <c r="F77" i="3"/>
  <c r="J77" i="3"/>
  <c r="K77" i="3"/>
  <c r="H78" i="3"/>
  <c r="G79" i="3"/>
  <c r="E78" i="2"/>
  <c r="F77" i="2"/>
  <c r="G78" i="2"/>
  <c r="H77" i="2"/>
  <c r="J76" i="2"/>
  <c r="K76" i="2"/>
  <c r="H77" i="1"/>
  <c r="J76" i="5"/>
  <c r="K76" i="5"/>
  <c r="E78" i="4"/>
  <c r="I79" i="4"/>
  <c r="F77" i="4"/>
  <c r="J77" i="4"/>
  <c r="K77" i="4"/>
  <c r="F77" i="1"/>
  <c r="J77" i="1"/>
  <c r="K77" i="1"/>
  <c r="J77" i="2"/>
  <c r="K77" i="2"/>
  <c r="F77" i="5"/>
  <c r="E78" i="5"/>
  <c r="H77" i="5"/>
  <c r="G78" i="5"/>
  <c r="G79" i="4"/>
  <c r="H78" i="4"/>
  <c r="I79" i="3"/>
  <c r="F78" i="3"/>
  <c r="J78" i="3"/>
  <c r="K78" i="3"/>
  <c r="E79" i="3"/>
  <c r="H79" i="3"/>
  <c r="G80" i="3"/>
  <c r="F78" i="2"/>
  <c r="I79" i="2"/>
  <c r="R3" i="2"/>
  <c r="E79" i="2"/>
  <c r="G79" i="2"/>
  <c r="H78" i="2"/>
  <c r="H78" i="1"/>
  <c r="G79" i="1"/>
  <c r="E79" i="4"/>
  <c r="F78" i="4"/>
  <c r="J78" i="4"/>
  <c r="K78" i="4"/>
  <c r="F78" i="1"/>
  <c r="J78" i="1"/>
  <c r="K78" i="1"/>
  <c r="E79" i="1"/>
  <c r="J77" i="5"/>
  <c r="K77" i="5"/>
  <c r="H78" i="5"/>
  <c r="G79" i="5"/>
  <c r="I79" i="5"/>
  <c r="F78" i="5"/>
  <c r="E79" i="5"/>
  <c r="K79" i="4"/>
  <c r="L79" i="4"/>
  <c r="R3" i="4"/>
  <c r="G80" i="4"/>
  <c r="H79" i="4"/>
  <c r="G81" i="3"/>
  <c r="H80" i="3"/>
  <c r="K79" i="3"/>
  <c r="L79" i="3"/>
  <c r="R3" i="3"/>
  <c r="F79" i="3"/>
  <c r="J79" i="3"/>
  <c r="E80" i="3"/>
  <c r="F79" i="2"/>
  <c r="E80" i="2"/>
  <c r="J78" i="2"/>
  <c r="K78" i="2"/>
  <c r="G80" i="2"/>
  <c r="H79" i="2"/>
  <c r="H5" i="7"/>
  <c r="R4" i="2"/>
  <c r="I5" i="7"/>
  <c r="R3" i="1"/>
  <c r="H79" i="1"/>
  <c r="G80" i="1"/>
  <c r="E80" i="4"/>
  <c r="F79" i="4"/>
  <c r="J79" i="4"/>
  <c r="F79" i="1"/>
  <c r="J79" i="1"/>
  <c r="E80" i="1"/>
  <c r="J78" i="5"/>
  <c r="K78" i="5"/>
  <c r="K79" i="5"/>
  <c r="L79" i="5"/>
  <c r="R3" i="5"/>
  <c r="H79" i="5"/>
  <c r="G80" i="5"/>
  <c r="E80" i="5"/>
  <c r="F79" i="5"/>
  <c r="M79" i="4"/>
  <c r="R5" i="4"/>
  <c r="K7" i="7"/>
  <c r="R2" i="4"/>
  <c r="F7" i="7"/>
  <c r="H7" i="7"/>
  <c r="R4" i="4"/>
  <c r="I7" i="7"/>
  <c r="G81" i="4"/>
  <c r="H80" i="4"/>
  <c r="H6" i="7"/>
  <c r="R4" i="3"/>
  <c r="I6" i="7"/>
  <c r="G82" i="3"/>
  <c r="H81" i="3"/>
  <c r="M79" i="3"/>
  <c r="R5" i="3"/>
  <c r="K6" i="7"/>
  <c r="R2" i="3"/>
  <c r="F6" i="7"/>
  <c r="F80" i="3"/>
  <c r="J80" i="3"/>
  <c r="K80" i="3"/>
  <c r="E81" i="3"/>
  <c r="G81" i="2"/>
  <c r="H80" i="2"/>
  <c r="F80" i="2"/>
  <c r="E81" i="2"/>
  <c r="J79" i="2"/>
  <c r="K79" i="2"/>
  <c r="L79" i="2"/>
  <c r="H4" i="7"/>
  <c r="R4" i="1"/>
  <c r="I4" i="7"/>
  <c r="M79" i="1"/>
  <c r="R2" i="1"/>
  <c r="F4" i="7"/>
  <c r="R5" i="1"/>
  <c r="K4" i="7"/>
  <c r="H80" i="1"/>
  <c r="G81" i="1"/>
  <c r="E81" i="4"/>
  <c r="F80" i="4"/>
  <c r="J80" i="4"/>
  <c r="K80" i="4"/>
  <c r="E81" i="1"/>
  <c r="F80" i="1"/>
  <c r="J80" i="1"/>
  <c r="K80" i="1"/>
  <c r="J79" i="5"/>
  <c r="H80" i="5"/>
  <c r="G81" i="5"/>
  <c r="H8" i="7"/>
  <c r="H9" i="7"/>
  <c r="R4" i="5"/>
  <c r="I8" i="7"/>
  <c r="I9" i="7"/>
  <c r="F80" i="5"/>
  <c r="J80" i="5"/>
  <c r="K80" i="5"/>
  <c r="E81" i="5"/>
  <c r="M79" i="5"/>
  <c r="R2" i="5"/>
  <c r="F8" i="7"/>
  <c r="R5" i="5"/>
  <c r="K8" i="7"/>
  <c r="G82" i="4"/>
  <c r="H81" i="4"/>
  <c r="S6" i="4"/>
  <c r="R6" i="4"/>
  <c r="J7" i="7"/>
  <c r="G83" i="3"/>
  <c r="H82" i="3"/>
  <c r="F81" i="3"/>
  <c r="J81" i="3"/>
  <c r="K81" i="3"/>
  <c r="E82" i="3"/>
  <c r="R6" i="3"/>
  <c r="J6" i="7"/>
  <c r="S6" i="3"/>
  <c r="J80" i="2"/>
  <c r="K80" i="2"/>
  <c r="M79" i="2"/>
  <c r="R5" i="2"/>
  <c r="K5" i="7"/>
  <c r="R2" i="2"/>
  <c r="F5" i="7"/>
  <c r="F81" i="2"/>
  <c r="E82" i="2"/>
  <c r="H81" i="2"/>
  <c r="G82" i="2"/>
  <c r="H81" i="1"/>
  <c r="G82" i="1"/>
  <c r="R6" i="1"/>
  <c r="J4" i="7"/>
  <c r="S6" i="1"/>
  <c r="E82" i="4"/>
  <c r="F81" i="4"/>
  <c r="J81" i="4"/>
  <c r="K81" i="4"/>
  <c r="F81" i="1"/>
  <c r="J81" i="1"/>
  <c r="K81" i="1"/>
  <c r="E82" i="1"/>
  <c r="I10" i="7"/>
  <c r="F10" i="7"/>
  <c r="H10" i="7"/>
  <c r="K10" i="7"/>
  <c r="S6" i="5"/>
  <c r="R6" i="5"/>
  <c r="J8" i="7"/>
  <c r="E82" i="5"/>
  <c r="F81" i="5"/>
  <c r="H81" i="5"/>
  <c r="G82" i="5"/>
  <c r="H82" i="4"/>
  <c r="G83" i="4"/>
  <c r="F82" i="3"/>
  <c r="J82" i="3"/>
  <c r="K82" i="3"/>
  <c r="E83" i="3"/>
  <c r="H83" i="3"/>
  <c r="G84" i="3"/>
  <c r="K9" i="7"/>
  <c r="H82" i="2"/>
  <c r="G83" i="2"/>
  <c r="F9" i="7"/>
  <c r="E83" i="2"/>
  <c r="F82" i="2"/>
  <c r="J81" i="2"/>
  <c r="K81" i="2"/>
  <c r="R6" i="2"/>
  <c r="J5" i="7"/>
  <c r="S6" i="2"/>
  <c r="G83" i="1"/>
  <c r="H82" i="1"/>
  <c r="F82" i="4"/>
  <c r="J82" i="4"/>
  <c r="K82" i="4"/>
  <c r="E83" i="4"/>
  <c r="J82" i="2"/>
  <c r="K82" i="2"/>
  <c r="E83" i="1"/>
  <c r="F82" i="1"/>
  <c r="J82" i="1"/>
  <c r="K82" i="1"/>
  <c r="J9" i="7"/>
  <c r="E83" i="5"/>
  <c r="F82" i="5"/>
  <c r="G83" i="5"/>
  <c r="H82" i="5"/>
  <c r="J81" i="5"/>
  <c r="K81" i="5"/>
  <c r="G84" i="4"/>
  <c r="H83" i="4"/>
  <c r="H84" i="3"/>
  <c r="G85" i="3"/>
  <c r="E84" i="3"/>
  <c r="F83" i="3"/>
  <c r="J83" i="3"/>
  <c r="K83" i="3"/>
  <c r="E84" i="2"/>
  <c r="F83" i="2"/>
  <c r="J10" i="7"/>
  <c r="G84" i="2"/>
  <c r="H83" i="2"/>
  <c r="G84" i="1"/>
  <c r="H83" i="1"/>
  <c r="E84" i="4"/>
  <c r="F83" i="4"/>
  <c r="J83" i="4"/>
  <c r="K83" i="4"/>
  <c r="F83" i="1"/>
  <c r="J83" i="1"/>
  <c r="K83" i="1"/>
  <c r="E84" i="1"/>
  <c r="J82" i="5"/>
  <c r="K82" i="5"/>
  <c r="G84" i="5"/>
  <c r="H83" i="5"/>
  <c r="E84" i="5"/>
  <c r="F83" i="5"/>
  <c r="G85" i="4"/>
  <c r="H84" i="4"/>
  <c r="G86" i="3"/>
  <c r="H85" i="3"/>
  <c r="F84" i="3"/>
  <c r="J84" i="3"/>
  <c r="K84" i="3"/>
  <c r="E85" i="3"/>
  <c r="E85" i="2"/>
  <c r="F84" i="2"/>
  <c r="G85" i="2"/>
  <c r="H84" i="2"/>
  <c r="J83" i="2"/>
  <c r="K83" i="2"/>
  <c r="G85" i="1"/>
  <c r="H84" i="1"/>
  <c r="E85" i="4"/>
  <c r="F84" i="4"/>
  <c r="J84" i="4"/>
  <c r="K84" i="4"/>
  <c r="F84" i="1"/>
  <c r="J84" i="1"/>
  <c r="K84" i="1"/>
  <c r="E85" i="1"/>
  <c r="J83" i="5"/>
  <c r="K83" i="5"/>
  <c r="J84" i="2"/>
  <c r="K84" i="2"/>
  <c r="E85" i="5"/>
  <c r="F84" i="5"/>
  <c r="G85" i="5"/>
  <c r="H84" i="5"/>
  <c r="G86" i="4"/>
  <c r="H85" i="4"/>
  <c r="E86" i="3"/>
  <c r="F85" i="3"/>
  <c r="J85" i="3"/>
  <c r="K85" i="3"/>
  <c r="H86" i="3"/>
  <c r="G87" i="3"/>
  <c r="E86" i="2"/>
  <c r="F85" i="2"/>
  <c r="G86" i="2"/>
  <c r="H85" i="2"/>
  <c r="G86" i="1"/>
  <c r="H85" i="1"/>
  <c r="F85" i="4"/>
  <c r="J85" i="4"/>
  <c r="K85" i="4"/>
  <c r="E86" i="4"/>
  <c r="E86" i="1"/>
  <c r="F85" i="1"/>
  <c r="J85" i="1"/>
  <c r="K85" i="1"/>
  <c r="J84" i="5"/>
  <c r="K84" i="5"/>
  <c r="J85" i="2"/>
  <c r="K85" i="2"/>
  <c r="G86" i="5"/>
  <c r="H85" i="5"/>
  <c r="E86" i="5"/>
  <c r="F85" i="5"/>
  <c r="G87" i="4"/>
  <c r="H86" i="4"/>
  <c r="H87" i="3"/>
  <c r="G88" i="3"/>
  <c r="F86" i="3"/>
  <c r="J86" i="3"/>
  <c r="K86" i="3"/>
  <c r="E87" i="3"/>
  <c r="E87" i="2"/>
  <c r="F86" i="2"/>
  <c r="G87" i="2"/>
  <c r="H86" i="2"/>
  <c r="G87" i="1"/>
  <c r="H86" i="1"/>
  <c r="F86" i="4"/>
  <c r="J86" i="4"/>
  <c r="K86" i="4"/>
  <c r="E87" i="4"/>
  <c r="F86" i="1"/>
  <c r="J86" i="1"/>
  <c r="K86" i="1"/>
  <c r="E87" i="1"/>
  <c r="J85" i="5"/>
  <c r="K85" i="5"/>
  <c r="E87" i="5"/>
  <c r="F86" i="5"/>
  <c r="G87" i="5"/>
  <c r="H86" i="5"/>
  <c r="G88" i="4"/>
  <c r="H87" i="4"/>
  <c r="F87" i="3"/>
  <c r="J87" i="3"/>
  <c r="K87" i="3"/>
  <c r="E88" i="3"/>
  <c r="H88" i="3"/>
  <c r="G89" i="3"/>
  <c r="J86" i="2"/>
  <c r="K86" i="2"/>
  <c r="H87" i="2"/>
  <c r="G88" i="2"/>
  <c r="E88" i="2"/>
  <c r="F87" i="2"/>
  <c r="G88" i="1"/>
  <c r="H87" i="1"/>
  <c r="F87" i="4"/>
  <c r="J87" i="4"/>
  <c r="K87" i="4"/>
  <c r="E88" i="4"/>
  <c r="F87" i="1"/>
  <c r="J87" i="1"/>
  <c r="K87" i="1"/>
  <c r="E88" i="1"/>
  <c r="J86" i="5"/>
  <c r="K86" i="5"/>
  <c r="H87" i="5"/>
  <c r="G88" i="5"/>
  <c r="F87" i="5"/>
  <c r="E88" i="5"/>
  <c r="G89" i="4"/>
  <c r="H88" i="4"/>
  <c r="G90" i="3"/>
  <c r="H89" i="3"/>
  <c r="E89" i="3"/>
  <c r="F88" i="3"/>
  <c r="J88" i="3"/>
  <c r="K88" i="3"/>
  <c r="J87" i="2"/>
  <c r="K87" i="2"/>
  <c r="E89" i="2"/>
  <c r="F88" i="2"/>
  <c r="H88" i="2"/>
  <c r="G89" i="2"/>
  <c r="G89" i="1"/>
  <c r="H88" i="1"/>
  <c r="E89" i="4"/>
  <c r="F88" i="4"/>
  <c r="J88" i="4"/>
  <c r="K88" i="4"/>
  <c r="F88" i="1"/>
  <c r="J88" i="1"/>
  <c r="K88" i="1"/>
  <c r="E89" i="1"/>
  <c r="J88" i="2"/>
  <c r="K88" i="2"/>
  <c r="J87" i="5"/>
  <c r="K87" i="5"/>
  <c r="E89" i="5"/>
  <c r="F88" i="5"/>
  <c r="G89" i="5"/>
  <c r="H88" i="5"/>
  <c r="G90" i="4"/>
  <c r="H89" i="4"/>
  <c r="H90" i="3"/>
  <c r="G91" i="3"/>
  <c r="E90" i="3"/>
  <c r="F89" i="3"/>
  <c r="J89" i="3"/>
  <c r="K89" i="3"/>
  <c r="H89" i="2"/>
  <c r="G90" i="2"/>
  <c r="F89" i="2"/>
  <c r="E90" i="2"/>
  <c r="H89" i="1"/>
  <c r="G90" i="1"/>
  <c r="E90" i="4"/>
  <c r="F89" i="4"/>
  <c r="J89" i="4"/>
  <c r="K89" i="4"/>
  <c r="F89" i="1"/>
  <c r="J89" i="1"/>
  <c r="K89" i="1"/>
  <c r="E90" i="1"/>
  <c r="J89" i="2"/>
  <c r="K89" i="2"/>
  <c r="J88" i="5"/>
  <c r="K88" i="5"/>
  <c r="E90" i="5"/>
  <c r="F89" i="5"/>
  <c r="G90" i="5"/>
  <c r="H89" i="5"/>
  <c r="H90" i="4"/>
  <c r="G91" i="4"/>
  <c r="H91" i="3"/>
  <c r="G92" i="3"/>
  <c r="E91" i="3"/>
  <c r="F90" i="3"/>
  <c r="J90" i="3"/>
  <c r="K90" i="3"/>
  <c r="E91" i="2"/>
  <c r="F90" i="2"/>
  <c r="H90" i="2"/>
  <c r="G91" i="2"/>
  <c r="H90" i="1"/>
  <c r="G91" i="1"/>
  <c r="F90" i="4"/>
  <c r="J90" i="4"/>
  <c r="K90" i="4"/>
  <c r="E91" i="4"/>
  <c r="F90" i="1"/>
  <c r="J90" i="1"/>
  <c r="K90" i="1"/>
  <c r="E91" i="1"/>
  <c r="J89" i="5"/>
  <c r="K89" i="5"/>
  <c r="G91" i="5"/>
  <c r="H90" i="5"/>
  <c r="F90" i="5"/>
  <c r="E91" i="5"/>
  <c r="H91" i="4"/>
  <c r="G92" i="4"/>
  <c r="F91" i="3"/>
  <c r="J91" i="3"/>
  <c r="K91" i="3"/>
  <c r="E92" i="3"/>
  <c r="H92" i="3"/>
  <c r="G93" i="3"/>
  <c r="E92" i="2"/>
  <c r="F91" i="2"/>
  <c r="H91" i="2"/>
  <c r="G92" i="2"/>
  <c r="J90" i="2"/>
  <c r="K90" i="2"/>
  <c r="H91" i="1"/>
  <c r="G92" i="1"/>
  <c r="F91" i="4"/>
  <c r="J91" i="4"/>
  <c r="K91" i="4"/>
  <c r="E92" i="4"/>
  <c r="E92" i="1"/>
  <c r="F91" i="1"/>
  <c r="J91" i="1"/>
  <c r="K91" i="1"/>
  <c r="F91" i="5"/>
  <c r="E92" i="5"/>
  <c r="J90" i="5"/>
  <c r="K90" i="5"/>
  <c r="G92" i="5"/>
  <c r="H91" i="5"/>
  <c r="H92" i="4"/>
  <c r="G93" i="4"/>
  <c r="G94" i="3"/>
  <c r="H93" i="3"/>
  <c r="E93" i="3"/>
  <c r="F92" i="3"/>
  <c r="J92" i="3"/>
  <c r="K92" i="3"/>
  <c r="F92" i="2"/>
  <c r="E93" i="2"/>
  <c r="G93" i="2"/>
  <c r="H92" i="2"/>
  <c r="J91" i="2"/>
  <c r="K91" i="2"/>
  <c r="G93" i="1"/>
  <c r="H92" i="1"/>
  <c r="F92" i="4"/>
  <c r="J92" i="4"/>
  <c r="K92" i="4"/>
  <c r="E93" i="4"/>
  <c r="F92" i="1"/>
  <c r="J92" i="1"/>
  <c r="K92" i="1"/>
  <c r="E93" i="1"/>
  <c r="J92" i="2"/>
  <c r="K92" i="2"/>
  <c r="H92" i="5"/>
  <c r="G93" i="5"/>
  <c r="F92" i="5"/>
  <c r="E93" i="5"/>
  <c r="J91" i="5"/>
  <c r="K91" i="5"/>
  <c r="G94" i="4"/>
  <c r="H93" i="4"/>
  <c r="G95" i="3"/>
  <c r="H94" i="3"/>
  <c r="E94" i="3"/>
  <c r="F93" i="3"/>
  <c r="J93" i="3"/>
  <c r="K93" i="3"/>
  <c r="G94" i="2"/>
  <c r="H93" i="2"/>
  <c r="E94" i="2"/>
  <c r="F93" i="2"/>
  <c r="G94" i="1"/>
  <c r="H93" i="1"/>
  <c r="E94" i="4"/>
  <c r="F93" i="4"/>
  <c r="J93" i="4"/>
  <c r="K93" i="4"/>
  <c r="E94" i="1"/>
  <c r="F93" i="1"/>
  <c r="J93" i="1"/>
  <c r="K93" i="1"/>
  <c r="J93" i="2"/>
  <c r="K93" i="2"/>
  <c r="E94" i="5"/>
  <c r="F93" i="5"/>
  <c r="J92" i="5"/>
  <c r="K92" i="5"/>
  <c r="G94" i="5"/>
  <c r="H93" i="5"/>
  <c r="H94" i="4"/>
  <c r="G95" i="4"/>
  <c r="G96" i="3"/>
  <c r="H95" i="3"/>
  <c r="F94" i="3"/>
  <c r="J94" i="3"/>
  <c r="K94" i="3"/>
  <c r="E95" i="3"/>
  <c r="H94" i="2"/>
  <c r="G95" i="2"/>
  <c r="F94" i="2"/>
  <c r="E95" i="2"/>
  <c r="G95" i="1"/>
  <c r="H94" i="1"/>
  <c r="E95" i="4"/>
  <c r="F94" i="4"/>
  <c r="J94" i="4"/>
  <c r="K94" i="4"/>
  <c r="F94" i="1"/>
  <c r="J94" i="1"/>
  <c r="K94" i="1"/>
  <c r="E95" i="1"/>
  <c r="J93" i="5"/>
  <c r="K93" i="5"/>
  <c r="G95" i="5"/>
  <c r="H94" i="5"/>
  <c r="F94" i="5"/>
  <c r="E95" i="5"/>
  <c r="H95" i="4"/>
  <c r="G96" i="4"/>
  <c r="H96" i="3"/>
  <c r="G97" i="3"/>
  <c r="E96" i="3"/>
  <c r="F95" i="3"/>
  <c r="J95" i="3"/>
  <c r="K95" i="3"/>
  <c r="J94" i="2"/>
  <c r="K94" i="2"/>
  <c r="E96" i="2"/>
  <c r="F95" i="2"/>
  <c r="G96" i="2"/>
  <c r="H95" i="2"/>
  <c r="G96" i="1"/>
  <c r="H95" i="1"/>
  <c r="F95" i="4"/>
  <c r="J95" i="4"/>
  <c r="K95" i="4"/>
  <c r="E96" i="4"/>
  <c r="F95" i="1"/>
  <c r="J95" i="1"/>
  <c r="K95" i="1"/>
  <c r="E96" i="1"/>
  <c r="F95" i="5"/>
  <c r="E96" i="5"/>
  <c r="J94" i="5"/>
  <c r="K94" i="5"/>
  <c r="H95" i="5"/>
  <c r="G96" i="5"/>
  <c r="G97" i="4"/>
  <c r="H96" i="4"/>
  <c r="E97" i="3"/>
  <c r="F96" i="3"/>
  <c r="J96" i="3"/>
  <c r="K96" i="3"/>
  <c r="G98" i="3"/>
  <c r="H97" i="3"/>
  <c r="J95" i="2"/>
  <c r="K95" i="2"/>
  <c r="E97" i="2"/>
  <c r="F96" i="2"/>
  <c r="G97" i="2"/>
  <c r="H96" i="2"/>
  <c r="G97" i="1"/>
  <c r="H96" i="1"/>
  <c r="F96" i="4"/>
  <c r="J96" i="4"/>
  <c r="K96" i="4"/>
  <c r="E97" i="4"/>
  <c r="E97" i="1"/>
  <c r="F96" i="1"/>
  <c r="J96" i="1"/>
  <c r="K96" i="1"/>
  <c r="J96" i="2"/>
  <c r="K96" i="2"/>
  <c r="F96" i="5"/>
  <c r="E97" i="5"/>
  <c r="H96" i="5"/>
  <c r="G97" i="5"/>
  <c r="J95" i="5"/>
  <c r="K95" i="5"/>
  <c r="G98" i="4"/>
  <c r="H97" i="4"/>
  <c r="E98" i="3"/>
  <c r="F97" i="3"/>
  <c r="J97" i="3"/>
  <c r="K97" i="3"/>
  <c r="G99" i="3"/>
  <c r="H98" i="3"/>
  <c r="G98" i="2"/>
  <c r="H97" i="2"/>
  <c r="F97" i="2"/>
  <c r="E98" i="2"/>
  <c r="H97" i="1"/>
  <c r="G98" i="1"/>
  <c r="E98" i="4"/>
  <c r="F97" i="4"/>
  <c r="J97" i="4"/>
  <c r="K97" i="4"/>
  <c r="E98" i="1"/>
  <c r="F97" i="1"/>
  <c r="J97" i="1"/>
  <c r="K97" i="1"/>
  <c r="J96" i="5"/>
  <c r="K96" i="5"/>
  <c r="G98" i="5"/>
  <c r="H97" i="5"/>
  <c r="F97" i="5"/>
  <c r="E98" i="5"/>
  <c r="H98" i="4"/>
  <c r="G99" i="4"/>
  <c r="E99" i="3"/>
  <c r="F98" i="3"/>
  <c r="J98" i="3"/>
  <c r="K98" i="3"/>
  <c r="H99" i="3"/>
  <c r="G100" i="3"/>
  <c r="J97" i="2"/>
  <c r="K97" i="2"/>
  <c r="H98" i="2"/>
  <c r="G99" i="2"/>
  <c r="F98" i="2"/>
  <c r="E99" i="2"/>
  <c r="G99" i="1"/>
  <c r="H98" i="1"/>
  <c r="E99" i="4"/>
  <c r="F98" i="4"/>
  <c r="J98" i="4"/>
  <c r="K98" i="4"/>
  <c r="F98" i="1"/>
  <c r="J98" i="1"/>
  <c r="K98" i="1"/>
  <c r="E99" i="1"/>
  <c r="J97" i="5"/>
  <c r="K97" i="5"/>
  <c r="E99" i="5"/>
  <c r="F98" i="5"/>
  <c r="G99" i="5"/>
  <c r="H98" i="5"/>
  <c r="G100" i="4"/>
  <c r="H99" i="4"/>
  <c r="E100" i="3"/>
  <c r="F99" i="3"/>
  <c r="J99" i="3"/>
  <c r="K99" i="3"/>
  <c r="H100" i="3"/>
  <c r="G101" i="3"/>
  <c r="J98" i="2"/>
  <c r="K98" i="2"/>
  <c r="E100" i="2"/>
  <c r="F99" i="2"/>
  <c r="G100" i="2"/>
  <c r="H99" i="2"/>
  <c r="H99" i="1"/>
  <c r="G100" i="1"/>
  <c r="E100" i="4"/>
  <c r="F99" i="4"/>
  <c r="J99" i="4"/>
  <c r="K99" i="4"/>
  <c r="E100" i="1"/>
  <c r="F99" i="1"/>
  <c r="J99" i="1"/>
  <c r="K99" i="1"/>
  <c r="J99" i="2"/>
  <c r="K99" i="2"/>
  <c r="J98" i="5"/>
  <c r="K98" i="5"/>
  <c r="G100" i="5"/>
  <c r="H99" i="5"/>
  <c r="E100" i="5"/>
  <c r="F99" i="5"/>
  <c r="G101" i="4"/>
  <c r="H100" i="4"/>
  <c r="E101" i="3"/>
  <c r="F100" i="3"/>
  <c r="J100" i="3"/>
  <c r="K100" i="3"/>
  <c r="H101" i="3"/>
  <c r="G102" i="3"/>
  <c r="G101" i="2"/>
  <c r="H100" i="2"/>
  <c r="E101" i="2"/>
  <c r="F100" i="2"/>
  <c r="H100" i="1"/>
  <c r="G101" i="1"/>
  <c r="F100" i="4"/>
  <c r="J100" i="4"/>
  <c r="K100" i="4"/>
  <c r="E101" i="4"/>
  <c r="E101" i="1"/>
  <c r="F100" i="1"/>
  <c r="J100" i="1"/>
  <c r="K100" i="1"/>
  <c r="J99" i="5"/>
  <c r="K99" i="5"/>
  <c r="F100" i="5"/>
  <c r="E101" i="5"/>
  <c r="G101" i="5"/>
  <c r="H100" i="5"/>
  <c r="G102" i="4"/>
  <c r="H101" i="4"/>
  <c r="F101" i="3"/>
  <c r="J101" i="3"/>
  <c r="K101" i="3"/>
  <c r="E102" i="3"/>
  <c r="G103" i="3"/>
  <c r="H102" i="3"/>
  <c r="J100" i="2"/>
  <c r="K100" i="2"/>
  <c r="E102" i="2"/>
  <c r="F101" i="2"/>
  <c r="G102" i="2"/>
  <c r="H101" i="2"/>
  <c r="H101" i="1"/>
  <c r="G102" i="1"/>
  <c r="E102" i="4"/>
  <c r="F101" i="4"/>
  <c r="J101" i="4"/>
  <c r="K101" i="4"/>
  <c r="E102" i="1"/>
  <c r="F101" i="1"/>
  <c r="J101" i="1"/>
  <c r="K101" i="1"/>
  <c r="G102" i="5"/>
  <c r="H101" i="5"/>
  <c r="E102" i="5"/>
  <c r="F101" i="5"/>
  <c r="J100" i="5"/>
  <c r="K100" i="5"/>
  <c r="H102" i="4"/>
  <c r="G103" i="4"/>
  <c r="H103" i="3"/>
  <c r="G104" i="3"/>
  <c r="E103" i="3"/>
  <c r="F102" i="3"/>
  <c r="J102" i="3"/>
  <c r="K102" i="3"/>
  <c r="J101" i="2"/>
  <c r="K101" i="2"/>
  <c r="G103" i="2"/>
  <c r="H102" i="2"/>
  <c r="E103" i="2"/>
  <c r="F102" i="2"/>
  <c r="G103" i="1"/>
  <c r="H102" i="1"/>
  <c r="E103" i="4"/>
  <c r="F102" i="4"/>
  <c r="J102" i="4"/>
  <c r="K102" i="4"/>
  <c r="F102" i="1"/>
  <c r="J102" i="1"/>
  <c r="K102" i="1"/>
  <c r="E103" i="1"/>
  <c r="J102" i="2"/>
  <c r="K102" i="2"/>
  <c r="J101" i="5"/>
  <c r="K101" i="5"/>
  <c r="E103" i="5"/>
  <c r="F102" i="5"/>
  <c r="G103" i="5"/>
  <c r="H102" i="5"/>
  <c r="G104" i="4"/>
  <c r="H103" i="4"/>
  <c r="F103" i="3"/>
  <c r="J103" i="3"/>
  <c r="K103" i="3"/>
  <c r="E104" i="3"/>
  <c r="H104" i="3"/>
  <c r="G105" i="3"/>
  <c r="F103" i="2"/>
  <c r="E104" i="2"/>
  <c r="G104" i="2"/>
  <c r="H103" i="2"/>
  <c r="G104" i="1"/>
  <c r="H103" i="1"/>
  <c r="E104" i="4"/>
  <c r="F103" i="4"/>
  <c r="J103" i="4"/>
  <c r="K103" i="4"/>
  <c r="E104" i="1"/>
  <c r="F103" i="1"/>
  <c r="J103" i="1"/>
  <c r="K103" i="1"/>
  <c r="H103" i="5"/>
  <c r="G104" i="5"/>
  <c r="J102" i="5"/>
  <c r="K102" i="5"/>
  <c r="E104" i="5"/>
  <c r="F103" i="5"/>
  <c r="J103" i="5"/>
  <c r="K103" i="5"/>
  <c r="G105" i="4"/>
  <c r="H104" i="4"/>
  <c r="H105" i="3"/>
  <c r="G106" i="3"/>
  <c r="F104" i="3"/>
  <c r="J104" i="3"/>
  <c r="K104" i="3"/>
  <c r="E105" i="3"/>
  <c r="J103" i="2"/>
  <c r="K103" i="2"/>
  <c r="G105" i="2"/>
  <c r="H104" i="2"/>
  <c r="E105" i="2"/>
  <c r="F104" i="2"/>
  <c r="H104" i="1"/>
  <c r="G105" i="1"/>
  <c r="E105" i="4"/>
  <c r="F104" i="4"/>
  <c r="J104" i="4"/>
  <c r="K104" i="4"/>
  <c r="F104" i="1"/>
  <c r="J104" i="1"/>
  <c r="K104" i="1"/>
  <c r="E105" i="1"/>
  <c r="E105" i="5"/>
  <c r="F104" i="5"/>
  <c r="G105" i="5"/>
  <c r="H104" i="5"/>
  <c r="G106" i="4"/>
  <c r="H105" i="4"/>
  <c r="F105" i="3"/>
  <c r="J105" i="3"/>
  <c r="K105" i="3"/>
  <c r="E106" i="3"/>
  <c r="H106" i="3"/>
  <c r="G107" i="3"/>
  <c r="J104" i="2"/>
  <c r="K104" i="2"/>
  <c r="E106" i="2"/>
  <c r="F105" i="2"/>
  <c r="H105" i="2"/>
  <c r="G106" i="2"/>
  <c r="G106" i="1"/>
  <c r="H105" i="1"/>
  <c r="F105" i="4"/>
  <c r="J105" i="4"/>
  <c r="K105" i="4"/>
  <c r="E106" i="4"/>
  <c r="E106" i="1"/>
  <c r="F105" i="1"/>
  <c r="J105" i="1"/>
  <c r="K105" i="1"/>
  <c r="J104" i="5"/>
  <c r="K104" i="5"/>
  <c r="G106" i="5"/>
  <c r="H105" i="5"/>
  <c r="E106" i="5"/>
  <c r="F105" i="5"/>
  <c r="G107" i="4"/>
  <c r="H106" i="4"/>
  <c r="H107" i="3"/>
  <c r="G108" i="3"/>
  <c r="E107" i="3"/>
  <c r="F106" i="3"/>
  <c r="J106" i="3"/>
  <c r="K106" i="3"/>
  <c r="H106" i="2"/>
  <c r="G107" i="2"/>
  <c r="J105" i="2"/>
  <c r="K105" i="2"/>
  <c r="F106" i="2"/>
  <c r="E107" i="2"/>
  <c r="G107" i="1"/>
  <c r="H106" i="1"/>
  <c r="E107" i="4"/>
  <c r="F106" i="4"/>
  <c r="J106" i="4"/>
  <c r="K106" i="4"/>
  <c r="E107" i="1"/>
  <c r="F106" i="1"/>
  <c r="J106" i="1"/>
  <c r="K106" i="1"/>
  <c r="J105" i="5"/>
  <c r="K105" i="5"/>
  <c r="E107" i="5"/>
  <c r="F106" i="5"/>
  <c r="G107" i="5"/>
  <c r="H106" i="5"/>
  <c r="H107" i="4"/>
  <c r="G108" i="4"/>
  <c r="E108" i="3"/>
  <c r="F107" i="3"/>
  <c r="J107" i="3"/>
  <c r="K107" i="3"/>
  <c r="G109" i="3"/>
  <c r="H108" i="3"/>
  <c r="J106" i="2"/>
  <c r="K106" i="2"/>
  <c r="G108" i="2"/>
  <c r="H107" i="2"/>
  <c r="E108" i="2"/>
  <c r="F107" i="2"/>
  <c r="G108" i="1"/>
  <c r="H107" i="1"/>
  <c r="E108" i="4"/>
  <c r="F107" i="4"/>
  <c r="J107" i="4"/>
  <c r="K107" i="4"/>
  <c r="F107" i="1"/>
  <c r="J107" i="1"/>
  <c r="K107" i="1"/>
  <c r="E108" i="1"/>
  <c r="H107" i="5"/>
  <c r="G108" i="5"/>
  <c r="J106" i="5"/>
  <c r="K106" i="5"/>
  <c r="E108" i="5"/>
  <c r="F107" i="5"/>
  <c r="J107" i="5"/>
  <c r="K107" i="5"/>
  <c r="G109" i="4"/>
  <c r="H108" i="4"/>
  <c r="G110" i="3"/>
  <c r="H109" i="3"/>
  <c r="E109" i="3"/>
  <c r="F108" i="3"/>
  <c r="J108" i="3"/>
  <c r="K108" i="3"/>
  <c r="J107" i="2"/>
  <c r="K107" i="2"/>
  <c r="E109" i="2"/>
  <c r="F108" i="2"/>
  <c r="H108" i="2"/>
  <c r="G109" i="2"/>
  <c r="H108" i="1"/>
  <c r="G109" i="1"/>
  <c r="E109" i="4"/>
  <c r="F108" i="4"/>
  <c r="J108" i="4"/>
  <c r="K108" i="4"/>
  <c r="F108" i="1"/>
  <c r="J108" i="1"/>
  <c r="K108" i="1"/>
  <c r="E109" i="1"/>
  <c r="E109" i="5"/>
  <c r="F108" i="5"/>
  <c r="G109" i="5"/>
  <c r="H108" i="5"/>
  <c r="G110" i="4"/>
  <c r="H109" i="4"/>
  <c r="G111" i="3"/>
  <c r="H110" i="3"/>
  <c r="E110" i="3"/>
  <c r="F109" i="3"/>
  <c r="J109" i="3"/>
  <c r="K109" i="3"/>
  <c r="G110" i="2"/>
  <c r="H109" i="2"/>
  <c r="J108" i="2"/>
  <c r="K108" i="2"/>
  <c r="F109" i="2"/>
  <c r="E110" i="2"/>
  <c r="G110" i="1"/>
  <c r="H109" i="1"/>
  <c r="E110" i="4"/>
  <c r="F109" i="4"/>
  <c r="J109" i="4"/>
  <c r="K109" i="4"/>
  <c r="F109" i="1"/>
  <c r="J109" i="1"/>
  <c r="K109" i="1"/>
  <c r="E110" i="1"/>
  <c r="J108" i="5"/>
  <c r="K108" i="5"/>
  <c r="J109" i="2"/>
  <c r="K109" i="2"/>
  <c r="H109" i="5"/>
  <c r="G110" i="5"/>
  <c r="E110" i="5"/>
  <c r="F109" i="5"/>
  <c r="G111" i="4"/>
  <c r="H110" i="4"/>
  <c r="H111" i="3"/>
  <c r="G112" i="3"/>
  <c r="F110" i="3"/>
  <c r="J110" i="3"/>
  <c r="K110" i="3"/>
  <c r="E111" i="3"/>
  <c r="F110" i="2"/>
  <c r="E111" i="2"/>
  <c r="G111" i="2"/>
  <c r="H110" i="2"/>
  <c r="G111" i="1"/>
  <c r="H110" i="1"/>
  <c r="E111" i="4"/>
  <c r="F110" i="4"/>
  <c r="J110" i="4"/>
  <c r="K110" i="4"/>
  <c r="F110" i="1"/>
  <c r="J110" i="1"/>
  <c r="K110" i="1"/>
  <c r="E111" i="1"/>
  <c r="J109" i="5"/>
  <c r="K109" i="5"/>
  <c r="E111" i="5"/>
  <c r="F110" i="5"/>
  <c r="H110" i="5"/>
  <c r="G111" i="5"/>
  <c r="H111" i="4"/>
  <c r="G112" i="4"/>
  <c r="F111" i="3"/>
  <c r="J111" i="3"/>
  <c r="K111" i="3"/>
  <c r="E112" i="3"/>
  <c r="H112" i="3"/>
  <c r="G113" i="3"/>
  <c r="J110" i="2"/>
  <c r="K110" i="2"/>
  <c r="G112" i="2"/>
  <c r="H111" i="2"/>
  <c r="F111" i="2"/>
  <c r="E112" i="2"/>
  <c r="H111" i="1"/>
  <c r="G112" i="1"/>
  <c r="E112" i="4"/>
  <c r="F111" i="4"/>
  <c r="J111" i="4"/>
  <c r="K111" i="4"/>
  <c r="F111" i="1"/>
  <c r="J111" i="1"/>
  <c r="K111" i="1"/>
  <c r="E112" i="1"/>
  <c r="J111" i="2"/>
  <c r="K111" i="2"/>
  <c r="J110" i="5"/>
  <c r="K110" i="5"/>
  <c r="H111" i="5"/>
  <c r="G112" i="5"/>
  <c r="E112" i="5"/>
  <c r="F111" i="5"/>
  <c r="G113" i="4"/>
  <c r="H112" i="4"/>
  <c r="H113" i="3"/>
  <c r="G114" i="3"/>
  <c r="F112" i="3"/>
  <c r="J112" i="3"/>
  <c r="K112" i="3"/>
  <c r="E113" i="3"/>
  <c r="E113" i="2"/>
  <c r="F112" i="2"/>
  <c r="H112" i="2"/>
  <c r="G113" i="2"/>
  <c r="G113" i="1"/>
  <c r="H112" i="1"/>
  <c r="E113" i="4"/>
  <c r="F112" i="4"/>
  <c r="J112" i="4"/>
  <c r="K112" i="4"/>
  <c r="F112" i="1"/>
  <c r="J112" i="1"/>
  <c r="K112" i="1"/>
  <c r="E113" i="1"/>
  <c r="J111" i="5"/>
  <c r="K111" i="5"/>
  <c r="F112" i="5"/>
  <c r="E113" i="5"/>
  <c r="G113" i="5"/>
  <c r="H112" i="5"/>
  <c r="G114" i="4"/>
  <c r="H113" i="4"/>
  <c r="E114" i="3"/>
  <c r="F113" i="3"/>
  <c r="J113" i="3"/>
  <c r="K113" i="3"/>
  <c r="G115" i="3"/>
  <c r="H114" i="3"/>
  <c r="G114" i="2"/>
  <c r="H113" i="2"/>
  <c r="J112" i="2"/>
  <c r="K112" i="2"/>
  <c r="E114" i="2"/>
  <c r="F113" i="2"/>
  <c r="H113" i="1"/>
  <c r="G114" i="1"/>
  <c r="E114" i="4"/>
  <c r="F113" i="4"/>
  <c r="J113" i="4"/>
  <c r="K113" i="4"/>
  <c r="F113" i="1"/>
  <c r="J113" i="1"/>
  <c r="K113" i="1"/>
  <c r="E114" i="1"/>
  <c r="H113" i="5"/>
  <c r="G114" i="5"/>
  <c r="F113" i="5"/>
  <c r="E114" i="5"/>
  <c r="J112" i="5"/>
  <c r="K112" i="5"/>
  <c r="G115" i="4"/>
  <c r="H114" i="4"/>
  <c r="H115" i="3"/>
  <c r="G116" i="3"/>
  <c r="E115" i="3"/>
  <c r="F114" i="3"/>
  <c r="J114" i="3"/>
  <c r="K114" i="3"/>
  <c r="J113" i="2"/>
  <c r="K113" i="2"/>
  <c r="E115" i="2"/>
  <c r="F114" i="2"/>
  <c r="G115" i="2"/>
  <c r="H114" i="2"/>
  <c r="H114" i="1"/>
  <c r="G115" i="1"/>
  <c r="F114" i="4"/>
  <c r="J114" i="4"/>
  <c r="K114" i="4"/>
  <c r="E115" i="4"/>
  <c r="F114" i="1"/>
  <c r="J114" i="1"/>
  <c r="K114" i="1"/>
  <c r="E115" i="1"/>
  <c r="J113" i="5"/>
  <c r="K113" i="5"/>
  <c r="J114" i="2"/>
  <c r="K114" i="2"/>
  <c r="F114" i="5"/>
  <c r="E115" i="5"/>
  <c r="G115" i="5"/>
  <c r="H114" i="5"/>
  <c r="H115" i="4"/>
  <c r="G116" i="4"/>
  <c r="G117" i="3"/>
  <c r="H116" i="3"/>
  <c r="E116" i="3"/>
  <c r="F115" i="3"/>
  <c r="J115" i="3"/>
  <c r="K115" i="3"/>
  <c r="G116" i="2"/>
  <c r="H115" i="2"/>
  <c r="F115" i="2"/>
  <c r="E116" i="2"/>
  <c r="H115" i="1"/>
  <c r="G116" i="1"/>
  <c r="E116" i="4"/>
  <c r="F115" i="4"/>
  <c r="J115" i="4"/>
  <c r="K115" i="4"/>
  <c r="E116" i="1"/>
  <c r="F115" i="1"/>
  <c r="J115" i="1"/>
  <c r="K115" i="1"/>
  <c r="J115" i="2"/>
  <c r="K115" i="2"/>
  <c r="J114" i="5"/>
  <c r="K114" i="5"/>
  <c r="H115" i="5"/>
  <c r="G116" i="5"/>
  <c r="F115" i="5"/>
  <c r="E116" i="5"/>
  <c r="G117" i="4"/>
  <c r="H116" i="4"/>
  <c r="E117" i="3"/>
  <c r="F116" i="3"/>
  <c r="J116" i="3"/>
  <c r="K116" i="3"/>
  <c r="G118" i="3"/>
  <c r="H117" i="3"/>
  <c r="G117" i="2"/>
  <c r="H116" i="2"/>
  <c r="F116" i="2"/>
  <c r="E117" i="2"/>
  <c r="H116" i="1"/>
  <c r="G117" i="1"/>
  <c r="E117" i="4"/>
  <c r="F116" i="4"/>
  <c r="J116" i="4"/>
  <c r="K116" i="4"/>
  <c r="F116" i="1"/>
  <c r="J116" i="1"/>
  <c r="K116" i="1"/>
  <c r="E117" i="1"/>
  <c r="J115" i="5"/>
  <c r="K115" i="5"/>
  <c r="G117" i="5"/>
  <c r="H116" i="5"/>
  <c r="F116" i="5"/>
  <c r="E117" i="5"/>
  <c r="G118" i="4"/>
  <c r="H117" i="4"/>
  <c r="G119" i="3"/>
  <c r="H118" i="3"/>
  <c r="E118" i="3"/>
  <c r="F117" i="3"/>
  <c r="J117" i="3"/>
  <c r="K117" i="3"/>
  <c r="J116" i="2"/>
  <c r="K116" i="2"/>
  <c r="G118" i="2"/>
  <c r="H117" i="2"/>
  <c r="F117" i="2"/>
  <c r="E118" i="2"/>
  <c r="G118" i="1"/>
  <c r="H117" i="1"/>
  <c r="E118" i="4"/>
  <c r="F117" i="4"/>
  <c r="J117" i="4"/>
  <c r="K117" i="4"/>
  <c r="F117" i="1"/>
  <c r="J117" i="1"/>
  <c r="K117" i="1"/>
  <c r="E118" i="1"/>
  <c r="J117" i="2"/>
  <c r="K117" i="2"/>
  <c r="J116" i="5"/>
  <c r="K116" i="5"/>
  <c r="F117" i="5"/>
  <c r="E118" i="5"/>
  <c r="G118" i="5"/>
  <c r="H117" i="5"/>
  <c r="G119" i="4"/>
  <c r="H118" i="4"/>
  <c r="E119" i="3"/>
  <c r="F118" i="3"/>
  <c r="J118" i="3"/>
  <c r="K118" i="3"/>
  <c r="H119" i="3"/>
  <c r="G120" i="3"/>
  <c r="H118" i="2"/>
  <c r="G119" i="2"/>
  <c r="E119" i="2"/>
  <c r="F118" i="2"/>
  <c r="H118" i="1"/>
  <c r="G119" i="1"/>
  <c r="F118" i="4"/>
  <c r="J118" i="4"/>
  <c r="K118" i="4"/>
  <c r="E119" i="4"/>
  <c r="E119" i="1"/>
  <c r="F118" i="1"/>
  <c r="J118" i="1"/>
  <c r="K118" i="1"/>
  <c r="H118" i="5"/>
  <c r="G119" i="5"/>
  <c r="E119" i="5"/>
  <c r="F118" i="5"/>
  <c r="J117" i="5"/>
  <c r="K117" i="5"/>
  <c r="H119" i="4"/>
  <c r="G120" i="4"/>
  <c r="G121" i="3"/>
  <c r="H120" i="3"/>
  <c r="E120" i="3"/>
  <c r="F119" i="3"/>
  <c r="J119" i="3"/>
  <c r="K119" i="3"/>
  <c r="J118" i="2"/>
  <c r="K118" i="2"/>
  <c r="E120" i="2"/>
  <c r="F119" i="2"/>
  <c r="H119" i="2"/>
  <c r="G120" i="2"/>
  <c r="H119" i="1"/>
  <c r="G120" i="1"/>
  <c r="E120" i="4"/>
  <c r="F119" i="4"/>
  <c r="J119" i="4"/>
  <c r="K119" i="4"/>
  <c r="F119" i="1"/>
  <c r="J119" i="1"/>
  <c r="K119" i="1"/>
  <c r="E120" i="1"/>
  <c r="H119" i="5"/>
  <c r="G120" i="5"/>
  <c r="J118" i="5"/>
  <c r="K118" i="5"/>
  <c r="E120" i="5"/>
  <c r="F119" i="5"/>
  <c r="G121" i="4"/>
  <c r="H120" i="4"/>
  <c r="E121" i="3"/>
  <c r="F120" i="3"/>
  <c r="J120" i="3"/>
  <c r="K120" i="3"/>
  <c r="G122" i="3"/>
  <c r="H121" i="3"/>
  <c r="J119" i="2"/>
  <c r="K119" i="2"/>
  <c r="H120" i="2"/>
  <c r="G121" i="2"/>
  <c r="E121" i="2"/>
  <c r="F120" i="2"/>
  <c r="H120" i="1"/>
  <c r="G121" i="1"/>
  <c r="J119" i="5"/>
  <c r="K119" i="5"/>
  <c r="F120" i="4"/>
  <c r="J120" i="4"/>
  <c r="K120" i="4"/>
  <c r="E121" i="4"/>
  <c r="F120" i="1"/>
  <c r="J120" i="1"/>
  <c r="K120" i="1"/>
  <c r="E121" i="1"/>
  <c r="F120" i="5"/>
  <c r="E121" i="5"/>
  <c r="G121" i="5"/>
  <c r="H120" i="5"/>
  <c r="G122" i="4"/>
  <c r="H121" i="4"/>
  <c r="G123" i="3"/>
  <c r="H122" i="3"/>
  <c r="E122" i="3"/>
  <c r="F121" i="3"/>
  <c r="J121" i="3"/>
  <c r="K121" i="3"/>
  <c r="J120" i="2"/>
  <c r="K120" i="2"/>
  <c r="F121" i="2"/>
  <c r="E122" i="2"/>
  <c r="G122" i="2"/>
  <c r="H121" i="2"/>
  <c r="H121" i="1"/>
  <c r="G122" i="1"/>
  <c r="E122" i="4"/>
  <c r="F121" i="4"/>
  <c r="J121" i="4"/>
  <c r="K121" i="4"/>
  <c r="E122" i="1"/>
  <c r="F121" i="1"/>
  <c r="J121" i="1"/>
  <c r="K121" i="1"/>
  <c r="J120" i="5"/>
  <c r="K120" i="5"/>
  <c r="G122" i="5"/>
  <c r="H121" i="5"/>
  <c r="F121" i="5"/>
  <c r="E122" i="5"/>
  <c r="G123" i="4"/>
  <c r="H122" i="4"/>
  <c r="E123" i="3"/>
  <c r="F122" i="3"/>
  <c r="J122" i="3"/>
  <c r="K122" i="3"/>
  <c r="G124" i="3"/>
  <c r="H123" i="3"/>
  <c r="H122" i="2"/>
  <c r="G123" i="2"/>
  <c r="F122" i="2"/>
  <c r="E123" i="2"/>
  <c r="J121" i="2"/>
  <c r="K121" i="2"/>
  <c r="H122" i="1"/>
  <c r="G123" i="1"/>
  <c r="E123" i="4"/>
  <c r="F122" i="4"/>
  <c r="J122" i="4"/>
  <c r="K122" i="4"/>
  <c r="F122" i="1"/>
  <c r="J122" i="1"/>
  <c r="K122" i="1"/>
  <c r="E123" i="1"/>
  <c r="J122" i="2"/>
  <c r="K122" i="2"/>
  <c r="F122" i="5"/>
  <c r="E123" i="5"/>
  <c r="J121" i="5"/>
  <c r="K121" i="5"/>
  <c r="H122" i="5"/>
  <c r="G123" i="5"/>
  <c r="G124" i="4"/>
  <c r="H123" i="4"/>
  <c r="G125" i="3"/>
  <c r="H124" i="3"/>
  <c r="E124" i="3"/>
  <c r="F123" i="3"/>
  <c r="J123" i="3"/>
  <c r="K123" i="3"/>
  <c r="E124" i="2"/>
  <c r="F123" i="2"/>
  <c r="G124" i="2"/>
  <c r="H123" i="2"/>
  <c r="H123" i="1"/>
  <c r="G124" i="1"/>
  <c r="F123" i="4"/>
  <c r="J123" i="4"/>
  <c r="K123" i="4"/>
  <c r="E124" i="4"/>
  <c r="F123" i="1"/>
  <c r="J123" i="1"/>
  <c r="K123" i="1"/>
  <c r="E124" i="1"/>
  <c r="J123" i="2"/>
  <c r="K123" i="2"/>
  <c r="F123" i="5"/>
  <c r="E124" i="5"/>
  <c r="G124" i="5"/>
  <c r="H123" i="5"/>
  <c r="J122" i="5"/>
  <c r="K122" i="5"/>
  <c r="G125" i="4"/>
  <c r="H124" i="4"/>
  <c r="E125" i="3"/>
  <c r="F124" i="3"/>
  <c r="J124" i="3"/>
  <c r="K124" i="3"/>
  <c r="G126" i="3"/>
  <c r="H125" i="3"/>
  <c r="H124" i="2"/>
  <c r="G125" i="2"/>
  <c r="E125" i="2"/>
  <c r="F124" i="2"/>
  <c r="H124" i="1"/>
  <c r="G125" i="1"/>
  <c r="F124" i="4"/>
  <c r="J124" i="4"/>
  <c r="K124" i="4"/>
  <c r="E125" i="4"/>
  <c r="F124" i="1"/>
  <c r="J124" i="1"/>
  <c r="K124" i="1"/>
  <c r="E125" i="1"/>
  <c r="H124" i="5"/>
  <c r="G125" i="5"/>
  <c r="F124" i="5"/>
  <c r="E125" i="5"/>
  <c r="J123" i="5"/>
  <c r="K123" i="5"/>
  <c r="G126" i="4"/>
  <c r="H125" i="4"/>
  <c r="G127" i="3"/>
  <c r="H126" i="3"/>
  <c r="E126" i="3"/>
  <c r="F125" i="3"/>
  <c r="J125" i="3"/>
  <c r="K125" i="3"/>
  <c r="J124" i="2"/>
  <c r="K124" i="2"/>
  <c r="E126" i="2"/>
  <c r="F125" i="2"/>
  <c r="G126" i="2"/>
  <c r="H125" i="2"/>
  <c r="G126" i="1"/>
  <c r="H125" i="1"/>
  <c r="J124" i="5"/>
  <c r="K124" i="5"/>
  <c r="E126" i="4"/>
  <c r="F125" i="4"/>
  <c r="J125" i="4"/>
  <c r="K125" i="4"/>
  <c r="E126" i="1"/>
  <c r="F125" i="1"/>
  <c r="J125" i="1"/>
  <c r="K125" i="1"/>
  <c r="F125" i="5"/>
  <c r="E126" i="5"/>
  <c r="G126" i="5"/>
  <c r="H125" i="5"/>
  <c r="G127" i="4"/>
  <c r="H126" i="4"/>
  <c r="E127" i="3"/>
  <c r="F126" i="3"/>
  <c r="J126" i="3"/>
  <c r="K126" i="3"/>
  <c r="H127" i="3"/>
  <c r="G128" i="3"/>
  <c r="H126" i="2"/>
  <c r="G127" i="2"/>
  <c r="J125" i="2"/>
  <c r="K125" i="2"/>
  <c r="E127" i="2"/>
  <c r="F126" i="2"/>
  <c r="G127" i="1"/>
  <c r="H126" i="1"/>
  <c r="F126" i="4"/>
  <c r="J126" i="4"/>
  <c r="K126" i="4"/>
  <c r="E127" i="4"/>
  <c r="J126" i="2"/>
  <c r="K126" i="2"/>
  <c r="F126" i="1"/>
  <c r="J126" i="1"/>
  <c r="K126" i="1"/>
  <c r="E127" i="1"/>
  <c r="G127" i="5"/>
  <c r="H126" i="5"/>
  <c r="E127" i="5"/>
  <c r="F126" i="5"/>
  <c r="J125" i="5"/>
  <c r="K125" i="5"/>
  <c r="H127" i="4"/>
  <c r="G128" i="4"/>
  <c r="G129" i="3"/>
  <c r="H128" i="3"/>
  <c r="E128" i="3"/>
  <c r="F127" i="3"/>
  <c r="J127" i="3"/>
  <c r="K127" i="3"/>
  <c r="E128" i="2"/>
  <c r="F127" i="2"/>
  <c r="H127" i="2"/>
  <c r="G128" i="2"/>
  <c r="H127" i="1"/>
  <c r="G128" i="1"/>
  <c r="E128" i="4"/>
  <c r="F127" i="4"/>
  <c r="J127" i="4"/>
  <c r="K127" i="4"/>
  <c r="E128" i="1"/>
  <c r="F127" i="1"/>
  <c r="J127" i="1"/>
  <c r="K127" i="1"/>
  <c r="H127" i="5"/>
  <c r="G128" i="5"/>
  <c r="J126" i="5"/>
  <c r="K126" i="5"/>
  <c r="F127" i="5"/>
  <c r="E128" i="5"/>
  <c r="G129" i="4"/>
  <c r="H128" i="4"/>
  <c r="E129" i="3"/>
  <c r="F128" i="3"/>
  <c r="J128" i="3"/>
  <c r="K128" i="3"/>
  <c r="G130" i="3"/>
  <c r="H129" i="3"/>
  <c r="F128" i="2"/>
  <c r="E129" i="2"/>
  <c r="G129" i="2"/>
  <c r="H128" i="2"/>
  <c r="J127" i="2"/>
  <c r="K127" i="2"/>
  <c r="G129" i="1"/>
  <c r="H128" i="1"/>
  <c r="E129" i="4"/>
  <c r="F128" i="4"/>
  <c r="J128" i="4"/>
  <c r="K128" i="4"/>
  <c r="E129" i="1"/>
  <c r="F128" i="1"/>
  <c r="J128" i="1"/>
  <c r="K128" i="1"/>
  <c r="J127" i="5"/>
  <c r="K127" i="5"/>
  <c r="G129" i="5"/>
  <c r="H128" i="5"/>
  <c r="E129" i="5"/>
  <c r="F128" i="5"/>
  <c r="G130" i="4"/>
  <c r="H129" i="4"/>
  <c r="E130" i="3"/>
  <c r="F129" i="3"/>
  <c r="J129" i="3"/>
  <c r="K129" i="3"/>
  <c r="G131" i="3"/>
  <c r="H130" i="3"/>
  <c r="J128" i="2"/>
  <c r="K128" i="2"/>
  <c r="H129" i="2"/>
  <c r="G130" i="2"/>
  <c r="E130" i="2"/>
  <c r="F129" i="2"/>
  <c r="H129" i="1"/>
  <c r="G130" i="1"/>
  <c r="E130" i="4"/>
  <c r="F129" i="4"/>
  <c r="J129" i="4"/>
  <c r="K129" i="4"/>
  <c r="F129" i="1"/>
  <c r="J129" i="1"/>
  <c r="K129" i="1"/>
  <c r="E130" i="1"/>
  <c r="G130" i="5"/>
  <c r="H129" i="5"/>
  <c r="J128" i="5"/>
  <c r="K128" i="5"/>
  <c r="E130" i="5"/>
  <c r="F129" i="5"/>
  <c r="G131" i="4"/>
  <c r="H130" i="4"/>
  <c r="H131" i="3"/>
  <c r="G132" i="3"/>
  <c r="E131" i="3"/>
  <c r="F130" i="3"/>
  <c r="J130" i="3"/>
  <c r="K130" i="3"/>
  <c r="J129" i="2"/>
  <c r="K129" i="2"/>
  <c r="E131" i="2"/>
  <c r="F130" i="2"/>
  <c r="G131" i="2"/>
  <c r="H130" i="2"/>
  <c r="G131" i="1"/>
  <c r="H130" i="1"/>
  <c r="E131" i="4"/>
  <c r="F130" i="4"/>
  <c r="J130" i="4"/>
  <c r="K130" i="4"/>
  <c r="F130" i="1"/>
  <c r="J130" i="1"/>
  <c r="K130" i="1"/>
  <c r="E131" i="1"/>
  <c r="J129" i="5"/>
  <c r="K129" i="5"/>
  <c r="F130" i="5"/>
  <c r="E131" i="5"/>
  <c r="H130" i="5"/>
  <c r="G131" i="5"/>
  <c r="H131" i="4"/>
  <c r="G132" i="4"/>
  <c r="F131" i="3"/>
  <c r="J131" i="3"/>
  <c r="K131" i="3"/>
  <c r="E132" i="3"/>
  <c r="G133" i="3"/>
  <c r="H132" i="3"/>
  <c r="G132" i="2"/>
  <c r="H131" i="2"/>
  <c r="J130" i="2"/>
  <c r="K130" i="2"/>
  <c r="E132" i="2"/>
  <c r="F131" i="2"/>
  <c r="H131" i="1"/>
  <c r="G132" i="1"/>
  <c r="E132" i="4"/>
  <c r="F131" i="4"/>
  <c r="J131" i="4"/>
  <c r="K131" i="4"/>
  <c r="E132" i="1"/>
  <c r="F131" i="1"/>
  <c r="J131" i="1"/>
  <c r="K131" i="1"/>
  <c r="H131" i="5"/>
  <c r="G132" i="5"/>
  <c r="E132" i="5"/>
  <c r="F131" i="5"/>
  <c r="J130" i="5"/>
  <c r="K130" i="5"/>
  <c r="G133" i="4"/>
  <c r="H132" i="4"/>
  <c r="G134" i="3"/>
  <c r="H133" i="3"/>
  <c r="E133" i="3"/>
  <c r="F132" i="3"/>
  <c r="J132" i="3"/>
  <c r="K132" i="3"/>
  <c r="J131" i="2"/>
  <c r="K131" i="2"/>
  <c r="G133" i="2"/>
  <c r="H132" i="2"/>
  <c r="F132" i="2"/>
  <c r="E133" i="2"/>
  <c r="H132" i="1"/>
  <c r="G133" i="1"/>
  <c r="E133" i="4"/>
  <c r="F132" i="4"/>
  <c r="J132" i="4"/>
  <c r="K132" i="4"/>
  <c r="E133" i="1"/>
  <c r="F132" i="1"/>
  <c r="J132" i="1"/>
  <c r="K132" i="1"/>
  <c r="J131" i="5"/>
  <c r="K131" i="5"/>
  <c r="F132" i="5"/>
  <c r="E133" i="5"/>
  <c r="G133" i="5"/>
  <c r="H132" i="5"/>
  <c r="G134" i="4"/>
  <c r="H133" i="4"/>
  <c r="E134" i="3"/>
  <c r="F133" i="3"/>
  <c r="J133" i="3"/>
  <c r="K133" i="3"/>
  <c r="G135" i="3"/>
  <c r="H134" i="3"/>
  <c r="J132" i="2"/>
  <c r="K132" i="2"/>
  <c r="G134" i="2"/>
  <c r="H133" i="2"/>
  <c r="E134" i="2"/>
  <c r="F133" i="2"/>
  <c r="G134" i="1"/>
  <c r="H133" i="1"/>
  <c r="E134" i="4"/>
  <c r="F133" i="4"/>
  <c r="J133" i="4"/>
  <c r="K133" i="4"/>
  <c r="E134" i="1"/>
  <c r="F133" i="1"/>
  <c r="J133" i="1"/>
  <c r="K133" i="1"/>
  <c r="H133" i="5"/>
  <c r="G134" i="5"/>
  <c r="E134" i="5"/>
  <c r="F133" i="5"/>
  <c r="J132" i="5"/>
  <c r="K132" i="5"/>
  <c r="G135" i="4"/>
  <c r="H134" i="4"/>
  <c r="H135" i="3"/>
  <c r="G136" i="3"/>
  <c r="E135" i="3"/>
  <c r="F134" i="3"/>
  <c r="J134" i="3"/>
  <c r="K134" i="3"/>
  <c r="J133" i="2"/>
  <c r="K133" i="2"/>
  <c r="H134" i="2"/>
  <c r="G135" i="2"/>
  <c r="E135" i="2"/>
  <c r="F134" i="2"/>
  <c r="H134" i="1"/>
  <c r="G135" i="1"/>
  <c r="E135" i="4"/>
  <c r="F134" i="4"/>
  <c r="J134" i="4"/>
  <c r="K134" i="4"/>
  <c r="E135" i="1"/>
  <c r="F134" i="1"/>
  <c r="J134" i="1"/>
  <c r="K134" i="1"/>
  <c r="J133" i="5"/>
  <c r="K133" i="5"/>
  <c r="F134" i="5"/>
  <c r="E135" i="5"/>
  <c r="G135" i="5"/>
  <c r="H134" i="5"/>
  <c r="H135" i="4"/>
  <c r="G136" i="4"/>
  <c r="E136" i="3"/>
  <c r="F135" i="3"/>
  <c r="J135" i="3"/>
  <c r="K135" i="3"/>
  <c r="G137" i="3"/>
  <c r="H136" i="3"/>
  <c r="J134" i="2"/>
  <c r="K134" i="2"/>
  <c r="F135" i="2"/>
  <c r="E136" i="2"/>
  <c r="H135" i="2"/>
  <c r="G136" i="2"/>
  <c r="H135" i="1"/>
  <c r="G136" i="1"/>
  <c r="E136" i="4"/>
  <c r="F135" i="4"/>
  <c r="J135" i="4"/>
  <c r="K135" i="4"/>
  <c r="F135" i="1"/>
  <c r="J135" i="1"/>
  <c r="K135" i="1"/>
  <c r="E136" i="1"/>
  <c r="H135" i="5"/>
  <c r="G136" i="5"/>
  <c r="F135" i="5"/>
  <c r="E136" i="5"/>
  <c r="J134" i="5"/>
  <c r="K134" i="5"/>
  <c r="G137" i="4"/>
  <c r="H136" i="4"/>
  <c r="E137" i="3"/>
  <c r="F136" i="3"/>
  <c r="J136" i="3"/>
  <c r="K136" i="3"/>
  <c r="G138" i="3"/>
  <c r="H137" i="3"/>
  <c r="J135" i="2"/>
  <c r="K135" i="2"/>
  <c r="G137" i="2"/>
  <c r="H136" i="2"/>
  <c r="F136" i="2"/>
  <c r="E137" i="2"/>
  <c r="H136" i="1"/>
  <c r="G137" i="1"/>
  <c r="E137" i="4"/>
  <c r="F136" i="4"/>
  <c r="J136" i="4"/>
  <c r="K136" i="4"/>
  <c r="F136" i="1"/>
  <c r="J136" i="1"/>
  <c r="K136" i="1"/>
  <c r="E137" i="1"/>
  <c r="J135" i="5"/>
  <c r="K135" i="5"/>
  <c r="E137" i="5"/>
  <c r="F136" i="5"/>
  <c r="H136" i="5"/>
  <c r="G137" i="5"/>
  <c r="G138" i="4"/>
  <c r="H137" i="4"/>
  <c r="H138" i="3"/>
  <c r="G139" i="3"/>
  <c r="F137" i="3"/>
  <c r="J137" i="3"/>
  <c r="K137" i="3"/>
  <c r="E138" i="3"/>
  <c r="J136" i="2"/>
  <c r="K136" i="2"/>
  <c r="G138" i="2"/>
  <c r="H137" i="2"/>
  <c r="F137" i="2"/>
  <c r="E138" i="2"/>
  <c r="G138" i="1"/>
  <c r="H137" i="1"/>
  <c r="F137" i="4"/>
  <c r="J137" i="4"/>
  <c r="K137" i="4"/>
  <c r="E138" i="4"/>
  <c r="E138" i="1"/>
  <c r="F137" i="1"/>
  <c r="J137" i="1"/>
  <c r="K137" i="1"/>
  <c r="J136" i="5"/>
  <c r="K136" i="5"/>
  <c r="G138" i="5"/>
  <c r="H137" i="5"/>
  <c r="F137" i="5"/>
  <c r="E138" i="5"/>
  <c r="G139" i="4"/>
  <c r="H138" i="4"/>
  <c r="E139" i="3"/>
  <c r="F138" i="3"/>
  <c r="J138" i="3"/>
  <c r="K138" i="3"/>
  <c r="H139" i="3"/>
  <c r="G140" i="3"/>
  <c r="J137" i="2"/>
  <c r="K137" i="2"/>
  <c r="E139" i="2"/>
  <c r="F138" i="2"/>
  <c r="H138" i="2"/>
  <c r="G139" i="2"/>
  <c r="H138" i="1"/>
  <c r="G139" i="1"/>
  <c r="E139" i="4"/>
  <c r="F138" i="4"/>
  <c r="J138" i="4"/>
  <c r="K138" i="4"/>
  <c r="F138" i="1"/>
  <c r="J138" i="1"/>
  <c r="K138" i="1"/>
  <c r="E139" i="1"/>
  <c r="G139" i="5"/>
  <c r="H138" i="5"/>
  <c r="E139" i="5"/>
  <c r="F138" i="5"/>
  <c r="J137" i="5"/>
  <c r="K137" i="5"/>
  <c r="G140" i="4"/>
  <c r="H139" i="4"/>
  <c r="G141" i="3"/>
  <c r="H140" i="3"/>
  <c r="F139" i="3"/>
  <c r="J139" i="3"/>
  <c r="K139" i="3"/>
  <c r="E140" i="3"/>
  <c r="H139" i="2"/>
  <c r="G140" i="2"/>
  <c r="J138" i="2"/>
  <c r="K138" i="2"/>
  <c r="F139" i="2"/>
  <c r="E140" i="2"/>
  <c r="G140" i="1"/>
  <c r="H139" i="1"/>
  <c r="E140" i="4"/>
  <c r="F139" i="4"/>
  <c r="J139" i="4"/>
  <c r="K139" i="4"/>
  <c r="E140" i="1"/>
  <c r="F139" i="1"/>
  <c r="J139" i="1"/>
  <c r="K139" i="1"/>
  <c r="J138" i="5"/>
  <c r="K138" i="5"/>
  <c r="E140" i="5"/>
  <c r="F139" i="5"/>
  <c r="H139" i="5"/>
  <c r="G140" i="5"/>
  <c r="G141" i="4"/>
  <c r="H140" i="4"/>
  <c r="E141" i="3"/>
  <c r="F140" i="3"/>
  <c r="J140" i="3"/>
  <c r="K140" i="3"/>
  <c r="H141" i="3"/>
  <c r="G142" i="3"/>
  <c r="E141" i="2"/>
  <c r="F140" i="2"/>
  <c r="J139" i="2"/>
  <c r="K139" i="2"/>
  <c r="H140" i="2"/>
  <c r="G141" i="2"/>
  <c r="H140" i="1"/>
  <c r="G141" i="1"/>
  <c r="E141" i="4"/>
  <c r="F140" i="4"/>
  <c r="J140" i="4"/>
  <c r="K140" i="4"/>
  <c r="F140" i="1"/>
  <c r="J140" i="1"/>
  <c r="K140" i="1"/>
  <c r="E141" i="1"/>
  <c r="J139" i="5"/>
  <c r="K139" i="5"/>
  <c r="E141" i="5"/>
  <c r="F140" i="5"/>
  <c r="G141" i="5"/>
  <c r="H140" i="5"/>
  <c r="G142" i="4"/>
  <c r="H141" i="4"/>
  <c r="G143" i="3"/>
  <c r="H142" i="3"/>
  <c r="F141" i="3"/>
  <c r="J141" i="3"/>
  <c r="K141" i="3"/>
  <c r="E142" i="3"/>
  <c r="J140" i="2"/>
  <c r="K140" i="2"/>
  <c r="G142" i="2"/>
  <c r="H141" i="2"/>
  <c r="F141" i="2"/>
  <c r="E142" i="2"/>
  <c r="G142" i="1"/>
  <c r="H141" i="1"/>
  <c r="E142" i="4"/>
  <c r="F141" i="4"/>
  <c r="J141" i="4"/>
  <c r="K141" i="4"/>
  <c r="E142" i="1"/>
  <c r="F141" i="1"/>
  <c r="J141" i="1"/>
  <c r="K141" i="1"/>
  <c r="H141" i="5"/>
  <c r="G142" i="5"/>
  <c r="J140" i="5"/>
  <c r="K140" i="5"/>
  <c r="E142" i="5"/>
  <c r="F141" i="5"/>
  <c r="J141" i="5"/>
  <c r="K141" i="5"/>
  <c r="G143" i="4"/>
  <c r="H142" i="4"/>
  <c r="F142" i="3"/>
  <c r="J142" i="3"/>
  <c r="K142" i="3"/>
  <c r="E143" i="3"/>
  <c r="H143" i="3"/>
  <c r="G144" i="3"/>
  <c r="J141" i="2"/>
  <c r="K141" i="2"/>
  <c r="F142" i="2"/>
  <c r="E143" i="2"/>
  <c r="G143" i="2"/>
  <c r="H142" i="2"/>
  <c r="H142" i="1"/>
  <c r="G143" i="1"/>
  <c r="F142" i="4"/>
  <c r="J142" i="4"/>
  <c r="K142" i="4"/>
  <c r="E143" i="4"/>
  <c r="F142" i="1"/>
  <c r="J142" i="1"/>
  <c r="K142" i="1"/>
  <c r="E143" i="1"/>
  <c r="E143" i="5"/>
  <c r="F142" i="5"/>
  <c r="G143" i="5"/>
  <c r="H142" i="5"/>
  <c r="H143" i="4"/>
  <c r="G144" i="4"/>
  <c r="H144" i="3"/>
  <c r="G145" i="3"/>
  <c r="F143" i="3"/>
  <c r="J143" i="3"/>
  <c r="K143" i="3"/>
  <c r="E144" i="3"/>
  <c r="E144" i="2"/>
  <c r="F143" i="2"/>
  <c r="G144" i="2"/>
  <c r="H143" i="2"/>
  <c r="J142" i="2"/>
  <c r="K142" i="2"/>
  <c r="G144" i="1"/>
  <c r="H143" i="1"/>
  <c r="E144" i="4"/>
  <c r="F143" i="4"/>
  <c r="J143" i="4"/>
  <c r="K143" i="4"/>
  <c r="F143" i="1"/>
  <c r="J143" i="1"/>
  <c r="K143" i="1"/>
  <c r="E144" i="1"/>
  <c r="J142" i="5"/>
  <c r="K142" i="5"/>
  <c r="J143" i="2"/>
  <c r="K143" i="2"/>
  <c r="H143" i="5"/>
  <c r="G144" i="5"/>
  <c r="F143" i="5"/>
  <c r="E144" i="5"/>
  <c r="G145" i="4"/>
  <c r="H144" i="4"/>
  <c r="E145" i="3"/>
  <c r="F144" i="3"/>
  <c r="J144" i="3"/>
  <c r="K144" i="3"/>
  <c r="H145" i="3"/>
  <c r="G146" i="3"/>
  <c r="E145" i="2"/>
  <c r="F144" i="2"/>
  <c r="H144" i="2"/>
  <c r="G145" i="2"/>
  <c r="H144" i="1"/>
  <c r="G145" i="1"/>
  <c r="E145" i="4"/>
  <c r="F144" i="4"/>
  <c r="J144" i="4"/>
  <c r="K144" i="4"/>
  <c r="E145" i="1"/>
  <c r="F144" i="1"/>
  <c r="J144" i="1"/>
  <c r="K144" i="1"/>
  <c r="J143" i="5"/>
  <c r="K143" i="5"/>
  <c r="E145" i="5"/>
  <c r="F144" i="5"/>
  <c r="G145" i="5"/>
  <c r="H144" i="5"/>
  <c r="G146" i="4"/>
  <c r="H145" i="4"/>
  <c r="G147" i="3"/>
  <c r="H146" i="3"/>
  <c r="F145" i="3"/>
  <c r="J145" i="3"/>
  <c r="K145" i="3"/>
  <c r="E146" i="3"/>
  <c r="G146" i="2"/>
  <c r="H145" i="2"/>
  <c r="J144" i="2"/>
  <c r="K144" i="2"/>
  <c r="F145" i="2"/>
  <c r="E146" i="2"/>
  <c r="H145" i="1"/>
  <c r="G146" i="1"/>
  <c r="F145" i="4"/>
  <c r="J145" i="4"/>
  <c r="K145" i="4"/>
  <c r="E146" i="4"/>
  <c r="F145" i="1"/>
  <c r="J145" i="1"/>
  <c r="K145" i="1"/>
  <c r="E146" i="1"/>
  <c r="J144" i="5"/>
  <c r="K144" i="5"/>
  <c r="G146" i="5"/>
  <c r="H145" i="5"/>
  <c r="E146" i="5"/>
  <c r="F145" i="5"/>
  <c r="G147" i="4"/>
  <c r="H146" i="4"/>
  <c r="F146" i="3"/>
  <c r="J146" i="3"/>
  <c r="K146" i="3"/>
  <c r="E147" i="3"/>
  <c r="H147" i="3"/>
  <c r="G148" i="3"/>
  <c r="J145" i="2"/>
  <c r="K145" i="2"/>
  <c r="F146" i="2"/>
  <c r="E147" i="2"/>
  <c r="G147" i="2"/>
  <c r="H146" i="2"/>
  <c r="H146" i="1"/>
  <c r="G147" i="1"/>
  <c r="E147" i="4"/>
  <c r="F146" i="4"/>
  <c r="J146" i="4"/>
  <c r="K146" i="4"/>
  <c r="E147" i="1"/>
  <c r="F146" i="1"/>
  <c r="J146" i="1"/>
  <c r="K146" i="1"/>
  <c r="J145" i="5"/>
  <c r="K145" i="5"/>
  <c r="E147" i="5"/>
  <c r="F146" i="5"/>
  <c r="H146" i="5"/>
  <c r="G147" i="5"/>
  <c r="G148" i="4"/>
  <c r="H147" i="4"/>
  <c r="H148" i="3"/>
  <c r="G149" i="3"/>
  <c r="E148" i="3"/>
  <c r="F147" i="3"/>
  <c r="J147" i="3"/>
  <c r="K147" i="3"/>
  <c r="G148" i="2"/>
  <c r="H147" i="2"/>
  <c r="E148" i="2"/>
  <c r="F147" i="2"/>
  <c r="J146" i="2"/>
  <c r="K146" i="2"/>
  <c r="G148" i="1"/>
  <c r="H147" i="1"/>
  <c r="E148" i="4"/>
  <c r="F147" i="4"/>
  <c r="J147" i="4"/>
  <c r="K147" i="4"/>
  <c r="F147" i="1"/>
  <c r="J147" i="1"/>
  <c r="K147" i="1"/>
  <c r="E148" i="1"/>
  <c r="J146" i="5"/>
  <c r="K146" i="5"/>
  <c r="H147" i="5"/>
  <c r="G148" i="5"/>
  <c r="F147" i="5"/>
  <c r="E148" i="5"/>
  <c r="G149" i="4"/>
  <c r="H148" i="4"/>
  <c r="E149" i="3"/>
  <c r="F148" i="3"/>
  <c r="J148" i="3"/>
  <c r="K148" i="3"/>
  <c r="H149" i="3"/>
  <c r="G150" i="3"/>
  <c r="H150" i="3"/>
  <c r="J147" i="2"/>
  <c r="K147" i="2"/>
  <c r="F148" i="2"/>
  <c r="E149" i="2"/>
  <c r="G149" i="2"/>
  <c r="H148" i="2"/>
  <c r="H148" i="1"/>
  <c r="G149" i="1"/>
  <c r="E149" i="4"/>
  <c r="F148" i="4"/>
  <c r="J148" i="4"/>
  <c r="K148" i="4"/>
  <c r="F148" i="1"/>
  <c r="J148" i="1"/>
  <c r="K148" i="1"/>
  <c r="E149" i="1"/>
  <c r="J147" i="5"/>
  <c r="K147" i="5"/>
  <c r="E149" i="5"/>
  <c r="F148" i="5"/>
  <c r="H148" i="5"/>
  <c r="G149" i="5"/>
  <c r="G150" i="4"/>
  <c r="H150" i="4"/>
  <c r="H149" i="4"/>
  <c r="E150" i="3"/>
  <c r="F150" i="3"/>
  <c r="J150" i="3"/>
  <c r="K150" i="3"/>
  <c r="F149" i="3"/>
  <c r="J149" i="3"/>
  <c r="K149" i="3"/>
  <c r="F149" i="2"/>
  <c r="E150" i="2"/>
  <c r="F150" i="2"/>
  <c r="G150" i="2"/>
  <c r="H150" i="2"/>
  <c r="H149" i="2"/>
  <c r="J148" i="2"/>
  <c r="K148" i="2"/>
  <c r="H149" i="1"/>
  <c r="G150" i="1"/>
  <c r="H150" i="1"/>
  <c r="E150" i="4"/>
  <c r="F150" i="4"/>
  <c r="J150" i="4"/>
  <c r="K150" i="4"/>
  <c r="F149" i="4"/>
  <c r="J149" i="4"/>
  <c r="K149" i="4"/>
  <c r="F149" i="1"/>
  <c r="J149" i="1"/>
  <c r="K149" i="1"/>
  <c r="E150" i="1"/>
  <c r="F150" i="1"/>
  <c r="J150" i="1"/>
  <c r="K150" i="1"/>
  <c r="J148" i="5"/>
  <c r="K148" i="5"/>
  <c r="G150" i="5"/>
  <c r="H150" i="5"/>
  <c r="H149" i="5"/>
  <c r="F149" i="5"/>
  <c r="E150" i="5"/>
  <c r="F150" i="5"/>
  <c r="J149" i="2"/>
  <c r="K149" i="2"/>
  <c r="J150" i="2"/>
  <c r="K150" i="2"/>
  <c r="J150" i="5"/>
  <c r="K150" i="5"/>
  <c r="J149" i="5"/>
  <c r="K1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<sst xmlns="http://schemas.openxmlformats.org/spreadsheetml/2006/main" count="176" uniqueCount="52">
  <si>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</si>
  <si>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</si>
  <si>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</si>
  <si>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</si>
  <si>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</si>
  <si>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</si>
  <si>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</si>
  <si>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</si>
  <si>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</si>
  <si>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</si>
  <si>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</si>
  <si>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</si>
  <si>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</si>
  <si>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</si>
  <si>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</si>
  <si>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</si>
  <si>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</si>
  <si>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</si>
  <si>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</si>
  <si>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</si>
  <si>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</si>
  <si>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</si>
  <si>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</si>
  <si>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</si>
  <si>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</si>
  <si>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</si>
  <si>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</si>
  <si>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</si>
  <si>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</si>
  <si>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</si>
  <si>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</si>
  <si>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</si>
  <si>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</si>
  <si>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</si>
  <si>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</si>
  <si>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</si>
  <si>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</si>
  <si>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</si>
  <si>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</si>
  <si>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</si>
  <si>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</si>
  <si>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</si>
  <si>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</si>
  <si>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</si>
  <si>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</si>
  <si>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</si>
  <si>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</si>
  <si>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Brecht Scheelen</t>
  </si>
  <si>
    <t>Prikkel</t>
  </si>
  <si>
    <t>Stop</t>
  </si>
  <si>
    <t>rmse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</si>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</sst>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345.48734157260094</c:v>
                </c:pt>
                <c:pt idx="4">
                  <c:v>348.93218733510673</c:v>
                </c:pt>
                <c:pt idx="5">
                  <c:v>346.77189255589167</c:v>
                </c:pt>
                <c:pt idx="6">
                  <c:v>352.05176627785011</c:v>
                </c:pt>
                <c:pt idx="7">
                  <c:v>356.24835956932338</c:v>
                </c:pt>
                <c:pt idx="8">
                  <c:v>357.1045971567525</c:v>
                </c:pt>
                <c:pt idx="9">
                  <c:v>362.88017862658978</c:v>
                </c:pt>
                <c:pt idx="10">
                  <c:v>362.33031371442348</c:v>
                </c:pt>
                <c:pt idx="11">
                  <c:v>368.84346318650785</c:v>
                </c:pt>
                <c:pt idx="12">
                  <c:v>368.84136916225697</c:v>
                </c:pt>
                <c:pt idx="13">
                  <c:v>375.6786240239648</c:v>
                </c:pt>
                <c:pt idx="14">
                  <c:v>380.84881090101248</c:v>
                </c:pt>
                <c:pt idx="15">
                  <c:v>382.26767963160285</c:v>
                </c:pt>
                <c:pt idx="16">
                  <c:v>388.06756770487834</c:v>
                </c:pt>
                <c:pt idx="17">
                  <c:v>387.68237454355796</c:v>
                </c:pt>
                <c:pt idx="18">
                  <c:v>393.43180927390893</c:v>
                </c:pt>
                <c:pt idx="19">
                  <c:v>393.12207065471591</c:v>
                </c:pt>
                <c:pt idx="20">
                  <c:v>398.62106787457827</c:v>
                </c:pt>
                <c:pt idx="21">
                  <c:v>402.46453196726782</c:v>
                </c:pt>
                <c:pt idx="22">
                  <c:v>402.61768218010138</c:v>
                </c:pt>
                <c:pt idx="23">
                  <c:v>407.09990522772949</c:v>
                </c:pt>
                <c:pt idx="24">
                  <c:v>405.43966873896028</c:v>
                </c:pt>
                <c:pt idx="25">
                  <c:v>409.98429909778446</c:v>
                </c:pt>
                <c:pt idx="26">
                  <c:v>407.93298375830892</c:v>
                </c:pt>
                <c:pt idx="27">
                  <c:v>412.71336536233889</c:v>
                </c:pt>
                <c:pt idx="28">
                  <c:v>415.82431708056623</c:v>
                </c:pt>
                <c:pt idx="29">
                  <c:v>415.42401161264814</c:v>
                </c:pt>
                <c:pt idx="30">
                  <c:v>418.93355437401812</c:v>
                </c:pt>
                <c:pt idx="31">
                  <c:v>415.61067164205815</c:v>
                </c:pt>
                <c:pt idx="32">
                  <c:v>419.77728843895426</c:v>
                </c:pt>
                <c:pt idx="33">
                  <c:v>422.31895841547987</c:v>
                </c:pt>
                <c:pt idx="34">
                  <c:v>423.5366002241318</c:v>
                </c:pt>
                <c:pt idx="35">
                  <c:v>417.73351812652146</c:v>
                </c:pt>
                <c:pt idx="36">
                  <c:v>420.74721080644736</c:v>
                </c:pt>
                <c:pt idx="37">
                  <c:v>422.35890857778122</c:v>
                </c:pt>
                <c:pt idx="38">
                  <c:v>418.62892027501579</c:v>
                </c:pt>
                <c:pt idx="39">
                  <c:v>420.82239789346232</c:v>
                </c:pt>
                <c:pt idx="40">
                  <c:v>417.1862331520046</c:v>
                </c:pt>
                <c:pt idx="41">
                  <c:v>420.01721822282371</c:v>
                </c:pt>
                <c:pt idx="42">
                  <c:v>421.49155563050067</c:v>
                </c:pt>
                <c:pt idx="43">
                  <c:v>419.71740687805169</c:v>
                </c:pt>
                <c:pt idx="44">
                  <c:v>422.09403939806327</c:v>
                </c:pt>
                <c:pt idx="45">
                  <c:v>419.01146152398292</c:v>
                </c:pt>
                <c:pt idx="46">
                  <c:v>421.66771029207189</c:v>
                </c:pt>
                <c:pt idx="47">
                  <c:v>418.28133462938507</c:v>
                </c:pt>
                <c:pt idx="48">
                  <c:v>421.45347665035217</c:v>
                </c:pt>
                <c:pt idx="49">
                  <c:v>423.18346776471202</c:v>
                </c:pt>
                <c:pt idx="50">
                  <c:v>421.58407781717261</c:v>
                </c:pt>
                <c:pt idx="51">
                  <c:v>424.09977075065626</c:v>
                </c:pt>
                <c:pt idx="52">
                  <c:v>421.26005076943744</c:v>
                </c:pt>
                <c:pt idx="53">
                  <c:v>423.86610069901229</c:v>
                </c:pt>
                <c:pt idx="54">
                  <c:v>421.10105129487403</c:v>
                </c:pt>
                <c:pt idx="55">
                  <c:v>423.76842210358188</c:v>
                </c:pt>
                <c:pt idx="56">
                  <c:v>425.06983090391236</c:v>
                </c:pt>
                <c:pt idx="57">
                  <c:v>423.49498312773801</c:v>
                </c:pt>
                <c:pt idx="58">
                  <c:v>425.18507009803267</c:v>
                </c:pt>
                <c:pt idx="59">
                  <c:v>425.69144417011313</c:v>
                </c:pt>
                <c:pt idx="60">
                  <c:v>425.24855831834196</c:v>
                </c:pt>
                <c:pt idx="61">
                  <c:v>424.05405008687796</c:v>
                </c:pt>
                <c:pt idx="62">
                  <c:v>422.2739720466891</c:v>
                </c:pt>
                <c:pt idx="63">
                  <c:v>420.04731888536412</c:v>
                </c:pt>
                <c:pt idx="64">
                  <c:v>417.21838301618817</c:v>
                </c:pt>
                <c:pt idx="65">
                  <c:v>414.79005595067264</c:v>
                </c:pt>
                <c:pt idx="66">
                  <c:v>412.13151093673201</c:v>
                </c:pt>
                <c:pt idx="67">
                  <c:v>409.31959282838312</c:v>
                </c:pt>
                <c:pt idx="68">
                  <c:v>406.41729182432306</c:v>
                </c:pt>
                <c:pt idx="69">
                  <c:v>403.47584087712477</c:v>
                </c:pt>
                <c:pt idx="70">
                  <c:v>400.53652075854484</c:v>
                </c:pt>
                <c:pt idx="71">
                  <c:v>397.29276223257637</c:v>
                </c:pt>
                <c:pt idx="72">
                  <c:v>394.90387598948269</c:v>
                </c:pt>
                <c:pt idx="73">
                  <c:v>392.50214713931138</c:v>
                </c:pt>
                <c:pt idx="74">
                  <c:v>390.11740142951095</c:v>
                </c:pt>
                <c:pt idx="75">
                  <c:v>387.77322006860368</c:v>
                </c:pt>
                <c:pt idx="76">
                  <c:v>385.48793957483826</c:v>
                </c:pt>
                <c:pt idx="77">
                  <c:v>383.27550818182749</c:v>
                </c:pt>
                <c:pt idx="78">
                  <c:v>380.80676879028931</c:v>
                </c:pt>
                <c:pt idx="79">
                  <c:v>379.22248213885143</c:v>
                </c:pt>
                <c:pt idx="80">
                  <c:v>377.63981218314302</c:v>
                </c:pt>
                <c:pt idx="81">
                  <c:v>376.07636793683616</c:v>
                </c:pt>
                <c:pt idx="82">
                  <c:v>374.54596740507395</c:v>
                </c:pt>
                <c:pt idx="83">
                  <c:v>373.0592502279323</c:v>
                </c:pt>
                <c:pt idx="84">
                  <c:v>371.62420203169114</c:v>
                </c:pt>
                <c:pt idx="85">
                  <c:v>370.24660246094243</c:v>
                </c:pt>
                <c:pt idx="86">
                  <c:v>368.93040730002735</c:v>
                </c:pt>
                <c:pt idx="87">
                  <c:v>367.67807372725713</c:v>
                </c:pt>
                <c:pt idx="88">
                  <c:v>366.49083655482912</c:v>
                </c:pt>
                <c:pt idx="89">
                  <c:v>365.36894226938472</c:v>
                </c:pt>
                <c:pt idx="90">
                  <c:v>364.31184678356885</c:v>
                </c:pt>
                <c:pt idx="91">
                  <c:v>363.31838202093661</c:v>
                </c:pt>
                <c:pt idx="92">
                  <c:v>362.38689577037945</c:v>
                </c:pt>
                <c:pt idx="93">
                  <c:v>361.51536864903181</c:v>
                </c:pt>
                <c:pt idx="94">
                  <c:v>360.70151149307742</c:v>
                </c:pt>
                <c:pt idx="95">
                  <c:v>359.94284604413804</c:v>
                </c:pt>
                <c:pt idx="96">
                  <c:v>359.23677140635266</c:v>
                </c:pt>
                <c:pt idx="97">
                  <c:v>358.58061840828606</c:v>
                </c:pt>
                <c:pt idx="98">
                  <c:v>357.97169370784053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116.97855836490795</c:v>
                </c:pt>
                <c:pt idx="4">
                  <c:v>105.84168208816533</c:v>
                </c:pt>
                <c:pt idx="5">
                  <c:v>200.37048109577648</c:v>
                </c:pt>
                <c:pt idx="6">
                  <c:v>181.29432484401264</c:v>
                </c:pt>
                <c:pt idx="7">
                  <c:v>301.4641059668279</c:v>
                </c:pt>
                <c:pt idx="8">
                  <c:v>272.76338938286835</c:v>
                </c:pt>
                <c:pt idx="9">
                  <c:v>246.79510799145345</c:v>
                </c:pt>
                <c:pt idx="10">
                  <c:v>329.79921785602471</c:v>
                </c:pt>
                <c:pt idx="11">
                  <c:v>298.40087326391983</c:v>
                </c:pt>
                <c:pt idx="12">
                  <c:v>375.90939355643349</c:v>
                </c:pt>
                <c:pt idx="13">
                  <c:v>340.12115624337014</c:v>
                </c:pt>
                <c:pt idx="14">
                  <c:v>441.47013339496664</c:v>
                </c:pt>
                <c:pt idx="15">
                  <c:v>399.44022360449242</c:v>
                </c:pt>
                <c:pt idx="16">
                  <c:v>361.4117471690011</c:v>
                </c:pt>
                <c:pt idx="17">
                  <c:v>424.36319577074141</c:v>
                </c:pt>
                <c:pt idx="18">
                  <c:v>383.96194212424734</c:v>
                </c:pt>
                <c:pt idx="19">
                  <c:v>441.02191833200783</c:v>
                </c:pt>
                <c:pt idx="20">
                  <c:v>399.03468059845846</c:v>
                </c:pt>
                <c:pt idx="21">
                  <c:v>492.69449955504075</c:v>
                </c:pt>
                <c:pt idx="22">
                  <c:v>445.78780348635189</c:v>
                </c:pt>
                <c:pt idx="23">
                  <c:v>403.3468324015372</c:v>
                </c:pt>
                <c:pt idx="24">
                  <c:v>462.4979058308881</c:v>
                </c:pt>
                <c:pt idx="25">
                  <c:v>418.46605907634358</c:v>
                </c:pt>
                <c:pt idx="26">
                  <c:v>484.83828921693743</c:v>
                </c:pt>
                <c:pt idx="27">
                  <c:v>438.67953912879818</c:v>
                </c:pt>
                <c:pt idx="28">
                  <c:v>518.27856024447192</c:v>
                </c:pt>
                <c:pt idx="29">
                  <c:v>468.93614841267669</c:v>
                </c:pt>
                <c:pt idx="30">
                  <c:v>424.29135248116103</c:v>
                </c:pt>
                <c:pt idx="31">
                  <c:v>497.43175065656732</c:v>
                </c:pt>
                <c:pt idx="32">
                  <c:v>450.0740473251202</c:v>
                </c:pt>
                <c:pt idx="33">
                  <c:v>407.22500686424598</c:v>
                </c:pt>
                <c:pt idx="34">
                  <c:v>368.45538462206173</c:v>
                </c:pt>
                <c:pt idx="35">
                  <c:v>459.66883786211014</c:v>
                </c:pt>
                <c:pt idx="36">
                  <c:v>415.90633089416559</c:v>
                </c:pt>
                <c:pt idx="37">
                  <c:v>376.31020819761665</c:v>
                </c:pt>
                <c:pt idx="38">
                  <c:v>429.73317075211639</c:v>
                </c:pt>
                <c:pt idx="39">
                  <c:v>388.82067173029282</c:v>
                </c:pt>
                <c:pt idx="40">
                  <c:v>449.27148671860982</c:v>
                </c:pt>
                <c:pt idx="41">
                  <c:v>406.49885357805334</c:v>
                </c:pt>
                <c:pt idx="42">
                  <c:v>489.44966402526052</c:v>
                </c:pt>
                <c:pt idx="43">
                  <c:v>442.85189065436049</c:v>
                </c:pt>
                <c:pt idx="44">
                  <c:v>400.69043145981203</c:v>
                </c:pt>
                <c:pt idx="45">
                  <c:v>451.05617211698535</c:v>
                </c:pt>
                <c:pt idx="46">
                  <c:v>408.11362903094454</c:v>
                </c:pt>
                <c:pt idx="47">
                  <c:v>469.05123775953297</c:v>
                </c:pt>
                <c:pt idx="48">
                  <c:v>424.39548481303422</c:v>
                </c:pt>
                <c:pt idx="49">
                  <c:v>506.19934513985129</c:v>
                </c:pt>
                <c:pt idx="50">
                  <c:v>458.00692802521331</c:v>
                </c:pt>
                <c:pt idx="51">
                  <c:v>414.40264222613365</c:v>
                </c:pt>
                <c:pt idx="52">
                  <c:v>460.17919880030684</c:v>
                </c:pt>
                <c:pt idx="53">
                  <c:v>416.36810321317751</c:v>
                </c:pt>
                <c:pt idx="54">
                  <c:v>461.95753920606273</c:v>
                </c:pt>
                <c:pt idx="55">
                  <c:v>417.97713774481707</c:v>
                </c:pt>
                <c:pt idx="56">
                  <c:v>478.46857500100145</c:v>
                </c:pt>
                <c:pt idx="57">
                  <c:v>432.91624988623039</c:v>
                </c:pt>
                <c:pt idx="58">
                  <c:v>391.70070764869939</c:v>
                </c:pt>
                <c:pt idx="59">
                  <c:v>354.40906737229858</c:v>
                </c:pt>
                <c:pt idx="60">
                  <c:v>320.66775623074255</c:v>
                </c:pt>
                <c:pt idx="61">
                  <c:v>290.13876718351753</c:v>
                </c:pt>
                <c:pt idx="62">
                  <c:v>262.51627295573087</c:v>
                </c:pt>
                <c:pt idx="63">
                  <c:v>252.88599959550754</c:v>
                </c:pt>
                <c:pt idx="64">
                  <c:v>228.81013365065564</c:v>
                </c:pt>
                <c:pt idx="65">
                  <c:v>207.02639665687906</c:v>
                </c:pt>
                <c:pt idx="66">
                  <c:v>187.31656779751464</c:v>
                </c:pt>
                <c:pt idx="67">
                  <c:v>169.48320184306806</c:v>
                </c:pt>
                <c:pt idx="68">
                  <c:v>153.34765122340272</c:v>
                </c:pt>
                <c:pt idx="69">
                  <c:v>138.74827640740705</c:v>
                </c:pt>
                <c:pt idx="70">
                  <c:v>144.74187317924572</c:v>
                </c:pt>
                <c:pt idx="71">
                  <c:v>130.96180650555004</c:v>
                </c:pt>
                <c:pt idx="72">
                  <c:v>118.49366314306052</c:v>
                </c:pt>
                <c:pt idx="73">
                  <c:v>107.21254218852016</c:v>
                </c:pt>
                <c:pt idx="74">
                  <c:v>97.005433857231424</c:v>
                </c:pt>
                <c:pt idx="75">
                  <c:v>87.770087395962193</c:v>
                </c:pt>
                <c:pt idx="76">
                  <c:v>79.41398677555182</c:v>
                </c:pt>
                <c:pt idx="77">
                  <c:v>91.056470418923496</c:v>
                </c:pt>
                <c:pt idx="78">
                  <c:v>82.387491595564697</c:v>
                </c:pt>
                <c:pt idx="79">
                  <c:v>74.543837908290101</c:v>
                </c:pt>
                <c:pt idx="80">
                  <c:v>67.446934752854816</c:v>
                </c:pt>
                <c:pt idx="81">
                  <c:v>61.025688174957068</c:v>
                </c:pt>
                <c:pt idx="82">
                  <c:v>55.215772679268632</c:v>
                </c:pt>
                <c:pt idx="83">
                  <c:v>49.958986842196524</c:v>
                </c:pt>
                <c:pt idx="84">
                  <c:v>45.202670273160528</c:v>
                </c:pt>
                <c:pt idx="85">
                  <c:v>40.899176083736499</c:v>
                </c:pt>
                <c:pt idx="86">
                  <c:v>37.005393580071058</c:v>
                </c:pt>
                <c:pt idx="87">
                  <c:v>33.482316397090067</c:v>
                </c:pt>
                <c:pt idx="88">
                  <c:v>30.294651748241005</c:v>
                </c:pt>
                <c:pt idx="89">
                  <c:v>27.410466876388654</c:v>
                </c:pt>
                <c:pt idx="90">
                  <c:v>24.800869164149546</c:v>
                </c:pt>
                <c:pt idx="91">
                  <c:v>22.439716699137868</c:v>
                </c:pt>
                <c:pt idx="92">
                  <c:v>20.303356394680367</c:v>
                </c:pt>
                <c:pt idx="93">
                  <c:v>18.37038704259782</c:v>
                </c:pt>
                <c:pt idx="94">
                  <c:v>16.621444924409928</c:v>
                </c:pt>
                <c:pt idx="95">
                  <c:v>15.039009833302016</c:v>
                </c:pt>
                <c:pt idx="96">
                  <c:v>13.607229563658647</c:v>
                </c:pt>
                <c:pt idx="97">
                  <c:v>12.311761109970115</c:v>
                </c:pt>
                <c:pt idx="98">
                  <c:v>11.139626984305584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122.49121679230699</c:v>
                </c:pt>
                <c:pt idx="4">
                  <c:v>107.90949475305862</c:v>
                </c:pt>
                <c:pt idx="5">
                  <c:v>204.59858853988484</c:v>
                </c:pt>
                <c:pt idx="6">
                  <c:v>180.24255856616256</c:v>
                </c:pt>
                <c:pt idx="7">
                  <c:v>302.69217739264855</c:v>
                </c:pt>
                <c:pt idx="8">
                  <c:v>266.65879222611585</c:v>
                </c:pt>
                <c:pt idx="9">
                  <c:v>234.91492936486372</c:v>
                </c:pt>
                <c:pt idx="10">
                  <c:v>318.46890414160123</c:v>
                </c:pt>
                <c:pt idx="11">
                  <c:v>280.55741007741199</c:v>
                </c:pt>
                <c:pt idx="12">
                  <c:v>358.06802439417658</c:v>
                </c:pt>
                <c:pt idx="13">
                  <c:v>315.44253221940534</c:v>
                </c:pt>
                <c:pt idx="14">
                  <c:v>417.92339964116195</c:v>
                </c:pt>
                <c:pt idx="15">
                  <c:v>368.17254397288957</c:v>
                </c:pt>
                <c:pt idx="16">
                  <c:v>324.3441794641227</c:v>
                </c:pt>
                <c:pt idx="17">
                  <c:v>387.68082122718346</c:v>
                </c:pt>
                <c:pt idx="18">
                  <c:v>341.53013285033842</c:v>
                </c:pt>
                <c:pt idx="19">
                  <c:v>398.89984767729186</c:v>
                </c:pt>
                <c:pt idx="20">
                  <c:v>351.41361272388014</c:v>
                </c:pt>
                <c:pt idx="21">
                  <c:v>447.43400840179851</c:v>
                </c:pt>
                <c:pt idx="22">
                  <c:v>394.17012130625051</c:v>
                </c:pt>
                <c:pt idx="23">
                  <c:v>347.24692717380771</c:v>
                </c:pt>
                <c:pt idx="24">
                  <c:v>408.05823709192788</c:v>
                </c:pt>
                <c:pt idx="25">
                  <c:v>359.48175997855907</c:v>
                </c:pt>
                <c:pt idx="26">
                  <c:v>427.90530545862856</c:v>
                </c:pt>
                <c:pt idx="27">
                  <c:v>376.96617376645929</c:v>
                </c:pt>
                <c:pt idx="28">
                  <c:v>459.17353201662718</c:v>
                </c:pt>
                <c:pt idx="29">
                  <c:v>404.51213680002849</c:v>
                </c:pt>
                <c:pt idx="30">
                  <c:v>356.35779810714297</c:v>
                </c:pt>
                <c:pt idx="31">
                  <c:v>432.82107901450922</c:v>
                </c:pt>
                <c:pt idx="32">
                  <c:v>381.29675888616595</c:v>
                </c:pt>
                <c:pt idx="33">
                  <c:v>335.90604844876611</c:v>
                </c:pt>
                <c:pt idx="34">
                  <c:v>295.91878439792993</c:v>
                </c:pt>
                <c:pt idx="35">
                  <c:v>392.93531973558873</c:v>
                </c:pt>
                <c:pt idx="36">
                  <c:v>346.15912008771829</c:v>
                </c:pt>
                <c:pt idx="37">
                  <c:v>304.95129961983548</c:v>
                </c:pt>
                <c:pt idx="38">
                  <c:v>362.10425047710061</c:v>
                </c:pt>
                <c:pt idx="39">
                  <c:v>318.99827383683049</c:v>
                </c:pt>
                <c:pt idx="40">
                  <c:v>383.08525356660522</c:v>
                </c:pt>
                <c:pt idx="41">
                  <c:v>337.48163535522957</c:v>
                </c:pt>
                <c:pt idx="42">
                  <c:v>424.69097150899893</c:v>
                </c:pt>
                <c:pt idx="43">
                  <c:v>374.13448377630874</c:v>
                </c:pt>
                <c:pt idx="44">
                  <c:v>329.59639206174882</c:v>
                </c:pt>
                <c:pt idx="45">
                  <c:v>383.04471059300249</c:v>
                </c:pt>
                <c:pt idx="46">
                  <c:v>337.44591873887271</c:v>
                </c:pt>
                <c:pt idx="47">
                  <c:v>401.76990313014795</c:v>
                </c:pt>
                <c:pt idx="48">
                  <c:v>353.9420081626821</c:v>
                </c:pt>
                <c:pt idx="49">
                  <c:v>439.77498406164551</c:v>
                </c:pt>
                <c:pt idx="50">
                  <c:v>387.42285020804064</c:v>
                </c:pt>
                <c:pt idx="51">
                  <c:v>341.30287147547733</c:v>
                </c:pt>
                <c:pt idx="52">
                  <c:v>389.91914803086939</c:v>
                </c:pt>
                <c:pt idx="53">
                  <c:v>343.50200251416521</c:v>
                </c:pt>
                <c:pt idx="54">
                  <c:v>391.85648791118871</c:v>
                </c:pt>
                <c:pt idx="55">
                  <c:v>345.20871564123524</c:v>
                </c:pt>
                <c:pt idx="56">
                  <c:v>409.12469865698301</c:v>
                </c:pt>
                <c:pt idx="57">
                  <c:v>360.42126675849238</c:v>
                </c:pt>
                <c:pt idx="58">
                  <c:v>317.51563755066667</c:v>
                </c:pt>
                <c:pt idx="59">
                  <c:v>279.71762320218539</c:v>
                </c:pt>
                <c:pt idx="60">
                  <c:v>246.41919791240053</c:v>
                </c:pt>
                <c:pt idx="61">
                  <c:v>217.08471709663954</c:v>
                </c:pt>
                <c:pt idx="62">
                  <c:v>191.24230090904177</c:v>
                </c:pt>
                <c:pt idx="63">
                  <c:v>184.56264132441194</c:v>
                </c:pt>
                <c:pt idx="64">
                  <c:v>162.59175063446747</c:v>
                </c:pt>
                <c:pt idx="65">
                  <c:v>143.23634070620648</c:v>
                </c:pt>
                <c:pt idx="66">
                  <c:v>126.18505686078261</c:v>
                </c:pt>
                <c:pt idx="67">
                  <c:v>111.16360901468494</c:v>
                </c:pt>
                <c:pt idx="68">
                  <c:v>97.930359399079677</c:v>
                </c:pt>
                <c:pt idx="69">
                  <c:v>86.27243553028228</c:v>
                </c:pt>
                <c:pt idx="70">
                  <c:v>96.11030318853652</c:v>
                </c:pt>
                <c:pt idx="71">
                  <c:v>84.669044272973665</c:v>
                </c:pt>
                <c:pt idx="72">
                  <c:v>74.589787153577873</c:v>
                </c:pt>
                <c:pt idx="73">
                  <c:v>65.710395049208799</c:v>
                </c:pt>
                <c:pt idx="74">
                  <c:v>57.888032427720489</c:v>
                </c:pt>
                <c:pt idx="75">
                  <c:v>50.996867327358544</c:v>
                </c:pt>
                <c:pt idx="76">
                  <c:v>44.926047200713583</c:v>
                </c:pt>
                <c:pt idx="77">
                  <c:v>59.685913004931692</c:v>
                </c:pt>
                <c:pt idx="78">
                  <c:v>52.580722805275414</c:v>
                </c:pt>
                <c:pt idx="79">
                  <c:v>46.321355769438711</c:v>
                </c:pt>
                <c:pt idx="80">
                  <c:v>40.80712256971178</c:v>
                </c:pt>
                <c:pt idx="81">
                  <c:v>35.949320238120883</c:v>
                </c:pt>
                <c:pt idx="82">
                  <c:v>31.669805274194694</c:v>
                </c:pt>
                <c:pt idx="83">
                  <c:v>27.899736614264199</c:v>
                </c:pt>
                <c:pt idx="84">
                  <c:v>24.578468241469398</c:v>
                </c:pt>
                <c:pt idx="85">
                  <c:v>21.652573622794101</c:v>
                </c:pt>
                <c:pt idx="86">
                  <c:v>19.07498628004371</c:v>
                </c:pt>
                <c:pt idx="87">
                  <c:v>16.804242669832941</c:v>
                </c:pt>
                <c:pt idx="88">
                  <c:v>14.803815193411873</c:v>
                </c:pt>
                <c:pt idx="89">
                  <c:v>13.041524607003959</c:v>
                </c:pt>
                <c:pt idx="90">
                  <c:v>11.48902238058071</c:v>
                </c:pt>
                <c:pt idx="91">
                  <c:v>10.121334678201277</c:v>
                </c:pt>
                <c:pt idx="92">
                  <c:v>8.916460624300905</c:v>
                </c:pt>
                <c:pt idx="93">
                  <c:v>7.855018393566005</c:v>
                </c:pt>
                <c:pt idx="94">
                  <c:v>6.9199334313325638</c:v>
                </c:pt>
                <c:pt idx="95">
                  <c:v>6.0961637891639775</c:v>
                </c:pt>
                <c:pt idx="96">
                  <c:v>5.3704581573059462</c:v>
                </c:pt>
                <c:pt idx="97">
                  <c:v>4.7311427016840915</c:v>
                </c:pt>
                <c:pt idx="98">
                  <c:v>4.1679332764650523</c:v>
                </c:pt>
                <c:pt idx="99">
                  <c:v>3.6717699913978725</c:v>
                </c:pt>
                <c:pt idx="100">
                  <c:v>3.2346714727555166</c:v>
                </c:pt>
                <c:pt idx="101">
                  <c:v>2.8496064734912641</c:v>
                </c:pt>
                <c:pt idx="102">
                  <c:v>2.5103807673073901</c:v>
                </c:pt>
                <c:pt idx="103">
                  <c:v>2.2115375071933276</c:v>
                </c:pt>
                <c:pt idx="104">
                  <c:v>1.9482694455824756</c:v>
                </c:pt>
                <c:pt idx="105">
                  <c:v>1.7163416040849586</c:v>
                </c:pt>
                <c:pt idx="106">
                  <c:v>1.5120231488474698</c:v>
                </c:pt>
                <c:pt idx="107">
                  <c:v>1.3320273756747147</c:v>
                </c:pt>
                <c:pt idx="108">
                  <c:v>1.1734588395021033</c:v>
                </c:pt>
                <c:pt idx="109">
                  <c:v>1.0337667777346731</c:v>
                </c:pt>
                <c:pt idx="110">
                  <c:v>0.91070407821152521</c:v>
                </c:pt>
                <c:pt idx="111">
                  <c:v>0.80229113174690669</c:v>
                </c:pt>
                <c:pt idx="112">
                  <c:v>0.70678398777328166</c:v>
                </c:pt>
                <c:pt idx="113">
                  <c:v>0.62264630083221462</c:v>
                </c:pt>
                <c:pt idx="114">
                  <c:v>0.54852461663916652</c:v>
                </c:pt>
                <c:pt idx="115">
                  <c:v>0.4832266001693038</c:v>
                </c:pt>
                <c:pt idx="116">
                  <c:v>0.42570185553730883</c:v>
                </c:pt>
                <c:pt idx="117">
                  <c:v>0.3750250291362574</c:v>
                </c:pt>
                <c:pt idx="118">
                  <c:v>0.33038092422955062</c:v>
                </c:pt>
                <c:pt idx="119">
                  <c:v>0.29105138754649396</c:v>
                </c:pt>
                <c:pt idx="120">
                  <c:v>0.25640375693689199</c:v>
                </c:pt>
                <c:pt idx="121">
                  <c:v>0.22588068425150765</c:v>
                </c:pt>
                <c:pt idx="122">
                  <c:v>0.19899116973737335</c:v>
                </c:pt>
                <c:pt idx="123">
                  <c:v>0.17530266372558964</c:v>
                </c:pt>
                <c:pt idx="124">
                  <c:v>0.15443410855791076</c:v>
                </c:pt>
                <c:pt idx="125">
                  <c:v>0.13604980882327058</c:v>
                </c:pt>
                <c:pt idx="126">
                  <c:v>0.11985403129974773</c:v>
                </c:pt>
                <c:pt idx="127">
                  <c:v>0.10558624773564441</c:v>
                </c:pt>
                <c:pt idx="128">
                  <c:v>9.3016943944182043E-2</c:v>
                </c:pt>
                <c:pt idx="129">
                  <c:v>8.1943927796141028E-2</c:v>
                </c:pt>
                <c:pt idx="130">
                  <c:v>7.2189076720136289E-2</c:v>
                </c:pt>
                <c:pt idx="131">
                  <c:v>6.3595472390220675E-2</c:v>
                </c:pt>
                <c:pt idx="132">
                  <c:v>5.6024876508874742E-2</c:v>
                </c:pt>
                <c:pt idx="133">
                  <c:v>4.9355507080364555E-2</c:v>
                </c:pt>
                <c:pt idx="134">
                  <c:v>4.3480079403192283E-2</c:v>
                </c:pt>
                <c:pt idx="135">
                  <c:v>3.8304080268684405E-2</c:v>
                </c:pt>
                <c:pt idx="136">
                  <c:v>3.3744247604159089E-2</c:v>
                </c:pt>
                <c:pt idx="137">
                  <c:v>2.9727231103933396E-2</c:v>
                </c:pt>
                <c:pt idx="138">
                  <c:v>2.6188412302834845E-2</c:v>
                </c:pt>
                <c:pt idx="139">
                  <c:v>2.3070865111703073E-2</c:v>
                </c:pt>
                <c:pt idx="140">
                  <c:v>2.0324440093864773E-2</c:v>
                </c:pt>
                <c:pt idx="141">
                  <c:v>1.7904957752085112E-2</c:v>
                </c:pt>
                <c:pt idx="142">
                  <c:v>1.5773497849061378E-2</c:v>
                </c:pt>
                <c:pt idx="143">
                  <c:v>1.3895773329337772E-2</c:v>
                </c:pt>
                <c:pt idx="144">
                  <c:v>1.2241578771434336E-2</c:v>
                </c:pt>
                <c:pt idx="145">
                  <c:v>1.078430449788961E-2</c:v>
                </c:pt>
                <c:pt idx="146">
                  <c:v>9.5005085271019449E-3</c:v>
                </c:pt>
                <c:pt idx="147">
                  <c:v>8.3695394813082056E-3</c:v>
                </c:pt>
                <c:pt idx="148">
                  <c:v>7.373204384728319E-3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346.43053306750949</c:v>
                </c:pt>
                <c:pt idx="4">
                  <c:v>349.49886566230589</c:v>
                </c:pt>
                <c:pt idx="5">
                  <c:v>348.59995984852844</c:v>
                </c:pt>
                <c:pt idx="6">
                  <c:v>352.91637890897573</c:v>
                </c:pt>
                <c:pt idx="7">
                  <c:v>356.40671164544887</c:v>
                </c:pt>
                <c:pt idx="8">
                  <c:v>357.59978699237547</c:v>
                </c:pt>
                <c:pt idx="9">
                  <c:v>362.4498089384349</c:v>
                </c:pt>
                <c:pt idx="10">
                  <c:v>362.54706712118809</c:v>
                </c:pt>
                <c:pt idx="11">
                  <c:v>368.03145973057508</c:v>
                </c:pt>
                <c:pt idx="12">
                  <c:v>368.61984867756576</c:v>
                </c:pt>
                <c:pt idx="13">
                  <c:v>374.40607725335576</c:v>
                </c:pt>
                <c:pt idx="14">
                  <c:v>378.89059826504592</c:v>
                </c:pt>
                <c:pt idx="15">
                  <c:v>380.76677211508286</c:v>
                </c:pt>
                <c:pt idx="16">
                  <c:v>385.74626656093483</c:v>
                </c:pt>
                <c:pt idx="17">
                  <c:v>386.16255949416643</c:v>
                </c:pt>
                <c:pt idx="18">
                  <c:v>391.05022674996928</c:v>
                </c:pt>
                <c:pt idx="19">
                  <c:v>391.46158189251372</c:v>
                </c:pt>
                <c:pt idx="20">
                  <c:v>396.12006658611199</c:v>
                </c:pt>
                <c:pt idx="21">
                  <c:v>399.48550147071865</c:v>
                </c:pt>
                <c:pt idx="22">
                  <c:v>400.32722814047611</c:v>
                </c:pt>
                <c:pt idx="23">
                  <c:v>404.11737678382383</c:v>
                </c:pt>
                <c:pt idx="24">
                  <c:v>403.38691137746048</c:v>
                </c:pt>
                <c:pt idx="25">
                  <c:v>407.19485846270618</c:v>
                </c:pt>
                <c:pt idx="26">
                  <c:v>406.06592023703558</c:v>
                </c:pt>
                <c:pt idx="27">
                  <c:v>410.09174104080068</c:v>
                </c:pt>
                <c:pt idx="28">
                  <c:v>412.81267436572614</c:v>
                </c:pt>
                <c:pt idx="29">
                  <c:v>413.14831221211045</c:v>
                </c:pt>
                <c:pt idx="30">
                  <c:v>416.05619267148359</c:v>
                </c:pt>
                <c:pt idx="31">
                  <c:v>414.94008901688625</c:v>
                </c:pt>
                <c:pt idx="32">
                  <c:v>417.67380754028306</c:v>
                </c:pt>
                <c:pt idx="33">
                  <c:v>419.27386440639361</c:v>
                </c:pt>
                <c:pt idx="34">
                  <c:v>419.93760651181606</c:v>
                </c:pt>
                <c:pt idx="35">
                  <c:v>415.61130307253393</c:v>
                </c:pt>
                <c:pt idx="36">
                  <c:v>417.72087422973448</c:v>
                </c:pt>
                <c:pt idx="37">
                  <c:v>418.81321129978619</c:v>
                </c:pt>
                <c:pt idx="38">
                  <c:v>415.99134498270382</c:v>
                </c:pt>
                <c:pt idx="39">
                  <c:v>417.63043884067542</c:v>
                </c:pt>
                <c:pt idx="40">
                  <c:v>415.00141421719297</c:v>
                </c:pt>
                <c:pt idx="41">
                  <c:v>417.19374269422065</c:v>
                </c:pt>
                <c:pt idx="42">
                  <c:v>418.35825744076794</c:v>
                </c:pt>
                <c:pt idx="43">
                  <c:v>417.36399978424754</c:v>
                </c:pt>
                <c:pt idx="44">
                  <c:v>419.18430417570767</c:v>
                </c:pt>
                <c:pt idx="45">
                  <c:v>416.99161270945473</c:v>
                </c:pt>
                <c:pt idx="46">
                  <c:v>419.07231143928641</c:v>
                </c:pt>
                <c:pt idx="47">
                  <c:v>416.64869287725764</c:v>
                </c:pt>
                <c:pt idx="48">
                  <c:v>419.19918894694217</c:v>
                </c:pt>
                <c:pt idx="49">
                  <c:v>420.63610467427173</c:v>
                </c:pt>
                <c:pt idx="50">
                  <c:v>419.82222121742541</c:v>
                </c:pt>
                <c:pt idx="51">
                  <c:v>421.81513481185391</c:v>
                </c:pt>
                <c:pt idx="52">
                  <c:v>420.02334539103737</c:v>
                </c:pt>
                <c:pt idx="53">
                  <c:v>421.98103766863454</c:v>
                </c:pt>
                <c:pt idx="54">
                  <c:v>420.1590746375889</c:v>
                </c:pt>
                <c:pt idx="55">
                  <c:v>422.09097726652794</c:v>
                </c:pt>
                <c:pt idx="56">
                  <c:v>422.99815752679683</c:v>
                </c:pt>
                <c:pt idx="57">
                  <c:v>421.96519954855182</c:v>
                </c:pt>
                <c:pt idx="58">
                  <c:v>423.18238259489596</c:v>
                </c:pt>
                <c:pt idx="59">
                  <c:v>423.4984903255546</c:v>
                </c:pt>
                <c:pt idx="60">
                  <c:v>423.07929375626941</c:v>
                </c:pt>
                <c:pt idx="61">
                  <c:v>422.06638202524658</c:v>
                </c:pt>
                <c:pt idx="62">
                  <c:v>420.58036980265388</c:v>
                </c:pt>
                <c:pt idx="63">
                  <c:v>418.72369974519501</c:v>
                </c:pt>
                <c:pt idx="64">
                  <c:v>416.51441302919773</c:v>
                </c:pt>
                <c:pt idx="65">
                  <c:v>414.27772358134985</c:v>
                </c:pt>
                <c:pt idx="66">
                  <c:v>411.86971251983579</c:v>
                </c:pt>
                <c:pt idx="67">
                  <c:v>409.34491535923661</c:v>
                </c:pt>
                <c:pt idx="68">
                  <c:v>406.74874542196847</c:v>
                </c:pt>
                <c:pt idx="69">
                  <c:v>404.11877837308992</c:v>
                </c:pt>
                <c:pt idx="70">
                  <c:v>401.48586932985808</c:v>
                </c:pt>
                <c:pt idx="71">
                  <c:v>398.79271149026567</c:v>
                </c:pt>
                <c:pt idx="72">
                  <c:v>396.36200496349153</c:v>
                </c:pt>
                <c:pt idx="73">
                  <c:v>393.96338564301385</c:v>
                </c:pt>
                <c:pt idx="74">
                  <c:v>391.61321481192175</c:v>
                </c:pt>
                <c:pt idx="75">
                  <c:v>389.32433840918259</c:v>
                </c:pt>
                <c:pt idx="76">
                  <c:v>387.10662544889448</c:v>
                </c:pt>
                <c:pt idx="77">
                  <c:v>384.96743338750633</c:v>
                </c:pt>
                <c:pt idx="78">
                  <c:v>382.81586245960807</c:v>
                </c:pt>
                <c:pt idx="79">
                  <c:v>381.00831585546314</c:v>
                </c:pt>
                <c:pt idx="80">
                  <c:v>379.2593622370868</c:v>
                </c:pt>
                <c:pt idx="81">
                  <c:v>377.57434116067691</c:v>
                </c:pt>
                <c:pt idx="82">
                  <c:v>375.95699616373935</c:v>
                </c:pt>
                <c:pt idx="83">
                  <c:v>374.40973869462698</c:v>
                </c:pt>
                <c:pt idx="84">
                  <c:v>372.9338750463906</c:v>
                </c:pt>
                <c:pt idx="85">
                  <c:v>371.52980110571241</c:v>
                </c:pt>
                <c:pt idx="86">
                  <c:v>370.19716912707287</c:v>
                </c:pt>
                <c:pt idx="87">
                  <c:v>368.93503021487334</c:v>
                </c:pt>
                <c:pt idx="88">
                  <c:v>367.74195573322419</c:v>
                </c:pt>
                <c:pt idx="89">
                  <c:v>366.61614045676214</c:v>
                </c:pt>
                <c:pt idx="90">
                  <c:v>365.55548991936382</c:v>
                </c:pt>
                <c:pt idx="91">
                  <c:v>364.55769410496248</c:v>
                </c:pt>
                <c:pt idx="92">
                  <c:v>363.62028935056293</c:v>
                </c:pt>
                <c:pt idx="93">
                  <c:v>362.74071009132109</c:v>
                </c:pt>
                <c:pt idx="94">
                  <c:v>361.91633186710834</c:v>
                </c:pt>
                <c:pt idx="95">
                  <c:v>361.14450682569998</c:v>
                </c:pt>
                <c:pt idx="96">
                  <c:v>360.42259279643406</c:v>
                </c:pt>
                <c:pt idx="97">
                  <c:v>359.74797686707836</c:v>
                </c:pt>
                <c:pt idx="98">
                  <c:v>359.1180942732592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69.396112110969156</c:v>
                </c:pt>
                <c:pt idx="4">
                  <c:v>63.843463723372942</c:v>
                </c:pt>
                <c:pt idx="5">
                  <c:v>110.47263910760934</c:v>
                </c:pt>
                <c:pt idx="6">
                  <c:v>101.63330066695617</c:v>
                </c:pt>
                <c:pt idx="7">
                  <c:v>167.15800710350237</c:v>
                </c:pt>
                <c:pt idx="8">
                  <c:v>153.78305553369611</c:v>
                </c:pt>
                <c:pt idx="9">
                  <c:v>141.4782850015466</c:v>
                </c:pt>
                <c:pt idx="10">
                  <c:v>186.92458121361048</c:v>
                </c:pt>
                <c:pt idx="11">
                  <c:v>171.96803043713274</c:v>
                </c:pt>
                <c:pt idx="12">
                  <c:v>214.5556438316917</c:v>
                </c:pt>
                <c:pt idx="13">
                  <c:v>197.38822603937135</c:v>
                </c:pt>
                <c:pt idx="14">
                  <c:v>251.33343611512103</c:v>
                </c:pt>
                <c:pt idx="15">
                  <c:v>231.22328647789013</c:v>
                </c:pt>
                <c:pt idx="16">
                  <c:v>212.72222683951861</c:v>
                </c:pt>
                <c:pt idx="17">
                  <c:v>245.92145932193048</c:v>
                </c:pt>
                <c:pt idx="18">
                  <c:v>226.24434265009629</c:v>
                </c:pt>
                <c:pt idx="19">
                  <c:v>256.55194814128095</c:v>
                </c:pt>
                <c:pt idx="20">
                  <c:v>236.02424539471482</c:v>
                </c:pt>
                <c:pt idx="21">
                  <c:v>283.77302569465593</c:v>
                </c:pt>
                <c:pt idx="22">
                  <c:v>261.06726040557038</c:v>
                </c:pt>
                <c:pt idx="23">
                  <c:v>240.17827025253246</c:v>
                </c:pt>
                <c:pt idx="24">
                  <c:v>271.31398383790832</c:v>
                </c:pt>
                <c:pt idx="25">
                  <c:v>249.6051141467525</c:v>
                </c:pt>
                <c:pt idx="26">
                  <c:v>285.82194444146324</c:v>
                </c:pt>
                <c:pt idx="27">
                  <c:v>262.9522373258157</c:v>
                </c:pt>
                <c:pt idx="28">
                  <c:v>301.980793401715</c:v>
                </c:pt>
                <c:pt idx="29">
                  <c:v>277.81815496909286</c:v>
                </c:pt>
                <c:pt idx="30">
                  <c:v>255.58886166563914</c:v>
                </c:pt>
                <c:pt idx="31">
                  <c:v>278.7671592485209</c:v>
                </c:pt>
                <c:pt idx="32">
                  <c:v>256.46193248248989</c:v>
                </c:pt>
                <c:pt idx="33">
                  <c:v>235.94143223311619</c:v>
                </c:pt>
                <c:pt idx="34">
                  <c:v>217.06285570477391</c:v>
                </c:pt>
                <c:pt idx="35">
                  <c:v>263.82701884444992</c:v>
                </c:pt>
                <c:pt idx="36">
                  <c:v>242.71720986194649</c:v>
                </c:pt>
                <c:pt idx="37">
                  <c:v>223.29647744646638</c:v>
                </c:pt>
                <c:pt idx="38">
                  <c:v>252.1636262919105</c:v>
                </c:pt>
                <c:pt idx="39">
                  <c:v>231.98704996294825</c:v>
                </c:pt>
                <c:pt idx="40">
                  <c:v>264.14645829515257</c:v>
                </c:pt>
                <c:pt idx="41">
                  <c:v>243.01108974026215</c:v>
                </c:pt>
                <c:pt idx="42">
                  <c:v>284.24478662966686</c:v>
                </c:pt>
                <c:pt idx="43">
                  <c:v>261.50127394356679</c:v>
                </c:pt>
                <c:pt idx="44">
                  <c:v>240.57755670714272</c:v>
                </c:pt>
                <c:pt idx="45">
                  <c:v>267.43970753711744</c:v>
                </c:pt>
                <c:pt idx="46">
                  <c:v>246.04083351287005</c:v>
                </c:pt>
                <c:pt idx="47">
                  <c:v>279.20290174541782</c:v>
                </c:pt>
                <c:pt idx="48">
                  <c:v>256.86280955538535</c:v>
                </c:pt>
                <c:pt idx="49">
                  <c:v>297.90253732898123</c:v>
                </c:pt>
                <c:pt idx="50">
                  <c:v>274.06621576509457</c:v>
                </c:pt>
                <c:pt idx="51">
                  <c:v>252.13712946946467</c:v>
                </c:pt>
                <c:pt idx="52">
                  <c:v>273.74384423717612</c:v>
                </c:pt>
                <c:pt idx="53">
                  <c:v>251.8405521206472</c:v>
                </c:pt>
                <c:pt idx="54">
                  <c:v>273.47099717652054</c:v>
                </c:pt>
                <c:pt idx="55">
                  <c:v>251.58953659702337</c:v>
                </c:pt>
                <c:pt idx="56">
                  <c:v>282.25667165359908</c:v>
                </c:pt>
                <c:pt idx="57">
                  <c:v>259.67223565177449</c:v>
                </c:pt>
                <c:pt idx="58">
                  <c:v>238.89486676560855</c:v>
                </c:pt>
                <c:pt idx="59">
                  <c:v>219.779974642691</c:v>
                </c:pt>
                <c:pt idx="60">
                  <c:v>202.19453815780213</c:v>
                </c:pt>
                <c:pt idx="61">
                  <c:v>186.0161797147905</c:v>
                </c:pt>
                <c:pt idx="62">
                  <c:v>171.13231361709776</c:v>
                </c:pt>
                <c:pt idx="63">
                  <c:v>160.61422359747914</c:v>
                </c:pt>
                <c:pt idx="64">
                  <c:v>147.76286517760894</c:v>
                </c:pt>
                <c:pt idx="65">
                  <c:v>135.93979310459349</c:v>
                </c:pt>
                <c:pt idx="66">
                  <c:v>125.06273025436688</c:v>
                </c:pt>
                <c:pt idx="67">
                  <c:v>115.05598281029033</c:v>
                </c:pt>
                <c:pt idx="68">
                  <c:v>105.84991350754225</c:v>
                </c:pt>
                <c:pt idx="69">
                  <c:v>97.380457025239551</c:v>
                </c:pt>
                <c:pt idx="70">
                  <c:v>93.39850737436484</c:v>
                </c:pt>
                <c:pt idx="71">
                  <c:v>85.925335526540451</c:v>
                </c:pt>
                <c:pt idx="72">
                  <c:v>79.050120745023989</c:v>
                </c:pt>
                <c:pt idx="73">
                  <c:v>72.725018197603873</c:v>
                </c:pt>
                <c:pt idx="74">
                  <c:v>66.906011300112269</c:v>
                </c:pt>
                <c:pt idx="75">
                  <c:v>61.552605403655129</c:v>
                </c:pt>
                <c:pt idx="76">
                  <c:v>56.627545991098671</c:v>
                </c:pt>
                <c:pt idx="77">
                  <c:v>56.541364845621466</c:v>
                </c:pt>
                <c:pt idx="78">
                  <c:v>52.017273959369874</c:v>
                </c:pt>
                <c:pt idx="79">
                  <c:v>47.855172890713739</c:v>
                </c:pt>
                <c:pt idx="80">
                  <c:v>44.026097449645071</c:v>
                </c:pt>
                <c:pt idx="81">
                  <c:v>40.503400981793753</c:v>
                </c:pt>
                <c:pt idx="82">
                  <c:v>37.262568933535952</c:v>
                </c:pt>
                <c:pt idx="83">
                  <c:v>34.281048254457644</c:v>
                </c:pt>
                <c:pt idx="84">
                  <c:v>31.538090449979514</c:v>
                </c:pt>
                <c:pt idx="85">
                  <c:v>29.014607191941749</c:v>
                </c:pt>
                <c:pt idx="86">
                  <c:v>26.693037482338273</c:v>
                </c:pt>
                <c:pt idx="87">
                  <c:v>24.557225445788706</c:v>
                </c:pt>
                <c:pt idx="88">
                  <c:v>22.592307900302149</c:v>
                </c:pt>
                <c:pt idx="89">
                  <c:v>20.784610923934203</c:v>
                </c:pt>
                <c:pt idx="90">
                  <c:v>19.121554697541434</c:v>
                </c:pt>
                <c:pt idx="91">
                  <c:v>17.591565961431048</c:v>
                </c:pt>
                <c:pt idx="92">
                  <c:v>16.183997476688909</c:v>
                </c:pt>
                <c:pt idx="93">
                  <c:v>14.889053930714759</c:v>
                </c:pt>
                <c:pt idx="94">
                  <c:v>13.697723771339037</c:v>
                </c:pt>
                <c:pt idx="95">
                  <c:v>12.601716495152715</c:v>
                </c:pt>
                <c:pt idx="96">
                  <c:v>11.593404953637783</c:v>
                </c:pt>
                <c:pt idx="97">
                  <c:v>10.665772275604924</c:v>
                </c:pt>
                <c:pt idx="98">
                  <c:v>9.8123630365699768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73.96557904345967</c:v>
                </c:pt>
                <c:pt idx="4">
                  <c:v>65.344598061067074</c:v>
                </c:pt>
                <c:pt idx="5">
                  <c:v>112.87267925908091</c:v>
                </c:pt>
                <c:pt idx="6">
                  <c:v>99.716921757980444</c:v>
                </c:pt>
                <c:pt idx="7">
                  <c:v>166.60131068514568</c:v>
                </c:pt>
                <c:pt idx="8">
                  <c:v>147.18326854132064</c:v>
                </c:pt>
                <c:pt idx="9">
                  <c:v>130.02847606311175</c:v>
                </c:pt>
                <c:pt idx="10">
                  <c:v>175.37751409242239</c:v>
                </c:pt>
                <c:pt idx="11">
                  <c:v>154.93657070655766</c:v>
                </c:pt>
                <c:pt idx="12">
                  <c:v>196.93579515412594</c:v>
                </c:pt>
                <c:pt idx="13">
                  <c:v>173.98214878601564</c:v>
                </c:pt>
                <c:pt idx="14">
                  <c:v>228.03488243965731</c:v>
                </c:pt>
                <c:pt idx="15">
                  <c:v>201.45651436280727</c:v>
                </c:pt>
                <c:pt idx="16">
                  <c:v>177.97596027858381</c:v>
                </c:pt>
                <c:pt idx="17">
                  <c:v>210.758899827764</c:v>
                </c:pt>
                <c:pt idx="18">
                  <c:v>186.19411590012706</c:v>
                </c:pt>
                <c:pt idx="19">
                  <c:v>216.09036624876722</c:v>
                </c:pt>
                <c:pt idx="20">
                  <c:v>190.90417880860284</c:v>
                </c:pt>
                <c:pt idx="21">
                  <c:v>239.67511558541182</c:v>
                </c:pt>
                <c:pt idx="22">
                  <c:v>211.74003226509424</c:v>
                </c:pt>
                <c:pt idx="23">
                  <c:v>187.06089346870866</c:v>
                </c:pt>
                <c:pt idx="24">
                  <c:v>218.92707246044787</c:v>
                </c:pt>
                <c:pt idx="25">
                  <c:v>193.41025568404635</c:v>
                </c:pt>
                <c:pt idx="26">
                  <c:v>230.75602420442775</c:v>
                </c:pt>
                <c:pt idx="27">
                  <c:v>203.86049628501507</c:v>
                </c:pt>
                <c:pt idx="28">
                  <c:v>244.12339007463464</c:v>
                </c:pt>
                <c:pt idx="29">
                  <c:v>215.66984275698232</c:v>
                </c:pt>
                <c:pt idx="30">
                  <c:v>190.53266899415553</c:v>
                </c:pt>
                <c:pt idx="31">
                  <c:v>214.82707023163465</c:v>
                </c:pt>
                <c:pt idx="32">
                  <c:v>189.78812494220679</c:v>
                </c:pt>
                <c:pt idx="33">
                  <c:v>167.66756782672255</c:v>
                </c:pt>
                <c:pt idx="34">
                  <c:v>148.12524919295788</c:v>
                </c:pt>
                <c:pt idx="35">
                  <c:v>199.21571577191597</c:v>
                </c:pt>
                <c:pt idx="36">
                  <c:v>175.99633563221195</c:v>
                </c:pt>
                <c:pt idx="37">
                  <c:v>155.48326614668017</c:v>
                </c:pt>
                <c:pt idx="38">
                  <c:v>187.17228130920674</c:v>
                </c:pt>
                <c:pt idx="39">
                  <c:v>165.35661112227282</c:v>
                </c:pt>
                <c:pt idx="40">
                  <c:v>200.14504407795957</c:v>
                </c:pt>
                <c:pt idx="41">
                  <c:v>176.8173470460415</c:v>
                </c:pt>
                <c:pt idx="42">
                  <c:v>220.88193828459654</c:v>
                </c:pt>
                <c:pt idx="43">
                  <c:v>195.13727415931922</c:v>
                </c:pt>
                <c:pt idx="44">
                  <c:v>172.39325253143511</c:v>
                </c:pt>
                <c:pt idx="45">
                  <c:v>201.44809482766271</c:v>
                </c:pt>
                <c:pt idx="46">
                  <c:v>177.96852207358361</c:v>
                </c:pt>
                <c:pt idx="47">
                  <c:v>213.5542088681602</c:v>
                </c:pt>
                <c:pt idx="48">
                  <c:v>188.66362060844327</c:v>
                </c:pt>
                <c:pt idx="49">
                  <c:v>232.32204883598479</c:v>
                </c:pt>
                <c:pt idx="50">
                  <c:v>205.2439945476691</c:v>
                </c:pt>
                <c:pt idx="51">
                  <c:v>181.32199465761076</c:v>
                </c:pt>
                <c:pt idx="52">
                  <c:v>204.7204988461387</c:v>
                </c:pt>
                <c:pt idx="53">
                  <c:v>180.85951445201266</c:v>
                </c:pt>
                <c:pt idx="54">
                  <c:v>204.31192253893164</c:v>
                </c:pt>
                <c:pt idx="55">
                  <c:v>180.49855933049548</c:v>
                </c:pt>
                <c:pt idx="56">
                  <c:v>213.60335221445209</c:v>
                </c:pt>
                <c:pt idx="57">
                  <c:v>188.70703610322266</c:v>
                </c:pt>
                <c:pt idx="58">
                  <c:v>166.71248417071257</c:v>
                </c:pt>
                <c:pt idx="59">
                  <c:v>147.28148431713643</c:v>
                </c:pt>
                <c:pt idx="60">
                  <c:v>130.11524440153264</c:v>
                </c:pt>
                <c:pt idx="61">
                  <c:v>114.94979768954393</c:v>
                </c:pt>
                <c:pt idx="62">
                  <c:v>101.55194381444392</c:v>
                </c:pt>
                <c:pt idx="63">
                  <c:v>93.099576232762232</c:v>
                </c:pt>
                <c:pt idx="64">
                  <c:v>82.248452148411246</c:v>
                </c:pt>
                <c:pt idx="65">
                  <c:v>72.662069523243673</c:v>
                </c:pt>
                <c:pt idx="66">
                  <c:v>64.193017734531125</c:v>
                </c:pt>
                <c:pt idx="67">
                  <c:v>56.711067451053722</c:v>
                </c:pt>
                <c:pt idx="68">
                  <c:v>50.101168085573825</c:v>
                </c:pt>
                <c:pt idx="69">
                  <c:v>44.261678652149605</c:v>
                </c:pt>
                <c:pt idx="70">
                  <c:v>43.163500901080504</c:v>
                </c:pt>
                <c:pt idx="71">
                  <c:v>38.132624036274784</c:v>
                </c:pt>
                <c:pt idx="72">
                  <c:v>33.688115781532474</c:v>
                </c:pt>
                <c:pt idx="73">
                  <c:v>29.761632554590015</c:v>
                </c:pt>
                <c:pt idx="74">
                  <c:v>26.292796488190504</c:v>
                </c:pt>
                <c:pt idx="75">
                  <c:v>23.228266994472548</c:v>
                </c:pt>
                <c:pt idx="76">
                  <c:v>20.520920542204191</c:v>
                </c:pt>
                <c:pt idx="77">
                  <c:v>22.86660479078451</c:v>
                </c:pt>
                <c:pt idx="78">
                  <c:v>20.201411499761775</c:v>
                </c:pt>
                <c:pt idx="79">
                  <c:v>17.846857035250583</c:v>
                </c:pt>
                <c:pt idx="80">
                  <c:v>15.76673521255826</c:v>
                </c:pt>
                <c:pt idx="81">
                  <c:v>13.929059821116796</c:v>
                </c:pt>
                <c:pt idx="82">
                  <c:v>12.305572769796608</c:v>
                </c:pt>
                <c:pt idx="83">
                  <c:v>10.87130955983063</c:v>
                </c:pt>
                <c:pt idx="84">
                  <c:v>9.6042154035889133</c:v>
                </c:pt>
                <c:pt idx="85">
                  <c:v>8.4848060862293782</c:v>
                </c:pt>
                <c:pt idx="86">
                  <c:v>7.4958683552654461</c:v>
                </c:pt>
                <c:pt idx="87">
                  <c:v>6.6221952309153718</c:v>
                </c:pt>
                <c:pt idx="88">
                  <c:v>5.8503521670779586</c:v>
                </c:pt>
                <c:pt idx="89">
                  <c:v>5.1684704671720603</c:v>
                </c:pt>
                <c:pt idx="90">
                  <c:v>4.56606477817762</c:v>
                </c:pt>
                <c:pt idx="91">
                  <c:v>4.0338718564685507</c:v>
                </c:pt>
                <c:pt idx="92">
                  <c:v>3.5637081261259427</c:v>
                </c:pt>
                <c:pt idx="93">
                  <c:v>3.1483438393936223</c:v>
                </c:pt>
                <c:pt idx="94">
                  <c:v>2.7813919042306776</c:v>
                </c:pt>
                <c:pt idx="95">
                  <c:v>2.4572096694527343</c:v>
                </c:pt>
                <c:pt idx="96">
                  <c:v>2.17081215720374</c:v>
                </c:pt>
                <c:pt idx="97">
                  <c:v>1.917795408526574</c:v>
                </c:pt>
                <c:pt idx="98">
                  <c:v>1.6942687633107902</c:v>
                </c:pt>
                <c:pt idx="99">
                  <c:v>1.4967950332804747</c:v>
                </c:pt>
                <c:pt idx="100">
                  <c:v>1.3223376480571563</c:v>
                </c:pt>
                <c:pt idx="101">
                  <c:v>1.1682139615582738</c:v>
                </c:pt>
                <c:pt idx="102">
                  <c:v>1.032054000719707</c:v>
                </c:pt>
                <c:pt idx="103">
                  <c:v>0.91176402221796338</c:v>
                </c:pt>
                <c:pt idx="104">
                  <c:v>0.80549431680063155</c:v>
                </c:pt>
                <c:pt idx="105">
                  <c:v>0.71161076614954544</c:v>
                </c:pt>
                <c:pt idx="106">
                  <c:v>0.62866971490412138</c:v>
                </c:pt>
                <c:pt idx="107">
                  <c:v>0.5553957714498271</c:v>
                </c:pt>
                <c:pt idx="108">
                  <c:v>0.49066219611261624</c:v>
                </c:pt>
                <c:pt idx="109">
                  <c:v>0.43347357518692259</c:v>
                </c:pt>
                <c:pt idx="110">
                  <c:v>0.38295051437426447</c:v>
                </c:pt>
                <c:pt idx="111">
                  <c:v>0.33831611626216157</c:v>
                </c:pt>
                <c:pt idx="112">
                  <c:v>0.29888403390640383</c:v>
                </c:pt>
                <c:pt idx="113">
                  <c:v>0.26404791681558887</c:v>
                </c:pt>
                <c:pt idx="114">
                  <c:v>0.23327208704793351</c:v>
                </c:pt>
                <c:pt idx="115">
                  <c:v>0.20608330204590375</c:v>
                </c:pt>
                <c:pt idx="116">
                  <c:v>0.1820634775450706</c:v>
                </c:pt>
                <c:pt idx="117">
                  <c:v>0.16084325865674026</c:v>
                </c:pt>
                <c:pt idx="118">
                  <c:v>0.14209634026634849</c:v>
                </c:pt>
                <c:pt idx="119">
                  <c:v>0.12553444941190114</c:v>
                </c:pt>
                <c:pt idx="120">
                  <c:v>0.11090291248606646</c:v>
                </c:pt>
                <c:pt idx="121">
                  <c:v>9.7976739098407858E-2</c:v>
                </c:pt>
                <c:pt idx="122">
                  <c:v>8.6557162378972943E-2</c:v>
                </c:pt>
                <c:pt idx="123">
                  <c:v>7.6468582523192372E-2</c:v>
                </c:pt>
                <c:pt idx="124">
                  <c:v>6.7555866578717497E-2</c:v>
                </c:pt>
                <c:pt idx="125">
                  <c:v>5.9681962952789325E-2</c:v>
                </c:pt>
                <c:pt idx="126">
                  <c:v>5.2725793958214924E-2</c:v>
                </c:pt>
                <c:pt idx="127">
                  <c:v>4.6580393991451412E-2</c:v>
                </c:pt>
                <c:pt idx="128">
                  <c:v>4.1151264713402927E-2</c:v>
                </c:pt>
                <c:pt idx="129">
                  <c:v>3.6354921940405738E-2</c:v>
                </c:pt>
                <c:pt idx="130">
                  <c:v>3.2117611900820256E-2</c:v>
                </c:pt>
                <c:pt idx="131">
                  <c:v>2.8374177116998058E-2</c:v>
                </c:pt>
                <c:pt idx="132">
                  <c:v>2.506705447319434E-2</c:v>
                </c:pt>
                <c:pt idx="133">
                  <c:v>2.2145390062630711E-2</c:v>
                </c:pt>
                <c:pt idx="134">
                  <c:v>1.9564257202636062E-2</c:v>
                </c:pt>
                <c:pt idx="135">
                  <c:v>1.7283965593217824E-2</c:v>
                </c:pt>
                <c:pt idx="136">
                  <c:v>1.5269450995935909E-2</c:v>
                </c:pt>
                <c:pt idx="137">
                  <c:v>1.3489736048119531E-2</c:v>
                </c:pt>
                <c:pt idx="138">
                  <c:v>1.1917453921321017E-2</c:v>
                </c:pt>
                <c:pt idx="139">
                  <c:v>1.0528427499262159E-2</c:v>
                </c:pt>
                <c:pt idx="140">
                  <c:v>9.3012976042564366E-3</c:v>
                </c:pt>
                <c:pt idx="141">
                  <c:v>8.2171945553131728E-3</c:v>
                </c:pt>
                <c:pt idx="142">
                  <c:v>7.259448007444584E-3</c:v>
                </c:pt>
                <c:pt idx="143">
                  <c:v>6.4133306103499764E-3</c:v>
                </c:pt>
                <c:pt idx="144">
                  <c:v>5.6658315446948921E-3</c:v>
                </c:pt>
                <c:pt idx="145">
                  <c:v>5.005456453633211E-3</c:v>
                </c:pt>
                <c:pt idx="146">
                  <c:v>4.4220506931022001E-3</c:v>
                </c:pt>
                <c:pt idx="147">
                  <c:v>3.9066431829952279E-3</c:v>
                </c:pt>
                <c:pt idx="148">
                  <c:v>3.4513084580983021E-3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346.21715070777054</c:v>
                </c:pt>
                <c:pt idx="4">
                  <c:v>349.30295213578216</c:v>
                </c:pt>
                <c:pt idx="5">
                  <c:v>347.6026347527432</c:v>
                </c:pt>
                <c:pt idx="6">
                  <c:v>352.32417401473515</c:v>
                </c:pt>
                <c:pt idx="7">
                  <c:v>356.11545252338658</c:v>
                </c:pt>
                <c:pt idx="8">
                  <c:v>357.14273435187363</c:v>
                </c:pt>
                <c:pt idx="9">
                  <c:v>362.39689762182724</c:v>
                </c:pt>
                <c:pt idx="10">
                  <c:v>362.3438472550755</c:v>
                </c:pt>
                <c:pt idx="11">
                  <c:v>368.19895087718487</c:v>
                </c:pt>
                <c:pt idx="12">
                  <c:v>368.77890685434647</c:v>
                </c:pt>
                <c:pt idx="13">
                  <c:v>374.78097653667476</c:v>
                </c:pt>
                <c:pt idx="14">
                  <c:v>379.37834051630796</c:v>
                </c:pt>
                <c:pt idx="15">
                  <c:v>380.8705080115127</c:v>
                </c:pt>
                <c:pt idx="16">
                  <c:v>386.14898412290864</c:v>
                </c:pt>
                <c:pt idx="17">
                  <c:v>386.50037178263847</c:v>
                </c:pt>
                <c:pt idx="18">
                  <c:v>391.53992469246612</c:v>
                </c:pt>
                <c:pt idx="19">
                  <c:v>391.82842449769248</c:v>
                </c:pt>
                <c:pt idx="20">
                  <c:v>396.49885429939422</c:v>
                </c:pt>
                <c:pt idx="21">
                  <c:v>399.8048596653847</c:v>
                </c:pt>
                <c:pt idx="22">
                  <c:v>400.13829803121337</c:v>
                </c:pt>
                <c:pt idx="23">
                  <c:v>404.09137077110984</c:v>
                </c:pt>
                <c:pt idx="24">
                  <c:v>403.2060151285923</c:v>
                </c:pt>
                <c:pt idx="25">
                  <c:v>407.06429981945945</c:v>
                </c:pt>
                <c:pt idx="26">
                  <c:v>405.41321490930125</c:v>
                </c:pt>
                <c:pt idx="27">
                  <c:v>409.58252435503493</c:v>
                </c:pt>
                <c:pt idx="28">
                  <c:v>412.35319914605634</c:v>
                </c:pt>
                <c:pt idx="29">
                  <c:v>412.31902249158742</c:v>
                </c:pt>
                <c:pt idx="30">
                  <c:v>415.42215657546365</c:v>
                </c:pt>
                <c:pt idx="31">
                  <c:v>413.0878615227661</c:v>
                </c:pt>
                <c:pt idx="32">
                  <c:v>416.61607860406775</c:v>
                </c:pt>
                <c:pt idx="33">
                  <c:v>418.79945614280905</c:v>
                </c:pt>
                <c:pt idx="34">
                  <c:v>419.87721978419813</c:v>
                </c:pt>
                <c:pt idx="35">
                  <c:v>415.0144352801849</c:v>
                </c:pt>
                <c:pt idx="36">
                  <c:v>417.71303182563508</c:v>
                </c:pt>
                <c:pt idx="37">
                  <c:v>419.21687797712025</c:v>
                </c:pt>
                <c:pt idx="38">
                  <c:v>416.44091551028293</c:v>
                </c:pt>
                <c:pt idx="39">
                  <c:v>418.3040578391865</c:v>
                </c:pt>
                <c:pt idx="40">
                  <c:v>415.38234005295806</c:v>
                </c:pt>
                <c:pt idx="41">
                  <c:v>417.7790944262714</c:v>
                </c:pt>
                <c:pt idx="42">
                  <c:v>419.03905367971009</c:v>
                </c:pt>
                <c:pt idx="43">
                  <c:v>417.68731148673862</c:v>
                </c:pt>
                <c:pt idx="44">
                  <c:v>419.74979321461257</c:v>
                </c:pt>
                <c:pt idx="45">
                  <c:v>417.4488694008686</c:v>
                </c:pt>
                <c:pt idx="46">
                  <c:v>419.64107355540023</c:v>
                </c:pt>
                <c:pt idx="47">
                  <c:v>417.20981780551983</c:v>
                </c:pt>
                <c:pt idx="48">
                  <c:v>419.63939646443441</c:v>
                </c:pt>
                <c:pt idx="49">
                  <c:v>420.90710367377966</c:v>
                </c:pt>
                <c:pt idx="50">
                  <c:v>419.54232978518525</c:v>
                </c:pt>
                <c:pt idx="51">
                  <c:v>421.57678712277823</c:v>
                </c:pt>
                <c:pt idx="52">
                  <c:v>419.29774270926964</c:v>
                </c:pt>
                <c:pt idx="53">
                  <c:v>421.39845995118117</c:v>
                </c:pt>
                <c:pt idx="54">
                  <c:v>419.17460013411392</c:v>
                </c:pt>
                <c:pt idx="55">
                  <c:v>421.32102277760902</c:v>
                </c:pt>
                <c:pt idx="56">
                  <c:v>422.34365897992888</c:v>
                </c:pt>
                <c:pt idx="57">
                  <c:v>421.06056880763117</c:v>
                </c:pt>
                <c:pt idx="58">
                  <c:v>422.47881298681614</c:v>
                </c:pt>
                <c:pt idx="59">
                  <c:v>422.90304767127816</c:v>
                </c:pt>
                <c:pt idx="60">
                  <c:v>422.52205010616086</c:v>
                </c:pt>
                <c:pt idx="61">
                  <c:v>421.49603098597152</c:v>
                </c:pt>
                <c:pt idx="62">
                  <c:v>419.96057163217461</c:v>
                </c:pt>
                <c:pt idx="63">
                  <c:v>418.03004414917228</c:v>
                </c:pt>
                <c:pt idx="64">
                  <c:v>415.53637151705152</c:v>
                </c:pt>
                <c:pt idx="65">
                  <c:v>413.4782161327098</c:v>
                </c:pt>
                <c:pt idx="66">
                  <c:v>411.19167037105206</c:v>
                </c:pt>
                <c:pt idx="67">
                  <c:v>408.74407560943882</c:v>
                </c:pt>
                <c:pt idx="68">
                  <c:v>406.19131419137312</c:v>
                </c:pt>
                <c:pt idx="69">
                  <c:v>403.57947304673451</c:v>
                </c:pt>
                <c:pt idx="70">
                  <c:v>400.94628270144489</c:v>
                </c:pt>
                <c:pt idx="71">
                  <c:v>398.04163869694884</c:v>
                </c:pt>
                <c:pt idx="72">
                  <c:v>395.86570107489973</c:v>
                </c:pt>
                <c:pt idx="73">
                  <c:v>393.66130618693222</c:v>
                </c:pt>
                <c:pt idx="74">
                  <c:v>391.45614143959659</c:v>
                </c:pt>
                <c:pt idx="75">
                  <c:v>389.27252493282771</c:v>
                </c:pt>
                <c:pt idx="76">
                  <c:v>387.12822384416012</c:v>
                </c:pt>
                <c:pt idx="77">
                  <c:v>385.03715962880773</c:v>
                </c:pt>
                <c:pt idx="78">
                  <c:v>382.72929279337905</c:v>
                </c:pt>
                <c:pt idx="79">
                  <c:v>381.18817042909177</c:v>
                </c:pt>
                <c:pt idx="80">
                  <c:v>379.64285986505661</c:v>
                </c:pt>
                <c:pt idx="81">
                  <c:v>378.10970952723784</c:v>
                </c:pt>
                <c:pt idx="82">
                  <c:v>376.60177064058576</c:v>
                </c:pt>
                <c:pt idx="83">
                  <c:v>375.12930635917132</c:v>
                </c:pt>
                <c:pt idx="84">
                  <c:v>373.70023004902157</c:v>
                </c:pt>
                <c:pt idx="85">
                  <c:v>372.3204820765186</c:v>
                </c:pt>
                <c:pt idx="86">
                  <c:v>370.99435325705394</c:v>
                </c:pt>
                <c:pt idx="87">
                  <c:v>369.72476207116853</c:v>
                </c:pt>
                <c:pt idx="88">
                  <c:v>368.51349183992437</c:v>
                </c:pt>
                <c:pt idx="89">
                  <c:v>367.36139325131256</c:v>
                </c:pt>
                <c:pt idx="90">
                  <c:v>366.26855693071275</c:v>
                </c:pt>
                <c:pt idx="91">
                  <c:v>365.23446013815624</c:v>
                </c:pt>
                <c:pt idx="92">
                  <c:v>364.25809114235813</c:v>
                </c:pt>
                <c:pt idx="93">
                  <c:v>363.33805435647531</c:v>
                </c:pt>
                <c:pt idx="94">
                  <c:v>362.47265891483647</c:v>
                </c:pt>
                <c:pt idx="95">
                  <c:v>361.65999301603256</c:v>
                </c:pt>
                <c:pt idx="96">
                  <c:v>360.8979860492459</c:v>
                </c:pt>
                <c:pt idx="97">
                  <c:v>360.1844602518218</c:v>
                </c:pt>
                <c:pt idx="98">
                  <c:v>359.5171734118569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64.461922602505879</c:v>
                </c:pt>
                <c:pt idx="4">
                  <c:v>59.130685939784499</c:v>
                </c:pt>
                <c:pt idx="5">
                  <c:v>110.89936241571951</c:v>
                </c:pt>
                <c:pt idx="6">
                  <c:v>101.72757971186132</c:v>
                </c:pt>
                <c:pt idx="7">
                  <c:v>168.38296494407803</c:v>
                </c:pt>
                <c:pt idx="8">
                  <c:v>154.45707815936237</c:v>
                </c:pt>
                <c:pt idx="9">
                  <c:v>141.68291312277682</c:v>
                </c:pt>
                <c:pt idx="10">
                  <c:v>186.19769231632239</c:v>
                </c:pt>
                <c:pt idx="11">
                  <c:v>170.79846244984762</c:v>
                </c:pt>
                <c:pt idx="12">
                  <c:v>210.11404101567729</c:v>
                </c:pt>
                <c:pt idx="13">
                  <c:v>192.73684167704357</c:v>
                </c:pt>
                <c:pt idx="14">
                  <c:v>249.99623946323021</c:v>
                </c:pt>
                <c:pt idx="15">
                  <c:v>229.32063650941703</c:v>
                </c:pt>
                <c:pt idx="16">
                  <c:v>210.35498150690734</c:v>
                </c:pt>
                <c:pt idx="17">
                  <c:v>240.78525259395721</c:v>
                </c:pt>
                <c:pt idx="18">
                  <c:v>220.87143192827276</c:v>
                </c:pt>
                <c:pt idx="19">
                  <c:v>247.95433813870051</c:v>
                </c:pt>
                <c:pt idx="20">
                  <c:v>227.44760788932277</c:v>
                </c:pt>
                <c:pt idx="21">
                  <c:v>278.5244471779734</c:v>
                </c:pt>
                <c:pt idx="22">
                  <c:v>255.48945715113706</c:v>
                </c:pt>
                <c:pt idx="23">
                  <c:v>234.3595450121222</c:v>
                </c:pt>
                <c:pt idx="24">
                  <c:v>262.64773980208378</c:v>
                </c:pt>
                <c:pt idx="25">
                  <c:v>240.92581151818641</c:v>
                </c:pt>
                <c:pt idx="26">
                  <c:v>277.55900736371206</c:v>
                </c:pt>
                <c:pt idx="27">
                  <c:v>254.6038627390239</c:v>
                </c:pt>
                <c:pt idx="28">
                  <c:v>296.2214681249834</c:v>
                </c:pt>
                <c:pt idx="29">
                  <c:v>271.72286976807254</c:v>
                </c:pt>
                <c:pt idx="30">
                  <c:v>249.25039505862134</c:v>
                </c:pt>
                <c:pt idx="31">
                  <c:v>285.06966850148865</c:v>
                </c:pt>
                <c:pt idx="32">
                  <c:v>261.49336474281228</c:v>
                </c:pt>
                <c:pt idx="33">
                  <c:v>239.86690749654542</c:v>
                </c:pt>
                <c:pt idx="34">
                  <c:v>220.02903732775417</c:v>
                </c:pt>
                <c:pt idx="35">
                  <c:v>269.74359918447101</c:v>
                </c:pt>
                <c:pt idx="36">
                  <c:v>247.43481738821148</c:v>
                </c:pt>
                <c:pt idx="37">
                  <c:v>226.97105340419213</c:v>
                </c:pt>
                <c:pt idx="38">
                  <c:v>252.70271847411058</c:v>
                </c:pt>
                <c:pt idx="39">
                  <c:v>231.80327981160059</c:v>
                </c:pt>
                <c:pt idx="40">
                  <c:v>263.12548756269621</c:v>
                </c:pt>
                <c:pt idx="41">
                  <c:v>241.36404779241929</c:v>
                </c:pt>
                <c:pt idx="42">
                  <c:v>285.3311233811902</c:v>
                </c:pt>
                <c:pt idx="43">
                  <c:v>261.73319634812111</c:v>
                </c:pt>
                <c:pt idx="44">
                  <c:v>240.08690415130542</c:v>
                </c:pt>
                <c:pt idx="45">
                  <c:v>264.32613145601982</c:v>
                </c:pt>
                <c:pt idx="46">
                  <c:v>242.46539404638406</c:v>
                </c:pt>
                <c:pt idx="47">
                  <c:v>269.68804141967701</c:v>
                </c:pt>
                <c:pt idx="48">
                  <c:v>247.38385445367715</c:v>
                </c:pt>
                <c:pt idx="49">
                  <c:v>290.87188736057493</c:v>
                </c:pt>
                <c:pt idx="50">
                  <c:v>266.81571889017653</c:v>
                </c:pt>
                <c:pt idx="51">
                  <c:v>244.74908349816337</c:v>
                </c:pt>
                <c:pt idx="52">
                  <c:v>267.75595138152295</c:v>
                </c:pt>
                <c:pt idx="53">
                  <c:v>245.611555325121</c:v>
                </c:pt>
                <c:pt idx="54">
                  <c:v>268.54709363531862</c:v>
                </c:pt>
                <c:pt idx="55">
                  <c:v>246.33726722222573</c:v>
                </c:pt>
                <c:pt idx="56">
                  <c:v>278.75944858590702</c:v>
                </c:pt>
                <c:pt idx="57">
                  <c:v>255.70502308350333</c:v>
                </c:pt>
                <c:pt idx="58">
                  <c:v>234.5572828538038</c:v>
                </c:pt>
                <c:pt idx="59">
                  <c:v>215.15853805418936</c:v>
                </c:pt>
                <c:pt idx="60">
                  <c:v>197.36414036851693</c:v>
                </c:pt>
                <c:pt idx="61">
                  <c:v>181.0414044252017</c:v>
                </c:pt>
                <c:pt idx="62">
                  <c:v>166.06861841796766</c:v>
                </c:pt>
                <c:pt idx="63">
                  <c:v>162.37004938286128</c:v>
                </c:pt>
                <c:pt idx="64">
                  <c:v>148.94145269741054</c:v>
                </c:pt>
                <c:pt idx="65">
                  <c:v>136.62345005085979</c:v>
                </c:pt>
                <c:pt idx="66">
                  <c:v>125.32419125602031</c:v>
                </c:pt>
                <c:pt idx="67">
                  <c:v>114.95942247197493</c:v>
                </c:pt>
                <c:pt idx="68">
                  <c:v>105.45185795847027</c:v>
                </c:pt>
                <c:pt idx="69">
                  <c:v>96.730603788517399</c:v>
                </c:pt>
                <c:pt idx="70">
                  <c:v>99.39378660498646</c:v>
                </c:pt>
                <c:pt idx="71">
                  <c:v>91.173557083402031</c:v>
                </c:pt>
                <c:pt idx="72">
                  <c:v>83.633170595226488</c:v>
                </c:pt>
                <c:pt idx="73">
                  <c:v>76.716401636188778</c:v>
                </c:pt>
                <c:pt idx="74">
                  <c:v>70.371674756773473</c:v>
                </c:pt>
                <c:pt idx="75">
                  <c:v>64.551679985692417</c:v>
                </c:pt>
                <c:pt idx="76">
                  <c:v>59.213020059241458</c:v>
                </c:pt>
                <c:pt idx="77">
                  <c:v>64.979044208998033</c:v>
                </c:pt>
                <c:pt idx="78">
                  <c:v>59.60503969889772</c:v>
                </c:pt>
                <c:pt idx="79">
                  <c:v>54.675485008368305</c:v>
                </c:pt>
                <c:pt idx="80">
                  <c:v>50.15362251248682</c:v>
                </c:pt>
                <c:pt idx="81">
                  <c:v>46.005734576292006</c:v>
                </c:pt>
                <c:pt idx="82">
                  <c:v>42.200892136500698</c:v>
                </c:pt>
                <c:pt idx="83">
                  <c:v>38.710724076435469</c:v>
                </c:pt>
                <c:pt idx="84">
                  <c:v>35.509205674488811</c:v>
                </c:pt>
                <c:pt idx="85">
                  <c:v>32.572464548672777</c:v>
                </c:pt>
                <c:pt idx="86">
                  <c:v>29.878602650263836</c:v>
                </c:pt>
                <c:pt idx="87">
                  <c:v>27.40753297922398</c:v>
                </c:pt>
                <c:pt idx="88">
                  <c:v>25.140829803853531</c:v>
                </c:pt>
                <c:pt idx="89">
                  <c:v>23.061591267826188</c:v>
                </c:pt>
                <c:pt idx="90">
                  <c:v>21.154313360124583</c:v>
                </c:pt>
                <c:pt idx="91">
                  <c:v>19.404774308122917</c:v>
                </c:pt>
                <c:pt idx="92">
                  <c:v>17.799928531784293</c:v>
                </c:pt>
                <c:pt idx="93">
                  <c:v>16.327809368233623</c:v>
                </c:pt>
                <c:pt idx="94">
                  <c:v>14.97743984136399</c:v>
                </c:pt>
                <c:pt idx="95">
                  <c:v>13.738750811122754</c:v>
                </c:pt>
                <c:pt idx="96">
                  <c:v>12.602505892150953</c:v>
                </c:pt>
                <c:pt idx="97">
                  <c:v>11.560232581925707</c:v>
                </c:pt>
                <c:pt idx="98">
                  <c:v>10.604159084857024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69.244771894735337</c:v>
                </c:pt>
                <c:pt idx="4">
                  <c:v>60.827733804002328</c:v>
                </c:pt>
                <c:pt idx="5">
                  <c:v>114.29672766297629</c:v>
                </c:pt>
                <c:pt idx="6">
                  <c:v>100.40340569712616</c:v>
                </c:pt>
                <c:pt idx="7">
                  <c:v>168.83734216958729</c:v>
                </c:pt>
                <c:pt idx="8">
                  <c:v>148.31434380748877</c:v>
                </c:pt>
                <c:pt idx="9">
                  <c:v>130.28601550094959</c:v>
                </c:pt>
                <c:pt idx="10">
                  <c:v>174.85384506124697</c:v>
                </c:pt>
                <c:pt idx="11">
                  <c:v>153.59951157266281</c:v>
                </c:pt>
                <c:pt idx="12">
                  <c:v>192.33513416133076</c:v>
                </c:pt>
                <c:pt idx="13">
                  <c:v>168.95586514036879</c:v>
                </c:pt>
                <c:pt idx="14">
                  <c:v>227.04904142432986</c:v>
                </c:pt>
                <c:pt idx="15">
                  <c:v>199.4501284979043</c:v>
                </c:pt>
                <c:pt idx="16">
                  <c:v>175.20599738399864</c:v>
                </c:pt>
                <c:pt idx="17">
                  <c:v>205.28488081131874</c:v>
                </c:pt>
                <c:pt idx="18">
                  <c:v>180.33150723580658</c:v>
                </c:pt>
                <c:pt idx="19">
                  <c:v>207.12591364100797</c:v>
                </c:pt>
                <c:pt idx="20">
                  <c:v>181.94875358992851</c:v>
                </c:pt>
                <c:pt idx="21">
                  <c:v>234.90500220695677</c:v>
                </c:pt>
                <c:pt idx="22">
                  <c:v>206.35115911992361</c:v>
                </c:pt>
                <c:pt idx="23">
                  <c:v>181.26817424101236</c:v>
                </c:pt>
                <c:pt idx="24">
                  <c:v>210.44172467349156</c:v>
                </c:pt>
                <c:pt idx="25">
                  <c:v>184.86151169872693</c:v>
                </c:pt>
                <c:pt idx="26">
                  <c:v>223.14579245441078</c:v>
                </c:pt>
                <c:pt idx="27">
                  <c:v>196.02133838398905</c:v>
                </c:pt>
                <c:pt idx="28">
                  <c:v>239.51848111553866</c:v>
                </c:pt>
                <c:pt idx="29">
                  <c:v>210.40384727648512</c:v>
                </c:pt>
                <c:pt idx="30">
                  <c:v>184.82823848315766</c:v>
                </c:pt>
                <c:pt idx="31">
                  <c:v>222.98180697872255</c:v>
                </c:pt>
                <c:pt idx="32">
                  <c:v>195.87728613874444</c:v>
                </c:pt>
                <c:pt idx="33">
                  <c:v>172.06745135373635</c:v>
                </c:pt>
                <c:pt idx="34">
                  <c:v>151.15181754355604</c:v>
                </c:pt>
                <c:pt idx="35">
                  <c:v>205.72916390428611</c:v>
                </c:pt>
                <c:pt idx="36">
                  <c:v>180.72178556257643</c:v>
                </c:pt>
                <c:pt idx="37">
                  <c:v>158.75417542707189</c:v>
                </c:pt>
                <c:pt idx="38">
                  <c:v>187.26180296382771</c:v>
                </c:pt>
                <c:pt idx="39">
                  <c:v>164.49922197241403</c:v>
                </c:pt>
                <c:pt idx="40">
                  <c:v>198.74314750973815</c:v>
                </c:pt>
                <c:pt idx="41">
                  <c:v>174.58495336614794</c:v>
                </c:pt>
                <c:pt idx="42">
                  <c:v>222.03536054378833</c:v>
                </c:pt>
                <c:pt idx="43">
                  <c:v>195.0458848613824</c:v>
                </c:pt>
                <c:pt idx="44">
                  <c:v>171.3371109366928</c:v>
                </c:pt>
                <c:pt idx="45">
                  <c:v>197.87726205515119</c:v>
                </c:pt>
                <c:pt idx="46">
                  <c:v>173.82432049098387</c:v>
                </c:pt>
                <c:pt idx="47">
                  <c:v>203.4782236141572</c:v>
                </c:pt>
                <c:pt idx="48">
                  <c:v>178.7444579892427</c:v>
                </c:pt>
                <c:pt idx="49">
                  <c:v>225.70947070968904</c:v>
                </c:pt>
                <c:pt idx="50">
                  <c:v>198.27338910499128</c:v>
                </c:pt>
                <c:pt idx="51">
                  <c:v>174.17229637538517</c:v>
                </c:pt>
                <c:pt idx="52">
                  <c:v>199.45820867225325</c:v>
                </c:pt>
                <c:pt idx="53">
                  <c:v>175.21309537393981</c:v>
                </c:pt>
                <c:pt idx="54">
                  <c:v>200.37249350120462</c:v>
                </c:pt>
                <c:pt idx="55">
                  <c:v>176.01624444461669</c:v>
                </c:pt>
                <c:pt idx="56">
                  <c:v>211.33300693522742</c:v>
                </c:pt>
                <c:pt idx="57">
                  <c:v>185.64445427587214</c:v>
                </c:pt>
                <c:pt idx="58">
                  <c:v>163.07846986698766</c:v>
                </c:pt>
                <c:pt idx="59">
                  <c:v>143.25549038291123</c:v>
                </c:pt>
                <c:pt idx="60">
                  <c:v>125.84209026235607</c:v>
                </c:pt>
                <c:pt idx="61">
                  <c:v>110.54537343923018</c:v>
                </c:pt>
                <c:pt idx="62">
                  <c:v>97.108046785792993</c:v>
                </c:pt>
                <c:pt idx="63">
                  <c:v>96.084634879263263</c:v>
                </c:pt>
                <c:pt idx="64">
                  <c:v>84.405081180359076</c:v>
                </c:pt>
                <c:pt idx="65">
                  <c:v>74.14523391814997</c:v>
                </c:pt>
                <c:pt idx="66">
                  <c:v>65.132520884968244</c:v>
                </c:pt>
                <c:pt idx="67">
                  <c:v>57.215346862536052</c:v>
                </c:pt>
                <c:pt idx="68">
                  <c:v>50.260543767097133</c:v>
                </c:pt>
                <c:pt idx="69">
                  <c:v>44.151130741782879</c:v>
                </c:pt>
                <c:pt idx="70">
                  <c:v>50.238672901964279</c:v>
                </c:pt>
                <c:pt idx="71">
                  <c:v>44.131918386453194</c:v>
                </c:pt>
                <c:pt idx="72">
                  <c:v>38.767469520326756</c:v>
                </c:pt>
                <c:pt idx="73">
                  <c:v>34.055095449256555</c:v>
                </c:pt>
                <c:pt idx="74">
                  <c:v>29.915533317176887</c:v>
                </c:pt>
                <c:pt idx="75">
                  <c:v>26.279155052864713</c:v>
                </c:pt>
                <c:pt idx="76">
                  <c:v>23.084796215081344</c:v>
                </c:pt>
                <c:pt idx="77">
                  <c:v>31.733053578613013</c:v>
                </c:pt>
                <c:pt idx="78">
                  <c:v>27.875746905518685</c:v>
                </c:pt>
                <c:pt idx="79">
                  <c:v>24.487314579276557</c:v>
                </c:pt>
                <c:pt idx="80">
                  <c:v>21.51076264743023</c:v>
                </c:pt>
                <c:pt idx="81">
                  <c:v>18.896025049054188</c:v>
                </c:pt>
                <c:pt idx="82">
                  <c:v>16.599121495914943</c:v>
                </c:pt>
                <c:pt idx="83">
                  <c:v>14.581417717264129</c:v>
                </c:pt>
                <c:pt idx="84">
                  <c:v>12.808975625467266</c:v>
                </c:pt>
                <c:pt idx="85">
                  <c:v>11.251982472154189</c:v>
                </c:pt>
                <c:pt idx="86">
                  <c:v>9.8842493932098918</c:v>
                </c:pt>
                <c:pt idx="87">
                  <c:v>8.6827709080554385</c:v>
                </c:pt>
                <c:pt idx="88">
                  <c:v>7.6273379639291896</c:v>
                </c:pt>
                <c:pt idx="89">
                  <c:v>6.7001980165136503</c:v>
                </c:pt>
                <c:pt idx="90">
                  <c:v>5.8857564294118676</c:v>
                </c:pt>
                <c:pt idx="91">
                  <c:v>5.1703141699666757</c:v>
                </c:pt>
                <c:pt idx="92">
                  <c:v>4.5418373894261528</c:v>
                </c:pt>
                <c:pt idx="93">
                  <c:v>3.989755011758275</c:v>
                </c:pt>
                <c:pt idx="94">
                  <c:v>3.5047809265275092</c:v>
                </c:pt>
                <c:pt idx="95">
                  <c:v>3.078757795090211</c:v>
                </c:pt>
                <c:pt idx="96">
                  <c:v>2.7045198429050332</c:v>
                </c:pt>
                <c:pt idx="97">
                  <c:v>2.3757723301039166</c:v>
                </c:pt>
                <c:pt idx="98">
                  <c:v>2.0869856730001395</c:v>
                </c:pt>
                <c:pt idx="99">
                  <c:v>1.8333024356409331</c:v>
                </c:pt>
                <c:pt idx="100">
                  <c:v>1.6104556269882706</c:v>
                </c:pt>
                <c:pt idx="101">
                  <c:v>1.4146969294738638</c:v>
                </c:pt>
                <c:pt idx="102">
                  <c:v>1.2427336517216285</c:v>
                </c:pt>
                <c:pt idx="103">
                  <c:v>1.0916733449727236</c:v>
                </c:pt>
                <c:pt idx="104">
                  <c:v>0.95897515165291936</c:v>
                </c:pt>
                <c:pt idx="105">
                  <c:v>0.84240706775772523</c:v>
                </c:pt>
                <c:pt idx="106">
                  <c:v>0.74000840020202241</c:v>
                </c:pt>
                <c:pt idx="107">
                  <c:v>0.65005678766105623</c:v>
                </c:pt>
                <c:pt idx="108">
                  <c:v>0.57103923018826375</c:v>
                </c:pt>
                <c:pt idx="109">
                  <c:v>0.50162664032365767</c:v>
                </c:pt>
                <c:pt idx="110">
                  <c:v>0.44065148763849632</c:v>
                </c:pt>
                <c:pt idx="111">
                  <c:v>0.38708816069404889</c:v>
                </c:pt>
                <c:pt idx="112">
                  <c:v>0.34003571609958116</c:v>
                </c:pt>
                <c:pt idx="113">
                  <c:v>0.29870272450606772</c:v>
                </c:pt>
                <c:pt idx="114">
                  <c:v>0.26239395864291593</c:v>
                </c:pt>
                <c:pt idx="115">
                  <c:v>0.23049869948843288</c:v>
                </c:pt>
                <c:pt idx="116">
                  <c:v>0.20248046388202653</c:v>
                </c:pt>
                <c:pt idx="117">
                  <c:v>0.17786798079499819</c:v>
                </c:pt>
                <c:pt idx="118">
                  <c:v>0.15624726447941606</c:v>
                </c:pt>
                <c:pt idx="119">
                  <c:v>0.13725465116421401</c:v>
                </c:pt>
                <c:pt idx="120">
                  <c:v>0.12057068217467506</c:v>
                </c:pt>
                <c:pt idx="121">
                  <c:v>0.10591473058842886</c:v>
                </c:pt>
                <c:pt idx="122">
                  <c:v>9.3040281047490875E-2</c:v>
                </c:pt>
                <c:pt idx="123">
                  <c:v>8.1730783332057202E-2</c:v>
                </c:pt>
                <c:pt idx="124">
                  <c:v>7.1796009952528245E-2</c:v>
                </c:pt>
                <c:pt idx="125">
                  <c:v>6.3068856493899803E-2</c:v>
                </c:pt>
                <c:pt idx="126">
                  <c:v>5.5402530893822417E-2</c:v>
                </c:pt>
                <c:pt idx="127">
                  <c:v>4.8668084377553794E-2</c:v>
                </c:pt>
                <c:pt idx="128">
                  <c:v>4.2752242519751044E-2</c:v>
                </c:pt>
                <c:pt idx="129">
                  <c:v>3.7555499951228567E-2</c:v>
                </c:pt>
                <c:pt idx="130">
                  <c:v>3.2990446663356508E-2</c:v>
                </c:pt>
                <c:pt idx="131">
                  <c:v>2.8980297758282571E-2</c:v>
                </c:pt>
                <c:pt idx="132">
                  <c:v>2.5457601915149976E-2</c:v>
                </c:pt>
                <c:pt idx="133">
                  <c:v>2.2363106848514822E-2</c:v>
                </c:pt>
                <c:pt idx="134">
                  <c:v>1.9644762675799125E-2</c:v>
                </c:pt>
                <c:pt idx="135">
                  <c:v>1.7256846430266905E-2</c:v>
                </c:pt>
                <c:pt idx="136">
                  <c:v>1.5159192993697062E-2</c:v>
                </c:pt>
                <c:pt idx="137">
                  <c:v>1.3316519512922375E-2</c:v>
                </c:pt>
                <c:pt idx="138">
                  <c:v>1.1697831936817026E-2</c:v>
                </c:pt>
                <c:pt idx="139">
                  <c:v>1.0275903691593534E-2</c:v>
                </c:pt>
                <c:pt idx="140">
                  <c:v>9.0268177256475225E-3</c:v>
                </c:pt>
                <c:pt idx="141">
                  <c:v>7.9295642210741937E-3</c:v>
                </c:pt>
                <c:pt idx="142">
                  <c:v>6.965687205302413E-3</c:v>
                </c:pt>
                <c:pt idx="143">
                  <c:v>6.1189741187997818E-3</c:v>
                </c:pt>
                <c:pt idx="144">
                  <c:v>5.3751831173297765E-3</c:v>
                </c:pt>
                <c:pt idx="145">
                  <c:v>4.7218035219430306E-3</c:v>
                </c:pt>
                <c:pt idx="146">
                  <c:v>4.1478453874347777E-3</c:v>
                </c:pt>
                <c:pt idx="147">
                  <c:v>3.6436546497775977E-3</c:v>
                </c:pt>
                <c:pt idx="148">
                  <c:v>3.2007507432808497E-3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345.27677844619228</c:v>
                </c:pt>
                <c:pt idx="4">
                  <c:v>348.81427369011391</c:v>
                </c:pt>
                <c:pt idx="5">
                  <c:v>347.21714682563498</c:v>
                </c:pt>
                <c:pt idx="6">
                  <c:v>352.24449849632435</c:v>
                </c:pt>
                <c:pt idx="7">
                  <c:v>356.25251764463735</c:v>
                </c:pt>
                <c:pt idx="8">
                  <c:v>357.03131110643039</c:v>
                </c:pt>
                <c:pt idx="9">
                  <c:v>362.55022126417259</c:v>
                </c:pt>
                <c:pt idx="10">
                  <c:v>361.74963496058638</c:v>
                </c:pt>
                <c:pt idx="11">
                  <c:v>368.14740959994094</c:v>
                </c:pt>
                <c:pt idx="12">
                  <c:v>368.62361406306457</c:v>
                </c:pt>
                <c:pt idx="13">
                  <c:v>375.07169967701009</c:v>
                </c:pt>
                <c:pt idx="14">
                  <c:v>379.96258830177374</c:v>
                </c:pt>
                <c:pt idx="15">
                  <c:v>381.4108183306372</c:v>
                </c:pt>
                <c:pt idx="16">
                  <c:v>386.7194999392774</c:v>
                </c:pt>
                <c:pt idx="17">
                  <c:v>386.75393370460051</c:v>
                </c:pt>
                <c:pt idx="18">
                  <c:v>391.75238481969586</c:v>
                </c:pt>
                <c:pt idx="19">
                  <c:v>391.48269891625057</c:v>
                </c:pt>
                <c:pt idx="20">
                  <c:v>396.18529907224479</c:v>
                </c:pt>
                <c:pt idx="21">
                  <c:v>399.44514634891254</c:v>
                </c:pt>
                <c:pt idx="22">
                  <c:v>398.89169745668903</c:v>
                </c:pt>
                <c:pt idx="23">
                  <c:v>403.41090862482497</c:v>
                </c:pt>
                <c:pt idx="24">
                  <c:v>401.99234345899424</c:v>
                </c:pt>
                <c:pt idx="25">
                  <c:v>406.55375371366847</c:v>
                </c:pt>
                <c:pt idx="26">
                  <c:v>405.13401693949527</c:v>
                </c:pt>
                <c:pt idx="27">
                  <c:v>409.65957231399273</c:v>
                </c:pt>
                <c:pt idx="28">
                  <c:v>412.62802729691134</c:v>
                </c:pt>
                <c:pt idx="29">
                  <c:v>411.93780590245888</c:v>
                </c:pt>
                <c:pt idx="30">
                  <c:v>415.69387416505617</c:v>
                </c:pt>
                <c:pt idx="31">
                  <c:v>412.89236883535011</c:v>
                </c:pt>
                <c:pt idx="32">
                  <c:v>417.12100306175796</c:v>
                </c:pt>
                <c:pt idx="33">
                  <c:v>419.76899410785836</c:v>
                </c:pt>
                <c:pt idx="34">
                  <c:v>421.1230495234779</c:v>
                </c:pt>
                <c:pt idx="35">
                  <c:v>414.488391922451</c:v>
                </c:pt>
                <c:pt idx="36">
                  <c:v>418.2374013335841</c:v>
                </c:pt>
                <c:pt idx="37">
                  <c:v>420.48928740906399</c:v>
                </c:pt>
                <c:pt idx="38">
                  <c:v>417.70297463051588</c:v>
                </c:pt>
                <c:pt idx="39">
                  <c:v>420.10086767711698</c:v>
                </c:pt>
                <c:pt idx="40">
                  <c:v>417.43567661768054</c:v>
                </c:pt>
                <c:pt idx="41">
                  <c:v>419.9334371454197</c:v>
                </c:pt>
                <c:pt idx="42">
                  <c:v>421.16548138092639</c:v>
                </c:pt>
                <c:pt idx="43">
                  <c:v>418.72680790092147</c:v>
                </c:pt>
                <c:pt idx="44">
                  <c:v>421.56261698663104</c:v>
                </c:pt>
                <c:pt idx="45">
                  <c:v>419.86742324830266</c:v>
                </c:pt>
                <c:pt idx="46">
                  <c:v>422.21943429487419</c:v>
                </c:pt>
                <c:pt idx="47">
                  <c:v>418.85807795531866</c:v>
                </c:pt>
                <c:pt idx="48">
                  <c:v>421.67781566187205</c:v>
                </c:pt>
                <c:pt idx="49">
                  <c:v>423.14805209108863</c:v>
                </c:pt>
                <c:pt idx="50">
                  <c:v>420.87789597666824</c:v>
                </c:pt>
                <c:pt idx="51">
                  <c:v>423.82461002918092</c:v>
                </c:pt>
                <c:pt idx="52">
                  <c:v>422.19299905266132</c:v>
                </c:pt>
                <c:pt idx="53">
                  <c:v>424.57002870348845</c:v>
                </c:pt>
                <c:pt idx="54">
                  <c:v>420.56664830444902</c:v>
                </c:pt>
                <c:pt idx="55">
                  <c:v>423.74849526146318</c:v>
                </c:pt>
                <c:pt idx="56">
                  <c:v>425.48540268046418</c:v>
                </c:pt>
                <c:pt idx="57">
                  <c:v>424.10419481617214</c:v>
                </c:pt>
                <c:pt idx="58">
                  <c:v>426.25654828148038</c:v>
                </c:pt>
                <c:pt idx="59">
                  <c:v>427.14199180361345</c:v>
                </c:pt>
                <c:pt idx="60">
                  <c:v>427.00407392414559</c:v>
                </c:pt>
                <c:pt idx="61">
                  <c:v>426.04900598056145</c:v>
                </c:pt>
                <c:pt idx="62">
                  <c:v>424.450837871825</c:v>
                </c:pt>
                <c:pt idx="63">
                  <c:v>422.35595609240761</c:v>
                </c:pt>
                <c:pt idx="64">
                  <c:v>419.67111538909563</c:v>
                </c:pt>
                <c:pt idx="65">
                  <c:v>417.21222726904676</c:v>
                </c:pt>
                <c:pt idx="66">
                  <c:v>414.50922700659129</c:v>
                </c:pt>
                <c:pt idx="67">
                  <c:v>411.64098054829543</c:v>
                </c:pt>
                <c:pt idx="68">
                  <c:v>408.67241677521594</c:v>
                </c:pt>
                <c:pt idx="69">
                  <c:v>405.65659335922129</c:v>
                </c:pt>
                <c:pt idx="70">
                  <c:v>402.63648137610528</c:v>
                </c:pt>
                <c:pt idx="71">
                  <c:v>399.43063088760607</c:v>
                </c:pt>
                <c:pt idx="72">
                  <c:v>396.77989754681028</c:v>
                </c:pt>
                <c:pt idx="73">
                  <c:v>394.1505139548434</c:v>
                </c:pt>
                <c:pt idx="74">
                  <c:v>391.56743387369363</c:v>
                </c:pt>
                <c:pt idx="75">
                  <c:v>389.05010552939177</c:v>
                </c:pt>
                <c:pt idx="76">
                  <c:v>386.61335659848453</c:v>
                </c:pt>
                <c:pt idx="77">
                  <c:v>384.26815354617605</c:v>
                </c:pt>
                <c:pt idx="78">
                  <c:v>381.80098094849814</c:v>
                </c:pt>
                <c:pt idx="79">
                  <c:v>379.94843226829278</c:v>
                </c:pt>
                <c:pt idx="80">
                  <c:v>378.14466206024798</c:v>
                </c:pt>
                <c:pt idx="81">
                  <c:v>376.39996203486351</c:v>
                </c:pt>
                <c:pt idx="82">
                  <c:v>374.72190897267319</c:v>
                </c:pt>
                <c:pt idx="83">
                  <c:v>373.11582351581524</c:v>
                </c:pt>
                <c:pt idx="84">
                  <c:v>371.58516227398127</c:v>
                </c:pt>
                <c:pt idx="85">
                  <c:v>370.13185222427944</c:v>
                </c:pt>
                <c:pt idx="86">
                  <c:v>368.75657522994345</c:v>
                </c:pt>
                <c:pt idx="87">
                  <c:v>367.45900949218753</c:v>
                </c:pt>
                <c:pt idx="88">
                  <c:v>366.2380338652618</c:v>
                </c:pt>
                <c:pt idx="89">
                  <c:v>365.09190019146706</c:v>
                </c:pt>
                <c:pt idx="90">
                  <c:v>364.01837813694283</c:v>
                </c:pt>
                <c:pt idx="91">
                  <c:v>363.01487641848746</c:v>
                </c:pt>
                <c:pt idx="92">
                  <c:v>362.0785437959903</c:v>
                </c:pt>
                <c:pt idx="93">
                  <c:v>361.20635275501479</c:v>
                </c:pt>
                <c:pt idx="94">
                  <c:v>360.39516841152914</c:v>
                </c:pt>
                <c:pt idx="95">
                  <c:v>359.64180482861553</c:v>
                </c:pt>
                <c:pt idx="96">
                  <c:v>358.94307063691531</c:v>
                </c:pt>
                <c:pt idx="97">
                  <c:v>358.29580559108712</c:v>
                </c:pt>
                <c:pt idx="98">
                  <c:v>357.69690946882935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271.2836455938467</c:v>
                </c:pt>
                <c:pt idx="4">
                  <c:v>244.09825795092772</c:v>
                </c:pt>
                <c:pt idx="5">
                  <c:v>430.63551438418727</c:v>
                </c:pt>
                <c:pt idx="6">
                  <c:v>387.48144453336732</c:v>
                </c:pt>
                <c:pt idx="7">
                  <c:v>642.70992763608388</c:v>
                </c:pt>
                <c:pt idx="8">
                  <c:v>578.30383899593755</c:v>
                </c:pt>
                <c:pt idx="9">
                  <c:v>520.35189720424489</c:v>
                </c:pt>
                <c:pt idx="10">
                  <c:v>709.34834923771086</c:v>
                </c:pt>
                <c:pt idx="11">
                  <c:v>638.26441122265328</c:v>
                </c:pt>
                <c:pt idx="12">
                  <c:v>785.3021996767302</c:v>
                </c:pt>
                <c:pt idx="13">
                  <c:v>706.60691132524869</c:v>
                </c:pt>
                <c:pt idx="14">
                  <c:v>901.72264964238673</c:v>
                </c:pt>
                <c:pt idx="15">
                  <c:v>811.36084503279733</c:v>
                </c:pt>
                <c:pt idx="16">
                  <c:v>730.05421468941915</c:v>
                </c:pt>
                <c:pt idx="17">
                  <c:v>837.75110154189088</c:v>
                </c:pt>
                <c:pt idx="18">
                  <c:v>753.79989838755216</c:v>
                </c:pt>
                <c:pt idx="19">
                  <c:v>859.11722559216241</c:v>
                </c:pt>
                <c:pt idx="20">
                  <c:v>773.02491893170611</c:v>
                </c:pt>
                <c:pt idx="21">
                  <c:v>1021.1003140183218</c:v>
                </c:pt>
                <c:pt idx="22">
                  <c:v>918.77565011118065</c:v>
                </c:pt>
                <c:pt idx="23">
                  <c:v>826.70496096045258</c:v>
                </c:pt>
                <c:pt idx="24">
                  <c:v>954.85908475036285</c:v>
                </c:pt>
                <c:pt idx="25">
                  <c:v>859.17246749601918</c:v>
                </c:pt>
                <c:pt idx="26">
                  <c:v>984.07301605091573</c:v>
                </c:pt>
                <c:pt idx="27">
                  <c:v>885.4588649777138</c:v>
                </c:pt>
                <c:pt idx="28">
                  <c:v>1092.1246048622488</c:v>
                </c:pt>
                <c:pt idx="29">
                  <c:v>982.68258275819562</c:v>
                </c:pt>
                <c:pt idx="30">
                  <c:v>884.20776727955729</c:v>
                </c:pt>
                <c:pt idx="31">
                  <c:v>1036.7421507924678</c:v>
                </c:pt>
                <c:pt idx="32">
                  <c:v>932.85001533641844</c:v>
                </c:pt>
                <c:pt idx="33">
                  <c:v>839.36893126992413</c:v>
                </c:pt>
                <c:pt idx="34">
                  <c:v>755.25560507937882</c:v>
                </c:pt>
                <c:pt idx="35">
                  <c:v>1008.4608474224095</c:v>
                </c:pt>
                <c:pt idx="36">
                  <c:v>907.40278695631787</c:v>
                </c:pt>
                <c:pt idx="37">
                  <c:v>816.47177466594019</c:v>
                </c:pt>
                <c:pt idx="38">
                  <c:v>915.50874078498816</c:v>
                </c:pt>
                <c:pt idx="39">
                  <c:v>823.76542926232321</c:v>
                </c:pt>
                <c:pt idx="40">
                  <c:v>922.0714968153992</c:v>
                </c:pt>
                <c:pt idx="41">
                  <c:v>829.67053021624736</c:v>
                </c:pt>
                <c:pt idx="42">
                  <c:v>1074.7488020690168</c:v>
                </c:pt>
                <c:pt idx="43">
                  <c:v>967.04801259071542</c:v>
                </c:pt>
                <c:pt idx="44">
                  <c:v>870.13994047289782</c:v>
                </c:pt>
                <c:pt idx="45">
                  <c:v>933.65618182074331</c:v>
                </c:pt>
                <c:pt idx="46">
                  <c:v>840.09431165181684</c:v>
                </c:pt>
                <c:pt idx="47">
                  <c:v>966.9066859675379</c:v>
                </c:pt>
                <c:pt idx="48">
                  <c:v>870.0127762185092</c:v>
                </c:pt>
                <c:pt idx="49">
                  <c:v>1111.0483436408042</c:v>
                </c:pt>
                <c:pt idx="50">
                  <c:v>999.7099699405378</c:v>
                </c:pt>
                <c:pt idx="51">
                  <c:v>899.52883663324917</c:v>
                </c:pt>
                <c:pt idx="52">
                  <c:v>960.10001089911964</c:v>
                </c:pt>
                <c:pt idx="53">
                  <c:v>863.88819940149608</c:v>
                </c:pt>
                <c:pt idx="54">
                  <c:v>1018.4588108200458</c:v>
                </c:pt>
                <c:pt idx="55">
                  <c:v>916.39885246951098</c:v>
                </c:pt>
                <c:pt idx="56">
                  <c:v>1065.7073609849831</c:v>
                </c:pt>
                <c:pt idx="57">
                  <c:v>958.91261610137883</c:v>
                </c:pt>
                <c:pt idx="58">
                  <c:v>862.8197936706822</c:v>
                </c:pt>
                <c:pt idx="59">
                  <c:v>776.35645193264668</c:v>
                </c:pt>
                <c:pt idx="60">
                  <c:v>698.55761872738799</c:v>
                </c:pt>
                <c:pt idx="61">
                  <c:v>628.55502194553037</c:v>
                </c:pt>
                <c:pt idx="62">
                  <c:v>565.56739919706831</c:v>
                </c:pt>
                <c:pt idx="63">
                  <c:v>535.68522502862857</c:v>
                </c:pt>
                <c:pt idx="64">
                  <c:v>482.00410295026228</c:v>
                </c:pt>
                <c:pt idx="65">
                  <c:v>433.70237670540706</c:v>
                </c:pt>
                <c:pt idx="66">
                  <c:v>390.24097597635699</c:v>
                </c:pt>
                <c:pt idx="67">
                  <c:v>351.1348507882895</c:v>
                </c:pt>
                <c:pt idx="68">
                  <c:v>315.94755812004809</c:v>
                </c:pt>
                <c:pt idx="69">
                  <c:v>284.28639099172636</c:v>
                </c:pt>
                <c:pt idx="70">
                  <c:v>282.59144214575099</c:v>
                </c:pt>
                <c:pt idx="71">
                  <c:v>254.27289797960017</c:v>
                </c:pt>
                <c:pt idx="72">
                  <c:v>228.79216071093009</c:v>
                </c:pt>
                <c:pt idx="73">
                  <c:v>205.86485315071081</c:v>
                </c:pt>
                <c:pt idx="74">
                  <c:v>185.23509560412612</c:v>
                </c:pt>
                <c:pt idx="75">
                  <c:v>166.67265013105649</c:v>
                </c:pt>
                <c:pt idx="76">
                  <c:v>149.97035098078234</c:v>
                </c:pt>
                <c:pt idx="77">
                  <c:v>162.4050751636974</c:v>
                </c:pt>
                <c:pt idx="78">
                  <c:v>146.13043054279569</c:v>
                </c:pt>
                <c:pt idx="79">
                  <c:v>131.48667126996375</c:v>
                </c:pt>
                <c:pt idx="80">
                  <c:v>118.31036600273573</c:v>
                </c:pt>
                <c:pt idx="81">
                  <c:v>106.45446088571548</c:v>
                </c:pt>
                <c:pt idx="82">
                  <c:v>95.786638359366435</c:v>
                </c:pt>
                <c:pt idx="83">
                  <c:v>86.187840432896309</c:v>
                </c:pt>
                <c:pt idx="84">
                  <c:v>77.55093994025755</c:v>
                </c:pt>
                <c:pt idx="85">
                  <c:v>69.779544949845913</c:v>
                </c:pt>
                <c:pt idx="86">
                  <c:v>62.786922984539061</c:v>
                </c:pt>
                <c:pt idx="87">
                  <c:v>56.495033045857447</c:v>
                </c:pt>
                <c:pt idx="88">
                  <c:v>50.833654639174796</c:v>
                </c:pt>
                <c:pt idx="89">
                  <c:v>45.739604079484231</c:v>
                </c:pt>
                <c:pt idx="90">
                  <c:v>41.156029331318052</c:v>
                </c:pt>
                <c:pt idx="91">
                  <c:v>37.031775512898406</c:v>
                </c:pt>
                <c:pt idx="92">
                  <c:v>33.32081398324204</c:v>
                </c:pt>
                <c:pt idx="93">
                  <c:v>29.981728640559012</c:v>
                </c:pt>
                <c:pt idx="94">
                  <c:v>26.977253698790207</c:v>
                </c:pt>
                <c:pt idx="95">
                  <c:v>24.273857783649142</c:v>
                </c:pt>
                <c:pt idx="96">
                  <c:v>21.841369706481558</c:v>
                </c:pt>
                <c:pt idx="97">
                  <c:v>19.652641739400316</c:v>
                </c:pt>
                <c:pt idx="98">
                  <c:v>17.683246633685453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277.00686714765442</c:v>
                </c:pt>
                <c:pt idx="4">
                  <c:v>246.28398426081384</c:v>
                </c:pt>
                <c:pt idx="5">
                  <c:v>434.41836755855223</c:v>
                </c:pt>
                <c:pt idx="6">
                  <c:v>386.23694603704291</c:v>
                </c:pt>
                <c:pt idx="7">
                  <c:v>643.66109952754914</c:v>
                </c:pt>
                <c:pt idx="8">
                  <c:v>572.27252788950716</c:v>
                </c:pt>
                <c:pt idx="9">
                  <c:v>508.8016759400723</c:v>
                </c:pt>
                <c:pt idx="10">
                  <c:v>698.59871427712449</c:v>
                </c:pt>
                <c:pt idx="11">
                  <c:v>621.11700162271234</c:v>
                </c:pt>
                <c:pt idx="12">
                  <c:v>767.67858561366563</c:v>
                </c:pt>
                <c:pt idx="13">
                  <c:v>682.53521164823871</c:v>
                </c:pt>
                <c:pt idx="14">
                  <c:v>878.37023160446893</c:v>
                </c:pt>
                <c:pt idx="15">
                  <c:v>780.95002670216024</c:v>
                </c:pt>
                <c:pt idx="16">
                  <c:v>694.33471475014164</c:v>
                </c:pt>
                <c:pt idx="17">
                  <c:v>801.99716783729036</c:v>
                </c:pt>
                <c:pt idx="18">
                  <c:v>713.04751356785641</c:v>
                </c:pt>
                <c:pt idx="19">
                  <c:v>818.63452667591184</c:v>
                </c:pt>
                <c:pt idx="20">
                  <c:v>727.83961985946121</c:v>
                </c:pt>
                <c:pt idx="21">
                  <c:v>979.52303353397838</c:v>
                </c:pt>
                <c:pt idx="22">
                  <c:v>870.88395265449174</c:v>
                </c:pt>
                <c:pt idx="23">
                  <c:v>774.29405233562761</c:v>
                </c:pt>
                <c:pt idx="24">
                  <c:v>903.86674129136861</c:v>
                </c:pt>
                <c:pt idx="25">
                  <c:v>803.61871378235071</c:v>
                </c:pt>
                <c:pt idx="26">
                  <c:v>929.93899911142034</c:v>
                </c:pt>
                <c:pt idx="27">
                  <c:v>826.79929266372108</c:v>
                </c:pt>
                <c:pt idx="28">
                  <c:v>1036.7285299239284</c:v>
                </c:pt>
                <c:pt idx="29">
                  <c:v>921.74477685573675</c:v>
                </c:pt>
                <c:pt idx="30">
                  <c:v>819.513893114501</c:v>
                </c:pt>
                <c:pt idx="31">
                  <c:v>974.84978195711767</c:v>
                </c:pt>
                <c:pt idx="32">
                  <c:v>866.72901227466048</c:v>
                </c:pt>
                <c:pt idx="33">
                  <c:v>770.59993716206577</c:v>
                </c:pt>
                <c:pt idx="34">
                  <c:v>685.13255555590081</c:v>
                </c:pt>
                <c:pt idx="35">
                  <c:v>944.97245549995864</c:v>
                </c:pt>
                <c:pt idx="36">
                  <c:v>840.16538562273377</c:v>
                </c:pt>
                <c:pt idx="37">
                  <c:v>746.98248725687631</c:v>
                </c:pt>
                <c:pt idx="38">
                  <c:v>848.80576615447239</c:v>
                </c:pt>
                <c:pt idx="39">
                  <c:v>754.66456158520634</c:v>
                </c:pt>
                <c:pt idx="40">
                  <c:v>855.63582019771877</c:v>
                </c:pt>
                <c:pt idx="41">
                  <c:v>760.73709307082754</c:v>
                </c:pt>
                <c:pt idx="42">
                  <c:v>1011.5077121976354</c:v>
                </c:pt>
                <c:pt idx="43">
                  <c:v>899.32120468979394</c:v>
                </c:pt>
                <c:pt idx="44">
                  <c:v>799.57732348626666</c:v>
                </c:pt>
                <c:pt idx="45">
                  <c:v>864.78875857244066</c:v>
                </c:pt>
                <c:pt idx="46">
                  <c:v>768.87487735694276</c:v>
                </c:pt>
                <c:pt idx="47">
                  <c:v>899.04860801221923</c:v>
                </c:pt>
                <c:pt idx="48">
                  <c:v>799.33496055663727</c:v>
                </c:pt>
                <c:pt idx="49">
                  <c:v>1045.8246830592607</c:v>
                </c:pt>
                <c:pt idx="50">
                  <c:v>929.83207396386956</c:v>
                </c:pt>
                <c:pt idx="51">
                  <c:v>826.70422660406837</c:v>
                </c:pt>
                <c:pt idx="52">
                  <c:v>888.90701184645843</c:v>
                </c:pt>
                <c:pt idx="53">
                  <c:v>790.31817069800752</c:v>
                </c:pt>
                <c:pt idx="54">
                  <c:v>948.89216251559674</c:v>
                </c:pt>
                <c:pt idx="55">
                  <c:v>843.65035720804781</c:v>
                </c:pt>
                <c:pt idx="56">
                  <c:v>996.30926635234812</c:v>
                </c:pt>
                <c:pt idx="57">
                  <c:v>885.80842128520658</c:v>
                </c:pt>
                <c:pt idx="58">
                  <c:v>787.56324538920182</c:v>
                </c:pt>
                <c:pt idx="59">
                  <c:v>700.21446012903323</c:v>
                </c:pt>
                <c:pt idx="60">
                  <c:v>622.5535448032424</c:v>
                </c:pt>
                <c:pt idx="61">
                  <c:v>553.50601596496892</c:v>
                </c:pt>
                <c:pt idx="62">
                  <c:v>492.11656132524331</c:v>
                </c:pt>
                <c:pt idx="63">
                  <c:v>464.89452538597982</c:v>
                </c:pt>
                <c:pt idx="64">
                  <c:v>413.33298756116659</c:v>
                </c:pt>
                <c:pt idx="65">
                  <c:v>367.49014943636024</c:v>
                </c:pt>
                <c:pt idx="66">
                  <c:v>326.73174896976576</c:v>
                </c:pt>
                <c:pt idx="67">
                  <c:v>290.49387023999401</c:v>
                </c:pt>
                <c:pt idx="68">
                  <c:v>258.27514134483221</c:v>
                </c:pt>
                <c:pt idx="69">
                  <c:v>229.62979763250513</c:v>
                </c:pt>
                <c:pt idx="70">
                  <c:v>231.52021721940449</c:v>
                </c:pt>
                <c:pt idx="71">
                  <c:v>205.84226709199413</c:v>
                </c:pt>
                <c:pt idx="72">
                  <c:v>183.01226316411987</c:v>
                </c:pt>
                <c:pt idx="73">
                  <c:v>162.71433919586741</c:v>
                </c:pt>
                <c:pt idx="74">
                  <c:v>144.66766173043254</c:v>
                </c:pt>
                <c:pt idx="75">
                  <c:v>128.62254460166471</c:v>
                </c:pt>
                <c:pt idx="76">
                  <c:v>114.35699438229776</c:v>
                </c:pt>
                <c:pt idx="77">
                  <c:v>129.7163094785241</c:v>
                </c:pt>
                <c:pt idx="78">
                  <c:v>115.32944959429756</c:v>
                </c:pt>
                <c:pt idx="79">
                  <c:v>102.53823900167095</c:v>
                </c:pt>
                <c:pt idx="80">
                  <c:v>91.165703942487752</c:v>
                </c:pt>
                <c:pt idx="81">
                  <c:v>81.054498850852013</c:v>
                </c:pt>
                <c:pt idx="82">
                  <c:v>72.064729386693202</c:v>
                </c:pt>
                <c:pt idx="83">
                  <c:v>64.072016917081129</c:v>
                </c:pt>
                <c:pt idx="84">
                  <c:v>56.965777666276274</c:v>
                </c:pt>
                <c:pt idx="85">
                  <c:v>50.647692725566444</c:v>
                </c:pt>
                <c:pt idx="86">
                  <c:v>45.030347754595603</c:v>
                </c:pt>
                <c:pt idx="87">
                  <c:v>40.036023553669892</c:v>
                </c:pt>
                <c:pt idx="88">
                  <c:v>35.595620773913012</c:v>
                </c:pt>
                <c:pt idx="89">
                  <c:v>31.647703888017215</c:v>
                </c:pt>
                <c:pt idx="90">
                  <c:v>28.137651194375199</c:v>
                </c:pt>
                <c:pt idx="91">
                  <c:v>25.016899094410956</c:v>
                </c:pt>
                <c:pt idx="92">
                  <c:v>22.242270187251737</c:v>
                </c:pt>
                <c:pt idx="93">
                  <c:v>19.775375885544218</c:v>
                </c:pt>
                <c:pt idx="94">
                  <c:v>17.582085287261048</c:v>
                </c:pt>
                <c:pt idx="95">
                  <c:v>15.632052955033584</c:v>
                </c:pt>
                <c:pt idx="96">
                  <c:v>13.898299069566225</c:v>
                </c:pt>
                <c:pt idx="97">
                  <c:v>12.356836148313214</c:v>
                </c:pt>
                <c:pt idx="98">
                  <c:v>10.986337164856081</c:v>
                </c:pt>
                <c:pt idx="99">
                  <c:v>9.7678404772223395</c:v>
                </c:pt>
                <c:pt idx="100">
                  <c:v>8.6844874826589198</c:v>
                </c:pt>
                <c:pt idx="101">
                  <c:v>7.7212893691632623</c:v>
                </c:pt>
                <c:pt idx="102">
                  <c:v>6.8649197366452235</c:v>
                </c:pt>
                <c:pt idx="103">
                  <c:v>6.1035302185142921</c:v>
                </c:pt>
                <c:pt idx="104">
                  <c:v>5.4265865527106811</c:v>
                </c:pt>
                <c:pt idx="105">
                  <c:v>4.8247228341286927</c:v>
                </c:pt>
                <c:pt idx="106">
                  <c:v>4.2896119319307706</c:v>
                </c:pt>
                <c:pt idx="107">
                  <c:v>3.8138502789012287</c:v>
                </c:pt>
                <c:pt idx="108">
                  <c:v>3.3908554388340701</c:v>
                </c:pt>
                <c:pt idx="109">
                  <c:v>3.0147750347407829</c:v>
                </c:pt>
                <c:pt idx="110">
                  <c:v>2.6804057778474486</c:v>
                </c:pt>
                <c:pt idx="111">
                  <c:v>2.3831214771007723</c:v>
                </c:pt>
                <c:pt idx="112">
                  <c:v>2.1188090331531111</c:v>
                </c:pt>
                <c:pt idx="113">
                  <c:v>1.8838115312664721</c:v>
                </c:pt>
                <c:pt idx="114">
                  <c:v>1.6748776457930494</c:v>
                </c:pt>
                <c:pt idx="115">
                  <c:v>1.4891166562141933</c:v>
                </c:pt>
                <c:pt idx="116">
                  <c:v>1.3239584523588139</c:v>
                </c:pt>
                <c:pt idx="117">
                  <c:v>1.1771179754504171</c:v>
                </c:pt>
                <c:pt idx="118">
                  <c:v>1.0465636030041878</c:v>
                </c:pt>
                <c:pt idx="119">
                  <c:v>0.93048904016099077</c:v>
                </c:pt>
                <c:pt idx="120">
                  <c:v>0.82728832855871559</c:v>
                </c:pt>
                <c:pt idx="121">
                  <c:v>0.73553362697432667</c:v>
                </c:pt>
                <c:pt idx="122">
                  <c:v>0.65395545631901253</c:v>
                </c:pt>
                <c:pt idx="123">
                  <c:v>0.5814251356645791</c:v>
                </c:pt>
                <c:pt idx="124">
                  <c:v>0.51693916629340597</c:v>
                </c:pt>
                <c:pt idx="125">
                  <c:v>0.45960534771631018</c:v>
                </c:pt>
                <c:pt idx="126">
                  <c:v>0.40863043356543766</c:v>
                </c:pt>
                <c:pt idx="127">
                  <c:v>0.3633091565743588</c:v>
                </c:pt>
                <c:pt idx="128">
                  <c:v>0.32301447079965145</c:v>
                </c:pt>
                <c:pt idx="129">
                  <c:v>0.28718887607949362</c:v>
                </c:pt>
                <c:pt idx="130">
                  <c:v>0.25533670469815911</c:v>
                </c:pt>
                <c:pt idx="131">
                  <c:v>0.22701726353798077</c:v>
                </c:pt>
                <c:pt idx="132">
                  <c:v>0.20183873683650849</c:v>
                </c:pt>
                <c:pt idx="133">
                  <c:v>0.17945276518999878</c:v>
                </c:pt>
                <c:pt idx="134">
                  <c:v>0.15954962580063034</c:v>
                </c:pt>
                <c:pt idx="135">
                  <c:v>0.14185394728339287</c:v>
                </c:pt>
                <c:pt idx="136">
                  <c:v>0.12612089974453644</c:v>
                </c:pt>
                <c:pt idx="137">
                  <c:v>0.11213280741912507</c:v>
                </c:pt>
                <c:pt idx="138">
                  <c:v>9.9696137001585944E-2</c:v>
                </c:pt>
                <c:pt idx="139">
                  <c:v>8.8638820001074634E-2</c:v>
                </c:pt>
                <c:pt idx="140">
                  <c:v>7.8807872074902197E-2</c:v>
                </c:pt>
                <c:pt idx="141">
                  <c:v>7.0067276402132297E-2</c:v>
                </c:pt>
                <c:pt idx="142">
                  <c:v>6.2296101812604351E-2</c:v>
                </c:pt>
                <c:pt idx="143">
                  <c:v>5.5386829634614783E-2</c:v>
                </c:pt>
                <c:pt idx="144">
                  <c:v>4.92438661122317E-2</c:v>
                </c:pt>
                <c:pt idx="145">
                  <c:v>4.3782219810680215E-2</c:v>
                </c:pt>
                <c:pt idx="146">
                  <c:v>3.8926325710941359E-2</c:v>
                </c:pt>
                <c:pt idx="147">
                  <c:v>3.4608999724236526E-2</c:v>
                </c:pt>
                <c:pt idx="148">
                  <c:v>3.077050916150385E-2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351.8960207672481</c:v>
                </c:pt>
                <c:pt idx="4">
                  <c:v>353.30719993771146</c:v>
                </c:pt>
                <c:pt idx="5">
                  <c:v>355.32892355601263</c:v>
                </c:pt>
                <c:pt idx="6">
                  <c:v>357.62367620417939</c:v>
                </c:pt>
                <c:pt idx="7">
                  <c:v>359.42823230199008</c:v>
                </c:pt>
                <c:pt idx="8">
                  <c:v>363.66111262622798</c:v>
                </c:pt>
                <c:pt idx="9">
                  <c:v>366.08872028190444</c:v>
                </c:pt>
                <c:pt idx="10">
                  <c:v>368.82067324126001</c:v>
                </c:pt>
                <c:pt idx="11">
                  <c:v>371.57044674503811</c:v>
                </c:pt>
                <c:pt idx="12">
                  <c:v>374.51457388059913</c:v>
                </c:pt>
                <c:pt idx="13">
                  <c:v>377.3852350597561</c:v>
                </c:pt>
                <c:pt idx="14">
                  <c:v>379.47896610422333</c:v>
                </c:pt>
                <c:pt idx="15">
                  <c:v>383.8105274002391</c:v>
                </c:pt>
                <c:pt idx="16">
                  <c:v>386.12183046560176</c:v>
                </c:pt>
                <c:pt idx="17">
                  <c:v>388.57791113960297</c:v>
                </c:pt>
                <c:pt idx="18">
                  <c:v>390.92469980277235</c:v>
                </c:pt>
                <c:pt idx="19">
                  <c:v>393.36582284204889</c:v>
                </c:pt>
                <c:pt idx="20">
                  <c:v>395.65688367721276</c:v>
                </c:pt>
                <c:pt idx="21">
                  <c:v>397.11442438783581</c:v>
                </c:pt>
                <c:pt idx="22">
                  <c:v>400.85885879134946</c:v>
                </c:pt>
                <c:pt idx="23">
                  <c:v>402.5107475914819</c:v>
                </c:pt>
                <c:pt idx="24">
                  <c:v>404.28351284907467</c:v>
                </c:pt>
                <c:pt idx="25">
                  <c:v>405.93358881471448</c:v>
                </c:pt>
                <c:pt idx="26">
                  <c:v>407.67305417562886</c:v>
                </c:pt>
                <c:pt idx="27">
                  <c:v>409.26474655120705</c:v>
                </c:pt>
                <c:pt idx="28">
                  <c:v>410.03097090181359</c:v>
                </c:pt>
                <c:pt idx="29">
                  <c:v>413.09643782795234</c:v>
                </c:pt>
                <c:pt idx="30">
                  <c:v>414.08612118585194</c:v>
                </c:pt>
                <c:pt idx="31">
                  <c:v>415.21528200222161</c:v>
                </c:pt>
                <c:pt idx="32">
                  <c:v>416.24288627674196</c:v>
                </c:pt>
                <c:pt idx="33">
                  <c:v>416.48767527532254</c:v>
                </c:pt>
                <c:pt idx="34">
                  <c:v>416.09421896259278</c:v>
                </c:pt>
                <c:pt idx="35">
                  <c:v>416.32484990913065</c:v>
                </c:pt>
                <c:pt idx="36">
                  <c:v>416.80016933428226</c:v>
                </c:pt>
                <c:pt idx="37">
                  <c:v>416.59119059839509</c:v>
                </c:pt>
                <c:pt idx="38">
                  <c:v>416.72344256722852</c:v>
                </c:pt>
                <c:pt idx="39">
                  <c:v>416.92715731536879</c:v>
                </c:pt>
                <c:pt idx="40">
                  <c:v>417.39237409133727</c:v>
                </c:pt>
                <c:pt idx="41">
                  <c:v>417.86110454628067</c:v>
                </c:pt>
                <c:pt idx="42">
                  <c:v>417.63717601350686</c:v>
                </c:pt>
                <c:pt idx="43">
                  <c:v>419.78426201198454</c:v>
                </c:pt>
                <c:pt idx="44">
                  <c:v>419.98150361564052</c:v>
                </c:pt>
                <c:pt idx="45">
                  <c:v>420.41383401288954</c:v>
                </c:pt>
                <c:pt idx="46">
                  <c:v>420.82851500926228</c:v>
                </c:pt>
                <c:pt idx="47">
                  <c:v>421.42950507965207</c:v>
                </c:pt>
                <c:pt idx="48">
                  <c:v>421.9717663019801</c:v>
                </c:pt>
                <c:pt idx="49">
                  <c:v>421.77039940506893</c:v>
                </c:pt>
                <c:pt idx="50">
                  <c:v>423.94307491552553</c:v>
                </c:pt>
                <c:pt idx="51">
                  <c:v>424.10940385853814</c:v>
                </c:pt>
                <c:pt idx="52">
                  <c:v>424.47910713729959</c:v>
                </c:pt>
                <c:pt idx="53">
                  <c:v>424.80599936091392</c:v>
                </c:pt>
                <c:pt idx="54">
                  <c:v>425.29985821654844</c:v>
                </c:pt>
                <c:pt idx="55">
                  <c:v>425.72020204352208</c:v>
                </c:pt>
                <c:pt idx="56">
                  <c:v>425.38587309747794</c:v>
                </c:pt>
                <c:pt idx="57">
                  <c:v>427.05753875616801</c:v>
                </c:pt>
                <c:pt idx="58">
                  <c:v>426.9023115076107</c:v>
                </c:pt>
                <c:pt idx="59">
                  <c:v>426.08964330982161</c:v>
                </c:pt>
                <c:pt idx="60">
                  <c:v>424.75016029192727</c:v>
                </c:pt>
                <c:pt idx="61">
                  <c:v>422.99476025622448</c:v>
                </c:pt>
                <c:pt idx="62">
                  <c:v>420.91730881048898</c:v>
                </c:pt>
                <c:pt idx="63">
                  <c:v>418.59698401258623</c:v>
                </c:pt>
                <c:pt idx="64">
                  <c:v>416.76997365113459</c:v>
                </c:pt>
                <c:pt idx="65">
                  <c:v>414.47934034561558</c:v>
                </c:pt>
                <c:pt idx="66">
                  <c:v>412.04403933771579</c:v>
                </c:pt>
                <c:pt idx="67">
                  <c:v>409.51322462406341</c:v>
                </c:pt>
                <c:pt idx="68">
                  <c:v>406.92769736952062</c:v>
                </c:pt>
                <c:pt idx="69">
                  <c:v>404.32110307745893</c:v>
                </c:pt>
                <c:pt idx="70">
                  <c:v>401.72096900503294</c:v>
                </c:pt>
                <c:pt idx="71">
                  <c:v>399.81926181986432</c:v>
                </c:pt>
                <c:pt idx="72">
                  <c:v>397.62125956225253</c:v>
                </c:pt>
                <c:pt idx="73">
                  <c:v>395.41370430046055</c:v>
                </c:pt>
                <c:pt idx="74">
                  <c:v>393.21835495315122</c:v>
                </c:pt>
                <c:pt idx="75">
                  <c:v>391.0527800637114</c:v>
                </c:pt>
                <c:pt idx="76">
                  <c:v>388.93098461908721</c:v>
                </c:pt>
                <c:pt idx="77">
                  <c:v>386.86395156796067</c:v>
                </c:pt>
                <c:pt idx="78">
                  <c:v>385.48512459771575</c:v>
                </c:pt>
                <c:pt idx="79">
                  <c:v>383.85569954188645</c:v>
                </c:pt>
                <c:pt idx="80">
                  <c:v>382.23462018103413</c:v>
                </c:pt>
                <c:pt idx="81">
                  <c:v>380.63498452610878</c:v>
                </c:pt>
                <c:pt idx="82">
                  <c:v>379.06724064500264</c:v>
                </c:pt>
                <c:pt idx="83">
                  <c:v>377.53958904376367</c:v>
                </c:pt>
                <c:pt idx="84">
                  <c:v>376.05832992763817</c:v>
                </c:pt>
                <c:pt idx="85">
                  <c:v>374.62816253638766</c:v>
                </c:pt>
                <c:pt idx="86">
                  <c:v>373.25244283280523</c:v>
                </c:pt>
                <c:pt idx="87">
                  <c:v>371.93340502271064</c:v>
                </c:pt>
                <c:pt idx="88">
                  <c:v>370.67235168462952</c:v>
                </c:pt>
                <c:pt idx="89">
                  <c:v>369.46981667534175</c:v>
                </c:pt>
                <c:pt idx="90">
                  <c:v>368.32570444253719</c:v>
                </c:pt>
                <c:pt idx="91">
                  <c:v>367.23940890833114</c:v>
                </c:pt>
                <c:pt idx="92">
                  <c:v>366.20991467894834</c:v>
                </c:pt>
                <c:pt idx="93">
                  <c:v>365.23588297910408</c:v>
                </c:pt>
                <c:pt idx="94">
                  <c:v>364.31572439803409</c:v>
                </c:pt>
                <c:pt idx="95">
                  <c:v>363.44766026209743</c:v>
                </c:pt>
                <c:pt idx="96">
                  <c:v>362.62977421143552</c:v>
                </c:pt>
                <c:pt idx="97">
                  <c:v>361.86005535098752</c:v>
                </c:pt>
                <c:pt idx="98">
                  <c:v>361.13643416543027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30.721366029611669</c:v>
                </c:pt>
                <c:pt idx="4">
                  <c:v>28.462887690557778</c:v>
                </c:pt>
                <c:pt idx="5">
                  <c:v>57.091807204149042</c:v>
                </c:pt>
                <c:pt idx="6">
                  <c:v>52.894708358227653</c:v>
                </c:pt>
                <c:pt idx="7">
                  <c:v>86.860968994007933</c:v>
                </c:pt>
                <c:pt idx="8">
                  <c:v>80.47539301430993</c:v>
                </c:pt>
                <c:pt idx="9">
                  <c:v>74.559252053179449</c:v>
                </c:pt>
                <c:pt idx="10">
                  <c:v>99.799401668916246</c:v>
                </c:pt>
                <c:pt idx="11">
                  <c:v>92.462658025989271</c:v>
                </c:pt>
                <c:pt idx="12">
                  <c:v>116.38664043269294</c:v>
                </c:pt>
                <c:pt idx="13">
                  <c:v>107.83048748952208</c:v>
                </c:pt>
                <c:pt idx="14">
                  <c:v>138.35854769452851</c:v>
                </c:pt>
                <c:pt idx="15">
                  <c:v>128.18713205207774</c:v>
                </c:pt>
                <c:pt idx="16">
                  <c:v>118.76346707552663</c:v>
                </c:pt>
                <c:pt idx="17">
                  <c:v>140.74800343772358</c:v>
                </c:pt>
                <c:pt idx="18">
                  <c:v>130.40092718067214</c:v>
                </c:pt>
                <c:pt idx="19">
                  <c:v>151.51804768240925</c:v>
                </c:pt>
                <c:pt idx="20">
                  <c:v>140.37921263397368</c:v>
                </c:pt>
                <c:pt idx="21">
                  <c:v>169.70336372026759</c:v>
                </c:pt>
                <c:pt idx="22">
                  <c:v>157.22763687083707</c:v>
                </c:pt>
                <c:pt idx="23">
                  <c:v>145.66906190932175</c:v>
                </c:pt>
                <c:pt idx="24">
                  <c:v>165.69941414072139</c:v>
                </c:pt>
                <c:pt idx="25">
                  <c:v>153.51803726867644</c:v>
                </c:pt>
                <c:pt idx="26">
                  <c:v>172.94165012966823</c:v>
                </c:pt>
                <c:pt idx="27">
                  <c:v>160.22786095891274</c:v>
                </c:pt>
                <c:pt idx="28">
                  <c:v>188.08689599053676</c:v>
                </c:pt>
                <c:pt idx="29">
                  <c:v>174.25970549239736</c:v>
                </c:pt>
                <c:pt idx="30">
                  <c:v>161.44901960541094</c:v>
                </c:pt>
                <c:pt idx="31">
                  <c:v>180.28958704460513</c:v>
                </c:pt>
                <c:pt idx="32">
                  <c:v>167.03561498148983</c:v>
                </c:pt>
                <c:pt idx="33">
                  <c:v>154.75600743009966</c:v>
                </c:pt>
                <c:pt idx="34">
                  <c:v>143.37913407484405</c:v>
                </c:pt>
                <c:pt idx="35">
                  <c:v>171.89423707781981</c:v>
                </c:pt>
                <c:pt idx="36">
                  <c:v>159.25744837922306</c:v>
                </c:pt>
                <c:pt idx="37">
                  <c:v>147.54965201525991</c:v>
                </c:pt>
                <c:pt idx="38">
                  <c:v>167.40014108420829</c:v>
                </c:pt>
                <c:pt idx="39">
                  <c:v>155.09373543060431</c:v>
                </c:pt>
                <c:pt idx="40">
                  <c:v>174.4134000627146</c:v>
                </c:pt>
                <c:pt idx="41">
                  <c:v>161.59141533382262</c:v>
                </c:pt>
                <c:pt idx="42">
                  <c:v>188.74981057979343</c:v>
                </c:pt>
                <c:pt idx="43">
                  <c:v>174.8738859778698</c:v>
                </c:pt>
                <c:pt idx="44">
                  <c:v>162.01804867016295</c:v>
                </c:pt>
                <c:pt idx="45">
                  <c:v>180.82867306463231</c:v>
                </c:pt>
                <c:pt idx="46">
                  <c:v>167.53507014337274</c:v>
                </c:pt>
                <c:pt idx="47">
                  <c:v>185.92822214872442</c:v>
                </c:pt>
                <c:pt idx="48">
                  <c:v>172.25972635537502</c:v>
                </c:pt>
                <c:pt idx="49">
                  <c:v>199.22829539535155</c:v>
                </c:pt>
                <c:pt idx="50">
                  <c:v>184.58204596609988</c:v>
                </c:pt>
                <c:pt idx="51">
                  <c:v>171.01251418841559</c:v>
                </c:pt>
                <c:pt idx="52">
                  <c:v>189.15596675808439</c:v>
                </c:pt>
                <c:pt idx="53">
                  <c:v>175.25018362285013</c:v>
                </c:pt>
                <c:pt idx="54">
                  <c:v>193.08210432194664</c:v>
                </c:pt>
                <c:pt idx="55">
                  <c:v>178.88769155235366</c:v>
                </c:pt>
                <c:pt idx="56">
                  <c:v>200.57176517947207</c:v>
                </c:pt>
                <c:pt idx="57">
                  <c:v>185.82675069518717</c:v>
                </c:pt>
                <c:pt idx="58">
                  <c:v>172.16571456621682</c:v>
                </c:pt>
                <c:pt idx="59">
                  <c:v>159.50896822555123</c:v>
                </c:pt>
                <c:pt idx="60">
                  <c:v>147.78268140370196</c:v>
                </c:pt>
                <c:pt idx="61">
                  <c:v>136.91845145650964</c:v>
                </c:pt>
                <c:pt idx="62">
                  <c:v>126.85290435377759</c:v>
                </c:pt>
                <c:pt idx="63">
                  <c:v>126.44413015684192</c:v>
                </c:pt>
                <c:pt idx="64">
                  <c:v>117.14860180095819</c:v>
                </c:pt>
                <c:pt idx="65">
                  <c:v>108.53643333934443</c:v>
                </c:pt>
                <c:pt idx="66">
                  <c:v>100.55738763353814</c:v>
                </c:pt>
                <c:pt idx="67">
                  <c:v>93.164920723593809</c:v>
                </c:pt>
                <c:pt idx="68">
                  <c:v>86.315910324411078</c:v>
                </c:pt>
                <c:pt idx="69">
                  <c:v>79.970404281629655</c:v>
                </c:pt>
                <c:pt idx="70">
                  <c:v>83.008192675419295</c:v>
                </c:pt>
                <c:pt idx="71">
                  <c:v>76.905853185022082</c:v>
                </c:pt>
                <c:pt idx="72">
                  <c:v>71.252126609276232</c:v>
                </c:pt>
                <c:pt idx="73">
                  <c:v>66.014033211884097</c:v>
                </c:pt>
                <c:pt idx="74">
                  <c:v>61.16101775876529</c:v>
                </c:pt>
                <c:pt idx="75">
                  <c:v>56.664771281003837</c:v>
                </c:pt>
                <c:pt idx="76">
                  <c:v>52.499065940875504</c:v>
                </c:pt>
                <c:pt idx="77">
                  <c:v>56.961953516293661</c:v>
                </c:pt>
                <c:pt idx="78">
                  <c:v>52.774400852042227</c:v>
                </c:pt>
                <c:pt idx="79">
                  <c:v>48.894695728708832</c:v>
                </c:pt>
                <c:pt idx="80">
                  <c:v>45.300206763228559</c:v>
                </c:pt>
                <c:pt idx="81">
                  <c:v>41.969966316537473</c:v>
                </c:pt>
                <c:pt idx="82">
                  <c:v>38.88454818358867</c:v>
                </c:pt>
                <c:pt idx="83">
                  <c:v>36.025954274975206</c:v>
                </c:pt>
                <c:pt idx="84">
                  <c:v>33.377509629142963</c:v>
                </c:pt>
                <c:pt idx="85">
                  <c:v>30.923765142770755</c:v>
                </c:pt>
                <c:pt idx="86">
                  <c:v>28.650407451917435</c:v>
                </c:pt>
                <c:pt idx="87">
                  <c:v>26.544175438248033</c:v>
                </c:pt>
                <c:pt idx="88">
                  <c:v>24.592782873296802</c:v>
                </c:pt>
                <c:pt idx="89">
                  <c:v>22.784846749530029</c:v>
                </c:pt>
                <c:pt idx="90">
                  <c:v>21.109820880144021</c:v>
                </c:pt>
                <c:pt idx="91">
                  <c:v>19.557934380267714</c:v>
                </c:pt>
                <c:pt idx="92">
                  <c:v>18.120134670713902</c:v>
                </c:pt>
                <c:pt idx="93">
                  <c:v>16.788034671804311</c:v>
                </c:pt>
                <c:pt idx="94">
                  <c:v>15.553863879235715</c:v>
                </c:pt>
                <c:pt idx="95">
                  <c:v>14.410423036599115</c:v>
                </c:pt>
                <c:pt idx="96">
                  <c:v>13.351042140144436</c:v>
                </c:pt>
                <c:pt idx="97">
                  <c:v>12.369541530821008</c:v>
                </c:pt>
                <c:pt idx="98">
                  <c:v>11.460195846633022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29.825345262363577</c:v>
                </c:pt>
                <c:pt idx="4">
                  <c:v>26.155687752846287</c:v>
                </c:pt>
                <c:pt idx="5">
                  <c:v>52.762883648136437</c:v>
                </c:pt>
                <c:pt idx="6">
                  <c:v>46.27103215404825</c:v>
                </c:pt>
                <c:pt idx="7">
                  <c:v>77.328661567049622</c:v>
                </c:pt>
                <c:pt idx="8">
                  <c:v>67.81428038808194</c:v>
                </c:pt>
                <c:pt idx="9">
                  <c:v>59.470531771274985</c:v>
                </c:pt>
                <c:pt idx="10">
                  <c:v>81.978728427656208</c:v>
                </c:pt>
                <c:pt idx="11">
                  <c:v>71.892211280951202</c:v>
                </c:pt>
                <c:pt idx="12">
                  <c:v>92.872066552093827</c:v>
                </c:pt>
                <c:pt idx="13">
                  <c:v>81.445252429765944</c:v>
                </c:pt>
                <c:pt idx="14">
                  <c:v>108.75799522356216</c:v>
                </c:pt>
                <c:pt idx="15">
                  <c:v>95.376604651838647</c:v>
                </c:pt>
                <c:pt idx="16">
                  <c:v>83.641636609924859</c:v>
                </c:pt>
                <c:pt idx="17">
                  <c:v>103.17009229812064</c:v>
                </c:pt>
                <c:pt idx="18">
                  <c:v>90.476227377899846</c:v>
                </c:pt>
                <c:pt idx="19">
                  <c:v>109.15222484036036</c:v>
                </c:pt>
                <c:pt idx="20">
                  <c:v>95.722328956760933</c:v>
                </c:pt>
                <c:pt idx="21">
                  <c:v>122.43267723940211</c:v>
                </c:pt>
                <c:pt idx="22">
                  <c:v>107.3687780794876</c:v>
                </c:pt>
                <c:pt idx="23">
                  <c:v>94.158314317839825</c:v>
                </c:pt>
                <c:pt idx="24">
                  <c:v>112.41590129164669</c:v>
                </c:pt>
                <c:pt idx="25">
                  <c:v>98.584448453961954</c:v>
                </c:pt>
                <c:pt idx="26">
                  <c:v>116.26859595403937</c:v>
                </c:pt>
                <c:pt idx="27">
                  <c:v>101.9631144077057</c:v>
                </c:pt>
                <c:pt idx="28">
                  <c:v>127.89983637432492</c:v>
                </c:pt>
                <c:pt idx="29">
                  <c:v>112.16326766444506</c:v>
                </c:pt>
                <c:pt idx="30">
                  <c:v>98.362898419559045</c:v>
                </c:pt>
                <c:pt idx="31">
                  <c:v>116.07430504238353</c:v>
                </c:pt>
                <c:pt idx="32">
                  <c:v>101.79272870474793</c:v>
                </c:pt>
                <c:pt idx="33">
                  <c:v>89.268332154777127</c:v>
                </c:pt>
                <c:pt idx="34">
                  <c:v>78.284915112251269</c:v>
                </c:pt>
                <c:pt idx="35">
                  <c:v>106.56938716868913</c:v>
                </c:pt>
                <c:pt idx="36">
                  <c:v>93.457279044940819</c:v>
                </c:pt>
                <c:pt idx="37">
                  <c:v>81.958461416864793</c:v>
                </c:pt>
                <c:pt idx="38">
                  <c:v>101.67669851697973</c:v>
                </c:pt>
                <c:pt idx="39">
                  <c:v>89.166578115235495</c:v>
                </c:pt>
                <c:pt idx="40">
                  <c:v>108.02102597137727</c:v>
                </c:pt>
                <c:pt idx="41">
                  <c:v>94.730310787541924</c:v>
                </c:pt>
                <c:pt idx="42">
                  <c:v>120.97405709366306</c:v>
                </c:pt>
                <c:pt idx="43">
                  <c:v>106.08962396588529</c:v>
                </c:pt>
                <c:pt idx="44">
                  <c:v>93.036545054522364</c:v>
                </c:pt>
                <c:pt idx="45">
                  <c:v>111.41483905174275</c:v>
                </c:pt>
                <c:pt idx="46">
                  <c:v>97.706555134110474</c:v>
                </c:pt>
                <c:pt idx="47">
                  <c:v>115.49871706907236</c:v>
                </c:pt>
                <c:pt idx="48">
                  <c:v>101.28796005339494</c:v>
                </c:pt>
                <c:pt idx="49">
                  <c:v>127.30198065451579</c:v>
                </c:pt>
                <c:pt idx="50">
                  <c:v>111.6389710505744</c:v>
                </c:pt>
                <c:pt idx="51">
                  <c:v>97.903110329877464</c:v>
                </c:pt>
                <c:pt idx="52">
                  <c:v>115.67685962078475</c:v>
                </c:pt>
                <c:pt idx="53">
                  <c:v>101.44418426193627</c:v>
                </c:pt>
                <c:pt idx="54">
                  <c:v>118.78224610539822</c:v>
                </c:pt>
                <c:pt idx="55">
                  <c:v>104.16748950883157</c:v>
                </c:pt>
                <c:pt idx="56">
                  <c:v>125.16989330179402</c:v>
                </c:pt>
                <c:pt idx="57">
                  <c:v>109.76921193901921</c:v>
                </c:pt>
                <c:pt idx="58">
                  <c:v>96.263403058606102</c:v>
                </c:pt>
                <c:pt idx="59">
                  <c:v>84.419324915729661</c:v>
                </c:pt>
                <c:pt idx="60">
                  <c:v>74.032521111774713</c:v>
                </c:pt>
                <c:pt idx="61">
                  <c:v>64.923691200285134</c:v>
                </c:pt>
                <c:pt idx="62">
                  <c:v>56.935595543288613</c:v>
                </c:pt>
                <c:pt idx="63">
                  <c:v>58.587078197105527</c:v>
                </c:pt>
                <c:pt idx="64">
                  <c:v>51.378628149823584</c:v>
                </c:pt>
                <c:pt idx="65">
                  <c:v>45.057092993728787</c:v>
                </c:pt>
                <c:pt idx="66">
                  <c:v>39.513348295822389</c:v>
                </c:pt>
                <c:pt idx="67">
                  <c:v>34.651696099530398</c:v>
                </c:pt>
                <c:pt idx="68">
                  <c:v>30.388212954890491</c:v>
                </c:pt>
                <c:pt idx="69">
                  <c:v>26.649301204170747</c:v>
                </c:pt>
                <c:pt idx="70">
                  <c:v>32.027155723236184</c:v>
                </c:pt>
                <c:pt idx="71">
                  <c:v>28.086591365157751</c:v>
                </c:pt>
                <c:pt idx="72">
                  <c:v>24.630867047023681</c:v>
                </c:pt>
                <c:pt idx="73">
                  <c:v>21.600328911423585</c:v>
                </c:pt>
                <c:pt idx="74">
                  <c:v>18.942662805614102</c:v>
                </c:pt>
                <c:pt idx="75">
                  <c:v>16.611991217292417</c:v>
                </c:pt>
                <c:pt idx="76">
                  <c:v>14.568081321788275</c:v>
                </c:pt>
                <c:pt idx="77">
                  <c:v>20.855271864326152</c:v>
                </c:pt>
                <c:pt idx="78">
                  <c:v>18.289276254326492</c:v>
                </c:pt>
                <c:pt idx="79">
                  <c:v>16.038996186822359</c:v>
                </c:pt>
                <c:pt idx="80">
                  <c:v>14.065586582194449</c:v>
                </c:pt>
                <c:pt idx="81">
                  <c:v>12.334981790428658</c:v>
                </c:pt>
                <c:pt idx="82">
                  <c:v>10.817307538586034</c:v>
                </c:pt>
                <c:pt idx="83">
                  <c:v>9.48636523121157</c:v>
                </c:pt>
                <c:pt idx="84">
                  <c:v>8.3191797015047957</c:v>
                </c:pt>
                <c:pt idx="85">
                  <c:v>7.2956026063831283</c:v>
                </c:pt>
                <c:pt idx="86">
                  <c:v>6.3979646191122264</c:v>
                </c:pt>
                <c:pt idx="87">
                  <c:v>5.6107704155373801</c:v>
                </c:pt>
                <c:pt idx="88">
                  <c:v>4.9204311886672683</c:v>
                </c:pt>
                <c:pt idx="89">
                  <c:v>4.3150300741882663</c:v>
                </c:pt>
                <c:pt idx="90">
                  <c:v>3.7841164376068441</c:v>
                </c:pt>
                <c:pt idx="91">
                  <c:v>3.3185254719366175</c:v>
                </c:pt>
                <c:pt idx="92">
                  <c:v>2.9102199917655707</c:v>
                </c:pt>
                <c:pt idx="93">
                  <c:v>2.552151692700269</c:v>
                </c:pt>
                <c:pt idx="94">
                  <c:v>2.2381394812016446</c:v>
                </c:pt>
                <c:pt idx="95">
                  <c:v>1.9627627745016907</c:v>
                </c:pt>
                <c:pt idx="96">
                  <c:v>1.7212679287089034</c:v>
                </c:pt>
                <c:pt idx="97">
                  <c:v>1.5094861798334391</c:v>
                </c:pt>
                <c:pt idx="98">
                  <c:v>1.3237616812027944</c:v>
                </c:pt>
                <c:pt idx="99">
                  <c:v>1.1608883950260529</c:v>
                </c:pt>
                <c:pt idx="100">
                  <c:v>1.0180547487079805</c:v>
                </c:pt>
                <c:pt idx="101">
                  <c:v>0.89279510055194378</c:v>
                </c:pt>
                <c:pt idx="102">
                  <c:v>0.78294717703653782</c:v>
                </c:pt>
                <c:pt idx="103">
                  <c:v>0.68661474693410729</c:v>
                </c:pt>
                <c:pt idx="104">
                  <c:v>0.60213488793942926</c:v>
                </c:pt>
                <c:pt idx="105">
                  <c:v>0.52804928075426805</c:v>
                </c:pt>
                <c:pt idx="106">
                  <c:v>0.46307903509678178</c:v>
                </c:pt>
                <c:pt idx="107">
                  <c:v>0.40610261307402268</c:v>
                </c:pt>
                <c:pt idx="108">
                  <c:v>0.35613646882347383</c:v>
                </c:pt>
                <c:pt idx="109">
                  <c:v>0.31231807021870733</c:v>
                </c:pt>
                <c:pt idx="110">
                  <c:v>0.27389100955422324</c:v>
                </c:pt>
                <c:pt idx="111">
                  <c:v>0.24019194618518189</c:v>
                </c:pt>
                <c:pt idx="112">
                  <c:v>0.2106391557215527</c:v>
                </c:pt>
                <c:pt idx="113">
                  <c:v>0.18472248810907788</c:v>
                </c:pt>
                <c:pt idx="114">
                  <c:v>0.16199456125011893</c:v>
                </c:pt>
                <c:pt idx="115">
                  <c:v>0.14206303814575411</c:v>
                </c:pt>
                <c:pt idx="116">
                  <c:v>0.12458385424459531</c:v>
                </c:pt>
                <c:pt idx="117">
                  <c:v>0.10925527808657846</c:v>
                </c:pt>
                <c:pt idx="118">
                  <c:v>9.5812702714592982E-2</c:v>
                </c:pt>
                <c:pt idx="119">
                  <c:v>8.4024077941573641E-2</c:v>
                </c:pt>
                <c:pt idx="120">
                  <c:v>7.3685904623337031E-2</c:v>
                </c:pt>
                <c:pt idx="121">
                  <c:v>6.46197217889736E-2</c:v>
                </c:pt>
                <c:pt idx="122">
                  <c:v>5.666902598847734E-2</c:v>
                </c:pt>
                <c:pt idx="123">
                  <c:v>4.9696569678371688E-2</c:v>
                </c:pt>
                <c:pt idx="124">
                  <c:v>4.3581992009169755E-2</c:v>
                </c:pt>
                <c:pt idx="125">
                  <c:v>3.8219741116537566E-2</c:v>
                </c:pt>
                <c:pt idx="126">
                  <c:v>3.3517252050062493E-2</c:v>
                </c:pt>
                <c:pt idx="127">
                  <c:v>2.9393348886429894E-2</c:v>
                </c:pt>
                <c:pt idx="128">
                  <c:v>2.577684344375656E-2</c:v>
                </c:pt>
                <c:pt idx="129">
                  <c:v>2.2605306407623798E-2</c:v>
                </c:pt>
                <c:pt idx="130">
                  <c:v>1.9823989655580868E-2</c:v>
                </c:pt>
                <c:pt idx="131">
                  <c:v>1.7384881176927488E-2</c:v>
                </c:pt>
                <c:pt idx="132">
                  <c:v>1.5245876273487786E-2</c:v>
                </c:pt>
                <c:pt idx="133">
                  <c:v>1.3370050734369039E-2</c:v>
                </c:pt>
                <c:pt idx="134">
                  <c:v>1.1725023438007192E-2</c:v>
                </c:pt>
                <c:pt idx="135">
                  <c:v>1.0282397378524669E-2</c:v>
                </c:pt>
                <c:pt idx="136">
                  <c:v>9.0172694672123119E-3</c:v>
                </c:pt>
                <c:pt idx="137">
                  <c:v>7.9078006471663929E-3</c:v>
                </c:pt>
                <c:pt idx="138">
                  <c:v>6.9348389002571731E-3</c:v>
                </c:pt>
                <c:pt idx="139">
                  <c:v>6.081588638650489E-3</c:v>
                </c:pt>
                <c:pt idx="140">
                  <c:v>5.3333207738093429E-3</c:v>
                </c:pt>
                <c:pt idx="141">
                  <c:v>4.6771184580905994E-3</c:v>
                </c:pt>
                <c:pt idx="142">
                  <c:v>4.101654109844058E-3</c:v>
                </c:pt>
                <c:pt idx="143">
                  <c:v>3.5969938729473101E-3</c:v>
                </c:pt>
                <c:pt idx="144">
                  <c:v>3.1544261352921335E-3</c:v>
                </c:pt>
                <c:pt idx="145">
                  <c:v>2.7663111460517692E-3</c:v>
                </c:pt>
                <c:pt idx="146">
                  <c:v>2.4259491357725366E-3</c:v>
                </c:pt>
                <c:pt idx="147">
                  <c:v>2.1274646627351514E-3</c:v>
                </c:pt>
                <c:pt idx="148">
                  <c:v>1.8657051891343406E-3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0.05572</cdr:x>
      <cdr:y>0.3012</cdr:y>
    </cdr:from>
    <cdr:to>
      <cdr:x>0.94427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42878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0.3012</cdr:y>
    </cdr:from>
    <cdr:to>
      <cdr:x>0.95047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0.61765</cdr:x>
      <cdr:y>0.01205</cdr:y>
    </cdr:from>
    <cdr:to>
      <cdr:x>0.6223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800468" y="38106"/>
          <a:ext cx="28612" cy="24860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0.30422</cdr:y>
    </cdr:from>
    <cdr:to>
      <cdr:x>0.94892</cdr:x>
      <cdr:y>0.30723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620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D23A3841-E950-4C61-9019-4E38DE4195D0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7B2ECA73-91E8-4451-B03E-1F33A0E68B15}" name="Prikkel" dataDxfId="1"/>
    <tableColumn id="12" xr3:uid="{A4DADB9D-3E89-49F6-A63B-427C870CE85F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tabSelected="1" zoomScaleNormal="100" workbookViewId="0">
      <selection activeCell="L20" sqref="L20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51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9.9953777635827521</v>
      </c>
      <c r="C4" s="16">
        <f>Edwards!$O$6</f>
        <v>7.8897664858963417</v>
      </c>
      <c r="D4" s="16">
        <f>Edwards!$O$3</f>
        <v>0.64010155056037188</v>
      </c>
      <c r="E4" s="17">
        <f>Edwards!$O$4</f>
        <v>0.6702665761548946</v>
      </c>
      <c r="F4" s="16">
        <f>Edwards!$R$2</f>
        <v>866.64522876641149</v>
      </c>
      <c r="G4" s="16">
        <f>Edwards!$S$2</f>
        <v>9.3093782218062842</v>
      </c>
      <c r="H4" s="16">
        <f>Edwards!$R$3</f>
        <v>0.84723497951472959</v>
      </c>
      <c r="I4" s="16">
        <f>Edwards!$R$4</f>
        <v>0.69446995902945918</v>
      </c>
      <c r="J4" s="16">
        <f>Edwards!$R$6</f>
        <v>2.0860933976268381</v>
      </c>
      <c r="K4" s="16">
        <f>Edwards!$R$5</f>
        <v>3.4586051624106613</v>
      </c>
      <c r="L4" s="20">
        <f>(Tabel1[[#This Row],[t1]]*Tabel1[[#This Row],[t2]]/(Tabel1[[#This Row],[t1]]-Tabel1[[#This Row],[t2]]))*LN((Tabel1[[#This Row],[k2]]*Tabel1[[#This Row],[t1]])/(Tabel1[[#This Row],[k1]]*Tabel1[[#This Row],[t2]]))</f>
        <v>10.584365908387531</v>
      </c>
      <c r="M4" s="20">
        <f xml:space="preserve"> (Tabel1[[#This Row],[t1]]*Tabel1[[#This Row],[t2]]/(Tabel1[[#This Row],[t1]]-Tabel1[[#This Row],[t2]]))*LN(Tabel1[[#This Row],[k2]]/Tabel1[[#This Row],[k1]])</f>
        <v>1.7246551523338087</v>
      </c>
    </row>
    <row r="5" spans="1:13" ht="35.1" customHeight="1">
      <c r="A5" s="8" t="s">
        <v>34</v>
      </c>
      <c r="B5" s="16">
        <f>Banister!$O$5</f>
        <v>11.990891263415582</v>
      </c>
      <c r="C5" s="16">
        <f>Banister!$O$6</f>
        <v>8.0693927802724357</v>
      </c>
      <c r="D5" s="16">
        <f>Banister!$O$3</f>
        <v>0.63497220341265581</v>
      </c>
      <c r="E5" s="17">
        <f>Banister!$O$4</f>
        <v>0.67678267950827764</v>
      </c>
      <c r="F5" s="16">
        <f>Banister!$R$2</f>
        <v>721.19083553493135</v>
      </c>
      <c r="G5" s="16">
        <f>Banister!$S$2</f>
        <v>8.4922955408707459</v>
      </c>
      <c r="H5" s="16">
        <f>Banister!$R$3</f>
        <v>0.86550843404544009</v>
      </c>
      <c r="I5" s="16">
        <f>Banister!$R$4</f>
        <v>0.73101686809088018</v>
      </c>
      <c r="J5" s="16">
        <f>Banister!$R$6</f>
        <v>1.8461038343394942</v>
      </c>
      <c r="K5" s="16">
        <f>Banister!$R$5</f>
        <v>2.7108012985126355</v>
      </c>
      <c r="L5" s="20">
        <f>(Tabel1[[#This Row],[t1]]*Tabel1[[#This Row],[t2]]/(Tabel1[[#This Row],[t1]]-Tabel1[[#This Row],[t2]]))*LN((Tabel1[[#This Row],[k2]]*Tabel1[[#This Row],[t1]])/(Tabel1[[#This Row],[k1]]*Tabel1[[#This Row],[t2]]))</f>
        <v>11.346062730146265</v>
      </c>
      <c r="M5" s="20">
        <f xml:space="preserve"> (Tabel1[[#This Row],[t1]]*Tabel1[[#This Row],[t2]]/(Tabel1[[#This Row],[t1]]-Tabel1[[#This Row],[t2]]))*LN(Tabel1[[#This Row],[k2]]/Tabel1[[#This Row],[k1]])</f>
        <v>1.57343868579107</v>
      </c>
    </row>
    <row r="6" spans="1:13" ht="35.1" customHeight="1">
      <c r="A6" s="8" t="s">
        <v>35</v>
      </c>
      <c r="B6" s="16">
        <f>Lucia!$O$5</f>
        <v>11.584171083322246</v>
      </c>
      <c r="C6" s="16">
        <f>Lucia!$O$6</f>
        <v>7.7159414397781978</v>
      </c>
      <c r="D6" s="16">
        <f>Lucia!$O$3</f>
        <v>0.62724455193642004</v>
      </c>
      <c r="E6" s="17">
        <f>Lucia!$O$4</f>
        <v>0.67378390478481409</v>
      </c>
      <c r="F6" s="16">
        <f>Lucia!$R$2</f>
        <v>723.80165155270288</v>
      </c>
      <c r="G6" s="16">
        <f>Lucia!$S$2</f>
        <v>8.5076533283432685</v>
      </c>
      <c r="H6" s="16">
        <f>Lucia!$R$3</f>
        <v>0.86385002717319892</v>
      </c>
      <c r="I6" s="16">
        <f>Lucia!$R$4</f>
        <v>0.72770005434639784</v>
      </c>
      <c r="J6" s="16">
        <f>Lucia!$R$6</f>
        <v>0.95282854947234275</v>
      </c>
      <c r="K6" s="16">
        <f>Lucia!$R$5</f>
        <v>2.8732825011241272</v>
      </c>
      <c r="L6" s="20">
        <f>(Tabel1[[#This Row],[t1]]*Tabel1[[#This Row],[t2]]/(Tabel1[[#This Row],[t1]]-Tabel1[[#This Row],[t2]]))*LN((Tabel1[[#This Row],[k2]]*Tabel1[[#This Row],[t1]])/(Tabel1[[#This Row],[k1]]*Tabel1[[#This Row],[t2]]))</f>
        <v>11.043341848181091</v>
      </c>
      <c r="M6" s="20">
        <f xml:space="preserve"> (Tabel1[[#This Row],[t1]]*Tabel1[[#This Row],[t2]]/(Tabel1[[#This Row],[t1]]-Tabel1[[#This Row],[t2]]))*LN(Tabel1[[#This Row],[k2]]/Tabel1[[#This Row],[k1]])</f>
        <v>1.6538286748703475</v>
      </c>
    </row>
    <row r="7" spans="1:13" ht="35.1" customHeight="1">
      <c r="A7" s="8" t="s">
        <v>36</v>
      </c>
      <c r="B7" s="16">
        <f>sRPE!$O$5</f>
        <v>9.4702264894113917</v>
      </c>
      <c r="C7" s="16">
        <f>sRPE!$O$6</f>
        <v>8.5065103348271141</v>
      </c>
      <c r="D7" s="16">
        <f>sRPE!$O$3</f>
        <v>0.66983616196011531</v>
      </c>
      <c r="E7" s="17">
        <f>sRPE!$O$4</f>
        <v>0.68396757320408497</v>
      </c>
      <c r="F7" s="16">
        <f>sRPE!$R$2</f>
        <v>871.55315225301433</v>
      </c>
      <c r="G7" s="16">
        <f>sRPE!$S$2</f>
        <v>9.3357011105380536</v>
      </c>
      <c r="H7" s="16">
        <f>sRPE!$R$3</f>
        <v>0.84858694388092082</v>
      </c>
      <c r="I7" s="16">
        <f>sRPE!$R$4</f>
        <v>0.69717388776184164</v>
      </c>
      <c r="J7" s="16">
        <f>sRPE!$R$6</f>
        <v>2.0856564343189619</v>
      </c>
      <c r="K7" s="16">
        <f>sRPE!$R$5</f>
        <v>3.3807831458058222</v>
      </c>
      <c r="L7" s="20">
        <f>(Tabel1[[#This Row],[t1]]*Tabel1[[#This Row],[t2]]/(Tabel1[[#This Row],[t1]]-Tabel1[[#This Row],[t2]]))*LN((Tabel1[[#This Row],[k2]]*Tabel1[[#This Row],[t1]])/(Tabel1[[#This Row],[k1]]*Tabel1[[#This Row],[t2]]))</f>
        <v>10.716309276904768</v>
      </c>
      <c r="M7" s="20">
        <f xml:space="preserve"> (Tabel1[[#This Row],[t1]]*Tabel1[[#This Row],[t2]]/(Tabel1[[#This Row],[t1]]-Tabel1[[#This Row],[t2]]))*LN(Tabel1[[#This Row],[k2]]/Tabel1[[#This Row],[k1]])</f>
        <v>1.7451720847141226</v>
      </c>
    </row>
    <row r="8" spans="1:13" ht="35.1" customHeight="1" thickBot="1">
      <c r="A8" s="9" t="s">
        <v>37</v>
      </c>
      <c r="B8" s="18">
        <f>TSS!$O$5</f>
        <v>13.096321004470129</v>
      </c>
      <c r="C8" s="18">
        <f>TSS!$O$6</f>
        <v>7.6166177037738816</v>
      </c>
      <c r="D8" s="18">
        <f>TSS!$O$3</f>
        <v>0.59445367704356944</v>
      </c>
      <c r="E8" s="19">
        <f>TSS!$O$4</f>
        <v>0.57711581390022404</v>
      </c>
      <c r="F8" s="18">
        <f>TSS!$R$2</f>
        <v>716.83432066412411</v>
      </c>
      <c r="G8" s="18">
        <f>TSS!$S$2</f>
        <v>8.4666068803513266</v>
      </c>
      <c r="H8" s="18">
        <f>TSS!$R$3</f>
        <v>0.84426965515214014</v>
      </c>
      <c r="I8" s="18">
        <f>TSS!$R$4</f>
        <v>0.68853931030428028</v>
      </c>
      <c r="J8" s="16">
        <f>TSS!$R$6</f>
        <v>1.843587516576735</v>
      </c>
      <c r="K8" s="18">
        <f>TSS!$R$5</f>
        <v>2.5387054924837376</v>
      </c>
      <c r="L8" s="18">
        <f>(Tabel1[[#This Row],[t1]]*Tabel1[[#This Row],[t2]]/(Tabel1[[#This Row],[t1]]-Tabel1[[#This Row],[t2]]))*LN((Tabel1[[#This Row],[k2]]*Tabel1[[#This Row],[t1]])/(Tabel1[[#This Row],[k1]]*Tabel1[[#This Row],[t2]]))</f>
        <v>9.3274472413534948</v>
      </c>
      <c r="M8" s="18">
        <f xml:space="preserve"> (Tabel1[[#This Row],[t1]]*Tabel1[[#This Row],[t2]]/(Tabel1[[#This Row],[t1]]-Tabel1[[#This Row],[t2]]))*LN(Tabel1[[#This Row],[k2]]/Tabel1[[#This Row],[k1]])</f>
        <v>-0.5388199225057273</v>
      </c>
    </row>
    <row r="9" spans="1:13" ht="25.5" customHeight="1">
      <c r="A9" s="8" t="s">
        <v>39</v>
      </c>
      <c r="B9" s="20">
        <f>AVERAGE(B4:B8)</f>
        <v>11.227397520840421</v>
      </c>
      <c r="C9" s="20">
        <f t="shared" ref="C9:M9" si="0">AVERAGE(C4:C8)</f>
        <v>7.959645748909594</v>
      </c>
      <c r="D9" s="20">
        <f t="shared" si="0"/>
        <v>0.63332162898262645</v>
      </c>
      <c r="E9" s="21">
        <f t="shared" si="0"/>
        <v>0.65638330951045909</v>
      </c>
      <c r="F9" s="20">
        <f t="shared" si="0"/>
        <v>780.00503775423681</v>
      </c>
      <c r="G9" s="20">
        <f t="shared" si="0"/>
        <v>8.8223270163819372</v>
      </c>
      <c r="H9" s="20">
        <f t="shared" si="0"/>
        <v>0.85389000795328607</v>
      </c>
      <c r="I9" s="20">
        <f t="shared" si="0"/>
        <v>0.70778001590657191</v>
      </c>
      <c r="J9" s="22">
        <f t="shared" si="0"/>
        <v>1.7628539464668744</v>
      </c>
      <c r="K9" s="20">
        <f t="shared" si="0"/>
        <v>2.9924355200673967</v>
      </c>
      <c r="L9" s="20">
        <f t="shared" si="0"/>
        <v>10.603505400994631</v>
      </c>
      <c r="M9" s="20">
        <f t="shared" si="0"/>
        <v>1.2316549350407242</v>
      </c>
    </row>
    <row r="10" spans="1:13" ht="21" customHeight="1">
      <c r="A10" s="8" t="s">
        <v>40</v>
      </c>
      <c r="B10" s="20">
        <f>_xlfn.STDEV.P(B4:B8)</f>
        <v>1.3272985928920831</v>
      </c>
      <c r="C10" s="20">
        <f t="shared" ref="C10:M10" si="1">_xlfn.STDEV.P(C4:C8)</f>
        <v>0.31402179149282367</v>
      </c>
      <c r="D10" s="20">
        <f t="shared" si="1"/>
        <v>2.4205996796149258E-2</v>
      </c>
      <c r="E10" s="17">
        <f t="shared" si="1"/>
        <v>3.9889566477384585E-2</v>
      </c>
      <c r="F10" s="20">
        <f t="shared" si="1"/>
        <v>72.795673590947118</v>
      </c>
      <c r="G10" s="20">
        <f t="shared" si="1"/>
        <v>0.40871725121543623</v>
      </c>
      <c r="H10" s="20">
        <f t="shared" si="1"/>
        <v>8.9347958881219169E-3</v>
      </c>
      <c r="I10" s="20">
        <f t="shared" si="1"/>
        <v>1.7869591776243834E-2</v>
      </c>
      <c r="J10" s="20">
        <f t="shared" si="1"/>
        <v>0.41911210574244462</v>
      </c>
      <c r="K10" s="20">
        <f t="shared" si="1"/>
        <v>0.36538041230045293</v>
      </c>
      <c r="L10" s="20">
        <f t="shared" si="1"/>
        <v>0.6908347050828797</v>
      </c>
      <c r="M10" s="20">
        <f t="shared" si="1"/>
        <v>0.88728542164768542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C2">
        <v>0</v>
      </c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351</v>
      </c>
      <c r="Q2" t="s">
        <v>19</v>
      </c>
      <c r="R2">
        <f>SUMSQ(L2:L150)</f>
        <v>866.64522876641149</v>
      </c>
      <c r="S2">
        <f>SQRT(R2/10)</f>
        <v>9.3093782218062842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0.64010155056037188</v>
      </c>
      <c r="Q3" t="s">
        <v>20</v>
      </c>
      <c r="R3">
        <f>RSQ(D2:D100,I2:I100)</f>
        <v>0.84723497951472959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0.6702665761548946</v>
      </c>
      <c r="Q4" t="s">
        <v>21</v>
      </c>
      <c r="R4">
        <f>1-((1-$R$3)*($Y$3-1))/(Y3-Y4-1)</f>
        <v>0.69446995902945918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182.75</v>
      </c>
      <c r="D5" s="4"/>
      <c r="E5">
        <f t="shared" si="4"/>
        <v>182.75</v>
      </c>
      <c r="F5">
        <f t="shared" si="5"/>
        <v>116.97855836490795</v>
      </c>
      <c r="G5">
        <f t="shared" si="6"/>
        <v>182.75</v>
      </c>
      <c r="H5">
        <f t="shared" si="7"/>
        <v>122.49121679230699</v>
      </c>
      <c r="I5" t="str">
        <f t="shared" si="8"/>
        <v/>
      </c>
      <c r="J5">
        <f t="shared" si="0"/>
        <v>345.48734157260094</v>
      </c>
      <c r="K5">
        <f t="shared" si="9"/>
        <v>345.48734157260094</v>
      </c>
      <c r="L5" t="str">
        <f t="shared" si="1"/>
        <v/>
      </c>
      <c r="M5" t="str">
        <f t="shared" si="2"/>
        <v/>
      </c>
      <c r="N5" s="2" t="s">
        <v>14</v>
      </c>
      <c r="O5" s="6">
        <v>9.9953777635827521</v>
      </c>
      <c r="Q5" s="2" t="s">
        <v>22</v>
      </c>
      <c r="R5">
        <f>LARGE(L2:L150,1)/LARGE(D2:D100,1)*100</f>
        <v>3.4586051624106613</v>
      </c>
    </row>
    <row r="6" spans="1:25">
      <c r="A6">
        <f t="shared" si="3"/>
        <v>4</v>
      </c>
      <c r="B6" s="1">
        <v>43382</v>
      </c>
      <c r="D6" s="4"/>
      <c r="E6">
        <f t="shared" si="4"/>
        <v>165.35139150265618</v>
      </c>
      <c r="F6">
        <f t="shared" si="5"/>
        <v>105.84168208816533</v>
      </c>
      <c r="G6">
        <f t="shared" si="6"/>
        <v>160.99489157299317</v>
      </c>
      <c r="H6">
        <f t="shared" si="7"/>
        <v>107.90949475305862</v>
      </c>
      <c r="I6" t="str">
        <f t="shared" si="8"/>
        <v/>
      </c>
      <c r="J6">
        <f t="shared" si="0"/>
        <v>348.93218733510673</v>
      </c>
      <c r="K6">
        <f t="shared" si="9"/>
        <v>348.93218733510673</v>
      </c>
      <c r="L6" t="str">
        <f t="shared" si="1"/>
        <v/>
      </c>
      <c r="M6" t="str">
        <f t="shared" si="2"/>
        <v/>
      </c>
      <c r="N6" s="2" t="s">
        <v>15</v>
      </c>
      <c r="O6" s="6">
        <v>7.8897664858963417</v>
      </c>
      <c r="Q6" s="2" t="s">
        <v>45</v>
      </c>
      <c r="R6">
        <f>AVERAGE(M2:M150)</f>
        <v>2.0860933976268381</v>
      </c>
      <c r="S6">
        <f>_xlfn.STDEV.P(M2:M150)</f>
        <v>0.9852610637962812</v>
      </c>
    </row>
    <row r="7" spans="1:25">
      <c r="A7">
        <f t="shared" si="3"/>
        <v>5</v>
      </c>
      <c r="B7" s="1">
        <v>43383</v>
      </c>
      <c r="C7">
        <v>163.41999999999999</v>
      </c>
      <c r="D7" s="4"/>
      <c r="E7">
        <f t="shared" si="4"/>
        <v>313.02920750678345</v>
      </c>
      <c r="F7">
        <f t="shared" si="5"/>
        <v>200.37048109577648</v>
      </c>
      <c r="G7">
        <f t="shared" si="6"/>
        <v>305.2495765395339</v>
      </c>
      <c r="H7">
        <f t="shared" si="7"/>
        <v>204.59858853988484</v>
      </c>
      <c r="I7" t="str">
        <f t="shared" si="8"/>
        <v/>
      </c>
      <c r="J7">
        <f t="shared" si="0"/>
        <v>346.77189255589167</v>
      </c>
      <c r="K7">
        <f t="shared" si="9"/>
        <v>346.77189255589167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283.22744209149306</v>
      </c>
      <c r="F8">
        <f t="shared" si="5"/>
        <v>181.29432484401264</v>
      </c>
      <c r="G8">
        <f t="shared" si="6"/>
        <v>268.91175090388151</v>
      </c>
      <c r="H8">
        <f t="shared" si="7"/>
        <v>180.24255856616256</v>
      </c>
      <c r="I8" t="str">
        <f t="shared" si="8"/>
        <v/>
      </c>
      <c r="J8">
        <f t="shared" si="0"/>
        <v>352.05176627785011</v>
      </c>
      <c r="K8">
        <f t="shared" si="9"/>
        <v>352.05176627785011</v>
      </c>
      <c r="L8" t="str">
        <f t="shared" si="1"/>
        <v/>
      </c>
      <c r="M8" t="str">
        <f t="shared" si="2"/>
        <v/>
      </c>
      <c r="O8">
        <f>1.1*O3</f>
        <v>0.70411170561640912</v>
      </c>
    </row>
    <row r="9" spans="1:25">
      <c r="A9">
        <f t="shared" si="3"/>
        <v>7</v>
      </c>
      <c r="B9" s="1">
        <v>43385</v>
      </c>
      <c r="C9">
        <f>29+185.7</f>
        <v>214.7</v>
      </c>
      <c r="D9" s="4">
        <v>360</v>
      </c>
      <c r="E9">
        <f t="shared" si="4"/>
        <v>470.96293658859838</v>
      </c>
      <c r="F9">
        <f t="shared" si="5"/>
        <v>301.4641059668279</v>
      </c>
      <c r="G9">
        <f t="shared" si="6"/>
        <v>451.59968908056993</v>
      </c>
      <c r="H9">
        <f t="shared" si="7"/>
        <v>302.69217739264855</v>
      </c>
      <c r="I9">
        <f t="shared" si="8"/>
        <v>356.24835956932338</v>
      </c>
      <c r="J9">
        <f t="shared" ref="J9:J72" si="10">$O$2+F9-H9</f>
        <v>349.77192857417936</v>
      </c>
      <c r="K9">
        <f t="shared" si="9"/>
        <v>356.24835956932338</v>
      </c>
      <c r="L9">
        <f t="shared" si="1"/>
        <v>-3.7516404306766162</v>
      </c>
      <c r="M9">
        <f t="shared" si="2"/>
        <v>1.0421223418546157</v>
      </c>
    </row>
    <row r="10" spans="1:25">
      <c r="A10">
        <f t="shared" si="3"/>
        <v>8</v>
      </c>
      <c r="B10" s="1">
        <v>43386</v>
      </c>
      <c r="D10" s="4"/>
      <c r="E10">
        <f t="shared" si="4"/>
        <v>426.12518145609835</v>
      </c>
      <c r="F10">
        <f t="shared" si="5"/>
        <v>272.76338938286835</v>
      </c>
      <c r="G10">
        <f t="shared" si="6"/>
        <v>397.83990685594415</v>
      </c>
      <c r="H10">
        <f t="shared" si="7"/>
        <v>266.65879222611585</v>
      </c>
      <c r="I10" t="str">
        <f t="shared" si="8"/>
        <v/>
      </c>
      <c r="J10">
        <f t="shared" si="10"/>
        <v>357.1045971567525</v>
      </c>
      <c r="K10">
        <f t="shared" si="9"/>
        <v>357.1045971567525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385.55617897722419</v>
      </c>
      <c r="F11">
        <f t="shared" si="5"/>
        <v>246.79510799145345</v>
      </c>
      <c r="G11">
        <f t="shared" si="6"/>
        <v>350.4798504387548</v>
      </c>
      <c r="H11">
        <f t="shared" si="7"/>
        <v>234.91492936486372</v>
      </c>
      <c r="I11" t="str">
        <f t="shared" si="8"/>
        <v/>
      </c>
      <c r="J11">
        <f t="shared" si="10"/>
        <v>362.88017862658978</v>
      </c>
      <c r="K11">
        <f t="shared" si="9"/>
        <v>362.88017862658978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166.38</v>
      </c>
      <c r="D12" s="4"/>
      <c r="E12">
        <f t="shared" si="4"/>
        <v>515.22952501412408</v>
      </c>
      <c r="F12">
        <f t="shared" si="5"/>
        <v>329.79921785602471</v>
      </c>
      <c r="G12">
        <f t="shared" si="6"/>
        <v>475.13767726350858</v>
      </c>
      <c r="H12">
        <f t="shared" si="7"/>
        <v>318.46890414160123</v>
      </c>
      <c r="I12" t="str">
        <f t="shared" si="8"/>
        <v/>
      </c>
      <c r="J12">
        <f t="shared" si="10"/>
        <v>362.33031371442348</v>
      </c>
      <c r="K12">
        <f t="shared" si="9"/>
        <v>362.33031371442348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466.17739482537905</v>
      </c>
      <c r="F13">
        <f t="shared" si="5"/>
        <v>298.40087326391983</v>
      </c>
      <c r="G13">
        <f t="shared" si="6"/>
        <v>418.57586228882292</v>
      </c>
      <c r="H13">
        <f t="shared" si="7"/>
        <v>280.55741007741199</v>
      </c>
      <c r="I13" t="str">
        <f t="shared" si="8"/>
        <v/>
      </c>
      <c r="J13">
        <f t="shared" si="10"/>
        <v>368.84346318650785</v>
      </c>
      <c r="K13">
        <f t="shared" si="9"/>
        <v>368.84346318650785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165.47</v>
      </c>
      <c r="D14" s="4"/>
      <c r="E14">
        <f t="shared" si="4"/>
        <v>587.26524444027132</v>
      </c>
      <c r="F14">
        <f t="shared" si="5"/>
        <v>375.90939355643349</v>
      </c>
      <c r="G14">
        <f t="shared" si="6"/>
        <v>534.21733550895306</v>
      </c>
      <c r="H14">
        <f t="shared" si="7"/>
        <v>358.06802439417658</v>
      </c>
      <c r="I14" t="str">
        <f t="shared" si="8"/>
        <v/>
      </c>
      <c r="J14">
        <f t="shared" si="10"/>
        <v>368.84136916225697</v>
      </c>
      <c r="K14">
        <f t="shared" si="9"/>
        <v>368.84136916225697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531.35499507166287</v>
      </c>
      <c r="F15">
        <f t="shared" si="5"/>
        <v>340.12115624337014</v>
      </c>
      <c r="G15">
        <f t="shared" si="6"/>
        <v>470.62250072053195</v>
      </c>
      <c r="H15">
        <f t="shared" si="7"/>
        <v>315.44253221940534</v>
      </c>
      <c r="I15" t="str">
        <f t="shared" si="8"/>
        <v/>
      </c>
      <c r="J15">
        <f t="shared" si="10"/>
        <v>375.6786240239648</v>
      </c>
      <c r="K15">
        <f t="shared" si="9"/>
        <v>375.6786240239648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30+178.92</f>
        <v>208.92</v>
      </c>
      <c r="D16" s="4">
        <v>392</v>
      </c>
      <c r="E16">
        <f t="shared" si="4"/>
        <v>689.68764879335959</v>
      </c>
      <c r="F16">
        <f t="shared" si="5"/>
        <v>441.47013339496664</v>
      </c>
      <c r="G16">
        <f t="shared" si="6"/>
        <v>623.51818591142512</v>
      </c>
      <c r="H16">
        <f t="shared" si="7"/>
        <v>417.92339964116195</v>
      </c>
      <c r="I16">
        <f t="shared" si="8"/>
        <v>380.84881090101248</v>
      </c>
      <c r="J16">
        <f t="shared" si="10"/>
        <v>374.54673375380469</v>
      </c>
      <c r="K16">
        <f t="shared" si="9"/>
        <v>380.84881090101248</v>
      </c>
      <c r="L16">
        <f t="shared" si="1"/>
        <v>-11.151189098987516</v>
      </c>
      <c r="M16">
        <f t="shared" si="2"/>
        <v>2.8446910966804886</v>
      </c>
    </row>
    <row r="17" spans="1:13">
      <c r="A17">
        <f t="shared" si="3"/>
        <v>15</v>
      </c>
      <c r="B17" s="1">
        <v>43393</v>
      </c>
      <c r="D17" s="4"/>
      <c r="E17">
        <f t="shared" si="4"/>
        <v>624.02633340726265</v>
      </c>
      <c r="F17">
        <f t="shared" si="5"/>
        <v>399.44022360449242</v>
      </c>
      <c r="G17">
        <f t="shared" si="6"/>
        <v>549.29270990204816</v>
      </c>
      <c r="H17">
        <f t="shared" si="7"/>
        <v>368.17254397288957</v>
      </c>
      <c r="I17" t="str">
        <f t="shared" si="8"/>
        <v/>
      </c>
      <c r="J17">
        <f t="shared" si="10"/>
        <v>382.26767963160285</v>
      </c>
      <c r="K17">
        <f t="shared" si="9"/>
        <v>382.26767963160285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564.61626573565718</v>
      </c>
      <c r="F18">
        <f t="shared" si="5"/>
        <v>361.4117471690011</v>
      </c>
      <c r="G18">
        <f t="shared" si="6"/>
        <v>483.90325730514826</v>
      </c>
      <c r="H18">
        <f t="shared" si="7"/>
        <v>324.3441794641227</v>
      </c>
      <c r="I18" t="str">
        <f t="shared" si="8"/>
        <v/>
      </c>
      <c r="J18">
        <f t="shared" si="10"/>
        <v>388.06756770487834</v>
      </c>
      <c r="K18">
        <f t="shared" si="9"/>
        <v>388.06756770487834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152.1</v>
      </c>
      <c r="D19" s="4"/>
      <c r="E19">
        <f t="shared" si="4"/>
        <v>662.96229934021562</v>
      </c>
      <c r="F19">
        <f t="shared" si="5"/>
        <v>424.36319577074141</v>
      </c>
      <c r="G19">
        <f t="shared" si="6"/>
        <v>578.3979613770756</v>
      </c>
      <c r="H19">
        <f t="shared" si="7"/>
        <v>387.68082122718346</v>
      </c>
      <c r="I19" t="str">
        <f t="shared" si="8"/>
        <v/>
      </c>
      <c r="J19">
        <f t="shared" si="10"/>
        <v>387.68237454355796</v>
      </c>
      <c r="K19">
        <f t="shared" si="9"/>
        <v>387.68237454355796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599.8453554566629</v>
      </c>
      <c r="F20">
        <f t="shared" si="5"/>
        <v>383.96194212424734</v>
      </c>
      <c r="G20">
        <f t="shared" si="6"/>
        <v>509.5437323006434</v>
      </c>
      <c r="H20">
        <f t="shared" si="7"/>
        <v>341.53013285033842</v>
      </c>
      <c r="I20" t="str">
        <f t="shared" si="8"/>
        <v/>
      </c>
      <c r="J20">
        <f t="shared" si="10"/>
        <v>393.43180927390893</v>
      </c>
      <c r="K20">
        <f t="shared" si="9"/>
        <v>393.43180927390893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146.25</v>
      </c>
      <c r="D21" s="4"/>
      <c r="E21">
        <f t="shared" si="4"/>
        <v>688.98742386410197</v>
      </c>
      <c r="F21">
        <f t="shared" si="5"/>
        <v>441.02191833200783</v>
      </c>
      <c r="G21">
        <f t="shared" si="6"/>
        <v>595.13611728284729</v>
      </c>
      <c r="H21">
        <f t="shared" si="7"/>
        <v>398.89984767729186</v>
      </c>
      <c r="I21" t="str">
        <f t="shared" si="8"/>
        <v/>
      </c>
      <c r="J21">
        <f t="shared" si="10"/>
        <v>393.12207065471591</v>
      </c>
      <c r="K21">
        <f t="shared" si="9"/>
        <v>393.12207065471591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623.39277298910883</v>
      </c>
      <c r="F22">
        <f t="shared" si="5"/>
        <v>399.03468059845846</v>
      </c>
      <c r="G22">
        <f t="shared" si="6"/>
        <v>524.28932789671217</v>
      </c>
      <c r="H22">
        <f t="shared" si="7"/>
        <v>351.41361272388014</v>
      </c>
      <c r="I22" t="str">
        <f t="shared" si="8"/>
        <v/>
      </c>
      <c r="J22">
        <f t="shared" si="10"/>
        <v>398.62106787457827</v>
      </c>
      <c r="K22">
        <f t="shared" si="9"/>
        <v>398.62106787457827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30+175.67</f>
        <v>205.67</v>
      </c>
      <c r="D23" s="4">
        <v>408</v>
      </c>
      <c r="E23">
        <f t="shared" si="4"/>
        <v>769.7130230722222</v>
      </c>
      <c r="F23">
        <f t="shared" si="5"/>
        <v>492.69449955504075</v>
      </c>
      <c r="G23">
        <f t="shared" si="6"/>
        <v>667.5463529280911</v>
      </c>
      <c r="H23">
        <f t="shared" si="7"/>
        <v>447.43400840179851</v>
      </c>
      <c r="I23">
        <f t="shared" si="8"/>
        <v>402.46453196726782</v>
      </c>
      <c r="J23">
        <f t="shared" si="10"/>
        <v>396.26049115324219</v>
      </c>
      <c r="K23">
        <f t="shared" si="9"/>
        <v>402.46453196726782</v>
      </c>
      <c r="L23">
        <f t="shared" si="1"/>
        <v>-5.535468032732183</v>
      </c>
      <c r="M23">
        <f t="shared" si="2"/>
        <v>1.3567323609637705</v>
      </c>
    </row>
    <row r="24" spans="1:13">
      <c r="A24">
        <f t="shared" si="3"/>
        <v>22</v>
      </c>
      <c r="B24" s="1">
        <v>43400</v>
      </c>
      <c r="D24" s="4"/>
      <c r="E24">
        <f t="shared" si="4"/>
        <v>696.43293801755431</v>
      </c>
      <c r="F24">
        <f t="shared" si="5"/>
        <v>445.78780348635189</v>
      </c>
      <c r="G24">
        <f t="shared" si="6"/>
        <v>588.07963178990462</v>
      </c>
      <c r="H24">
        <f t="shared" si="7"/>
        <v>394.17012130625051</v>
      </c>
      <c r="I24" t="str">
        <f t="shared" si="8"/>
        <v/>
      </c>
      <c r="J24">
        <f t="shared" si="10"/>
        <v>402.61768218010138</v>
      </c>
      <c r="K24">
        <f t="shared" si="9"/>
        <v>402.61768218010138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630.12944125573574</v>
      </c>
      <c r="F25">
        <f t="shared" si="5"/>
        <v>403.3468324015372</v>
      </c>
      <c r="G25">
        <f t="shared" si="6"/>
        <v>518.0728676131406</v>
      </c>
      <c r="H25">
        <f t="shared" si="7"/>
        <v>347.24692717380771</v>
      </c>
      <c r="I25" t="str">
        <f t="shared" si="8"/>
        <v/>
      </c>
      <c r="J25">
        <f t="shared" si="10"/>
        <v>407.09990522772949</v>
      </c>
      <c r="K25">
        <f t="shared" si="9"/>
        <v>407.09990522772949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152.4</v>
      </c>
      <c r="D26" s="4"/>
      <c r="E26">
        <f t="shared" si="4"/>
        <v>722.53833071642759</v>
      </c>
      <c r="F26">
        <f t="shared" si="5"/>
        <v>462.4979058308881</v>
      </c>
      <c r="G26">
        <f t="shared" si="6"/>
        <v>608.7999187320778</v>
      </c>
      <c r="H26">
        <f t="shared" si="7"/>
        <v>408.05823709192788</v>
      </c>
      <c r="I26" t="str">
        <f t="shared" si="8"/>
        <v/>
      </c>
      <c r="J26">
        <f t="shared" si="10"/>
        <v>405.43966873896028</v>
      </c>
      <c r="K26">
        <f t="shared" si="9"/>
        <v>405.43966873896028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653.74948507779857</v>
      </c>
      <c r="F27">
        <f t="shared" si="5"/>
        <v>418.46605907634358</v>
      </c>
      <c r="G27">
        <f t="shared" si="6"/>
        <v>536.32654941678754</v>
      </c>
      <c r="H27">
        <f t="shared" si="7"/>
        <v>359.48175997855907</v>
      </c>
      <c r="I27" t="str">
        <f t="shared" si="8"/>
        <v/>
      </c>
      <c r="J27">
        <f t="shared" si="10"/>
        <v>409.98429909778446</v>
      </c>
      <c r="K27">
        <f t="shared" si="9"/>
        <v>409.98429909778446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165.93</v>
      </c>
      <c r="D28" s="4"/>
      <c r="E28">
        <f t="shared" si="4"/>
        <v>757.4396418700901</v>
      </c>
      <c r="F28">
        <f t="shared" si="5"/>
        <v>484.83828921693743</v>
      </c>
      <c r="G28">
        <f t="shared" si="6"/>
        <v>638.41062747509318</v>
      </c>
      <c r="H28">
        <f t="shared" si="7"/>
        <v>427.90530545862856</v>
      </c>
      <c r="I28" t="str">
        <f t="shared" si="8"/>
        <v/>
      </c>
      <c r="J28">
        <f t="shared" si="10"/>
        <v>407.93298375830892</v>
      </c>
      <c r="K28">
        <f t="shared" si="9"/>
        <v>407.93298375830892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685.32803700406544</v>
      </c>
      <c r="F29">
        <f t="shared" si="5"/>
        <v>438.67953912879818</v>
      </c>
      <c r="G29">
        <f t="shared" si="6"/>
        <v>562.41231053022796</v>
      </c>
      <c r="H29">
        <f t="shared" si="7"/>
        <v>376.96617376645929</v>
      </c>
      <c r="I29" t="str">
        <f t="shared" si="8"/>
        <v/>
      </c>
      <c r="J29">
        <f t="shared" si="10"/>
        <v>412.71336536233889</v>
      </c>
      <c r="K29">
        <f t="shared" si="9"/>
        <v>412.71336536233889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27+162.6</f>
        <v>189.6</v>
      </c>
      <c r="D30" s="4">
        <v>412</v>
      </c>
      <c r="E30">
        <f t="shared" si="4"/>
        <v>809.6817759475025</v>
      </c>
      <c r="F30">
        <f t="shared" si="5"/>
        <v>518.27856024447192</v>
      </c>
      <c r="G30">
        <f t="shared" si="6"/>
        <v>685.06106130304033</v>
      </c>
      <c r="H30">
        <f t="shared" si="7"/>
        <v>459.17353201662718</v>
      </c>
      <c r="I30">
        <f t="shared" si="8"/>
        <v>415.82431708056623</v>
      </c>
      <c r="J30">
        <f t="shared" si="10"/>
        <v>410.10502822784474</v>
      </c>
      <c r="K30">
        <f t="shared" si="9"/>
        <v>415.82431708056623</v>
      </c>
      <c r="L30">
        <f t="shared" si="1"/>
        <v>3.8243170805662317</v>
      </c>
      <c r="M30">
        <f t="shared" si="2"/>
        <v>0.92823230110830857</v>
      </c>
    </row>
    <row r="31" spans="1:13">
      <c r="A31">
        <f t="shared" si="3"/>
        <v>29</v>
      </c>
      <c r="B31" s="1">
        <v>43407</v>
      </c>
      <c r="D31" s="4"/>
      <c r="E31">
        <f t="shared" si="4"/>
        <v>732.59648879486417</v>
      </c>
      <c r="F31">
        <f t="shared" si="5"/>
        <v>468.93614841267669</v>
      </c>
      <c r="G31">
        <f t="shared" si="6"/>
        <v>603.50933671881046</v>
      </c>
      <c r="H31">
        <f t="shared" si="7"/>
        <v>404.51213680002849</v>
      </c>
      <c r="I31" t="str">
        <f t="shared" si="8"/>
        <v/>
      </c>
      <c r="J31">
        <f t="shared" si="10"/>
        <v>415.42401161264814</v>
      </c>
      <c r="K31">
        <f t="shared" si="9"/>
        <v>415.42401161264814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662.85006200925227</v>
      </c>
      <c r="F32">
        <f t="shared" si="5"/>
        <v>424.29135248116103</v>
      </c>
      <c r="G32">
        <f t="shared" si="6"/>
        <v>531.66577416324992</v>
      </c>
      <c r="H32">
        <f t="shared" si="7"/>
        <v>356.35779810714297</v>
      </c>
      <c r="I32" t="str">
        <f t="shared" si="8"/>
        <v/>
      </c>
      <c r="J32">
        <f t="shared" si="10"/>
        <v>418.93355437401812</v>
      </c>
      <c r="K32">
        <f t="shared" si="9"/>
        <v>418.93355437401812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177.37</v>
      </c>
      <c r="D33" s="4"/>
      <c r="E33">
        <f t="shared" si="4"/>
        <v>777.11380361615215</v>
      </c>
      <c r="F33">
        <f t="shared" si="5"/>
        <v>497.43175065656732</v>
      </c>
      <c r="G33">
        <f t="shared" si="6"/>
        <v>645.74468489457672</v>
      </c>
      <c r="H33">
        <f t="shared" si="7"/>
        <v>432.82107901450922</v>
      </c>
      <c r="I33" t="str">
        <f t="shared" si="8"/>
        <v/>
      </c>
      <c r="J33">
        <f t="shared" si="10"/>
        <v>415.61067164205815</v>
      </c>
      <c r="K33">
        <f t="shared" si="9"/>
        <v>415.61067164205815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703.12913151218959</v>
      </c>
      <c r="F34">
        <f t="shared" si="5"/>
        <v>450.0740473251202</v>
      </c>
      <c r="G34">
        <f t="shared" si="6"/>
        <v>568.87329974522038</v>
      </c>
      <c r="H34">
        <f t="shared" si="7"/>
        <v>381.29675888616595</v>
      </c>
      <c r="I34" t="str">
        <f t="shared" si="8"/>
        <v/>
      </c>
      <c r="J34">
        <f t="shared" si="10"/>
        <v>419.77728843895426</v>
      </c>
      <c r="K34">
        <f t="shared" si="9"/>
        <v>419.77728843895426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0</v>
      </c>
      <c r="D35" s="4"/>
      <c r="E35">
        <f t="shared" si="4"/>
        <v>636.18812750530606</v>
      </c>
      <c r="F35">
        <f t="shared" si="5"/>
        <v>407.22500686424598</v>
      </c>
      <c r="G35">
        <f t="shared" si="6"/>
        <v>501.15291497265446</v>
      </c>
      <c r="H35">
        <f t="shared" si="7"/>
        <v>335.90604844876611</v>
      </c>
      <c r="I35" t="str">
        <f t="shared" si="8"/>
        <v/>
      </c>
      <c r="J35">
        <f t="shared" si="10"/>
        <v>422.31895841547987</v>
      </c>
      <c r="K35">
        <f t="shared" si="9"/>
        <v>422.31895841547987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575.62020323103479</v>
      </c>
      <c r="F36">
        <f t="shared" si="5"/>
        <v>368.45538462206173</v>
      </c>
      <c r="G36">
        <f t="shared" si="6"/>
        <v>441.49416803016129</v>
      </c>
      <c r="H36">
        <f t="shared" si="7"/>
        <v>295.91878439792993</v>
      </c>
      <c r="I36" t="str">
        <f t="shared" si="8"/>
        <v/>
      </c>
      <c r="J36">
        <f t="shared" si="10"/>
        <v>423.5366002241318</v>
      </c>
      <c r="K36">
        <f t="shared" si="9"/>
        <v>423.5366002241318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29+168.3</f>
        <v>197.3</v>
      </c>
      <c r="D37" s="4"/>
      <c r="E37">
        <f t="shared" si="4"/>
        <v>718.11861330393072</v>
      </c>
      <c r="F37">
        <f t="shared" si="5"/>
        <v>459.66883786211014</v>
      </c>
      <c r="G37">
        <f t="shared" si="6"/>
        <v>586.23737735772715</v>
      </c>
      <c r="H37">
        <f t="shared" si="7"/>
        <v>392.93531973558873</v>
      </c>
      <c r="I37" t="str">
        <f t="shared" si="8"/>
        <v/>
      </c>
      <c r="J37">
        <f t="shared" si="10"/>
        <v>417.73351812652146</v>
      </c>
      <c r="K37">
        <f t="shared" si="9"/>
        <v>417.73351812652146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">
        <v>43414</v>
      </c>
      <c r="D38" s="4"/>
      <c r="E38">
        <f t="shared" si="4"/>
        <v>649.75054431607555</v>
      </c>
      <c r="F38">
        <f t="shared" si="5"/>
        <v>415.90633089416559</v>
      </c>
      <c r="G38">
        <f t="shared" si="6"/>
        <v>516.44992067711723</v>
      </c>
      <c r="H38">
        <f t="shared" si="7"/>
        <v>346.15912008771829</v>
      </c>
      <c r="I38" t="str">
        <f t="shared" si="8"/>
        <v/>
      </c>
      <c r="J38">
        <f t="shared" si="10"/>
        <v>420.74721080644736</v>
      </c>
      <c r="K38">
        <f t="shared" si="9"/>
        <v>420.74721080644736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587.89141796044521</v>
      </c>
      <c r="F39">
        <f t="shared" si="5"/>
        <v>376.31020819761665</v>
      </c>
      <c r="G39">
        <f t="shared" si="6"/>
        <v>454.97017226973145</v>
      </c>
      <c r="H39">
        <f t="shared" si="7"/>
        <v>304.95129961983548</v>
      </c>
      <c r="I39" t="str">
        <f t="shared" si="8"/>
        <v/>
      </c>
      <c r="J39">
        <f t="shared" si="10"/>
        <v>422.35890857778122</v>
      </c>
      <c r="K39">
        <f t="shared" si="9"/>
        <v>422.35890857778122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139.43</v>
      </c>
      <c r="D40" s="4"/>
      <c r="E40">
        <f t="shared" si="4"/>
        <v>671.35155410248558</v>
      </c>
      <c r="F40">
        <f t="shared" si="5"/>
        <v>429.73317075211639</v>
      </c>
      <c r="G40">
        <f t="shared" si="6"/>
        <v>540.23915761155376</v>
      </c>
      <c r="H40">
        <f t="shared" si="7"/>
        <v>362.10425047710061</v>
      </c>
      <c r="I40" t="str">
        <f t="shared" si="8"/>
        <v/>
      </c>
      <c r="J40">
        <f t="shared" si="10"/>
        <v>418.62892027501579</v>
      </c>
      <c r="K40">
        <f t="shared" si="9"/>
        <v>418.62892027501579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607.43591605098095</v>
      </c>
      <c r="F41">
        <f t="shared" si="5"/>
        <v>388.82067173029282</v>
      </c>
      <c r="G41">
        <f t="shared" si="6"/>
        <v>475.9274670487402</v>
      </c>
      <c r="H41">
        <f t="shared" si="7"/>
        <v>318.99827383683049</v>
      </c>
      <c r="I41" t="str">
        <f t="shared" si="8"/>
        <v/>
      </c>
      <c r="J41">
        <f t="shared" si="10"/>
        <v>420.82239789346232</v>
      </c>
      <c r="K41">
        <f t="shared" si="9"/>
        <v>420.82239789346232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152.27000000000001</v>
      </c>
      <c r="D42" s="4"/>
      <c r="E42">
        <f t="shared" si="4"/>
        <v>701.87532950872969</v>
      </c>
      <c r="F42">
        <f t="shared" si="5"/>
        <v>449.27148671860982</v>
      </c>
      <c r="G42">
        <f t="shared" si="6"/>
        <v>571.54163312788626</v>
      </c>
      <c r="H42">
        <f t="shared" si="7"/>
        <v>383.08525356660522</v>
      </c>
      <c r="I42" t="str">
        <f t="shared" si="8"/>
        <v/>
      </c>
      <c r="J42">
        <f t="shared" si="10"/>
        <v>417.1862331520046</v>
      </c>
      <c r="K42">
        <f t="shared" si="9"/>
        <v>417.1862331520046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635.05369299947347</v>
      </c>
      <c r="F43">
        <f t="shared" si="5"/>
        <v>406.49885357805334</v>
      </c>
      <c r="G43">
        <f t="shared" si="6"/>
        <v>503.50360194186317</v>
      </c>
      <c r="H43">
        <f t="shared" si="7"/>
        <v>337.48163535522957</v>
      </c>
      <c r="I43" t="str">
        <f t="shared" si="8"/>
        <v/>
      </c>
      <c r="J43">
        <f t="shared" si="10"/>
        <v>420.01721822282371</v>
      </c>
      <c r="K43">
        <f t="shared" si="9"/>
        <v>420.01721822282371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28+162.05</f>
        <v>190.05</v>
      </c>
      <c r="D44" s="4">
        <v>407</v>
      </c>
      <c r="E44">
        <f t="shared" si="4"/>
        <v>764.64377190896607</v>
      </c>
      <c r="F44">
        <f t="shared" si="5"/>
        <v>489.44966402526052</v>
      </c>
      <c r="G44">
        <f t="shared" si="6"/>
        <v>633.61502216821771</v>
      </c>
      <c r="H44">
        <f t="shared" si="7"/>
        <v>424.69097150899893</v>
      </c>
      <c r="I44">
        <f t="shared" si="8"/>
        <v>421.49155563050067</v>
      </c>
      <c r="J44">
        <f t="shared" si="10"/>
        <v>415.75869251626159</v>
      </c>
      <c r="K44">
        <f t="shared" si="9"/>
        <v>421.49155563050067</v>
      </c>
      <c r="L44">
        <f t="shared" si="1"/>
        <v>14.49155563050067</v>
      </c>
      <c r="M44">
        <f t="shared" si="2"/>
        <v>3.5605787789927934</v>
      </c>
    </row>
    <row r="45" spans="1:13">
      <c r="A45">
        <f t="shared" si="3"/>
        <v>43</v>
      </c>
      <c r="B45" s="1">
        <v>43421</v>
      </c>
      <c r="D45" s="4"/>
      <c r="E45">
        <f t="shared" si="4"/>
        <v>691.84630199172193</v>
      </c>
      <c r="F45">
        <f t="shared" si="5"/>
        <v>442.85189065436049</v>
      </c>
      <c r="G45">
        <f t="shared" si="6"/>
        <v>558.1875884705438</v>
      </c>
      <c r="H45">
        <f t="shared" si="7"/>
        <v>374.13448377630874</v>
      </c>
      <c r="I45" t="str">
        <f t="shared" si="8"/>
        <v/>
      </c>
      <c r="J45">
        <f t="shared" si="10"/>
        <v>419.71740687805169</v>
      </c>
      <c r="K45">
        <f t="shared" si="9"/>
        <v>419.71740687805169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625.97947327112513</v>
      </c>
      <c r="F46">
        <f t="shared" si="5"/>
        <v>400.69043145981203</v>
      </c>
      <c r="G46">
        <f t="shared" si="6"/>
        <v>491.73926283559911</v>
      </c>
      <c r="H46">
        <f t="shared" si="7"/>
        <v>329.59639206174882</v>
      </c>
      <c r="I46" t="str">
        <f t="shared" si="8"/>
        <v/>
      </c>
      <c r="J46">
        <f t="shared" si="10"/>
        <v>422.09403939806327</v>
      </c>
      <c r="K46">
        <f t="shared" si="9"/>
        <v>422.09403939806327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138.28</v>
      </c>
      <c r="D47" s="4"/>
      <c r="E47">
        <f t="shared" si="4"/>
        <v>704.6634580436679</v>
      </c>
      <c r="F47">
        <f t="shared" si="5"/>
        <v>451.05617211698535</v>
      </c>
      <c r="G47">
        <f t="shared" si="6"/>
        <v>571.4811452935752</v>
      </c>
      <c r="H47">
        <f t="shared" si="7"/>
        <v>383.04471059300249</v>
      </c>
      <c r="I47" t="str">
        <f t="shared" si="8"/>
        <v/>
      </c>
      <c r="J47">
        <f t="shared" si="10"/>
        <v>419.01146152398292</v>
      </c>
      <c r="K47">
        <f t="shared" si="9"/>
        <v>419.01146152398292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637.57637936303183</v>
      </c>
      <c r="F48">
        <f t="shared" si="5"/>
        <v>408.11362903094454</v>
      </c>
      <c r="G48">
        <f t="shared" si="6"/>
        <v>503.45031476087058</v>
      </c>
      <c r="H48">
        <f t="shared" si="7"/>
        <v>337.44591873887271</v>
      </c>
      <c r="I48" t="str">
        <f t="shared" si="8"/>
        <v/>
      </c>
      <c r="J48">
        <f t="shared" si="10"/>
        <v>421.66771029207189</v>
      </c>
      <c r="K48">
        <f t="shared" si="9"/>
        <v>421.66771029207189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155.9</v>
      </c>
      <c r="D49" s="4"/>
      <c r="E49">
        <f t="shared" si="4"/>
        <v>732.77628737019268</v>
      </c>
      <c r="F49">
        <f t="shared" si="5"/>
        <v>469.05123775953297</v>
      </c>
      <c r="G49">
        <f t="shared" si="6"/>
        <v>599.41807845316362</v>
      </c>
      <c r="H49">
        <f t="shared" si="7"/>
        <v>401.76990313014795</v>
      </c>
      <c r="I49" t="str">
        <f t="shared" si="8"/>
        <v/>
      </c>
      <c r="J49">
        <f t="shared" si="10"/>
        <v>418.28133462938507</v>
      </c>
      <c r="K49">
        <f t="shared" si="9"/>
        <v>418.28133462938507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663.01274296476947</v>
      </c>
      <c r="F50">
        <f t="shared" si="5"/>
        <v>424.39548481303422</v>
      </c>
      <c r="G50">
        <f t="shared" si="6"/>
        <v>528.0615515592832</v>
      </c>
      <c r="H50">
        <f t="shared" si="7"/>
        <v>353.9420081626821</v>
      </c>
      <c r="I50" t="str">
        <f t="shared" si="8"/>
        <v/>
      </c>
      <c r="J50">
        <f t="shared" si="10"/>
        <v>421.45347665035217</v>
      </c>
      <c r="K50">
        <f t="shared" si="9"/>
        <v>421.45347665035217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28+162.92</f>
        <v>190.92</v>
      </c>
      <c r="D51" s="4">
        <v>414</v>
      </c>
      <c r="E51">
        <f t="shared" si="4"/>
        <v>790.81099662499344</v>
      </c>
      <c r="F51">
        <f t="shared" si="5"/>
        <v>506.19934513985129</v>
      </c>
      <c r="G51">
        <f t="shared" si="6"/>
        <v>656.11951976554496</v>
      </c>
      <c r="H51">
        <f t="shared" si="7"/>
        <v>439.77498406164551</v>
      </c>
      <c r="I51">
        <f t="shared" si="8"/>
        <v>423.18346776471202</v>
      </c>
      <c r="J51">
        <f t="shared" si="10"/>
        <v>417.42436107820578</v>
      </c>
      <c r="K51">
        <f t="shared" si="9"/>
        <v>423.18346776471202</v>
      </c>
      <c r="L51">
        <f t="shared" si="1"/>
        <v>9.1834677647120202</v>
      </c>
      <c r="M51">
        <f t="shared" si="2"/>
        <v>2.2182289286744012</v>
      </c>
    </row>
    <row r="52" spans="1:13">
      <c r="A52">
        <f t="shared" si="3"/>
        <v>50</v>
      </c>
      <c r="B52" s="1">
        <v>43428</v>
      </c>
      <c r="D52" s="4"/>
      <c r="E52">
        <f t="shared" si="4"/>
        <v>715.5222911493571</v>
      </c>
      <c r="F52">
        <f t="shared" si="5"/>
        <v>458.00692802521331</v>
      </c>
      <c r="G52">
        <f t="shared" si="6"/>
        <v>578.01308313859522</v>
      </c>
      <c r="H52">
        <f t="shared" si="7"/>
        <v>387.42285020804064</v>
      </c>
      <c r="I52" t="str">
        <f t="shared" si="8"/>
        <v/>
      </c>
      <c r="J52">
        <f t="shared" si="10"/>
        <v>421.58407781717261</v>
      </c>
      <c r="K52">
        <f t="shared" si="9"/>
        <v>421.58407781717261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647.40140351690775</v>
      </c>
      <c r="F53">
        <f t="shared" si="5"/>
        <v>414.40264222613365</v>
      </c>
      <c r="G53">
        <f t="shared" si="6"/>
        <v>509.20467112267926</v>
      </c>
      <c r="H53">
        <f t="shared" si="7"/>
        <v>341.30287147547733</v>
      </c>
      <c r="I53" t="str">
        <f t="shared" si="8"/>
        <v/>
      </c>
      <c r="J53">
        <f t="shared" si="10"/>
        <v>424.09977075065626</v>
      </c>
      <c r="K53">
        <f t="shared" si="9"/>
        <v>424.09977075065626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133.15</v>
      </c>
      <c r="D54" s="4"/>
      <c r="E54">
        <f t="shared" si="4"/>
        <v>718.91592575810284</v>
      </c>
      <c r="F54">
        <f t="shared" si="5"/>
        <v>460.17919880030684</v>
      </c>
      <c r="G54">
        <f t="shared" si="6"/>
        <v>581.73741896501997</v>
      </c>
      <c r="H54">
        <f t="shared" si="7"/>
        <v>389.91914803086939</v>
      </c>
      <c r="I54" t="str">
        <f t="shared" si="8"/>
        <v/>
      </c>
      <c r="J54">
        <f t="shared" si="10"/>
        <v>421.26005076943744</v>
      </c>
      <c r="K54">
        <f t="shared" si="9"/>
        <v>421.26005076943744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650.47194909725079</v>
      </c>
      <c r="F55">
        <f t="shared" si="5"/>
        <v>416.36810321317751</v>
      </c>
      <c r="G55">
        <f t="shared" si="6"/>
        <v>512.48565083571157</v>
      </c>
      <c r="H55">
        <f t="shared" si="7"/>
        <v>343.50200251416521</v>
      </c>
      <c r="I55" t="str">
        <f t="shared" si="8"/>
        <v/>
      </c>
      <c r="J55">
        <f t="shared" si="10"/>
        <v>423.86610069901229</v>
      </c>
      <c r="K55">
        <f t="shared" si="9"/>
        <v>423.86610069901229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133.15</v>
      </c>
      <c r="D56" s="4"/>
      <c r="E56">
        <f t="shared" si="4"/>
        <v>721.694141814913</v>
      </c>
      <c r="F56">
        <f t="shared" si="5"/>
        <v>461.95753920606273</v>
      </c>
      <c r="G56">
        <f t="shared" si="6"/>
        <v>584.62782100689594</v>
      </c>
      <c r="H56">
        <f t="shared" si="7"/>
        <v>391.85648791118871</v>
      </c>
      <c r="I56" t="str">
        <f t="shared" si="8"/>
        <v/>
      </c>
      <c r="J56">
        <f t="shared" si="10"/>
        <v>421.10105129487403</v>
      </c>
      <c r="K56">
        <f t="shared" si="9"/>
        <v>421.10105129487403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652.98566669445222</v>
      </c>
      <c r="F57">
        <f t="shared" si="5"/>
        <v>417.97713774481707</v>
      </c>
      <c r="G57">
        <f t="shared" si="6"/>
        <v>515.03197074451703</v>
      </c>
      <c r="H57">
        <f t="shared" si="7"/>
        <v>345.20871564123524</v>
      </c>
      <c r="I57" t="str">
        <f t="shared" si="8"/>
        <v/>
      </c>
      <c r="J57">
        <f t="shared" si="10"/>
        <v>423.76842210358188</v>
      </c>
      <c r="K57">
        <f t="shared" si="9"/>
        <v>423.76842210358188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28+128.67</f>
        <v>156.66999999999999</v>
      </c>
      <c r="D58" s="4">
        <v>419</v>
      </c>
      <c r="E58">
        <f t="shared" si="4"/>
        <v>747.48854237601813</v>
      </c>
      <c r="F58">
        <f t="shared" si="5"/>
        <v>478.46857500100145</v>
      </c>
      <c r="G58">
        <f t="shared" si="6"/>
        <v>610.39101935233111</v>
      </c>
      <c r="H58">
        <f t="shared" si="7"/>
        <v>409.12469865698301</v>
      </c>
      <c r="I58">
        <f t="shared" si="8"/>
        <v>425.06983090391236</v>
      </c>
      <c r="J58">
        <f t="shared" si="10"/>
        <v>420.34387634401844</v>
      </c>
      <c r="K58">
        <f t="shared" si="9"/>
        <v>425.06983090391236</v>
      </c>
      <c r="L58">
        <f t="shared" si="1"/>
        <v>6.0698309039123615</v>
      </c>
      <c r="M58">
        <f t="shared" si="2"/>
        <v>1.4486469937738333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676.32432620611098</v>
      </c>
      <c r="F59">
        <f t="shared" si="5"/>
        <v>432.91624988623039</v>
      </c>
      <c r="G59">
        <f t="shared" si="6"/>
        <v>537.72824064436293</v>
      </c>
      <c r="H59">
        <f t="shared" si="7"/>
        <v>360.42126675849238</v>
      </c>
      <c r="I59" t="str">
        <f t="shared" si="8"/>
        <v/>
      </c>
      <c r="J59">
        <f t="shared" si="10"/>
        <v>423.49498312773801</v>
      </c>
      <c r="K59">
        <f t="shared" si="9"/>
        <v>423.49498312773801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611.93525825048869</v>
      </c>
      <c r="F60">
        <f t="shared" si="5"/>
        <v>391.70070764869939</v>
      </c>
      <c r="G60">
        <f t="shared" si="6"/>
        <v>473.71545717250666</v>
      </c>
      <c r="H60">
        <f t="shared" si="7"/>
        <v>317.51563755066667</v>
      </c>
      <c r="I60" t="str">
        <f t="shared" si="8"/>
        <v/>
      </c>
      <c r="J60">
        <f t="shared" si="10"/>
        <v>425.18507009803267</v>
      </c>
      <c r="K60">
        <f t="shared" si="9"/>
        <v>425.18507009803267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553.67631442547508</v>
      </c>
      <c r="F61">
        <f t="shared" si="5"/>
        <v>354.40906737229858</v>
      </c>
      <c r="G61">
        <f t="shared" si="6"/>
        <v>417.32294754549167</v>
      </c>
      <c r="H61">
        <f t="shared" si="7"/>
        <v>279.71762320218539</v>
      </c>
      <c r="I61" t="str">
        <f t="shared" si="8"/>
        <v/>
      </c>
      <c r="J61">
        <f t="shared" si="10"/>
        <v>425.69144417011313</v>
      </c>
      <c r="K61">
        <f t="shared" si="9"/>
        <v>425.69144417011313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500.96387979378659</v>
      </c>
      <c r="F62">
        <f t="shared" si="5"/>
        <v>320.66775623074255</v>
      </c>
      <c r="G62">
        <f t="shared" si="6"/>
        <v>367.64357149662573</v>
      </c>
      <c r="H62">
        <f t="shared" si="7"/>
        <v>246.41919791240053</v>
      </c>
      <c r="I62" t="str">
        <f t="shared" si="8"/>
        <v/>
      </c>
      <c r="J62">
        <f t="shared" si="10"/>
        <v>425.24855831834196</v>
      </c>
      <c r="K62">
        <f t="shared" si="9"/>
        <v>425.24855831834196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453.26990214211764</v>
      </c>
      <c r="F63">
        <f t="shared" si="5"/>
        <v>290.13876718351753</v>
      </c>
      <c r="G63">
        <f t="shared" si="6"/>
        <v>323.87817745886309</v>
      </c>
      <c r="H63">
        <f t="shared" si="7"/>
        <v>217.08471709663954</v>
      </c>
      <c r="I63" t="str">
        <f t="shared" si="8"/>
        <v/>
      </c>
      <c r="J63">
        <f t="shared" si="10"/>
        <v>424.05405008687796</v>
      </c>
      <c r="K63">
        <f t="shared" si="9"/>
        <v>424.05405008687796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410.1166021640052</v>
      </c>
      <c r="F64">
        <f t="shared" si="5"/>
        <v>262.51627295573087</v>
      </c>
      <c r="G64">
        <f t="shared" si="6"/>
        <v>285.32274726592783</v>
      </c>
      <c r="H64">
        <f t="shared" si="7"/>
        <v>191.24230090904177</v>
      </c>
      <c r="I64" t="str">
        <f t="shared" si="8"/>
        <v/>
      </c>
      <c r="J64">
        <f t="shared" si="10"/>
        <v>422.2739720466891</v>
      </c>
      <c r="K64">
        <f t="shared" si="9"/>
        <v>422.2739720466891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24</v>
      </c>
      <c r="D65" s="4">
        <v>415</v>
      </c>
      <c r="E65">
        <f t="shared" si="4"/>
        <v>395.0716872566868</v>
      </c>
      <c r="F65">
        <f t="shared" si="5"/>
        <v>252.88599959550754</v>
      </c>
      <c r="G65">
        <f t="shared" si="6"/>
        <v>275.35707118679392</v>
      </c>
      <c r="H65">
        <f t="shared" si="7"/>
        <v>184.56264132441194</v>
      </c>
      <c r="I65">
        <f t="shared" si="8"/>
        <v>420.04731888536412</v>
      </c>
      <c r="J65">
        <f t="shared" si="10"/>
        <v>419.32335827109557</v>
      </c>
      <c r="K65">
        <f t="shared" si="9"/>
        <v>420.04731888536412</v>
      </c>
      <c r="L65">
        <f t="shared" si="1"/>
        <v>5.0473188853641204</v>
      </c>
      <c r="M65">
        <f t="shared" si="2"/>
        <v>1.216221418160029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357.45911480818256</v>
      </c>
      <c r="F66">
        <f t="shared" si="5"/>
        <v>228.81013365065564</v>
      </c>
      <c r="G66">
        <f t="shared" si="6"/>
        <v>242.57773909480082</v>
      </c>
      <c r="H66">
        <f t="shared" si="7"/>
        <v>162.59175063446747</v>
      </c>
      <c r="I66" t="str">
        <f t="shared" si="8"/>
        <v/>
      </c>
      <c r="J66">
        <f t="shared" si="10"/>
        <v>417.21838301618817</v>
      </c>
      <c r="K66">
        <f t="shared" si="9"/>
        <v>417.21838301618817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323.42742565713115</v>
      </c>
      <c r="F67">
        <f t="shared" si="5"/>
        <v>207.02639665687906</v>
      </c>
      <c r="G67">
        <f t="shared" si="6"/>
        <v>213.70055706478405</v>
      </c>
      <c r="H67">
        <f t="shared" si="7"/>
        <v>143.23634070620648</v>
      </c>
      <c r="I67" t="str">
        <f t="shared" si="8"/>
        <v/>
      </c>
      <c r="J67">
        <f t="shared" si="10"/>
        <v>414.79005595067264</v>
      </c>
      <c r="K67">
        <f t="shared" si="9"/>
        <v>414.79005595067264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292.63570387156511</v>
      </c>
      <c r="F68">
        <f t="shared" ref="F68:F131" si="15">E68*$O$3</f>
        <v>187.31656779751464</v>
      </c>
      <c r="G68">
        <f t="shared" ref="G68:G120" si="16">(G67*EXP(-1/$O$6)+C68)</f>
        <v>188.26100144313625</v>
      </c>
      <c r="H68">
        <f t="shared" ref="H68:H131" si="17">G68*$O$4</f>
        <v>126.18505686078261</v>
      </c>
      <c r="I68" t="str">
        <f t="shared" ref="I68:I120" si="18">IF(ISBLANK(D68),"",($O$2+((E67*EXP(-1/$O$5))*$O$3)-((G67*EXP(-1/$O$6))*$O$4)))</f>
        <v/>
      </c>
      <c r="J68">
        <f t="shared" si="10"/>
        <v>412.13151093673201</v>
      </c>
      <c r="K68">
        <f t="shared" ref="K68:K120" si="19">IF(I68="",J68,I68)</f>
        <v>412.13151093673201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264.77549022447346</v>
      </c>
      <c r="F69">
        <f t="shared" si="15"/>
        <v>169.48320184306806</v>
      </c>
      <c r="G69">
        <f t="shared" si="16"/>
        <v>165.84984686599634</v>
      </c>
      <c r="H69">
        <f t="shared" si="17"/>
        <v>111.16360901468494</v>
      </c>
      <c r="I69" t="str">
        <f t="shared" si="18"/>
        <v/>
      </c>
      <c r="J69">
        <f t="shared" si="10"/>
        <v>409.31959282838312</v>
      </c>
      <c r="K69">
        <f t="shared" si="19"/>
        <v>409.31959282838312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239.56769217189947</v>
      </c>
      <c r="F70">
        <f t="shared" si="15"/>
        <v>153.34765122340272</v>
      </c>
      <c r="G70">
        <f t="shared" si="16"/>
        <v>146.10658338488977</v>
      </c>
      <c r="H70">
        <f t="shared" si="17"/>
        <v>97.930359399079677</v>
      </c>
      <c r="I70" t="str">
        <f t="shared" si="18"/>
        <v/>
      </c>
      <c r="J70">
        <f t="shared" si="10"/>
        <v>406.41729182432306</v>
      </c>
      <c r="K70">
        <f t="shared" si="19"/>
        <v>406.41729182432306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216.75978801479383</v>
      </c>
      <c r="F71">
        <f t="shared" si="15"/>
        <v>138.74827640740705</v>
      </c>
      <c r="G71">
        <f t="shared" si="16"/>
        <v>128.71361723748737</v>
      </c>
      <c r="H71">
        <f t="shared" si="17"/>
        <v>86.27243553028228</v>
      </c>
      <c r="I71" t="str">
        <f t="shared" si="18"/>
        <v/>
      </c>
      <c r="J71">
        <f t="shared" si="10"/>
        <v>403.47584087712477</v>
      </c>
      <c r="K71">
        <f t="shared" si="19"/>
        <v>403.47584087712477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30</v>
      </c>
      <c r="D72" s="4">
        <v>411</v>
      </c>
      <c r="E72">
        <f t="shared" si="14"/>
        <v>226.12329723702837</v>
      </c>
      <c r="F72">
        <f t="shared" si="15"/>
        <v>144.74187317924572</v>
      </c>
      <c r="G72">
        <f t="shared" si="16"/>
        <v>143.39116197601655</v>
      </c>
      <c r="H72">
        <f t="shared" si="17"/>
        <v>96.11030318853652</v>
      </c>
      <c r="I72">
        <f t="shared" si="18"/>
        <v>400.53652075854484</v>
      </c>
      <c r="J72">
        <f t="shared" si="10"/>
        <v>399.63156999070918</v>
      </c>
      <c r="K72">
        <f t="shared" si="19"/>
        <v>400.53652075854484</v>
      </c>
      <c r="L72">
        <f t="shared" si="11"/>
        <v>-10.463479241455161</v>
      </c>
      <c r="M72">
        <f t="shared" si="12"/>
        <v>2.5458586962178007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204.59535895656018</v>
      </c>
      <c r="F73">
        <f t="shared" si="15"/>
        <v>130.96180650555004</v>
      </c>
      <c r="G73">
        <f t="shared" si="16"/>
        <v>126.32144774202072</v>
      </c>
      <c r="H73">
        <f t="shared" si="17"/>
        <v>84.669044272973665</v>
      </c>
      <c r="I73" t="str">
        <f t="shared" si="18"/>
        <v/>
      </c>
      <c r="J73">
        <f t="shared" ref="J73:J120" si="20">$O$2+F73-H73</f>
        <v>397.29276223257637</v>
      </c>
      <c r="K73">
        <f t="shared" si="19"/>
        <v>397.29276223257637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185.1169756413278</v>
      </c>
      <c r="F74">
        <f t="shared" si="15"/>
        <v>118.49366314306052</v>
      </c>
      <c r="G74">
        <f t="shared" si="16"/>
        <v>111.28376351611574</v>
      </c>
      <c r="H74">
        <f t="shared" si="17"/>
        <v>74.589787153577873</v>
      </c>
      <c r="I74" t="str">
        <f t="shared" si="18"/>
        <v/>
      </c>
      <c r="J74">
        <f t="shared" si="20"/>
        <v>394.90387598948269</v>
      </c>
      <c r="K74">
        <f t="shared" si="19"/>
        <v>394.90387598948269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167.4930205912824</v>
      </c>
      <c r="F75">
        <f t="shared" si="15"/>
        <v>107.21254218852016</v>
      </c>
      <c r="G75">
        <f t="shared" si="16"/>
        <v>98.03621034808026</v>
      </c>
      <c r="H75">
        <f t="shared" si="17"/>
        <v>65.710395049208799</v>
      </c>
      <c r="I75" t="str">
        <f t="shared" si="18"/>
        <v/>
      </c>
      <c r="J75">
        <f t="shared" si="20"/>
        <v>392.50214713931138</v>
      </c>
      <c r="K75">
        <f t="shared" si="19"/>
        <v>392.50214713931138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151.54694403147246</v>
      </c>
      <c r="F76">
        <f t="shared" si="15"/>
        <v>97.005433857231424</v>
      </c>
      <c r="G76">
        <f t="shared" si="16"/>
        <v>86.365685664658457</v>
      </c>
      <c r="H76">
        <f t="shared" si="17"/>
        <v>57.888032427720489</v>
      </c>
      <c r="I76" t="str">
        <f t="shared" si="18"/>
        <v/>
      </c>
      <c r="J76">
        <f t="shared" si="20"/>
        <v>390.11740142951095</v>
      </c>
      <c r="K76">
        <f t="shared" si="19"/>
        <v>390.11740142951095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137.11900450658894</v>
      </c>
      <c r="F77">
        <f t="shared" si="15"/>
        <v>87.770087395962193</v>
      </c>
      <c r="G77">
        <f t="shared" si="16"/>
        <v>76.084455262429003</v>
      </c>
      <c r="H77">
        <f t="shared" si="17"/>
        <v>50.996867327358544</v>
      </c>
      <c r="I77" t="str">
        <f t="shared" si="18"/>
        <v/>
      </c>
      <c r="J77">
        <f t="shared" si="20"/>
        <v>387.77322006860368</v>
      </c>
      <c r="K77">
        <f t="shared" si="19"/>
        <v>387.77322006860368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124.06466865457436</v>
      </c>
      <c r="F78">
        <f t="shared" si="15"/>
        <v>79.41398677555182</v>
      </c>
      <c r="G78">
        <f t="shared" si="16"/>
        <v>67.02713338093028</v>
      </c>
      <c r="H78">
        <f t="shared" si="17"/>
        <v>44.926047200713583</v>
      </c>
      <c r="I78" t="str">
        <f t="shared" si="18"/>
        <v/>
      </c>
      <c r="J78">
        <f t="shared" si="20"/>
        <v>385.48793957483826</v>
      </c>
      <c r="K78">
        <f t="shared" si="19"/>
        <v>385.48793957483826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30</v>
      </c>
      <c r="D79" s="4">
        <v>398</v>
      </c>
      <c r="E79">
        <f t="shared" si="14"/>
        <v>142.25316332886371</v>
      </c>
      <c r="F79">
        <f t="shared" si="15"/>
        <v>91.056470418923496</v>
      </c>
      <c r="G79">
        <f t="shared" si="16"/>
        <v>89.048022276943485</v>
      </c>
      <c r="H79">
        <f t="shared" si="17"/>
        <v>59.685913004931692</v>
      </c>
      <c r="I79">
        <f t="shared" si="18"/>
        <v>383.27550818182749</v>
      </c>
      <c r="J79">
        <f t="shared" si="20"/>
        <v>382.37055741399178</v>
      </c>
      <c r="K79">
        <f t="shared" si="19"/>
        <v>383.27550818182749</v>
      </c>
      <c r="L79">
        <f t="shared" si="11"/>
        <v>-14.72449181817251</v>
      </c>
      <c r="M79">
        <f t="shared" si="12"/>
        <v>3.6996210598423387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128.71003284313124</v>
      </c>
      <c r="F80">
        <f t="shared" si="15"/>
        <v>82.387491595564697</v>
      </c>
      <c r="G80">
        <f t="shared" si="16"/>
        <v>78.447478474779743</v>
      </c>
      <c r="H80">
        <f t="shared" si="17"/>
        <v>52.580722805275414</v>
      </c>
      <c r="I80" t="str">
        <f t="shared" si="18"/>
        <v/>
      </c>
      <c r="J80">
        <f t="shared" si="20"/>
        <v>380.80676879028931</v>
      </c>
      <c r="K80">
        <f t="shared" si="19"/>
        <v>380.80676879028931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116.45626829529046</v>
      </c>
      <c r="F81">
        <f t="shared" si="15"/>
        <v>74.543837908290101</v>
      </c>
      <c r="G81">
        <f t="shared" si="16"/>
        <v>69.108855218724386</v>
      </c>
      <c r="H81">
        <f t="shared" si="17"/>
        <v>46.321355769438711</v>
      </c>
      <c r="I81" t="str">
        <f t="shared" si="18"/>
        <v/>
      </c>
      <c r="J81">
        <f t="shared" si="20"/>
        <v>379.22248213885143</v>
      </c>
      <c r="K81">
        <f t="shared" si="19"/>
        <v>379.22248213885143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105.36911634381909</v>
      </c>
      <c r="F82">
        <f t="shared" si="15"/>
        <v>67.446934752854816</v>
      </c>
      <c r="G82">
        <f t="shared" si="16"/>
        <v>60.881929699984767</v>
      </c>
      <c r="H82">
        <f t="shared" si="17"/>
        <v>40.80712256971178</v>
      </c>
      <c r="I82" t="str">
        <f t="shared" si="18"/>
        <v/>
      </c>
      <c r="J82">
        <f t="shared" si="20"/>
        <v>377.63981218314302</v>
      </c>
      <c r="K82">
        <f t="shared" si="19"/>
        <v>377.63981218314302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95.337510308376238</v>
      </c>
      <c r="F83">
        <f t="shared" si="15"/>
        <v>61.025688174957068</v>
      </c>
      <c r="G83">
        <f t="shared" si="16"/>
        <v>53.634362083740854</v>
      </c>
      <c r="H83">
        <f t="shared" si="17"/>
        <v>35.949320238120883</v>
      </c>
      <c r="I83" t="str">
        <f t="shared" si="18"/>
        <v/>
      </c>
      <c r="J83">
        <f t="shared" si="20"/>
        <v>376.07636793683616</v>
      </c>
      <c r="K83">
        <f t="shared" si="19"/>
        <v>376.07636793683616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86.260957547955343</v>
      </c>
      <c r="F84">
        <f t="shared" si="15"/>
        <v>55.215772679268632</v>
      </c>
      <c r="G84">
        <f t="shared" si="16"/>
        <v>47.249566666257266</v>
      </c>
      <c r="H84">
        <f t="shared" si="17"/>
        <v>31.669805274194694</v>
      </c>
      <c r="I84" t="str">
        <f t="shared" si="18"/>
        <v/>
      </c>
      <c r="J84">
        <f t="shared" si="20"/>
        <v>374.54596740507395</v>
      </c>
      <c r="K84">
        <f t="shared" si="19"/>
        <v>374.54596740507395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78.048532765559344</v>
      </c>
      <c r="F85">
        <f t="shared" si="15"/>
        <v>49.958986842196524</v>
      </c>
      <c r="G85">
        <f t="shared" si="16"/>
        <v>41.624836455841319</v>
      </c>
      <c r="H85">
        <f t="shared" si="17"/>
        <v>27.899736614264199</v>
      </c>
      <c r="I85" t="str">
        <f t="shared" si="18"/>
        <v/>
      </c>
      <c r="J85">
        <f t="shared" si="20"/>
        <v>373.0592502279323</v>
      </c>
      <c r="K85">
        <f t="shared" si="19"/>
        <v>373.0592502279323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70.61796715472444</v>
      </c>
      <c r="F86">
        <f t="shared" si="15"/>
        <v>45.202670273160528</v>
      </c>
      <c r="G86">
        <f t="shared" si="16"/>
        <v>36.669691009311883</v>
      </c>
      <c r="H86">
        <f t="shared" si="17"/>
        <v>24.578468241469398</v>
      </c>
      <c r="I86" t="str">
        <f t="shared" si="18"/>
        <v/>
      </c>
      <c r="J86">
        <f t="shared" si="20"/>
        <v>371.62420203169114</v>
      </c>
      <c r="K86">
        <f t="shared" si="19"/>
        <v>371.62420203169114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63.894824263324523</v>
      </c>
      <c r="F87">
        <f t="shared" si="15"/>
        <v>40.899176083736499</v>
      </c>
      <c r="G87">
        <f t="shared" si="16"/>
        <v>32.304420946973075</v>
      </c>
      <c r="H87">
        <f t="shared" si="17"/>
        <v>21.652573622794101</v>
      </c>
      <c r="I87" t="str">
        <f t="shared" si="18"/>
        <v/>
      </c>
      <c r="J87">
        <f t="shared" si="20"/>
        <v>370.24660246094243</v>
      </c>
      <c r="K87">
        <f t="shared" si="19"/>
        <v>370.24660246094243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57.811754318787351</v>
      </c>
      <c r="F88">
        <f t="shared" si="15"/>
        <v>37.005393580071058</v>
      </c>
      <c r="G88">
        <f t="shared" si="16"/>
        <v>28.458805732893349</v>
      </c>
      <c r="H88">
        <f t="shared" si="17"/>
        <v>19.07498628004371</v>
      </c>
      <c r="I88" t="str">
        <f t="shared" si="18"/>
        <v/>
      </c>
      <c r="J88">
        <f t="shared" si="20"/>
        <v>368.93040730002735</v>
      </c>
      <c r="K88">
        <f t="shared" si="19"/>
        <v>368.93040730002735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52.307819544849146</v>
      </c>
      <c r="F89">
        <f t="shared" si="15"/>
        <v>33.482316397090067</v>
      </c>
      <c r="G89">
        <f t="shared" si="16"/>
        <v>25.070984094468081</v>
      </c>
      <c r="H89">
        <f t="shared" si="17"/>
        <v>16.804242669832941</v>
      </c>
      <c r="I89" t="str">
        <f t="shared" si="18"/>
        <v/>
      </c>
      <c r="J89">
        <f t="shared" si="20"/>
        <v>367.67807372725713</v>
      </c>
      <c r="K89">
        <f t="shared" si="19"/>
        <v>367.67807372725713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47.327883711138945</v>
      </c>
      <c r="F90">
        <f t="shared" si="15"/>
        <v>30.294651748241005</v>
      </c>
      <c r="G90">
        <f t="shared" si="16"/>
        <v>22.086458910627226</v>
      </c>
      <c r="H90">
        <f t="shared" si="17"/>
        <v>14.803815193411873</v>
      </c>
      <c r="I90" t="str">
        <f t="shared" si="18"/>
        <v/>
      </c>
      <c r="J90">
        <f t="shared" si="20"/>
        <v>366.49083655482912</v>
      </c>
      <c r="K90">
        <f t="shared" si="19"/>
        <v>366.49083655482912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42.822059800343204</v>
      </c>
      <c r="F91">
        <f t="shared" si="15"/>
        <v>27.410466876388654</v>
      </c>
      <c r="G91">
        <f t="shared" si="16"/>
        <v>19.457220561137067</v>
      </c>
      <c r="H91">
        <f t="shared" si="17"/>
        <v>13.041524607003959</v>
      </c>
      <c r="I91" t="str">
        <f t="shared" si="18"/>
        <v/>
      </c>
      <c r="J91">
        <f t="shared" si="20"/>
        <v>365.36894226938472</v>
      </c>
      <c r="K91">
        <f t="shared" si="19"/>
        <v>365.36894226938472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38.745210259899885</v>
      </c>
      <c r="F92">
        <f t="shared" si="15"/>
        <v>24.800869164149546</v>
      </c>
      <c r="G92">
        <f t="shared" si="16"/>
        <v>17.140974635031878</v>
      </c>
      <c r="H92">
        <f t="shared" si="17"/>
        <v>11.48902238058071</v>
      </c>
      <c r="I92" t="str">
        <f t="shared" si="18"/>
        <v/>
      </c>
      <c r="J92">
        <f t="shared" si="20"/>
        <v>364.31184678356885</v>
      </c>
      <c r="K92">
        <f t="shared" si="19"/>
        <v>364.31184678356885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35.056494831942203</v>
      </c>
      <c r="F93">
        <f t="shared" si="15"/>
        <v>22.439716699137868</v>
      </c>
      <c r="G93">
        <f t="shared" si="16"/>
        <v>15.100461574951483</v>
      </c>
      <c r="H93">
        <f t="shared" si="17"/>
        <v>10.121334678201277</v>
      </c>
      <c r="I93" t="str">
        <f t="shared" si="18"/>
        <v/>
      </c>
      <c r="J93">
        <f t="shared" si="20"/>
        <v>363.31838202093661</v>
      </c>
      <c r="K93">
        <f t="shared" si="19"/>
        <v>363.31838202093661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31.718961431832113</v>
      </c>
      <c r="F94">
        <f t="shared" si="15"/>
        <v>20.303356394680367</v>
      </c>
      <c r="G94">
        <f t="shared" si="16"/>
        <v>13.302857313058626</v>
      </c>
      <c r="H94">
        <f t="shared" si="17"/>
        <v>8.916460624300905</v>
      </c>
      <c r="I94" t="str">
        <f t="shared" si="18"/>
        <v/>
      </c>
      <c r="J94">
        <f t="shared" si="20"/>
        <v>362.38689577037945</v>
      </c>
      <c r="K94">
        <f t="shared" si="19"/>
        <v>362.38689577037945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28.699175976867433</v>
      </c>
      <c r="F95">
        <f t="shared" si="15"/>
        <v>18.37038704259782</v>
      </c>
      <c r="G95">
        <f t="shared" si="16"/>
        <v>11.719245257055391</v>
      </c>
      <c r="H95">
        <f t="shared" si="17"/>
        <v>7.855018393566005</v>
      </c>
      <c r="I95" t="str">
        <f t="shared" si="18"/>
        <v/>
      </c>
      <c r="J95">
        <f t="shared" si="20"/>
        <v>361.51536864903181</v>
      </c>
      <c r="K95">
        <f t="shared" si="19"/>
        <v>361.51536864903181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25.966887456933691</v>
      </c>
      <c r="F96">
        <f t="shared" si="15"/>
        <v>16.621444924409928</v>
      </c>
      <c r="G96">
        <f t="shared" si="16"/>
        <v>10.324151132568796</v>
      </c>
      <c r="H96">
        <f t="shared" si="17"/>
        <v>6.9199334313325638</v>
      </c>
      <c r="I96" t="str">
        <f t="shared" si="18"/>
        <v/>
      </c>
      <c r="J96">
        <f t="shared" si="20"/>
        <v>360.70151149307742</v>
      </c>
      <c r="K96">
        <f t="shared" si="19"/>
        <v>360.70151149307742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23.494724891911655</v>
      </c>
      <c r="F97">
        <f t="shared" si="15"/>
        <v>15.039009833302016</v>
      </c>
      <c r="G97">
        <f t="shared" si="16"/>
        <v>9.0951331992947093</v>
      </c>
      <c r="H97">
        <f t="shared" si="17"/>
        <v>6.0961637891639775</v>
      </c>
      <c r="I97" t="str">
        <f t="shared" si="18"/>
        <v/>
      </c>
      <c r="J97">
        <f t="shared" si="20"/>
        <v>359.94284604413804</v>
      </c>
      <c r="K97">
        <f t="shared" si="19"/>
        <v>359.94284604413804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21.257923140080358</v>
      </c>
      <c r="F98">
        <f t="shared" si="15"/>
        <v>13.607229563658647</v>
      </c>
      <c r="G98">
        <f t="shared" si="16"/>
        <v>8.012421249041763</v>
      </c>
      <c r="H98">
        <f t="shared" si="17"/>
        <v>5.3704581573059462</v>
      </c>
      <c r="I98" t="str">
        <f t="shared" si="18"/>
        <v/>
      </c>
      <c r="J98">
        <f t="shared" si="20"/>
        <v>359.23677140635266</v>
      </c>
      <c r="K98">
        <f t="shared" si="19"/>
        <v>359.23677140635266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19.234074810773198</v>
      </c>
      <c r="F99">
        <f t="shared" si="15"/>
        <v>12.311761109970115</v>
      </c>
      <c r="G99">
        <f t="shared" si="16"/>
        <v>7.0585985785314653</v>
      </c>
      <c r="H99">
        <f t="shared" si="17"/>
        <v>4.7311427016840915</v>
      </c>
      <c r="I99" t="str">
        <f t="shared" si="18"/>
        <v/>
      </c>
      <c r="J99">
        <f t="shared" si="20"/>
        <v>358.58061840828606</v>
      </c>
      <c r="K99">
        <f t="shared" si="19"/>
        <v>358.58061840828606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17.402905796046714</v>
      </c>
      <c r="F100">
        <f t="shared" si="15"/>
        <v>11.139626984305584</v>
      </c>
      <c r="G100">
        <f t="shared" si="16"/>
        <v>6.218321821110572</v>
      </c>
      <c r="H100">
        <f t="shared" si="17"/>
        <v>4.1679332764650523</v>
      </c>
      <c r="I100" t="str">
        <f t="shared" si="18"/>
        <v/>
      </c>
      <c r="J100">
        <f t="shared" si="20"/>
        <v>357.97169370784053</v>
      </c>
      <c r="K100">
        <f t="shared" si="19"/>
        <v>357.97169370784053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15.746072172727576</v>
      </c>
      <c r="F101">
        <f t="shared" si="15"/>
        <v>10.079085212998445</v>
      </c>
      <c r="G101">
        <f t="shared" si="16"/>
        <v>5.4780741305372036</v>
      </c>
      <c r="H101">
        <f t="shared" si="17"/>
        <v>3.6717699913978725</v>
      </c>
      <c r="I101" t="str">
        <f t="shared" si="18"/>
        <v/>
      </c>
      <c r="J101">
        <f t="shared" si="20"/>
        <v>357.40731522160058</v>
      </c>
      <c r="K101">
        <f t="shared" si="19"/>
        <v>357.40731522160058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14.246976440283214</v>
      </c>
      <c r="F102">
        <f t="shared" si="15"/>
        <v>9.1195117102223726</v>
      </c>
      <c r="G102">
        <f t="shared" si="16"/>
        <v>4.8259477465097458</v>
      </c>
      <c r="H102">
        <f t="shared" si="17"/>
        <v>3.2346714727555166</v>
      </c>
      <c r="I102" t="str">
        <f t="shared" si="18"/>
        <v/>
      </c>
      <c r="J102">
        <f t="shared" si="20"/>
        <v>356.88484023746685</v>
      </c>
      <c r="K102">
        <f t="shared" si="19"/>
        <v>356.88484023746685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12.89060125366013</v>
      </c>
      <c r="F103">
        <f t="shared" si="15"/>
        <v>8.2512938501233233</v>
      </c>
      <c r="G103">
        <f t="shared" si="16"/>
        <v>4.2514524442477004</v>
      </c>
      <c r="H103">
        <f t="shared" si="17"/>
        <v>2.8496064734912641</v>
      </c>
      <c r="I103" t="str">
        <f t="shared" si="18"/>
        <v/>
      </c>
      <c r="J103">
        <f t="shared" si="20"/>
        <v>356.40168737663203</v>
      </c>
      <c r="K103">
        <f t="shared" si="19"/>
        <v>356.40168737663203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11.663358985491582</v>
      </c>
      <c r="F104">
        <f t="shared" si="15"/>
        <v>7.4657341713554075</v>
      </c>
      <c r="G104">
        <f t="shared" si="16"/>
        <v>3.7453467868092769</v>
      </c>
      <c r="H104">
        <f t="shared" si="17"/>
        <v>2.5103807673073901</v>
      </c>
      <c r="I104" t="str">
        <f t="shared" si="18"/>
        <v/>
      </c>
      <c r="J104">
        <f t="shared" si="20"/>
        <v>355.95535340404803</v>
      </c>
      <c r="K104">
        <f t="shared" si="19"/>
        <v>355.95535340404803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10.552955610648654</v>
      </c>
      <c r="F105">
        <f t="shared" si="15"/>
        <v>6.7549632493709799</v>
      </c>
      <c r="G105">
        <f t="shared" si="16"/>
        <v>3.2994894656394962</v>
      </c>
      <c r="H105">
        <f t="shared" si="17"/>
        <v>2.2115375071933276</v>
      </c>
      <c r="I105" t="str">
        <f t="shared" si="18"/>
        <v/>
      </c>
      <c r="J105">
        <f t="shared" si="20"/>
        <v>355.54342574217765</v>
      </c>
      <c r="K105">
        <f t="shared" si="19"/>
        <v>355.54342574217765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9.548267549584228</v>
      </c>
      <c r="F106">
        <f t="shared" si="15"/>
        <v>6.1118608636541465</v>
      </c>
      <c r="G106">
        <f t="shared" si="16"/>
        <v>2.9067083379855752</v>
      </c>
      <c r="H106">
        <f t="shared" si="17"/>
        <v>1.9482694455824756</v>
      </c>
      <c r="I106" t="str">
        <f t="shared" si="18"/>
        <v/>
      </c>
      <c r="J106">
        <f t="shared" si="20"/>
        <v>355.16359141807169</v>
      </c>
      <c r="K106">
        <f t="shared" si="19"/>
        <v>355.16359141807169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8.6392302367354823</v>
      </c>
      <c r="F107">
        <f t="shared" si="15"/>
        <v>5.5299846701824311</v>
      </c>
      <c r="G107">
        <f t="shared" si="16"/>
        <v>2.5606850544913975</v>
      </c>
      <c r="H107">
        <f t="shared" si="17"/>
        <v>1.7163416040849586</v>
      </c>
      <c r="I107" t="str">
        <f t="shared" si="18"/>
        <v/>
      </c>
      <c r="J107">
        <f t="shared" si="20"/>
        <v>354.81364306609748</v>
      </c>
      <c r="K107">
        <f t="shared" si="19"/>
        <v>354.81364306609748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7.8167372977074354</v>
      </c>
      <c r="F108">
        <f t="shared" si="15"/>
        <v>5.0035056645856208</v>
      </c>
      <c r="G108">
        <f t="shared" si="16"/>
        <v>2.2558534210693661</v>
      </c>
      <c r="H108">
        <f t="shared" si="17"/>
        <v>1.5120231488474698</v>
      </c>
      <c r="I108" t="str">
        <f t="shared" si="18"/>
        <v/>
      </c>
      <c r="J108">
        <f t="shared" si="20"/>
        <v>354.4914825157382</v>
      </c>
      <c r="K108">
        <f t="shared" si="19"/>
        <v>354.4914825157382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7.0725493252346752</v>
      </c>
      <c r="F109">
        <f t="shared" si="15"/>
        <v>4.5271497894974271</v>
      </c>
      <c r="G109">
        <f t="shared" si="16"/>
        <v>1.9873098600800456</v>
      </c>
      <c r="H109">
        <f t="shared" si="17"/>
        <v>1.3320273756747147</v>
      </c>
      <c r="I109" t="str">
        <f t="shared" si="18"/>
        <v/>
      </c>
      <c r="J109">
        <f t="shared" si="20"/>
        <v>354.19512241382267</v>
      </c>
      <c r="K109">
        <f t="shared" si="19"/>
        <v>354.19512241382267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6.3992113400751061</v>
      </c>
      <c r="F110">
        <f t="shared" si="15"/>
        <v>4.0961451011455905</v>
      </c>
      <c r="G110">
        <f t="shared" si="16"/>
        <v>1.750734530481681</v>
      </c>
      <c r="H110">
        <f t="shared" si="17"/>
        <v>1.1734588395021033</v>
      </c>
      <c r="I110" t="str">
        <f t="shared" si="18"/>
        <v/>
      </c>
      <c r="J110">
        <f t="shared" si="20"/>
        <v>353.92268626164349</v>
      </c>
      <c r="K110">
        <f t="shared" si="19"/>
        <v>353.92268626164349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5.78997810999177</v>
      </c>
      <c r="F111">
        <f t="shared" si="15"/>
        <v>3.7061739659163435</v>
      </c>
      <c r="G111">
        <f t="shared" si="16"/>
        <v>1.542321838073835</v>
      </c>
      <c r="H111">
        <f t="shared" si="17"/>
        <v>1.0337667777346731</v>
      </c>
      <c r="I111" t="str">
        <f t="shared" si="18"/>
        <v/>
      </c>
      <c r="J111">
        <f t="shared" si="20"/>
        <v>353.67240718818164</v>
      </c>
      <c r="K111">
        <f t="shared" si="19"/>
        <v>353.67240718818164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5.2387465786979943</v>
      </c>
      <c r="F112">
        <f t="shared" si="15"/>
        <v>3.3533298080174294</v>
      </c>
      <c r="G112">
        <f t="shared" si="16"/>
        <v>1.3587192180101593</v>
      </c>
      <c r="H112">
        <f t="shared" si="17"/>
        <v>0.91070407821152521</v>
      </c>
      <c r="I112" t="str">
        <f t="shared" si="18"/>
        <v/>
      </c>
      <c r="J112">
        <f t="shared" si="20"/>
        <v>353.44262572980585</v>
      </c>
      <c r="K112">
        <f t="shared" si="19"/>
        <v>353.44262572980585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4.7399947278658967</v>
      </c>
      <c r="F113">
        <f t="shared" si="15"/>
        <v>3.0340779749549482</v>
      </c>
      <c r="G113">
        <f t="shared" si="16"/>
        <v>1.1969732048245563</v>
      </c>
      <c r="H113">
        <f t="shared" si="17"/>
        <v>0.80229113174690669</v>
      </c>
      <c r="I113" t="str">
        <f t="shared" si="18"/>
        <v/>
      </c>
      <c r="J113">
        <f t="shared" si="20"/>
        <v>353.231786843208</v>
      </c>
      <c r="K113">
        <f t="shared" si="19"/>
        <v>353.231786843208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4.2887262597421625</v>
      </c>
      <c r="F114">
        <f t="shared" si="15"/>
        <v>2.7452203287899426</v>
      </c>
      <c r="G114">
        <f t="shared" si="16"/>
        <v>1.05448192244327</v>
      </c>
      <c r="H114">
        <f t="shared" si="17"/>
        <v>0.70678398777328166</v>
      </c>
      <c r="I114" t="str">
        <f t="shared" si="18"/>
        <v/>
      </c>
      <c r="J114">
        <f t="shared" si="20"/>
        <v>353.03843634101668</v>
      </c>
      <c r="K114">
        <f t="shared" si="19"/>
        <v>353.03843634101668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3.8804205462235219</v>
      </c>
      <c r="F115">
        <f t="shared" si="15"/>
        <v>2.4838632084640015</v>
      </c>
      <c r="G115">
        <f t="shared" si="16"/>
        <v>0.92895322992851248</v>
      </c>
      <c r="H115">
        <f t="shared" si="17"/>
        <v>0.62264630083221462</v>
      </c>
      <c r="I115" t="str">
        <f t="shared" si="18"/>
        <v/>
      </c>
      <c r="J115">
        <f t="shared" si="20"/>
        <v>352.86121690763179</v>
      </c>
      <c r="K115">
        <f t="shared" si="19"/>
        <v>352.86121690763179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3.5109873430016774</v>
      </c>
      <c r="F116">
        <f t="shared" si="15"/>
        <v>2.247388442253214</v>
      </c>
      <c r="G116">
        <f t="shared" si="16"/>
        <v>0.81836784967837306</v>
      </c>
      <c r="H116">
        <f t="shared" si="17"/>
        <v>0.54852461663916652</v>
      </c>
      <c r="I116" t="str">
        <f t="shared" si="18"/>
        <v/>
      </c>
      <c r="J116">
        <f t="shared" si="20"/>
        <v>352.69886382561407</v>
      </c>
      <c r="K116">
        <f t="shared" si="19"/>
        <v>352.69886382561407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3.176725815121975</v>
      </c>
      <c r="F117">
        <f t="shared" si="15"/>
        <v>2.0334271199647374</v>
      </c>
      <c r="G117">
        <f t="shared" si="16"/>
        <v>0.72094688495646098</v>
      </c>
      <c r="H117">
        <f t="shared" si="17"/>
        <v>0.4832266001693038</v>
      </c>
      <c r="I117" t="str">
        <f t="shared" si="18"/>
        <v/>
      </c>
      <c r="J117">
        <f t="shared" si="20"/>
        <v>352.55020051979545</v>
      </c>
      <c r="K117">
        <f t="shared" si="19"/>
        <v>352.55020051979545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2.8742874634901683</v>
      </c>
      <c r="F118">
        <f t="shared" si="15"/>
        <v>1.8398358621362949</v>
      </c>
      <c r="G118">
        <f t="shared" si="16"/>
        <v>0.63512320423229884</v>
      </c>
      <c r="H118">
        <f t="shared" si="17"/>
        <v>0.42570185553730883</v>
      </c>
      <c r="I118" t="str">
        <f t="shared" si="18"/>
        <v/>
      </c>
      <c r="J118">
        <f t="shared" si="20"/>
        <v>352.414134006599</v>
      </c>
      <c r="K118">
        <f t="shared" si="19"/>
        <v>352.414134006599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2.6006425809397506</v>
      </c>
      <c r="F119">
        <f t="shared" si="15"/>
        <v>1.6646753485128618</v>
      </c>
      <c r="G119">
        <f t="shared" si="16"/>
        <v>0.55951623201570977</v>
      </c>
      <c r="H119">
        <f t="shared" si="17"/>
        <v>0.3750250291362574</v>
      </c>
      <c r="I119" t="str">
        <f t="shared" si="18"/>
        <v/>
      </c>
      <c r="J119">
        <f t="shared" si="20"/>
        <v>352.28965031937656</v>
      </c>
      <c r="K119">
        <f t="shared" si="19"/>
        <v>352.28965031937656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2.353049901830079</v>
      </c>
      <c r="F120">
        <f t="shared" si="15"/>
        <v>1.5061908907073644</v>
      </c>
      <c r="G120">
        <f t="shared" si="16"/>
        <v>0.49290974066593102</v>
      </c>
      <c r="H120">
        <f t="shared" si="17"/>
        <v>0.33038092422955062</v>
      </c>
      <c r="I120" t="str">
        <f t="shared" si="18"/>
        <v/>
      </c>
      <c r="J120">
        <f t="shared" si="20"/>
        <v>352.17580996647786</v>
      </c>
      <c r="K120">
        <f t="shared" si="19"/>
        <v>352.17580996647786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2.1290291411370292</v>
      </c>
      <c r="F121">
        <f t="shared" si="15"/>
        <v>1.3627948544300292</v>
      </c>
      <c r="G121">
        <f t="shared" ref="G121:G150" si="23">(G120*EXP(-1/$O$6)+C121)</f>
        <v>0.43423228593041724</v>
      </c>
      <c r="H121">
        <f t="shared" si="17"/>
        <v>0.29105138754649396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352.07174346688356</v>
      </c>
      <c r="K121">
        <f t="shared" ref="K121:K150" si="26">IF(I121="",J121,I121)</f>
        <v>352.07174346688356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1.9263361479437087</v>
      </c>
      <c r="F122">
        <f t="shared" si="15"/>
        <v>1.2330507551992618</v>
      </c>
      <c r="G122">
        <f t="shared" si="23"/>
        <v>0.38253997149581664</v>
      </c>
      <c r="H122">
        <f t="shared" si="17"/>
        <v>0.25640375693689199</v>
      </c>
      <c r="I122" t="str">
        <f t="shared" si="24"/>
        <v/>
      </c>
      <c r="J122">
        <f t="shared" si="25"/>
        <v>351.97664699826237</v>
      </c>
      <c r="K122">
        <f t="shared" si="26"/>
        <v>351.97664699826237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1.7429404244287758</v>
      </c>
      <c r="F123">
        <f t="shared" si="15"/>
        <v>1.1156588682112121</v>
      </c>
      <c r="G123">
        <f t="shared" si="23"/>
        <v>0.33700126529852203</v>
      </c>
      <c r="H123">
        <f t="shared" si="17"/>
        <v>0.22588068425150765</v>
      </c>
      <c r="I123" t="str">
        <f t="shared" si="24"/>
        <v/>
      </c>
      <c r="J123">
        <f t="shared" si="25"/>
        <v>351.88977818395966</v>
      </c>
      <c r="K123">
        <f t="shared" si="26"/>
        <v>351.88977818395966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1.5770047851465294</v>
      </c>
      <c r="F124">
        <f t="shared" si="15"/>
        <v>1.0094432082134195</v>
      </c>
      <c r="G124">
        <f t="shared" si="23"/>
        <v>0.29688362334717955</v>
      </c>
      <c r="H124">
        <f t="shared" si="17"/>
        <v>0.19899116973737335</v>
      </c>
      <c r="I124" t="str">
        <f t="shared" si="24"/>
        <v/>
      </c>
      <c r="J124">
        <f t="shared" si="25"/>
        <v>351.81045203847606</v>
      </c>
      <c r="K124">
        <f t="shared" si="26"/>
        <v>351.81045203847606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1.4268669528335212</v>
      </c>
      <c r="F125">
        <f t="shared" si="15"/>
        <v>0.91333974895208991</v>
      </c>
      <c r="G125">
        <f t="shared" si="23"/>
        <v>0.26154170588550762</v>
      </c>
      <c r="H125">
        <f t="shared" si="17"/>
        <v>0.17530266372558964</v>
      </c>
      <c r="I125" t="str">
        <f t="shared" si="24"/>
        <v/>
      </c>
      <c r="J125">
        <f t="shared" si="25"/>
        <v>351.73803708522649</v>
      </c>
      <c r="K125">
        <f t="shared" si="26"/>
        <v>351.73803708522649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1.291022906375801</v>
      </c>
      <c r="F126">
        <f t="shared" si="15"/>
        <v>0.82638576418010801</v>
      </c>
      <c r="G126">
        <f t="shared" si="23"/>
        <v>0.23040699633845677</v>
      </c>
      <c r="H126">
        <f t="shared" si="17"/>
        <v>0.15443410855791076</v>
      </c>
      <c r="I126" t="str">
        <f t="shared" si="24"/>
        <v/>
      </c>
      <c r="J126">
        <f t="shared" si="25"/>
        <v>351.67195165562219</v>
      </c>
      <c r="K126">
        <f t="shared" si="26"/>
        <v>351.67195165562219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1.1681118141233495</v>
      </c>
      <c r="F127">
        <f t="shared" si="15"/>
        <v>0.74771018344824491</v>
      </c>
      <c r="G127">
        <f t="shared" si="23"/>
        <v>0.20297865605017174</v>
      </c>
      <c r="H127">
        <f t="shared" si="17"/>
        <v>0.13604980882327058</v>
      </c>
      <c r="I127" t="str">
        <f t="shared" si="24"/>
        <v/>
      </c>
      <c r="J127">
        <f t="shared" si="25"/>
        <v>351.61166037462499</v>
      </c>
      <c r="K127">
        <f t="shared" si="26"/>
        <v>351.61166037462499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1.0569024016196329</v>
      </c>
      <c r="F128">
        <f t="shared" si="15"/>
        <v>0.6765248660677079</v>
      </c>
      <c r="G128">
        <f t="shared" si="23"/>
        <v>0.17881546770139137</v>
      </c>
      <c r="H128">
        <f t="shared" si="17"/>
        <v>0.11985403129974773</v>
      </c>
      <c r="I128" t="str">
        <f t="shared" si="24"/>
        <v/>
      </c>
      <c r="J128">
        <f t="shared" si="25"/>
        <v>351.556670834768</v>
      </c>
      <c r="K128">
        <f t="shared" si="26"/>
        <v>351.556670834768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0.95628061718361412</v>
      </c>
      <c r="F129">
        <f t="shared" si="15"/>
        <v>0.61211670583006084</v>
      </c>
      <c r="G129">
        <f t="shared" si="23"/>
        <v>0.15752873780661869</v>
      </c>
      <c r="H129">
        <f t="shared" si="17"/>
        <v>0.10558624773564441</v>
      </c>
      <c r="I129" t="str">
        <f t="shared" si="24"/>
        <v/>
      </c>
      <c r="J129">
        <f t="shared" si="25"/>
        <v>351.5065304580944</v>
      </c>
      <c r="K129">
        <f t="shared" si="26"/>
        <v>351.5065304580944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0.86523847178292457</v>
      </c>
      <c r="F130">
        <f t="shared" si="15"/>
        <v>0.55384048739273661</v>
      </c>
      <c r="G130">
        <f t="shared" si="23"/>
        <v>0.1387760441193272</v>
      </c>
      <c r="H130">
        <f t="shared" si="17"/>
        <v>9.3016943944182043E-2</v>
      </c>
      <c r="I130" t="str">
        <f t="shared" si="24"/>
        <v/>
      </c>
      <c r="J130">
        <f t="shared" si="25"/>
        <v>351.46082354344856</v>
      </c>
      <c r="K130">
        <f t="shared" si="26"/>
        <v>351.46082354344856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0.78286394140048321</v>
      </c>
      <c r="F131">
        <f t="shared" si="15"/>
        <v>0.50111242276825341</v>
      </c>
      <c r="G131">
        <f t="shared" si="23"/>
        <v>0.12225572736481533</v>
      </c>
      <c r="H131">
        <f t="shared" si="17"/>
        <v>8.1943927796141028E-2</v>
      </c>
      <c r="I131" t="str">
        <f t="shared" si="24"/>
        <v/>
      </c>
      <c r="J131">
        <f t="shared" si="25"/>
        <v>351.4191684949721</v>
      </c>
      <c r="K131">
        <f t="shared" si="26"/>
        <v>351.4191684949721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0.70833183074048589</v>
      </c>
      <c r="F132">
        <f t="shared" ref="F132:F150" si="29">E132*$O$3</f>
        <v>0.45340430316825192</v>
      </c>
      <c r="G132">
        <f t="shared" si="23"/>
        <v>0.10770203869371195</v>
      </c>
      <c r="H132">
        <f t="shared" ref="H132:H150" si="30">G132*$O$4</f>
        <v>7.2189076720136289E-2</v>
      </c>
      <c r="I132" t="str">
        <f t="shared" si="24"/>
        <v/>
      </c>
      <c r="J132">
        <f t="shared" si="25"/>
        <v>351.38121522644815</v>
      </c>
      <c r="K132">
        <f t="shared" si="26"/>
        <v>351.38121522644815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0.64089550675000428</v>
      </c>
      <c r="F133">
        <f t="shared" si="29"/>
        <v>0.41023820761785301</v>
      </c>
      <c r="G133">
        <f t="shared" si="23"/>
        <v>9.4880864797179054E-2</v>
      </c>
      <c r="H133">
        <f t="shared" si="30"/>
        <v>6.3595472390220675E-2</v>
      </c>
      <c r="I133" t="str">
        <f t="shared" si="24"/>
        <v/>
      </c>
      <c r="J133">
        <f t="shared" si="25"/>
        <v>351.34664273522765</v>
      </c>
      <c r="K133">
        <f t="shared" si="26"/>
        <v>351.34664273522765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0.5798794191458998</v>
      </c>
      <c r="F134">
        <f t="shared" si="29"/>
        <v>0.37118171533333827</v>
      </c>
      <c r="G134">
        <f t="shared" si="23"/>
        <v>8.3585961917229376E-2</v>
      </c>
      <c r="H134">
        <f t="shared" si="30"/>
        <v>5.6024876508874742E-2</v>
      </c>
      <c r="I134" t="str">
        <f t="shared" si="24"/>
        <v/>
      </c>
      <c r="J134">
        <f t="shared" si="25"/>
        <v>351.31515683882446</v>
      </c>
      <c r="K134">
        <f t="shared" si="26"/>
        <v>351.31515683882446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0.52467233302066507</v>
      </c>
      <c r="F135">
        <f t="shared" si="29"/>
        <v>0.33584357390265551</v>
      </c>
      <c r="G135">
        <f t="shared" si="23"/>
        <v>7.3635638171757486E-2</v>
      </c>
      <c r="H135">
        <f t="shared" si="30"/>
        <v>4.9355507080364555E-2</v>
      </c>
      <c r="I135" t="str">
        <f t="shared" si="24"/>
        <v/>
      </c>
      <c r="J135">
        <f t="shared" si="25"/>
        <v>351.2864880668223</v>
      </c>
      <c r="K135">
        <f t="shared" si="26"/>
        <v>351.2864880668223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0.47472120573412857</v>
      </c>
      <c r="F136">
        <f t="shared" si="29"/>
        <v>0.30386977987430502</v>
      </c>
      <c r="G136">
        <f t="shared" si="23"/>
        <v>6.4869830825555433E-2</v>
      </c>
      <c r="H136">
        <f t="shared" si="30"/>
        <v>4.3480079403192283E-2</v>
      </c>
      <c r="I136" t="str">
        <f t="shared" si="24"/>
        <v/>
      </c>
      <c r="J136">
        <f t="shared" si="25"/>
        <v>351.26038970047114</v>
      </c>
      <c r="K136">
        <f t="shared" si="26"/>
        <v>351.26038970047114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0.42952564675215804</v>
      </c>
      <c r="F137">
        <f t="shared" si="29"/>
        <v>0.27494003249150289</v>
      </c>
      <c r="G137">
        <f t="shared" si="23"/>
        <v>5.7147531491757636E-2</v>
      </c>
      <c r="H137">
        <f t="shared" si="30"/>
        <v>3.8304080268684405E-2</v>
      </c>
      <c r="I137" t="str">
        <f t="shared" si="24"/>
        <v/>
      </c>
      <c r="J137">
        <f t="shared" si="25"/>
        <v>351.2366359522228</v>
      </c>
      <c r="K137">
        <f t="shared" si="26"/>
        <v>351.2366359522228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0.38863290493322949</v>
      </c>
      <c r="F138">
        <f t="shared" si="29"/>
        <v>0.24876452504654178</v>
      </c>
      <c r="G138">
        <f t="shared" si="23"/>
        <v>5.0344517845032744E-2</v>
      </c>
      <c r="H138">
        <f t="shared" si="30"/>
        <v>3.3744247604159089E-2</v>
      </c>
      <c r="I138" t="str">
        <f t="shared" si="24"/>
        <v/>
      </c>
      <c r="J138">
        <f t="shared" si="25"/>
        <v>351.21502027744242</v>
      </c>
      <c r="K138">
        <f t="shared" si="26"/>
        <v>351.21502027744242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0.35163333304749106</v>
      </c>
      <c r="F139">
        <f t="shared" si="29"/>
        <v>0.2250810417124107</v>
      </c>
      <c r="G139">
        <f t="shared" si="23"/>
        <v>4.4351355358444144E-2</v>
      </c>
      <c r="H139">
        <f t="shared" si="30"/>
        <v>2.9727231103933396E-2</v>
      </c>
      <c r="I139" t="str">
        <f t="shared" si="24"/>
        <v/>
      </c>
      <c r="J139">
        <f t="shared" si="25"/>
        <v>351.19535381060848</v>
      </c>
      <c r="K139">
        <f t="shared" si="26"/>
        <v>351.19535381060848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0.31815628409367763</v>
      </c>
      <c r="F140">
        <f t="shared" si="29"/>
        <v>0.20365233076888922</v>
      </c>
      <c r="G140">
        <f t="shared" si="23"/>
        <v>3.9071636919551331E-2</v>
      </c>
      <c r="H140">
        <f t="shared" si="30"/>
        <v>2.6188412302834845E-2</v>
      </c>
      <c r="I140" t="str">
        <f t="shared" si="24"/>
        <v/>
      </c>
      <c r="J140">
        <f t="shared" si="25"/>
        <v>351.17746391846606</v>
      </c>
      <c r="K140">
        <f t="shared" si="26"/>
        <v>351.17746391846606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0.28786639830480981</v>
      </c>
      <c r="F141">
        <f t="shared" si="29"/>
        <v>0.18426372790913836</v>
      </c>
      <c r="G141">
        <f t="shared" si="23"/>
        <v>3.442043200789343E-2</v>
      </c>
      <c r="H141">
        <f t="shared" si="30"/>
        <v>2.3070865111703073E-2</v>
      </c>
      <c r="I141" t="str">
        <f t="shared" si="24"/>
        <v/>
      </c>
      <c r="J141">
        <f t="shared" si="25"/>
        <v>351.16119286279741</v>
      </c>
      <c r="K141">
        <f t="shared" si="26"/>
        <v>351.16119286279741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0.26046024364737713</v>
      </c>
      <c r="F142">
        <f t="shared" si="29"/>
        <v>0.16672100581801835</v>
      </c>
      <c r="G142">
        <f t="shared" si="23"/>
        <v>3.0322920487039051E-2</v>
      </c>
      <c r="H142">
        <f t="shared" si="30"/>
        <v>2.0324440093864773E-2</v>
      </c>
      <c r="I142" t="str">
        <f t="shared" si="24"/>
        <v/>
      </c>
      <c r="J142">
        <f t="shared" si="25"/>
        <v>351.14639656572416</v>
      </c>
      <c r="K142">
        <f t="shared" si="26"/>
        <v>351.14639656572416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0.23566327615986143</v>
      </c>
      <c r="F143">
        <f t="shared" si="29"/>
        <v>0.15084842848006441</v>
      </c>
      <c r="G143">
        <f t="shared" si="23"/>
        <v>2.6713189034130481E-2</v>
      </c>
      <c r="H143">
        <f t="shared" si="30"/>
        <v>1.7904957752085112E-2</v>
      </c>
      <c r="I143" t="str">
        <f t="shared" si="24"/>
        <v/>
      </c>
      <c r="J143">
        <f t="shared" si="25"/>
        <v>351.13294347072798</v>
      </c>
      <c r="K143">
        <f t="shared" si="26"/>
        <v>351.13294347072798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0.2132270896804806</v>
      </c>
      <c r="F144">
        <f t="shared" si="29"/>
        <v>0.13648699072595111</v>
      </c>
      <c r="G144">
        <f t="shared" si="23"/>
        <v>2.3533170846066799E-2</v>
      </c>
      <c r="H144">
        <f t="shared" si="30"/>
        <v>1.5773497849061378E-2</v>
      </c>
      <c r="I144" t="str">
        <f t="shared" si="24"/>
        <v/>
      </c>
      <c r="J144">
        <f t="shared" si="25"/>
        <v>351.12071349287686</v>
      </c>
      <c r="K144">
        <f t="shared" si="26"/>
        <v>351.12071349287686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0.19292692741301848</v>
      </c>
      <c r="F145">
        <f t="shared" si="29"/>
        <v>0.12349282538192144</v>
      </c>
      <c r="G145">
        <f t="shared" si="23"/>
        <v>2.0731711566244863E-2</v>
      </c>
      <c r="H145">
        <f t="shared" si="30"/>
        <v>1.3895773329337772E-2</v>
      </c>
      <c r="I145" t="str">
        <f t="shared" si="24"/>
        <v/>
      </c>
      <c r="J145">
        <f t="shared" si="25"/>
        <v>351.10959705205255</v>
      </c>
      <c r="K145">
        <f t="shared" si="26"/>
        <v>351.10959705205255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0.17455943040259672</v>
      </c>
      <c r="F146">
        <f t="shared" si="29"/>
        <v>0.11173576206563748</v>
      </c>
      <c r="G146">
        <f t="shared" si="23"/>
        <v>1.8263746406184188E-2</v>
      </c>
      <c r="H146">
        <f t="shared" si="30"/>
        <v>1.2241578771434336E-2</v>
      </c>
      <c r="I146" t="str">
        <f t="shared" si="24"/>
        <v/>
      </c>
      <c r="J146">
        <f t="shared" si="25"/>
        <v>351.09949418329421</v>
      </c>
      <c r="K146">
        <f t="shared" si="26"/>
        <v>351.09949418329421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0.157940600366514</v>
      </c>
      <c r="F147">
        <f t="shared" si="29"/>
        <v>0.10109802319104165</v>
      </c>
      <c r="G147">
        <f t="shared" si="23"/>
        <v>1.6089575225063022E-2</v>
      </c>
      <c r="H147">
        <f t="shared" si="30"/>
        <v>1.078430449788961E-2</v>
      </c>
      <c r="I147" t="str">
        <f t="shared" si="24"/>
        <v/>
      </c>
      <c r="J147">
        <f t="shared" si="25"/>
        <v>351.0903137186931</v>
      </c>
      <c r="K147">
        <f t="shared" si="26"/>
        <v>351.0903137186931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0.14290395647260201</v>
      </c>
      <c r="F148">
        <f t="shared" si="29"/>
        <v>9.1473044119324443E-2</v>
      </c>
      <c r="G148">
        <f t="shared" si="23"/>
        <v>1.4174223905961908E-2</v>
      </c>
      <c r="H148">
        <f t="shared" si="30"/>
        <v>9.5005085271019449E-3</v>
      </c>
      <c r="I148" t="str">
        <f t="shared" si="24"/>
        <v/>
      </c>
      <c r="J148">
        <f t="shared" si="25"/>
        <v>351.08197253559223</v>
      </c>
      <c r="K148">
        <f t="shared" si="26"/>
        <v>351.08197253559223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0.12929886760043641</v>
      </c>
      <c r="F149">
        <f t="shared" si="29"/>
        <v>8.2764405636739577E-2</v>
      </c>
      <c r="G149">
        <f t="shared" si="23"/>
        <v>1.2486881755795706E-2</v>
      </c>
      <c r="H149">
        <f t="shared" si="30"/>
        <v>8.3695394813082056E-3</v>
      </c>
      <c r="I149" t="str">
        <f t="shared" si="24"/>
        <v/>
      </c>
      <c r="J149">
        <f t="shared" si="25"/>
        <v>351.07439486615544</v>
      </c>
      <c r="K149">
        <f t="shared" si="26"/>
        <v>351.07439486615544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0.11698904337865865</v>
      </c>
      <c r="F150">
        <f t="shared" si="29"/>
        <v>7.4884868065254004E-2</v>
      </c>
      <c r="G150">
        <f t="shared" si="23"/>
        <v>1.1000405878846055E-2</v>
      </c>
      <c r="H150">
        <f t="shared" si="30"/>
        <v>7.373204384728319E-3</v>
      </c>
      <c r="I150" t="str">
        <f t="shared" si="24"/>
        <v/>
      </c>
      <c r="J150">
        <f t="shared" si="25"/>
        <v>351.06751166368048</v>
      </c>
      <c r="K150">
        <f t="shared" si="26"/>
        <v>351.06751166368048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&amp;CBrecht Scheelen&amp;REdwards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721.19083553493135</v>
      </c>
      <c r="S2">
        <f>SQRT(R2/10)</f>
        <v>8.4922955408707459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0.63497220341265581</v>
      </c>
      <c r="Q3" t="s">
        <v>20</v>
      </c>
      <c r="R3">
        <f>RSQ(D2:D100,I2:I100)</f>
        <v>0.86550843404544009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0.67678267950827764</v>
      </c>
      <c r="Q4" t="s">
        <v>21</v>
      </c>
      <c r="R4">
        <f>1-((1-$R$3)*($Y$3-1))/(Y3-Y4-1)</f>
        <v>0.73101686809088018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109.29</v>
      </c>
      <c r="D5" s="4"/>
      <c r="E5">
        <f t="shared" si="4"/>
        <v>109.29</v>
      </c>
      <c r="F5">
        <f t="shared" si="5"/>
        <v>69.396112110969156</v>
      </c>
      <c r="G5">
        <f t="shared" si="6"/>
        <v>109.29</v>
      </c>
      <c r="H5">
        <f t="shared" si="7"/>
        <v>73.96557904345967</v>
      </c>
      <c r="I5" t="str">
        <f t="shared" si="8"/>
        <v/>
      </c>
      <c r="J5">
        <f t="shared" si="0"/>
        <v>346.43053306750949</v>
      </c>
      <c r="K5">
        <f t="shared" si="9"/>
        <v>346.43053306750949</v>
      </c>
      <c r="L5" t="str">
        <f t="shared" si="1"/>
        <v/>
      </c>
      <c r="M5" t="str">
        <f t="shared" si="2"/>
        <v/>
      </c>
      <c r="N5" s="2" t="s">
        <v>14</v>
      </c>
      <c r="O5" s="6">
        <v>11.990891263415582</v>
      </c>
      <c r="Q5" s="2" t="s">
        <v>22</v>
      </c>
      <c r="R5">
        <f>LARGE(L2:L150,1)/LARGE(D2:D100,1)*100</f>
        <v>2.7108012985126355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100.54528903823896</v>
      </c>
      <c r="F6">
        <f t="shared" si="5"/>
        <v>63.843463723372942</v>
      </c>
      <c r="G6">
        <f t="shared" si="6"/>
        <v>96.551817946262702</v>
      </c>
      <c r="H6">
        <f t="shared" si="7"/>
        <v>65.344598061067074</v>
      </c>
      <c r="I6" t="str">
        <f t="shared" si="8"/>
        <v/>
      </c>
      <c r="J6">
        <f t="shared" si="0"/>
        <v>349.49886566230589</v>
      </c>
      <c r="K6">
        <f t="shared" si="9"/>
        <v>349.49886566230589</v>
      </c>
      <c r="L6" t="str">
        <f t="shared" si="1"/>
        <v/>
      </c>
      <c r="M6" t="str">
        <f t="shared" si="2"/>
        <v/>
      </c>
      <c r="N6" s="2" t="s">
        <v>15</v>
      </c>
      <c r="O6" s="6">
        <v>8.0693927802724357</v>
      </c>
      <c r="Q6" s="2" t="s">
        <v>45</v>
      </c>
      <c r="R6">
        <f>AVERAGE(M2:M150)</f>
        <v>1.8461038343394942</v>
      </c>
      <c r="S6">
        <f>_xlfn.STDEV.P(M2:M150)</f>
        <v>1.0318637946667815</v>
      </c>
    </row>
    <row r="7" spans="1:25">
      <c r="A7">
        <f t="shared" si="3"/>
        <v>5</v>
      </c>
      <c r="B7" s="14">
        <f>Edwards!B7</f>
        <v>43383</v>
      </c>
      <c r="C7" s="4">
        <v>81.48</v>
      </c>
      <c r="D7" s="4"/>
      <c r="E7">
        <f t="shared" si="4"/>
        <v>173.98027585124913</v>
      </c>
      <c r="F7">
        <f t="shared" si="5"/>
        <v>110.47263910760934</v>
      </c>
      <c r="G7">
        <f t="shared" si="6"/>
        <v>166.77832142673856</v>
      </c>
      <c r="H7">
        <f t="shared" si="7"/>
        <v>112.87267925908091</v>
      </c>
      <c r="I7" t="str">
        <f t="shared" si="8"/>
        <v/>
      </c>
      <c r="J7">
        <f t="shared" si="0"/>
        <v>348.59995984852844</v>
      </c>
      <c r="K7">
        <f t="shared" si="9"/>
        <v>348.59995984852844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160.05944846204034</v>
      </c>
      <c r="F8">
        <f t="shared" si="5"/>
        <v>101.63330066695617</v>
      </c>
      <c r="G8">
        <f t="shared" si="6"/>
        <v>147.33964798039844</v>
      </c>
      <c r="H8">
        <f t="shared" si="7"/>
        <v>99.716921757980444</v>
      </c>
      <c r="I8" t="str">
        <f t="shared" si="8"/>
        <v/>
      </c>
      <c r="J8">
        <f t="shared" si="0"/>
        <v>352.91637890897573</v>
      </c>
      <c r="K8">
        <f t="shared" si="9"/>
        <v>352.91637890897573</v>
      </c>
      <c r="L8" t="str">
        <f t="shared" si="1"/>
        <v/>
      </c>
      <c r="M8" t="str">
        <f t="shared" si="2"/>
        <v/>
      </c>
      <c r="O8">
        <f>1.1*O3</f>
        <v>0.6984694237539214</v>
      </c>
    </row>
    <row r="9" spans="1:25">
      <c r="A9">
        <f t="shared" si="3"/>
        <v>7</v>
      </c>
      <c r="B9" s="14">
        <f>Edwards!B9</f>
        <v>43385</v>
      </c>
      <c r="C9" s="4">
        <f>6+110</f>
        <v>116</v>
      </c>
      <c r="D9" s="4">
        <v>360</v>
      </c>
      <c r="E9">
        <f t="shared" si="4"/>
        <v>263.25247972291112</v>
      </c>
      <c r="F9">
        <f t="shared" si="5"/>
        <v>167.15800710350237</v>
      </c>
      <c r="G9">
        <f t="shared" si="6"/>
        <v>246.16662885963822</v>
      </c>
      <c r="H9">
        <f t="shared" si="7"/>
        <v>166.60131068514568</v>
      </c>
      <c r="I9">
        <f t="shared" si="8"/>
        <v>356.40671164544887</v>
      </c>
      <c r="J9">
        <f t="shared" si="0"/>
        <v>351.55669641835664</v>
      </c>
      <c r="K9">
        <f t="shared" si="9"/>
        <v>356.40671164544887</v>
      </c>
      <c r="L9">
        <f t="shared" si="1"/>
        <v>-3.5932883545511345</v>
      </c>
      <c r="M9">
        <f t="shared" si="2"/>
        <v>0.9981356540419819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242.18864181327879</v>
      </c>
      <c r="F10">
        <f t="shared" si="5"/>
        <v>153.78305553369611</v>
      </c>
      <c r="G10">
        <f t="shared" si="6"/>
        <v>217.47493397475529</v>
      </c>
      <c r="H10">
        <f t="shared" si="7"/>
        <v>147.18326854132064</v>
      </c>
      <c r="I10" t="str">
        <f t="shared" si="8"/>
        <v/>
      </c>
      <c r="J10">
        <f t="shared" si="0"/>
        <v>357.59978699237547</v>
      </c>
      <c r="K10">
        <f t="shared" si="9"/>
        <v>357.59978699237547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222.81020214927844</v>
      </c>
      <c r="F11">
        <f t="shared" si="5"/>
        <v>141.4782850015466</v>
      </c>
      <c r="G11">
        <f t="shared" si="6"/>
        <v>192.12736968621167</v>
      </c>
      <c r="H11">
        <f t="shared" si="7"/>
        <v>130.02847606311175</v>
      </c>
      <c r="I11" t="str">
        <f t="shared" si="8"/>
        <v/>
      </c>
      <c r="J11">
        <f t="shared" si="0"/>
        <v>362.4498089384349</v>
      </c>
      <c r="K11">
        <f t="shared" si="9"/>
        <v>362.4498089384349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89.4</v>
      </c>
      <c r="D12" s="4"/>
      <c r="E12">
        <f t="shared" si="4"/>
        <v>294.38230557020449</v>
      </c>
      <c r="F12">
        <f t="shared" si="5"/>
        <v>186.92458121361048</v>
      </c>
      <c r="G12">
        <f t="shared" si="6"/>
        <v>259.13416433742725</v>
      </c>
      <c r="H12">
        <f t="shared" si="7"/>
        <v>175.37751409242239</v>
      </c>
      <c r="I12" t="str">
        <f t="shared" si="8"/>
        <v/>
      </c>
      <c r="J12">
        <f t="shared" si="0"/>
        <v>362.54706712118809</v>
      </c>
      <c r="K12">
        <f t="shared" si="9"/>
        <v>362.54706712118809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270.82765121511017</v>
      </c>
      <c r="F13">
        <f t="shared" si="5"/>
        <v>171.96803043713274</v>
      </c>
      <c r="G13">
        <f t="shared" si="6"/>
        <v>228.93105186901084</v>
      </c>
      <c r="H13">
        <f t="shared" si="7"/>
        <v>154.93657070655766</v>
      </c>
      <c r="I13" t="str">
        <f t="shared" si="8"/>
        <v/>
      </c>
      <c r="J13">
        <f t="shared" si="0"/>
        <v>368.03145973057508</v>
      </c>
      <c r="K13">
        <f t="shared" si="9"/>
        <v>368.03145973057508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88.74</v>
      </c>
      <c r="D14" s="4"/>
      <c r="E14">
        <f t="shared" si="4"/>
        <v>337.89769485744915</v>
      </c>
      <c r="F14">
        <f t="shared" si="5"/>
        <v>214.5556438316917</v>
      </c>
      <c r="G14">
        <f t="shared" si="6"/>
        <v>290.98823169826295</v>
      </c>
      <c r="H14">
        <f t="shared" si="7"/>
        <v>196.93579515412594</v>
      </c>
      <c r="I14" t="str">
        <f t="shared" si="8"/>
        <v/>
      </c>
      <c r="J14">
        <f t="shared" si="0"/>
        <v>368.61984867756576</v>
      </c>
      <c r="K14">
        <f t="shared" si="9"/>
        <v>368.61984867756576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310.86120774816447</v>
      </c>
      <c r="F15">
        <f t="shared" si="5"/>
        <v>197.38822603937135</v>
      </c>
      <c r="G15">
        <f t="shared" si="6"/>
        <v>257.07240160523003</v>
      </c>
      <c r="H15">
        <f t="shared" si="7"/>
        <v>173.98214878601564</v>
      </c>
      <c r="I15" t="str">
        <f t="shared" si="8"/>
        <v/>
      </c>
      <c r="J15">
        <f t="shared" si="0"/>
        <v>374.40607725335576</v>
      </c>
      <c r="K15">
        <f t="shared" si="9"/>
        <v>374.40607725335576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6+103.83</f>
        <v>109.83</v>
      </c>
      <c r="D16" s="4">
        <v>392</v>
      </c>
      <c r="E16">
        <f t="shared" si="4"/>
        <v>395.8180133938626</v>
      </c>
      <c r="F16">
        <f t="shared" si="5"/>
        <v>251.33343611512103</v>
      </c>
      <c r="G16">
        <f t="shared" si="6"/>
        <v>336.93959574340471</v>
      </c>
      <c r="H16">
        <f t="shared" si="7"/>
        <v>228.03488243965731</v>
      </c>
      <c r="I16">
        <f t="shared" si="8"/>
        <v>378.89059826504592</v>
      </c>
      <c r="J16">
        <f t="shared" si="0"/>
        <v>374.29855367546372</v>
      </c>
      <c r="K16">
        <f t="shared" si="9"/>
        <v>378.89059826504592</v>
      </c>
      <c r="L16">
        <f t="shared" si="1"/>
        <v>-13.109401734954076</v>
      </c>
      <c r="M16">
        <f t="shared" si="2"/>
        <v>3.3442351364678768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364.14710003868106</v>
      </c>
      <c r="F17">
        <f t="shared" si="5"/>
        <v>231.22328647789013</v>
      </c>
      <c r="G17">
        <f t="shared" si="6"/>
        <v>297.66795230217366</v>
      </c>
      <c r="H17">
        <f t="shared" si="7"/>
        <v>201.45651436280727</v>
      </c>
      <c r="I17" t="str">
        <f t="shared" si="8"/>
        <v/>
      </c>
      <c r="J17">
        <f t="shared" si="0"/>
        <v>380.76677211508286</v>
      </c>
      <c r="K17">
        <f t="shared" si="9"/>
        <v>380.76677211508286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335.01029761026354</v>
      </c>
      <c r="F18">
        <f t="shared" si="5"/>
        <v>212.72222683951861</v>
      </c>
      <c r="G18">
        <f t="shared" si="6"/>
        <v>262.97357433540378</v>
      </c>
      <c r="H18">
        <f t="shared" si="7"/>
        <v>177.97596027858381</v>
      </c>
      <c r="I18" t="str">
        <f t="shared" si="8"/>
        <v/>
      </c>
      <c r="J18">
        <f t="shared" si="0"/>
        <v>385.74626656093483</v>
      </c>
      <c r="K18">
        <f t="shared" si="9"/>
        <v>385.74626656093483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79.09</v>
      </c>
      <c r="D19" s="4"/>
      <c r="E19">
        <f t="shared" si="4"/>
        <v>387.29484219974745</v>
      </c>
      <c r="F19">
        <f t="shared" si="5"/>
        <v>245.92145932193048</v>
      </c>
      <c r="G19">
        <f t="shared" si="6"/>
        <v>311.41296343590341</v>
      </c>
      <c r="H19">
        <f t="shared" si="7"/>
        <v>210.758899827764</v>
      </c>
      <c r="I19" t="str">
        <f t="shared" si="8"/>
        <v/>
      </c>
      <c r="J19">
        <f t="shared" si="0"/>
        <v>386.16255949416643</v>
      </c>
      <c r="K19">
        <f t="shared" si="9"/>
        <v>386.16255949416643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356.30590037508239</v>
      </c>
      <c r="F20">
        <f t="shared" si="5"/>
        <v>226.24434265009629</v>
      </c>
      <c r="G20">
        <f t="shared" si="6"/>
        <v>275.11655002076594</v>
      </c>
      <c r="H20">
        <f t="shared" si="7"/>
        <v>186.19411590012706</v>
      </c>
      <c r="I20" t="str">
        <f t="shared" si="8"/>
        <v/>
      </c>
      <c r="J20">
        <f t="shared" si="0"/>
        <v>391.05022674996928</v>
      </c>
      <c r="K20">
        <f t="shared" si="9"/>
        <v>391.05022674996928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76.239999999999995</v>
      </c>
      <c r="D21" s="4"/>
      <c r="E21">
        <f t="shared" si="4"/>
        <v>404.03650232631196</v>
      </c>
      <c r="F21">
        <f t="shared" si="5"/>
        <v>256.55194814128095</v>
      </c>
      <c r="G21">
        <f t="shared" si="6"/>
        <v>319.2906272450258</v>
      </c>
      <c r="H21">
        <f t="shared" si="7"/>
        <v>216.09036624876722</v>
      </c>
      <c r="I21" t="str">
        <f t="shared" si="8"/>
        <v/>
      </c>
      <c r="J21">
        <f t="shared" si="0"/>
        <v>391.46158189251372</v>
      </c>
      <c r="K21">
        <f t="shared" si="9"/>
        <v>391.46158189251372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371.70799623385619</v>
      </c>
      <c r="F22">
        <f t="shared" si="5"/>
        <v>236.02424539471482</v>
      </c>
      <c r="G22">
        <f t="shared" si="6"/>
        <v>282.07604093430098</v>
      </c>
      <c r="H22">
        <f t="shared" si="7"/>
        <v>190.90417880860284</v>
      </c>
      <c r="I22" t="str">
        <f t="shared" si="8"/>
        <v/>
      </c>
      <c r="J22">
        <f t="shared" si="0"/>
        <v>396.12006658611199</v>
      </c>
      <c r="K22">
        <f t="shared" si="9"/>
        <v>396.12006658611199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6+98.94</f>
        <v>104.94</v>
      </c>
      <c r="D23" s="4">
        <v>408</v>
      </c>
      <c r="E23">
        <f t="shared" si="4"/>
        <v>446.90621757853148</v>
      </c>
      <c r="F23">
        <f t="shared" si="5"/>
        <v>283.77302569465593</v>
      </c>
      <c r="G23">
        <f t="shared" si="6"/>
        <v>354.13896194794739</v>
      </c>
      <c r="H23">
        <f t="shared" si="7"/>
        <v>239.67511558541182</v>
      </c>
      <c r="I23">
        <f t="shared" si="8"/>
        <v>399.48550147071865</v>
      </c>
      <c r="J23">
        <f t="shared" si="0"/>
        <v>395.09791010924403</v>
      </c>
      <c r="K23">
        <f t="shared" si="9"/>
        <v>399.48550147071865</v>
      </c>
      <c r="L23">
        <f t="shared" si="1"/>
        <v>-8.5144985292813544</v>
      </c>
      <c r="M23">
        <f t="shared" si="2"/>
        <v>2.0868868944317045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411.14754158129341</v>
      </c>
      <c r="F24">
        <f t="shared" si="5"/>
        <v>261.06726040557038</v>
      </c>
      <c r="G24">
        <f t="shared" si="6"/>
        <v>312.86266430301646</v>
      </c>
      <c r="H24">
        <f t="shared" si="7"/>
        <v>211.74003226509424</v>
      </c>
      <c r="I24" t="str">
        <f t="shared" si="8"/>
        <v/>
      </c>
      <c r="J24">
        <f t="shared" si="0"/>
        <v>400.32722814047611</v>
      </c>
      <c r="K24">
        <f t="shared" si="9"/>
        <v>400.32722814047611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378.25005403653137</v>
      </c>
      <c r="F25">
        <f t="shared" si="5"/>
        <v>240.17827025253246</v>
      </c>
      <c r="G25">
        <f t="shared" si="6"/>
        <v>276.39728251411424</v>
      </c>
      <c r="H25">
        <f t="shared" si="7"/>
        <v>187.06089346870866</v>
      </c>
      <c r="I25" t="str">
        <f t="shared" si="8"/>
        <v/>
      </c>
      <c r="J25">
        <f t="shared" si="0"/>
        <v>404.11737678382383</v>
      </c>
      <c r="K25">
        <f t="shared" si="9"/>
        <v>404.11737678382383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79.3</v>
      </c>
      <c r="D26" s="4"/>
      <c r="E26">
        <f t="shared" si="4"/>
        <v>427.28482031139674</v>
      </c>
      <c r="F26">
        <f t="shared" si="5"/>
        <v>271.31398383790832</v>
      </c>
      <c r="G26">
        <f t="shared" si="6"/>
        <v>323.48208529732358</v>
      </c>
      <c r="H26">
        <f t="shared" si="7"/>
        <v>218.92707246044787</v>
      </c>
      <c r="I26" t="str">
        <f t="shared" si="8"/>
        <v/>
      </c>
      <c r="J26">
        <f t="shared" si="0"/>
        <v>403.38691137746048</v>
      </c>
      <c r="K26">
        <f t="shared" si="9"/>
        <v>403.38691137746048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393.09612736628583</v>
      </c>
      <c r="F27">
        <f t="shared" si="5"/>
        <v>249.6051141467525</v>
      </c>
      <c r="G27">
        <f t="shared" si="6"/>
        <v>285.77896796142932</v>
      </c>
      <c r="H27">
        <f t="shared" si="7"/>
        <v>193.41025568404635</v>
      </c>
      <c r="I27" t="str">
        <f t="shared" si="8"/>
        <v/>
      </c>
      <c r="J27">
        <f t="shared" si="0"/>
        <v>407.19485846270618</v>
      </c>
      <c r="K27">
        <f t="shared" si="9"/>
        <v>407.19485846270618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88.49</v>
      </c>
      <c r="D28" s="4"/>
      <c r="E28">
        <f t="shared" si="4"/>
        <v>450.13300252406992</v>
      </c>
      <c r="F28">
        <f t="shared" si="5"/>
        <v>285.82194444146324</v>
      </c>
      <c r="G28">
        <f t="shared" si="6"/>
        <v>340.96029817442366</v>
      </c>
      <c r="H28">
        <f t="shared" si="7"/>
        <v>230.75602420442775</v>
      </c>
      <c r="I28" t="str">
        <f t="shared" si="8"/>
        <v/>
      </c>
      <c r="J28">
        <f t="shared" si="0"/>
        <v>406.06592023703558</v>
      </c>
      <c r="K28">
        <f t="shared" si="9"/>
        <v>406.06592023703558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414.11613912007465</v>
      </c>
      <c r="F29">
        <f t="shared" si="5"/>
        <v>262.9522373258157</v>
      </c>
      <c r="G29">
        <f t="shared" si="6"/>
        <v>301.22002595150883</v>
      </c>
      <c r="H29">
        <f t="shared" si="7"/>
        <v>203.86049628501507</v>
      </c>
      <c r="I29" t="str">
        <f t="shared" si="8"/>
        <v/>
      </c>
      <c r="J29">
        <f t="shared" si="0"/>
        <v>410.09174104080068</v>
      </c>
      <c r="K29">
        <f t="shared" si="9"/>
        <v>410.09174104080068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5+89.6</f>
        <v>94.6</v>
      </c>
      <c r="D30" s="4">
        <v>412</v>
      </c>
      <c r="E30">
        <f t="shared" si="4"/>
        <v>475.58112273060192</v>
      </c>
      <c r="F30">
        <f t="shared" si="5"/>
        <v>301.980793401715</v>
      </c>
      <c r="G30">
        <f t="shared" si="6"/>
        <v>360.71163974232411</v>
      </c>
      <c r="H30">
        <f t="shared" si="7"/>
        <v>244.12339007463464</v>
      </c>
      <c r="I30">
        <f t="shared" si="8"/>
        <v>412.81267436572614</v>
      </c>
      <c r="J30">
        <f t="shared" si="0"/>
        <v>408.85740332708036</v>
      </c>
      <c r="K30">
        <f t="shared" si="9"/>
        <v>412.81267436572614</v>
      </c>
      <c r="L30">
        <f t="shared" si="1"/>
        <v>0.8126743657261386</v>
      </c>
      <c r="M30">
        <f t="shared" si="2"/>
        <v>0.19725105964226666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437.5280578834163</v>
      </c>
      <c r="F31">
        <f t="shared" si="5"/>
        <v>277.81815496909286</v>
      </c>
      <c r="G31">
        <f t="shared" si="6"/>
        <v>318.66927048676706</v>
      </c>
      <c r="H31">
        <f t="shared" si="7"/>
        <v>215.66984275698232</v>
      </c>
      <c r="I31" t="str">
        <f t="shared" si="8"/>
        <v/>
      </c>
      <c r="J31">
        <f t="shared" si="0"/>
        <v>413.14831221211045</v>
      </c>
      <c r="K31">
        <f t="shared" si="9"/>
        <v>413.14831221211045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402.5197643172059</v>
      </c>
      <c r="F32">
        <f t="shared" si="5"/>
        <v>255.58886166563914</v>
      </c>
      <c r="G32">
        <f t="shared" si="6"/>
        <v>281.52710576545593</v>
      </c>
      <c r="H32">
        <f t="shared" si="7"/>
        <v>190.53266899415553</v>
      </c>
      <c r="I32" t="str">
        <f t="shared" si="8"/>
        <v/>
      </c>
      <c r="J32">
        <f t="shared" si="0"/>
        <v>416.05619267148359</v>
      </c>
      <c r="K32">
        <f t="shared" si="9"/>
        <v>416.05619267148359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68.709999999999994</v>
      </c>
      <c r="D33" s="4"/>
      <c r="E33">
        <f t="shared" si="4"/>
        <v>439.02261823476334</v>
      </c>
      <c r="F33">
        <f t="shared" si="5"/>
        <v>278.7671592485209</v>
      </c>
      <c r="G33">
        <f t="shared" si="6"/>
        <v>317.42400734563586</v>
      </c>
      <c r="H33">
        <f t="shared" si="7"/>
        <v>214.82707023163465</v>
      </c>
      <c r="I33" t="str">
        <f t="shared" si="8"/>
        <v/>
      </c>
      <c r="J33">
        <f t="shared" si="0"/>
        <v>414.94008901688625</v>
      </c>
      <c r="K33">
        <f t="shared" si="9"/>
        <v>414.94008901688625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403.89473917777212</v>
      </c>
      <c r="F34">
        <f t="shared" si="5"/>
        <v>256.46193248248989</v>
      </c>
      <c r="G34">
        <f t="shared" si="6"/>
        <v>280.42698297199183</v>
      </c>
      <c r="H34">
        <f t="shared" si="7"/>
        <v>189.78812494220679</v>
      </c>
      <c r="I34" t="str">
        <f t="shared" si="8"/>
        <v/>
      </c>
      <c r="J34">
        <f t="shared" si="0"/>
        <v>417.67380754028306</v>
      </c>
      <c r="K34">
        <f t="shared" si="9"/>
        <v>417.67380754028306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371.57757609711075</v>
      </c>
      <c r="F35">
        <f t="shared" si="5"/>
        <v>235.94143223311619</v>
      </c>
      <c r="G35">
        <f t="shared" si="6"/>
        <v>247.74210821787415</v>
      </c>
      <c r="H35">
        <f t="shared" si="7"/>
        <v>167.66756782672255</v>
      </c>
      <c r="I35" t="str">
        <f t="shared" si="8"/>
        <v/>
      </c>
      <c r="J35">
        <f t="shared" si="0"/>
        <v>419.27386440639361</v>
      </c>
      <c r="K35">
        <f t="shared" si="9"/>
        <v>419.27386440639361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341.84623285581694</v>
      </c>
      <c r="F36">
        <f t="shared" si="5"/>
        <v>217.06285570477391</v>
      </c>
      <c r="G36">
        <f t="shared" si="6"/>
        <v>218.86678497827336</v>
      </c>
      <c r="H36">
        <f t="shared" si="7"/>
        <v>148.12524919295788</v>
      </c>
      <c r="I36" t="str">
        <f t="shared" si="8"/>
        <v/>
      </c>
      <c r="J36">
        <f t="shared" si="0"/>
        <v>419.93760651181606</v>
      </c>
      <c r="K36">
        <f t="shared" si="9"/>
        <v>419.93760651181606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6+95</f>
        <v>101</v>
      </c>
      <c r="D37" s="4"/>
      <c r="E37">
        <f t="shared" si="4"/>
        <v>415.49380811713104</v>
      </c>
      <c r="F37">
        <f t="shared" si="5"/>
        <v>263.82701884444992</v>
      </c>
      <c r="G37">
        <f t="shared" si="6"/>
        <v>294.35699494652829</v>
      </c>
      <c r="H37">
        <f t="shared" si="7"/>
        <v>199.21571577191597</v>
      </c>
      <c r="I37" t="str">
        <f t="shared" si="8"/>
        <v/>
      </c>
      <c r="J37">
        <f t="shared" si="0"/>
        <v>415.61130307253393</v>
      </c>
      <c r="K37">
        <f t="shared" si="9"/>
        <v>415.61130307253393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382.24855916127308</v>
      </c>
      <c r="F38">
        <f t="shared" si="5"/>
        <v>242.71720986194649</v>
      </c>
      <c r="G38">
        <f t="shared" si="6"/>
        <v>260.04852216384086</v>
      </c>
      <c r="H38">
        <f t="shared" si="7"/>
        <v>175.99633563221195</v>
      </c>
      <c r="I38" t="str">
        <f t="shared" si="8"/>
        <v/>
      </c>
      <c r="J38">
        <f t="shared" si="0"/>
        <v>417.72087422973448</v>
      </c>
      <c r="K38">
        <f t="shared" si="9"/>
        <v>417.72087422973448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351.66338974581925</v>
      </c>
      <c r="F39">
        <f t="shared" si="5"/>
        <v>223.29647744646638</v>
      </c>
      <c r="G39">
        <f t="shared" si="6"/>
        <v>229.73883767186223</v>
      </c>
      <c r="H39">
        <f t="shared" si="7"/>
        <v>155.48326614668017</v>
      </c>
      <c r="I39" t="str">
        <f t="shared" si="8"/>
        <v/>
      </c>
      <c r="J39">
        <f t="shared" si="0"/>
        <v>418.81321129978619</v>
      </c>
      <c r="K39">
        <f t="shared" si="9"/>
        <v>418.81321129978619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73.599999999999994</v>
      </c>
      <c r="D40" s="4"/>
      <c r="E40">
        <f t="shared" si="4"/>
        <v>397.12545673126795</v>
      </c>
      <c r="F40">
        <f t="shared" si="5"/>
        <v>252.1636262919105</v>
      </c>
      <c r="G40">
        <f t="shared" si="6"/>
        <v>276.56186686869466</v>
      </c>
      <c r="H40">
        <f t="shared" si="7"/>
        <v>187.17228130920674</v>
      </c>
      <c r="I40" t="str">
        <f t="shared" si="8"/>
        <v/>
      </c>
      <c r="J40">
        <f t="shared" si="0"/>
        <v>415.99134498270382</v>
      </c>
      <c r="K40">
        <f t="shared" si="9"/>
        <v>415.99134498270382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365.3499298333607</v>
      </c>
      <c r="F41">
        <f t="shared" si="5"/>
        <v>231.98704996294825</v>
      </c>
      <c r="G41">
        <f t="shared" si="6"/>
        <v>244.32748669397702</v>
      </c>
      <c r="H41">
        <f t="shared" si="7"/>
        <v>165.35661112227282</v>
      </c>
      <c r="I41" t="str">
        <f t="shared" si="8"/>
        <v/>
      </c>
      <c r="J41">
        <f t="shared" si="0"/>
        <v>417.63043884067542</v>
      </c>
      <c r="K41">
        <f t="shared" si="9"/>
        <v>417.63043884067542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79.88</v>
      </c>
      <c r="D42" s="4"/>
      <c r="E42">
        <f t="shared" si="4"/>
        <v>415.99688439194409</v>
      </c>
      <c r="F42">
        <f t="shared" si="5"/>
        <v>264.14645829515257</v>
      </c>
      <c r="G42">
        <f t="shared" si="6"/>
        <v>295.73015110755597</v>
      </c>
      <c r="H42">
        <f t="shared" si="7"/>
        <v>200.14504407795957</v>
      </c>
      <c r="I42" t="str">
        <f t="shared" si="8"/>
        <v/>
      </c>
      <c r="J42">
        <f t="shared" si="0"/>
        <v>415.00141421719297</v>
      </c>
      <c r="K42">
        <f t="shared" si="9"/>
        <v>415.00141421719297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382.71138237894496</v>
      </c>
      <c r="F43">
        <f t="shared" si="5"/>
        <v>243.01108974026215</v>
      </c>
      <c r="G43">
        <f t="shared" si="6"/>
        <v>261.26163153955076</v>
      </c>
      <c r="H43">
        <f t="shared" si="7"/>
        <v>176.8173470460415</v>
      </c>
      <c r="I43" t="str">
        <f t="shared" si="8"/>
        <v/>
      </c>
      <c r="J43">
        <f t="shared" si="0"/>
        <v>417.19374269422065</v>
      </c>
      <c r="K43">
        <f t="shared" si="9"/>
        <v>417.19374269422065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6+89.56</f>
        <v>95.56</v>
      </c>
      <c r="D44" s="4">
        <v>407</v>
      </c>
      <c r="E44">
        <f t="shared" si="4"/>
        <v>447.64918070742988</v>
      </c>
      <c r="F44">
        <f t="shared" si="5"/>
        <v>284.24478662966686</v>
      </c>
      <c r="G44">
        <f t="shared" si="6"/>
        <v>326.37055434852476</v>
      </c>
      <c r="H44">
        <f t="shared" si="7"/>
        <v>220.88193828459654</v>
      </c>
      <c r="I44">
        <f t="shared" si="8"/>
        <v>418.35825744076794</v>
      </c>
      <c r="J44">
        <f t="shared" si="0"/>
        <v>414.36284834507023</v>
      </c>
      <c r="K44">
        <f t="shared" si="9"/>
        <v>418.35825744076794</v>
      </c>
      <c r="L44">
        <f t="shared" si="1"/>
        <v>11.358257440767943</v>
      </c>
      <c r="M44">
        <f t="shared" si="2"/>
        <v>2.7907266439233274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411.83105738822763</v>
      </c>
      <c r="F45">
        <f t="shared" si="5"/>
        <v>261.50127394356679</v>
      </c>
      <c r="G45">
        <f t="shared" si="6"/>
        <v>288.33077451257753</v>
      </c>
      <c r="H45">
        <f t="shared" si="7"/>
        <v>195.13727415931922</v>
      </c>
      <c r="I45" t="str">
        <f t="shared" si="8"/>
        <v/>
      </c>
      <c r="J45">
        <f t="shared" si="0"/>
        <v>417.36399978424754</v>
      </c>
      <c r="K45">
        <f t="shared" si="9"/>
        <v>417.36399978424754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378.87887912913277</v>
      </c>
      <c r="F46">
        <f t="shared" si="5"/>
        <v>240.57755670714272</v>
      </c>
      <c r="G46">
        <f t="shared" si="6"/>
        <v>254.72468157236077</v>
      </c>
      <c r="H46">
        <f t="shared" si="7"/>
        <v>172.39325253143511</v>
      </c>
      <c r="I46" t="str">
        <f t="shared" si="8"/>
        <v/>
      </c>
      <c r="J46">
        <f t="shared" si="0"/>
        <v>419.18430417570767</v>
      </c>
      <c r="K46">
        <f t="shared" si="9"/>
        <v>419.18430417570767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72.62</v>
      </c>
      <c r="D47" s="4"/>
      <c r="E47">
        <f t="shared" si="4"/>
        <v>421.18333070292482</v>
      </c>
      <c r="F47">
        <f t="shared" si="5"/>
        <v>267.43970753711744</v>
      </c>
      <c r="G47">
        <f t="shared" si="6"/>
        <v>297.65551177229679</v>
      </c>
      <c r="H47">
        <f t="shared" si="7"/>
        <v>201.44809482766271</v>
      </c>
      <c r="I47" t="str">
        <f t="shared" si="8"/>
        <v/>
      </c>
      <c r="J47">
        <f t="shared" si="0"/>
        <v>416.99161270945473</v>
      </c>
      <c r="K47">
        <f t="shared" si="9"/>
        <v>416.99161270945473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387.48284128112141</v>
      </c>
      <c r="F48">
        <f t="shared" si="5"/>
        <v>246.04083351287005</v>
      </c>
      <c r="G48">
        <f t="shared" si="6"/>
        <v>262.96258379852185</v>
      </c>
      <c r="H48">
        <f t="shared" si="7"/>
        <v>177.96852207358361</v>
      </c>
      <c r="I48" t="str">
        <f t="shared" si="8"/>
        <v/>
      </c>
      <c r="J48">
        <f t="shared" si="0"/>
        <v>419.07231143928641</v>
      </c>
      <c r="K48">
        <f t="shared" si="9"/>
        <v>419.07231143928641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83.23</v>
      </c>
      <c r="D49" s="4"/>
      <c r="E49">
        <f t="shared" si="4"/>
        <v>439.70885693081181</v>
      </c>
      <c r="F49">
        <f t="shared" si="5"/>
        <v>279.20290174541782</v>
      </c>
      <c r="G49">
        <f t="shared" si="6"/>
        <v>315.54325388959404</v>
      </c>
      <c r="H49">
        <f t="shared" si="7"/>
        <v>213.5542088681602</v>
      </c>
      <c r="I49" t="str">
        <f t="shared" si="8"/>
        <v/>
      </c>
      <c r="J49">
        <f t="shared" si="0"/>
        <v>416.64869287725764</v>
      </c>
      <c r="K49">
        <f t="shared" si="9"/>
        <v>416.64869287725764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404.52606929071402</v>
      </c>
      <c r="F50">
        <f t="shared" si="5"/>
        <v>256.86280955538535</v>
      </c>
      <c r="G50">
        <f t="shared" si="6"/>
        <v>278.76543877499711</v>
      </c>
      <c r="H50">
        <f t="shared" si="7"/>
        <v>188.66362060844327</v>
      </c>
      <c r="I50" t="str">
        <f t="shared" si="8"/>
        <v/>
      </c>
      <c r="J50">
        <f t="shared" si="0"/>
        <v>419.19918894694217</v>
      </c>
      <c r="K50">
        <f t="shared" si="9"/>
        <v>419.19918894694217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5+92</f>
        <v>97</v>
      </c>
      <c r="D51" s="4">
        <v>414</v>
      </c>
      <c r="E51">
        <f t="shared" si="4"/>
        <v>469.15839107271955</v>
      </c>
      <c r="F51">
        <f t="shared" si="5"/>
        <v>297.90253732898123</v>
      </c>
      <c r="G51">
        <f t="shared" si="6"/>
        <v>343.27422357318659</v>
      </c>
      <c r="H51">
        <f t="shared" si="7"/>
        <v>232.32204883598479</v>
      </c>
      <c r="I51">
        <f t="shared" si="8"/>
        <v>420.63610467427173</v>
      </c>
      <c r="J51">
        <f t="shared" si="0"/>
        <v>416.58048849299644</v>
      </c>
      <c r="K51">
        <f t="shared" si="9"/>
        <v>420.63610467427173</v>
      </c>
      <c r="L51">
        <f t="shared" si="1"/>
        <v>6.6361046742717349</v>
      </c>
      <c r="M51">
        <f t="shared" si="2"/>
        <v>1.6029238343651533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431.61923355404645</v>
      </c>
      <c r="F52">
        <f t="shared" si="5"/>
        <v>274.06621576509457</v>
      </c>
      <c r="G52">
        <f t="shared" si="6"/>
        <v>303.26425418686972</v>
      </c>
      <c r="H52">
        <f t="shared" si="7"/>
        <v>205.2439945476691</v>
      </c>
      <c r="I52" t="str">
        <f t="shared" si="8"/>
        <v/>
      </c>
      <c r="J52">
        <f t="shared" si="0"/>
        <v>419.82222121742541</v>
      </c>
      <c r="K52">
        <f t="shared" si="9"/>
        <v>419.82222121742541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397.08372762516939</v>
      </c>
      <c r="F53">
        <f t="shared" si="5"/>
        <v>252.13712946946467</v>
      </c>
      <c r="G53">
        <f t="shared" si="6"/>
        <v>267.91760508609917</v>
      </c>
      <c r="H53">
        <f t="shared" si="7"/>
        <v>181.32199465761076</v>
      </c>
      <c r="I53" t="str">
        <f t="shared" si="8"/>
        <v/>
      </c>
      <c r="J53">
        <f t="shared" si="0"/>
        <v>421.81513481185391</v>
      </c>
      <c r="K53">
        <f t="shared" si="9"/>
        <v>421.81513481185391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65.8</v>
      </c>
      <c r="D54" s="4"/>
      <c r="E54">
        <f t="shared" si="4"/>
        <v>431.11153963266548</v>
      </c>
      <c r="F54">
        <f t="shared" si="5"/>
        <v>273.74384423717612</v>
      </c>
      <c r="G54">
        <f t="shared" si="6"/>
        <v>302.49074783485912</v>
      </c>
      <c r="H54">
        <f t="shared" si="7"/>
        <v>204.7204988461387</v>
      </c>
      <c r="I54" t="str">
        <f t="shared" si="8"/>
        <v/>
      </c>
      <c r="J54">
        <f t="shared" si="0"/>
        <v>420.02334539103737</v>
      </c>
      <c r="K54">
        <f t="shared" si="9"/>
        <v>420.02334539103737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396.6166562364952</v>
      </c>
      <c r="F55">
        <f t="shared" si="5"/>
        <v>251.8405521206472</v>
      </c>
      <c r="G55">
        <f t="shared" si="6"/>
        <v>267.23425396083974</v>
      </c>
      <c r="H55">
        <f t="shared" si="7"/>
        <v>180.85951445201266</v>
      </c>
      <c r="I55" t="str">
        <f t="shared" si="8"/>
        <v/>
      </c>
      <c r="J55">
        <f t="shared" si="0"/>
        <v>421.98103766863454</v>
      </c>
      <c r="K55">
        <f t="shared" si="9"/>
        <v>421.98103766863454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65.8</v>
      </c>
      <c r="D56" s="4"/>
      <c r="E56">
        <f t="shared" si="4"/>
        <v>430.68184041246474</v>
      </c>
      <c r="F56">
        <f t="shared" si="5"/>
        <v>273.47099717652054</v>
      </c>
      <c r="G56">
        <f t="shared" si="6"/>
        <v>301.88704398785183</v>
      </c>
      <c r="H56">
        <f t="shared" si="7"/>
        <v>204.31192253893164</v>
      </c>
      <c r="I56" t="str">
        <f t="shared" si="8"/>
        <v/>
      </c>
      <c r="J56">
        <f t="shared" si="0"/>
        <v>420.1590746375889</v>
      </c>
      <c r="K56">
        <f t="shared" si="9"/>
        <v>420.1590746375889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396.22133889461037</v>
      </c>
      <c r="F57">
        <f t="shared" si="5"/>
        <v>251.58953659702337</v>
      </c>
      <c r="G57">
        <f t="shared" si="6"/>
        <v>266.70091418657211</v>
      </c>
      <c r="H57">
        <f t="shared" si="7"/>
        <v>180.49855933049548</v>
      </c>
      <c r="I57" t="str">
        <f t="shared" si="8"/>
        <v/>
      </c>
      <c r="J57">
        <f t="shared" si="0"/>
        <v>422.09097726652794</v>
      </c>
      <c r="K57">
        <f t="shared" si="9"/>
        <v>422.09097726652794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5+75</f>
        <v>80</v>
      </c>
      <c r="D58" s="4">
        <v>419</v>
      </c>
      <c r="E58">
        <f t="shared" si="4"/>
        <v>444.51815392329246</v>
      </c>
      <c r="F58">
        <f t="shared" si="5"/>
        <v>282.25667165359908</v>
      </c>
      <c r="G58">
        <f t="shared" si="6"/>
        <v>315.61586707515545</v>
      </c>
      <c r="H58">
        <f t="shared" si="7"/>
        <v>213.60335221445209</v>
      </c>
      <c r="I58">
        <f t="shared" si="8"/>
        <v>422.99815752679683</v>
      </c>
      <c r="J58">
        <f t="shared" si="0"/>
        <v>419.65331943914703</v>
      </c>
      <c r="K58">
        <f t="shared" si="9"/>
        <v>422.99815752679683</v>
      </c>
      <c r="L58">
        <f t="shared" si="1"/>
        <v>3.998157526796831</v>
      </c>
      <c r="M58">
        <f t="shared" si="2"/>
        <v>0.95421420687275205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408.95055603405467</v>
      </c>
      <c r="F59">
        <f t="shared" si="5"/>
        <v>259.67223565177449</v>
      </c>
      <c r="G59">
        <f t="shared" si="6"/>
        <v>278.829588606389</v>
      </c>
      <c r="H59">
        <f t="shared" si="7"/>
        <v>188.70703610322266</v>
      </c>
      <c r="I59" t="str">
        <f t="shared" si="8"/>
        <v/>
      </c>
      <c r="J59">
        <f t="shared" si="0"/>
        <v>421.96519954855182</v>
      </c>
      <c r="K59">
        <f t="shared" si="9"/>
        <v>421.96519954855182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376.22885770694995</v>
      </c>
      <c r="F60">
        <f t="shared" si="5"/>
        <v>238.89486676560855</v>
      </c>
      <c r="G60">
        <f t="shared" si="6"/>
        <v>246.33089648783414</v>
      </c>
      <c r="H60">
        <f t="shared" si="7"/>
        <v>166.71248417071257</v>
      </c>
      <c r="I60" t="str">
        <f t="shared" si="8"/>
        <v/>
      </c>
      <c r="J60">
        <f t="shared" si="0"/>
        <v>423.18238259489596</v>
      </c>
      <c r="K60">
        <f t="shared" si="9"/>
        <v>423.18238259489596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346.12534763172988</v>
      </c>
      <c r="F61">
        <f t="shared" si="5"/>
        <v>219.779974642691</v>
      </c>
      <c r="G61">
        <f t="shared" si="6"/>
        <v>217.62005556073788</v>
      </c>
      <c r="H61">
        <f t="shared" si="7"/>
        <v>147.28148431713643</v>
      </c>
      <c r="I61" t="str">
        <f t="shared" si="8"/>
        <v/>
      </c>
      <c r="J61">
        <f t="shared" si="0"/>
        <v>423.4984903255546</v>
      </c>
      <c r="K61">
        <f t="shared" si="9"/>
        <v>423.4984903255546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318.43053455113204</v>
      </c>
      <c r="F62">
        <f t="shared" si="5"/>
        <v>202.19453815780213</v>
      </c>
      <c r="G62">
        <f t="shared" si="6"/>
        <v>192.2555767769781</v>
      </c>
      <c r="H62">
        <f t="shared" si="7"/>
        <v>130.11524440153264</v>
      </c>
      <c r="I62" t="str">
        <f t="shared" si="8"/>
        <v/>
      </c>
      <c r="J62">
        <f t="shared" si="0"/>
        <v>423.07929375626941</v>
      </c>
      <c r="K62">
        <f t="shared" si="9"/>
        <v>423.07929375626941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292.95168940474434</v>
      </c>
      <c r="F63">
        <f t="shared" si="5"/>
        <v>186.0161797147905</v>
      </c>
      <c r="G63">
        <f t="shared" si="6"/>
        <v>169.84742838434002</v>
      </c>
      <c r="H63">
        <f t="shared" si="7"/>
        <v>114.94979768954393</v>
      </c>
      <c r="I63" t="str">
        <f t="shared" si="8"/>
        <v/>
      </c>
      <c r="J63">
        <f t="shared" si="0"/>
        <v>422.06638202524658</v>
      </c>
      <c r="K63">
        <f t="shared" si="9"/>
        <v>422.06638202524658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269.51150412151549</v>
      </c>
      <c r="F64">
        <f t="shared" si="5"/>
        <v>171.13231361709776</v>
      </c>
      <c r="G64">
        <f t="shared" si="6"/>
        <v>150.05103837501775</v>
      </c>
      <c r="H64">
        <f t="shared" si="7"/>
        <v>101.55194381444392</v>
      </c>
      <c r="I64" t="str">
        <f t="shared" si="8"/>
        <v/>
      </c>
      <c r="J64">
        <f t="shared" si="0"/>
        <v>420.58036980265388</v>
      </c>
      <c r="K64">
        <f t="shared" si="9"/>
        <v>420.58036980265388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5</v>
      </c>
      <c r="D65" s="4">
        <v>415</v>
      </c>
      <c r="E65">
        <f t="shared" si="4"/>
        <v>252.94685772740692</v>
      </c>
      <c r="F65">
        <f t="shared" si="5"/>
        <v>160.61422359747914</v>
      </c>
      <c r="G65">
        <f t="shared" si="6"/>
        <v>137.56199597248047</v>
      </c>
      <c r="H65">
        <f t="shared" si="7"/>
        <v>93.099576232762232</v>
      </c>
      <c r="I65">
        <f t="shared" si="8"/>
        <v>418.72369974519501</v>
      </c>
      <c r="J65">
        <f t="shared" si="0"/>
        <v>418.51464736471695</v>
      </c>
      <c r="K65">
        <f t="shared" si="9"/>
        <v>418.72369974519501</v>
      </c>
      <c r="L65">
        <f t="shared" si="1"/>
        <v>3.723699745195006</v>
      </c>
      <c r="M65">
        <f t="shared" si="2"/>
        <v>0.89727704703494116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232.7076120552332</v>
      </c>
      <c r="F66">
        <f t="shared" si="5"/>
        <v>147.76286517760894</v>
      </c>
      <c r="G66">
        <f t="shared" si="6"/>
        <v>121.52860089175091</v>
      </c>
      <c r="H66">
        <f t="shared" si="7"/>
        <v>82.248452148411246</v>
      </c>
      <c r="I66" t="str">
        <f t="shared" si="8"/>
        <v/>
      </c>
      <c r="J66">
        <f t="shared" si="0"/>
        <v>416.51441302919773</v>
      </c>
      <c r="K66">
        <f t="shared" si="9"/>
        <v>416.51441302919773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214.08778584949951</v>
      </c>
      <c r="F67">
        <f t="shared" si="5"/>
        <v>135.93979310459349</v>
      </c>
      <c r="G67">
        <f t="shared" si="6"/>
        <v>107.36396146549869</v>
      </c>
      <c r="H67">
        <f t="shared" si="7"/>
        <v>72.662069523243673</v>
      </c>
      <c r="I67" t="str">
        <f t="shared" si="8"/>
        <v/>
      </c>
      <c r="J67">
        <f t="shared" ref="J67:J130" si="10">$O$2+F67-H67</f>
        <v>414.27772358134985</v>
      </c>
      <c r="K67">
        <f t="shared" si="9"/>
        <v>414.27772358134985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196.95780316400891</v>
      </c>
      <c r="F68">
        <f t="shared" ref="F68:F131" si="15">E68*$O$3</f>
        <v>125.06273025436688</v>
      </c>
      <c r="G68">
        <f t="shared" ref="G68:G131" si="16">(G67*EXP(-1/$O$6)+C68)</f>
        <v>94.850266825934611</v>
      </c>
      <c r="H68">
        <f t="shared" ref="H68:H131" si="17">G68*$O$4</f>
        <v>64.193017734531125</v>
      </c>
      <c r="I68" t="str">
        <f t="shared" ref="I68:I131" si="18">IF(ISBLANK(D68),"",($O$2+((E67*EXP(-1/$O$5))*$O$3)-((G67*EXP(-1/$O$6))*$O$4)))</f>
        <v/>
      </c>
      <c r="J68">
        <f t="shared" si="10"/>
        <v>411.86971251983579</v>
      </c>
      <c r="K68">
        <f t="shared" ref="K68:K131" si="19">IF(I68="",J68,I68)</f>
        <v>411.86971251983579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181.19845591968021</v>
      </c>
      <c r="F69">
        <f t="shared" si="15"/>
        <v>115.05598281029033</v>
      </c>
      <c r="G69">
        <f t="shared" si="16"/>
        <v>83.795092823973633</v>
      </c>
      <c r="H69">
        <f t="shared" si="17"/>
        <v>56.711067451053722</v>
      </c>
      <c r="I69" t="str">
        <f t="shared" si="18"/>
        <v/>
      </c>
      <c r="J69">
        <f t="shared" si="10"/>
        <v>409.34491535923661</v>
      </c>
      <c r="K69">
        <f t="shared" si="19"/>
        <v>409.34491535923661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166.70007433184048</v>
      </c>
      <c r="F70">
        <f t="shared" si="15"/>
        <v>105.84991350754225</v>
      </c>
      <c r="G70">
        <f t="shared" si="16"/>
        <v>74.028443106693075</v>
      </c>
      <c r="H70">
        <f t="shared" si="17"/>
        <v>50.101168085573825</v>
      </c>
      <c r="I70" t="str">
        <f t="shared" si="18"/>
        <v/>
      </c>
      <c r="J70">
        <f t="shared" si="10"/>
        <v>406.74874542196847</v>
      </c>
      <c r="K70">
        <f t="shared" si="19"/>
        <v>406.74874542196847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153.361763714803</v>
      </c>
      <c r="F71">
        <f t="shared" si="15"/>
        <v>97.380457025239551</v>
      </c>
      <c r="G71">
        <f t="shared" si="16"/>
        <v>65.400135068923916</v>
      </c>
      <c r="H71">
        <f t="shared" si="17"/>
        <v>44.261678652149605</v>
      </c>
      <c r="I71" t="str">
        <f t="shared" si="18"/>
        <v/>
      </c>
      <c r="J71">
        <f t="shared" si="10"/>
        <v>404.11877837308992</v>
      </c>
      <c r="K71">
        <f t="shared" si="19"/>
        <v>404.11877837308992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6</v>
      </c>
      <c r="D72" s="4">
        <v>411</v>
      </c>
      <c r="E72">
        <f t="shared" si="14"/>
        <v>147.09070235263039</v>
      </c>
      <c r="F72">
        <f t="shared" si="15"/>
        <v>93.39850737436484</v>
      </c>
      <c r="G72">
        <f t="shared" si="16"/>
        <v>63.777490482530261</v>
      </c>
      <c r="H72">
        <f t="shared" si="17"/>
        <v>43.163500901080504</v>
      </c>
      <c r="I72">
        <f t="shared" si="18"/>
        <v>401.48586932985808</v>
      </c>
      <c r="J72">
        <f t="shared" si="10"/>
        <v>401.23500647328433</v>
      </c>
      <c r="K72">
        <f t="shared" si="19"/>
        <v>401.48586932985808</v>
      </c>
      <c r="L72">
        <f t="shared" si="11"/>
        <v>-9.5141306701419239</v>
      </c>
      <c r="M72">
        <f t="shared" si="12"/>
        <v>2.3148736423702978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135.32141259843351</v>
      </c>
      <c r="F73">
        <f t="shared" si="15"/>
        <v>85.925335526540451</v>
      </c>
      <c r="G73">
        <f t="shared" si="16"/>
        <v>56.343971544869284</v>
      </c>
      <c r="H73">
        <f t="shared" si="17"/>
        <v>38.132624036274784</v>
      </c>
      <c r="I73" t="str">
        <f t="shared" si="18"/>
        <v/>
      </c>
      <c r="J73">
        <f t="shared" si="10"/>
        <v>398.79271149026567</v>
      </c>
      <c r="K73">
        <f t="shared" si="19"/>
        <v>398.79271149026567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124.49382873796586</v>
      </c>
      <c r="F74">
        <f t="shared" si="15"/>
        <v>79.050120745023989</v>
      </c>
      <c r="G74">
        <f t="shared" si="16"/>
        <v>49.776858660166759</v>
      </c>
      <c r="H74">
        <f t="shared" si="17"/>
        <v>33.688115781532474</v>
      </c>
      <c r="I74" t="str">
        <f t="shared" si="18"/>
        <v/>
      </c>
      <c r="J74">
        <f t="shared" si="10"/>
        <v>396.36200496349153</v>
      </c>
      <c r="K74">
        <f t="shared" si="19"/>
        <v>396.36200496349153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114.53260128040806</v>
      </c>
      <c r="F75">
        <f t="shared" si="15"/>
        <v>72.725018197603873</v>
      </c>
      <c r="G75">
        <f t="shared" si="16"/>
        <v>43.975168773842718</v>
      </c>
      <c r="H75">
        <f t="shared" si="17"/>
        <v>29.761632554590015</v>
      </c>
      <c r="I75" t="str">
        <f t="shared" si="18"/>
        <v/>
      </c>
      <c r="J75">
        <f t="shared" si="10"/>
        <v>393.96338564301385</v>
      </c>
      <c r="K75">
        <f t="shared" si="19"/>
        <v>393.96338564301385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105.36840973593198</v>
      </c>
      <c r="F76">
        <f t="shared" si="15"/>
        <v>66.906011300112269</v>
      </c>
      <c r="G76">
        <f t="shared" si="16"/>
        <v>38.849688806004558</v>
      </c>
      <c r="H76">
        <f t="shared" si="17"/>
        <v>26.292796488190504</v>
      </c>
      <c r="I76" t="str">
        <f t="shared" si="18"/>
        <v/>
      </c>
      <c r="J76">
        <f t="shared" si="10"/>
        <v>391.61321481192175</v>
      </c>
      <c r="K76">
        <f t="shared" si="19"/>
        <v>391.61321481192175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96.937480212268937</v>
      </c>
      <c r="F77">
        <f t="shared" si="15"/>
        <v>61.552605403655129</v>
      </c>
      <c r="G77">
        <f t="shared" si="16"/>
        <v>34.321603814313406</v>
      </c>
      <c r="H77">
        <f t="shared" si="17"/>
        <v>23.228266994472548</v>
      </c>
      <c r="I77" t="str">
        <f t="shared" si="18"/>
        <v/>
      </c>
      <c r="J77">
        <f t="shared" si="10"/>
        <v>389.32433840918259</v>
      </c>
      <c r="K77">
        <f t="shared" si="19"/>
        <v>389.32433840918259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89.181141610221886</v>
      </c>
      <c r="F78">
        <f t="shared" si="15"/>
        <v>56.627545991098671</v>
      </c>
      <c r="G78">
        <f t="shared" si="16"/>
        <v>30.321285049897917</v>
      </c>
      <c r="H78">
        <f t="shared" si="17"/>
        <v>20.520920542204191</v>
      </c>
      <c r="I78" t="str">
        <f t="shared" si="18"/>
        <v/>
      </c>
      <c r="J78">
        <f t="shared" si="10"/>
        <v>387.10662544889448</v>
      </c>
      <c r="K78">
        <f t="shared" si="19"/>
        <v>387.10662544889448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7</v>
      </c>
      <c r="D79" s="4">
        <v>398</v>
      </c>
      <c r="E79">
        <f t="shared" si="14"/>
        <v>89.045417329672233</v>
      </c>
      <c r="F79">
        <f t="shared" si="15"/>
        <v>56.541364845621466</v>
      </c>
      <c r="G79">
        <f t="shared" si="16"/>
        <v>33.78721927014805</v>
      </c>
      <c r="H79">
        <f t="shared" si="17"/>
        <v>22.86660479078451</v>
      </c>
      <c r="I79">
        <f t="shared" si="18"/>
        <v>384.96743338750633</v>
      </c>
      <c r="J79">
        <f t="shared" si="10"/>
        <v>384.67476005483695</v>
      </c>
      <c r="K79">
        <f t="shared" si="19"/>
        <v>384.96743338750633</v>
      </c>
      <c r="L79">
        <f t="shared" si="11"/>
        <v>-13.032566612493667</v>
      </c>
      <c r="M79">
        <f t="shared" si="12"/>
        <v>3.2745142242446401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81.920552867988903</v>
      </c>
      <c r="F80">
        <f t="shared" si="15"/>
        <v>52.017273959369874</v>
      </c>
      <c r="G80">
        <f t="shared" si="16"/>
        <v>29.84918513937042</v>
      </c>
      <c r="H80">
        <f t="shared" si="17"/>
        <v>20.201411499761775</v>
      </c>
      <c r="I80" t="str">
        <f t="shared" si="18"/>
        <v/>
      </c>
      <c r="J80">
        <f t="shared" si="10"/>
        <v>382.81586245960807</v>
      </c>
      <c r="K80">
        <f t="shared" si="19"/>
        <v>382.81586245960807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75.365776066284923</v>
      </c>
      <c r="F81">
        <f t="shared" si="15"/>
        <v>47.855172890713739</v>
      </c>
      <c r="G81">
        <f t="shared" si="16"/>
        <v>26.370144472694506</v>
      </c>
      <c r="H81">
        <f t="shared" si="17"/>
        <v>17.846857035250583</v>
      </c>
      <c r="I81" t="str">
        <f t="shared" si="18"/>
        <v/>
      </c>
      <c r="J81">
        <f t="shared" si="10"/>
        <v>381.00831585546314</v>
      </c>
      <c r="K81">
        <f t="shared" si="19"/>
        <v>381.00831585546314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69.335472030156552</v>
      </c>
      <c r="F82">
        <f t="shared" si="15"/>
        <v>44.026097449645071</v>
      </c>
      <c r="G82">
        <f t="shared" si="16"/>
        <v>23.296599765250669</v>
      </c>
      <c r="H82">
        <f t="shared" si="17"/>
        <v>15.76673521255826</v>
      </c>
      <c r="I82" t="str">
        <f t="shared" si="18"/>
        <v/>
      </c>
      <c r="J82">
        <f t="shared" si="10"/>
        <v>379.2593622370868</v>
      </c>
      <c r="K82">
        <f t="shared" si="19"/>
        <v>379.2593622370868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63.787675687389729</v>
      </c>
      <c r="F83">
        <f t="shared" si="15"/>
        <v>40.503400981793753</v>
      </c>
      <c r="G83">
        <f t="shared" si="16"/>
        <v>20.581288858097071</v>
      </c>
      <c r="H83">
        <f t="shared" si="17"/>
        <v>13.929059821116796</v>
      </c>
      <c r="I83" t="str">
        <f t="shared" si="18"/>
        <v/>
      </c>
      <c r="J83">
        <f t="shared" si="10"/>
        <v>377.57434116067691</v>
      </c>
      <c r="K83">
        <f t="shared" si="19"/>
        <v>377.57434116067691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58.683779751725211</v>
      </c>
      <c r="F84">
        <f t="shared" si="15"/>
        <v>37.262568933535952</v>
      </c>
      <c r="G84">
        <f t="shared" si="16"/>
        <v>18.182458183973221</v>
      </c>
      <c r="H84">
        <f t="shared" si="17"/>
        <v>12.305572769796608</v>
      </c>
      <c r="I84" t="str">
        <f t="shared" si="18"/>
        <v/>
      </c>
      <c r="J84">
        <f t="shared" si="10"/>
        <v>375.95699616373935</v>
      </c>
      <c r="K84">
        <f t="shared" si="19"/>
        <v>375.95699616373935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53.98826605355994</v>
      </c>
      <c r="F85">
        <f t="shared" si="15"/>
        <v>34.281048254457644</v>
      </c>
      <c r="G85">
        <f t="shared" si="16"/>
        <v>16.063220719137309</v>
      </c>
      <c r="H85">
        <f t="shared" si="17"/>
        <v>10.87130955983063</v>
      </c>
      <c r="I85" t="str">
        <f t="shared" si="18"/>
        <v/>
      </c>
      <c r="J85">
        <f t="shared" si="10"/>
        <v>374.40973869462698</v>
      </c>
      <c r="K85">
        <f t="shared" si="19"/>
        <v>374.40973869462698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49.668458367906752</v>
      </c>
      <c r="F86">
        <f t="shared" si="15"/>
        <v>31.538090449979514</v>
      </c>
      <c r="G86">
        <f t="shared" si="16"/>
        <v>14.190988768458052</v>
      </c>
      <c r="H86">
        <f t="shared" si="17"/>
        <v>9.6042154035889133</v>
      </c>
      <c r="I86" t="str">
        <f t="shared" si="18"/>
        <v/>
      </c>
      <c r="J86">
        <f t="shared" si="10"/>
        <v>372.9338750463906</v>
      </c>
      <c r="K86">
        <f t="shared" si="19"/>
        <v>372.9338750463906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45.694295019534472</v>
      </c>
      <c r="F87">
        <f t="shared" si="15"/>
        <v>29.014607191941749</v>
      </c>
      <c r="G87">
        <f t="shared" si="16"/>
        <v>12.536972861649012</v>
      </c>
      <c r="H87">
        <f t="shared" si="17"/>
        <v>8.4848060862293782</v>
      </c>
      <c r="I87" t="str">
        <f t="shared" si="18"/>
        <v/>
      </c>
      <c r="J87">
        <f t="shared" si="10"/>
        <v>371.52980110571241</v>
      </c>
      <c r="K87">
        <f t="shared" si="19"/>
        <v>371.52980110571241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42.038119682840666</v>
      </c>
      <c r="F88">
        <f t="shared" si="15"/>
        <v>26.693037482338273</v>
      </c>
      <c r="G88">
        <f t="shared" si="16"/>
        <v>11.075739055130127</v>
      </c>
      <c r="H88">
        <f t="shared" si="17"/>
        <v>7.4958683552654461</v>
      </c>
      <c r="I88" t="str">
        <f t="shared" si="18"/>
        <v/>
      </c>
      <c r="J88">
        <f t="shared" si="10"/>
        <v>370.19716912707287</v>
      </c>
      <c r="K88">
        <f t="shared" si="19"/>
        <v>370.19716912707287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38.674488920626743</v>
      </c>
      <c r="F89">
        <f t="shared" si="15"/>
        <v>24.557225445788706</v>
      </c>
      <c r="G89">
        <f t="shared" si="16"/>
        <v>9.7848178321093933</v>
      </c>
      <c r="H89">
        <f t="shared" si="17"/>
        <v>6.6221952309153718</v>
      </c>
      <c r="I89" t="str">
        <f t="shared" si="18"/>
        <v/>
      </c>
      <c r="J89">
        <f t="shared" si="10"/>
        <v>368.93503021487334</v>
      </c>
      <c r="K89">
        <f t="shared" si="19"/>
        <v>368.93503021487334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35.579995122431932</v>
      </c>
      <c r="F90">
        <f t="shared" si="15"/>
        <v>22.592307900302149</v>
      </c>
      <c r="G90">
        <f t="shared" si="16"/>
        <v>8.6443585869079609</v>
      </c>
      <c r="H90">
        <f t="shared" si="17"/>
        <v>5.8503521670779586</v>
      </c>
      <c r="I90" t="str">
        <f t="shared" si="18"/>
        <v/>
      </c>
      <c r="J90">
        <f t="shared" si="10"/>
        <v>367.74195573322419</v>
      </c>
      <c r="K90">
        <f t="shared" si="19"/>
        <v>367.74195573322419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32.733103610248428</v>
      </c>
      <c r="F91">
        <f t="shared" si="15"/>
        <v>20.784610923934203</v>
      </c>
      <c r="G91">
        <f t="shared" si="16"/>
        <v>7.6368243805046214</v>
      </c>
      <c r="H91">
        <f t="shared" si="17"/>
        <v>5.1684704671720603</v>
      </c>
      <c r="I91" t="str">
        <f t="shared" si="18"/>
        <v/>
      </c>
      <c r="J91">
        <f t="shared" si="10"/>
        <v>366.61614045676214</v>
      </c>
      <c r="K91">
        <f t="shared" si="19"/>
        <v>366.61614045676214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30.114002778031395</v>
      </c>
      <c r="F92">
        <f t="shared" si="15"/>
        <v>19.121554697541434</v>
      </c>
      <c r="G92">
        <f t="shared" si="16"/>
        <v>6.7467222735297154</v>
      </c>
      <c r="H92">
        <f t="shared" si="17"/>
        <v>4.56606477817762</v>
      </c>
      <c r="I92" t="str">
        <f t="shared" si="18"/>
        <v/>
      </c>
      <c r="J92">
        <f t="shared" si="10"/>
        <v>365.55548991936382</v>
      </c>
      <c r="K92">
        <f t="shared" si="19"/>
        <v>365.55548991936382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27.704466222120026</v>
      </c>
      <c r="F93">
        <f t="shared" si="15"/>
        <v>17.591565961431048</v>
      </c>
      <c r="G93">
        <f t="shared" si="16"/>
        <v>5.9603650900158902</v>
      </c>
      <c r="H93">
        <f t="shared" si="17"/>
        <v>4.0338718564685507</v>
      </c>
      <c r="I93" t="str">
        <f t="shared" si="18"/>
        <v/>
      </c>
      <c r="J93">
        <f t="shared" si="10"/>
        <v>364.55769410496248</v>
      </c>
      <c r="K93">
        <f t="shared" si="19"/>
        <v>364.55769410496248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25.48772590313099</v>
      </c>
      <c r="F94">
        <f t="shared" si="15"/>
        <v>16.183997476688909</v>
      </c>
      <c r="G94">
        <f t="shared" si="16"/>
        <v>5.2656609485266168</v>
      </c>
      <c r="H94">
        <f t="shared" si="17"/>
        <v>3.5637081261259427</v>
      </c>
      <c r="I94" t="str">
        <f t="shared" si="18"/>
        <v/>
      </c>
      <c r="J94">
        <f t="shared" si="10"/>
        <v>363.62028935056293</v>
      </c>
      <c r="K94">
        <f t="shared" si="19"/>
        <v>363.62028935056293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23.448355456653996</v>
      </c>
      <c r="F95">
        <f t="shared" si="15"/>
        <v>14.889053930714759</v>
      </c>
      <c r="G95">
        <f t="shared" si="16"/>
        <v>4.6519273242646797</v>
      </c>
      <c r="H95">
        <f t="shared" si="17"/>
        <v>3.1483438393936223</v>
      </c>
      <c r="I95" t="str">
        <f t="shared" si="18"/>
        <v/>
      </c>
      <c r="J95">
        <f t="shared" si="10"/>
        <v>362.74071009132109</v>
      </c>
      <c r="K95">
        <f t="shared" si="19"/>
        <v>362.74071009132109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21.572162840704948</v>
      </c>
      <c r="F96">
        <f t="shared" si="15"/>
        <v>13.697723771339037</v>
      </c>
      <c r="G96">
        <f t="shared" si="16"/>
        <v>4.1097267829778419</v>
      </c>
      <c r="H96">
        <f t="shared" si="17"/>
        <v>2.7813919042306776</v>
      </c>
      <c r="I96" t="str">
        <f t="shared" si="18"/>
        <v/>
      </c>
      <c r="J96">
        <f t="shared" si="10"/>
        <v>361.91633186710834</v>
      </c>
      <c r="K96">
        <f t="shared" si="19"/>
        <v>361.91633186710834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19.846091572867024</v>
      </c>
      <c r="F97">
        <f t="shared" si="15"/>
        <v>12.601716495152715</v>
      </c>
      <c r="G97">
        <f t="shared" si="16"/>
        <v>3.630721860727939</v>
      </c>
      <c r="H97">
        <f t="shared" si="17"/>
        <v>2.4572096694527343</v>
      </c>
      <c r="I97" t="str">
        <f t="shared" si="18"/>
        <v/>
      </c>
      <c r="J97">
        <f t="shared" si="10"/>
        <v>361.14450682569998</v>
      </c>
      <c r="K97">
        <f t="shared" si="19"/>
        <v>361.14450682569998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18.258129869825908</v>
      </c>
      <c r="F98">
        <f t="shared" si="15"/>
        <v>11.593404953637783</v>
      </c>
      <c r="G98">
        <f t="shared" si="16"/>
        <v>3.2075468579972561</v>
      </c>
      <c r="H98">
        <f t="shared" si="17"/>
        <v>2.17081215720374</v>
      </c>
      <c r="I98" t="str">
        <f t="shared" si="18"/>
        <v/>
      </c>
      <c r="J98">
        <f t="shared" si="10"/>
        <v>360.42259279643406</v>
      </c>
      <c r="K98">
        <f t="shared" si="19"/>
        <v>360.42259279643406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16.797227056998352</v>
      </c>
      <c r="F99">
        <f t="shared" si="15"/>
        <v>10.665772275604924</v>
      </c>
      <c r="G99">
        <f t="shared" si="16"/>
        <v>2.8336945766992221</v>
      </c>
      <c r="H99">
        <f t="shared" si="17"/>
        <v>1.917795408526574</v>
      </c>
      <c r="I99" t="str">
        <f t="shared" si="18"/>
        <v/>
      </c>
      <c r="J99">
        <f t="shared" si="10"/>
        <v>359.74797686707836</v>
      </c>
      <c r="K99">
        <f t="shared" si="19"/>
        <v>359.74797686707836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15.453216666546137</v>
      </c>
      <c r="F100">
        <f t="shared" si="15"/>
        <v>9.8123630365699768</v>
      </c>
      <c r="G100">
        <f t="shared" si="16"/>
        <v>2.5034162584387887</v>
      </c>
      <c r="H100">
        <f t="shared" si="17"/>
        <v>1.6942687633107902</v>
      </c>
      <c r="I100" t="str">
        <f t="shared" si="18"/>
        <v/>
      </c>
      <c r="J100">
        <f t="shared" si="10"/>
        <v>359.1180942732592</v>
      </c>
      <c r="K100">
        <f t="shared" si="19"/>
        <v>359.1180942732592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14.216745688612066</v>
      </c>
      <c r="F101">
        <f t="shared" si="15"/>
        <v>9.0272383352553778</v>
      </c>
      <c r="G101">
        <f t="shared" si="16"/>
        <v>2.2116331853645903</v>
      </c>
      <c r="H101">
        <f t="shared" si="17"/>
        <v>1.4967950332804747</v>
      </c>
      <c r="I101" t="str">
        <f t="shared" si="18"/>
        <v/>
      </c>
      <c r="J101">
        <f t="shared" si="10"/>
        <v>358.53044330197491</v>
      </c>
      <c r="K101">
        <f t="shared" si="19"/>
        <v>358.53044330197491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13.079209483435243</v>
      </c>
      <c r="F102">
        <f t="shared" si="15"/>
        <v>8.3049344645925807</v>
      </c>
      <c r="G102">
        <f t="shared" si="16"/>
        <v>1.9538585842916552</v>
      </c>
      <c r="H102">
        <f t="shared" si="17"/>
        <v>1.3223376480571563</v>
      </c>
      <c r="I102" t="str">
        <f t="shared" si="18"/>
        <v/>
      </c>
      <c r="J102">
        <f t="shared" si="10"/>
        <v>357.98259681653542</v>
      </c>
      <c r="K102">
        <f t="shared" si="19"/>
        <v>357.98259681653542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12.032691901396948</v>
      </c>
      <c r="F103">
        <f t="shared" si="15"/>
        <v>7.6404248896156393</v>
      </c>
      <c r="G103">
        <f t="shared" si="16"/>
        <v>1.7261286332077084</v>
      </c>
      <c r="H103">
        <f t="shared" si="17"/>
        <v>1.1682139615582738</v>
      </c>
      <c r="I103" t="str">
        <f t="shared" si="18"/>
        <v/>
      </c>
      <c r="J103">
        <f t="shared" si="10"/>
        <v>357.47221092805739</v>
      </c>
      <c r="K103">
        <f t="shared" si="19"/>
        <v>357.47221092805739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11.069910194290724</v>
      </c>
      <c r="F104">
        <f t="shared" si="15"/>
        <v>7.0290852676490019</v>
      </c>
      <c r="G104">
        <f t="shared" si="16"/>
        <v>1.5249415092442302</v>
      </c>
      <c r="H104">
        <f t="shared" si="17"/>
        <v>1.032054000719707</v>
      </c>
      <c r="I104" t="str">
        <f t="shared" si="18"/>
        <v/>
      </c>
      <c r="J104">
        <f t="shared" si="10"/>
        <v>356.9970312669293</v>
      </c>
      <c r="K104">
        <f t="shared" si="19"/>
        <v>356.9970312669293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10.184164334452454</v>
      </c>
      <c r="F105">
        <f t="shared" si="15"/>
        <v>6.4666612673638584</v>
      </c>
      <c r="G105">
        <f t="shared" si="16"/>
        <v>1.3472035408477261</v>
      </c>
      <c r="H105">
        <f t="shared" si="17"/>
        <v>0.91176402221796338</v>
      </c>
      <c r="I105" t="str">
        <f t="shared" si="18"/>
        <v/>
      </c>
      <c r="J105">
        <f t="shared" si="10"/>
        <v>356.55489724514592</v>
      </c>
      <c r="K105">
        <f t="shared" si="19"/>
        <v>356.55489724514592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9.3692903890607226</v>
      </c>
      <c r="F106">
        <f t="shared" si="15"/>
        <v>5.9492389627549063</v>
      </c>
      <c r="G106">
        <f t="shared" si="16"/>
        <v>1.1901816361285582</v>
      </c>
      <c r="H106">
        <f t="shared" si="17"/>
        <v>0.80549431680063155</v>
      </c>
      <c r="I106" t="str">
        <f t="shared" si="18"/>
        <v/>
      </c>
      <c r="J106">
        <f t="shared" si="10"/>
        <v>356.14374464595431</v>
      </c>
      <c r="K106">
        <f t="shared" si="19"/>
        <v>356.14374464595431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8.6196176251377494</v>
      </c>
      <c r="F107">
        <f t="shared" si="15"/>
        <v>5.4732175960082801</v>
      </c>
      <c r="G107">
        <f t="shared" si="16"/>
        <v>1.0514612558740015</v>
      </c>
      <c r="H107">
        <f t="shared" si="17"/>
        <v>0.71161076614954544</v>
      </c>
      <c r="I107" t="str">
        <f t="shared" si="18"/>
        <v/>
      </c>
      <c r="J107">
        <f t="shared" si="10"/>
        <v>355.76160682985875</v>
      </c>
      <c r="K107">
        <f t="shared" si="19"/>
        <v>355.76160682985875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7.929929046743287</v>
      </c>
      <c r="F108">
        <f t="shared" si="15"/>
        <v>5.0352845197166065</v>
      </c>
      <c r="G108">
        <f t="shared" si="16"/>
        <v>0.92890928497296488</v>
      </c>
      <c r="H108">
        <f t="shared" si="17"/>
        <v>0.62866971490412138</v>
      </c>
      <c r="I108" t="str">
        <f t="shared" si="18"/>
        <v/>
      </c>
      <c r="J108">
        <f t="shared" si="10"/>
        <v>355.40661480481248</v>
      </c>
      <c r="K108">
        <f t="shared" si="19"/>
        <v>355.40661480481248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7.2954250897385897</v>
      </c>
      <c r="F109">
        <f t="shared" si="15"/>
        <v>4.6323921440632843</v>
      </c>
      <c r="G109">
        <f t="shared" si="16"/>
        <v>0.82064123132311062</v>
      </c>
      <c r="H109">
        <f t="shared" si="17"/>
        <v>0.5553957714498271</v>
      </c>
      <c r="I109" t="str">
        <f t="shared" si="18"/>
        <v/>
      </c>
      <c r="J109">
        <f t="shared" si="10"/>
        <v>355.07699637261345</v>
      </c>
      <c r="K109">
        <f t="shared" si="19"/>
        <v>355.07699637261345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6.7116902214711951</v>
      </c>
      <c r="F110">
        <f t="shared" si="15"/>
        <v>4.2617367285507406</v>
      </c>
      <c r="G110">
        <f t="shared" si="16"/>
        <v>0.72499224783517091</v>
      </c>
      <c r="H110">
        <f t="shared" si="17"/>
        <v>0.49066219611261624</v>
      </c>
      <c r="I110" t="str">
        <f t="shared" si="18"/>
        <v/>
      </c>
      <c r="J110">
        <f t="shared" si="10"/>
        <v>354.77107453243809</v>
      </c>
      <c r="K110">
        <f t="shared" si="19"/>
        <v>354.77107453243809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6.1746622129466866</v>
      </c>
      <c r="F111">
        <f t="shared" si="15"/>
        <v>3.920738870683623</v>
      </c>
      <c r="G111">
        <f t="shared" si="16"/>
        <v>0.64049153193735187</v>
      </c>
      <c r="H111">
        <f t="shared" si="17"/>
        <v>0.43347357518692259</v>
      </c>
      <c r="I111" t="str">
        <f t="shared" si="18"/>
        <v/>
      </c>
      <c r="J111">
        <f t="shared" si="10"/>
        <v>354.48726529549674</v>
      </c>
      <c r="K111">
        <f t="shared" si="19"/>
        <v>354.48726529549674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5.6806038696515397</v>
      </c>
      <c r="F112">
        <f t="shared" si="15"/>
        <v>3.6070255558270974</v>
      </c>
      <c r="G112">
        <f t="shared" si="16"/>
        <v>0.5658397089188224</v>
      </c>
      <c r="H112">
        <f t="shared" si="17"/>
        <v>0.38295051437426447</v>
      </c>
      <c r="I112" t="str">
        <f t="shared" si="18"/>
        <v/>
      </c>
      <c r="J112">
        <f t="shared" si="10"/>
        <v>354.22407504145281</v>
      </c>
      <c r="K112">
        <f t="shared" si="19"/>
        <v>354.22407504145281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5.2260770243009675</v>
      </c>
      <c r="F113">
        <f t="shared" si="15"/>
        <v>3.3184136433246412</v>
      </c>
      <c r="G113">
        <f t="shared" si="16"/>
        <v>0.49988885133403255</v>
      </c>
      <c r="H113">
        <f t="shared" si="17"/>
        <v>0.33831611626216157</v>
      </c>
      <c r="I113" t="str">
        <f t="shared" si="18"/>
        <v/>
      </c>
      <c r="J113">
        <f t="shared" si="10"/>
        <v>353.98009752706247</v>
      </c>
      <c r="K113">
        <f t="shared" si="19"/>
        <v>353.98009752706247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4.8079186105264942</v>
      </c>
      <c r="F114">
        <f t="shared" si="15"/>
        <v>3.0528946739547225</v>
      </c>
      <c r="G114">
        <f t="shared" si="16"/>
        <v>0.44162482722453922</v>
      </c>
      <c r="H114">
        <f t="shared" si="17"/>
        <v>0.29888403390640383</v>
      </c>
      <c r="I114" t="str">
        <f t="shared" si="18"/>
        <v/>
      </c>
      <c r="J114">
        <f t="shared" si="10"/>
        <v>353.75401064004831</v>
      </c>
      <c r="K114">
        <f t="shared" si="19"/>
        <v>353.75401064004831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4.4232186509993099</v>
      </c>
      <c r="F115">
        <f t="shared" si="15"/>
        <v>2.8086208930009868</v>
      </c>
      <c r="G115">
        <f t="shared" si="16"/>
        <v>0.39015170572544083</v>
      </c>
      <c r="H115">
        <f t="shared" si="17"/>
        <v>0.26404791681558887</v>
      </c>
      <c r="I115" t="str">
        <f t="shared" si="18"/>
        <v/>
      </c>
      <c r="J115">
        <f t="shared" si="10"/>
        <v>353.54457297618541</v>
      </c>
      <c r="K115">
        <f t="shared" si="19"/>
        <v>353.54457297618541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4.0693000068080796</v>
      </c>
      <c r="F116">
        <f t="shared" si="15"/>
        <v>2.5838923916700618</v>
      </c>
      <c r="G116">
        <f t="shared" si="16"/>
        <v>0.34467798026010266</v>
      </c>
      <c r="H116">
        <f t="shared" si="17"/>
        <v>0.23327208704793351</v>
      </c>
      <c r="I116" t="str">
        <f t="shared" si="18"/>
        <v/>
      </c>
      <c r="J116">
        <f t="shared" si="10"/>
        <v>353.35062030462217</v>
      </c>
      <c r="K116">
        <f t="shared" si="19"/>
        <v>353.35062030462217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3.7436997471664939</v>
      </c>
      <c r="F117">
        <f t="shared" si="15"/>
        <v>2.3771452773737112</v>
      </c>
      <c r="G117">
        <f t="shared" si="16"/>
        <v>0.30450439747606334</v>
      </c>
      <c r="H117">
        <f t="shared" si="17"/>
        <v>0.20608330204590375</v>
      </c>
      <c r="I117" t="str">
        <f t="shared" si="18"/>
        <v/>
      </c>
      <c r="J117">
        <f t="shared" si="10"/>
        <v>353.1710619753278</v>
      </c>
      <c r="K117">
        <f t="shared" si="19"/>
        <v>353.1710619753278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3.4441520098017864</v>
      </c>
      <c r="F118">
        <f t="shared" si="15"/>
        <v>2.1869407905519673</v>
      </c>
      <c r="G118">
        <f t="shared" si="16"/>
        <v>0.26901320476663265</v>
      </c>
      <c r="H118">
        <f t="shared" si="17"/>
        <v>0.1820634775450706</v>
      </c>
      <c r="I118" t="str">
        <f t="shared" si="18"/>
        <v/>
      </c>
      <c r="J118">
        <f t="shared" si="10"/>
        <v>353.00487731300689</v>
      </c>
      <c r="K118">
        <f t="shared" si="19"/>
        <v>353.00487731300689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3.1685722327491281</v>
      </c>
      <c r="F119">
        <f t="shared" si="15"/>
        <v>2.0119552923008723</v>
      </c>
      <c r="G119">
        <f t="shared" si="16"/>
        <v>0.2376586510364041</v>
      </c>
      <c r="H119">
        <f t="shared" si="17"/>
        <v>0.16084325865674026</v>
      </c>
      <c r="I119" t="str">
        <f t="shared" si="18"/>
        <v/>
      </c>
      <c r="J119">
        <f t="shared" si="10"/>
        <v>352.85111203364414</v>
      </c>
      <c r="K119">
        <f t="shared" si="19"/>
        <v>352.85111203364414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2.9150426478204707</v>
      </c>
      <c r="F120">
        <f t="shared" si="15"/>
        <v>1.8509710531284267</v>
      </c>
      <c r="G120">
        <f t="shared" si="16"/>
        <v>0.20995859464014333</v>
      </c>
      <c r="H120">
        <f t="shared" si="17"/>
        <v>0.14209634026634849</v>
      </c>
      <c r="I120" t="str">
        <f t="shared" si="18"/>
        <v/>
      </c>
      <c r="J120">
        <f t="shared" si="10"/>
        <v>352.7088747128621</v>
      </c>
      <c r="K120">
        <f t="shared" si="19"/>
        <v>352.7088747128621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2.6817989347964373</v>
      </c>
      <c r="F121">
        <f t="shared" si="15"/>
        <v>1.7028677787374071</v>
      </c>
      <c r="G121">
        <f t="shared" si="16"/>
        <v>0.18548708944961373</v>
      </c>
      <c r="H121">
        <f t="shared" si="17"/>
        <v>0.12553444941190114</v>
      </c>
      <c r="I121" t="str">
        <f t="shared" si="18"/>
        <v/>
      </c>
      <c r="J121">
        <f t="shared" si="10"/>
        <v>352.57733332932554</v>
      </c>
      <c r="K121">
        <f t="shared" si="19"/>
        <v>352.57733332932554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2.4672179434673724</v>
      </c>
      <c r="F122">
        <f t="shared" si="15"/>
        <v>1.5666148138627187</v>
      </c>
      <c r="G122">
        <f t="shared" si="16"/>
        <v>0.16386783504365676</v>
      </c>
      <c r="H122">
        <f t="shared" si="17"/>
        <v>0.11090291248606646</v>
      </c>
      <c r="I122" t="str">
        <f t="shared" si="18"/>
        <v/>
      </c>
      <c r="J122">
        <f t="shared" si="10"/>
        <v>352.45571190137667</v>
      </c>
      <c r="K122">
        <f t="shared" si="19"/>
        <v>352.45571190137667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2.2698063980808532</v>
      </c>
      <c r="F123">
        <f t="shared" si="15"/>
        <v>1.4412639699095431</v>
      </c>
      <c r="G123">
        <f t="shared" si="16"/>
        <v>0.14476839030454164</v>
      </c>
      <c r="H123">
        <f t="shared" si="17"/>
        <v>9.7976739098407858E-2</v>
      </c>
      <c r="I123" t="str">
        <f t="shared" si="18"/>
        <v/>
      </c>
      <c r="J123">
        <f t="shared" si="10"/>
        <v>352.34328723081114</v>
      </c>
      <c r="K123">
        <f t="shared" si="19"/>
        <v>352.34328723081114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2.088190505589564</v>
      </c>
      <c r="F124">
        <f t="shared" si="15"/>
        <v>1.3259429264795932</v>
      </c>
      <c r="G124">
        <f t="shared" si="16"/>
        <v>0.12789506144256205</v>
      </c>
      <c r="H124">
        <f t="shared" si="17"/>
        <v>8.6557162378972943E-2</v>
      </c>
      <c r="I124" t="str">
        <f t="shared" si="18"/>
        <v/>
      </c>
      <c r="J124">
        <f t="shared" si="10"/>
        <v>352.23938576410058</v>
      </c>
      <c r="K124">
        <f t="shared" si="19"/>
        <v>352.23938576410058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1.921106395383009</v>
      </c>
      <c r="F125">
        <f t="shared" si="15"/>
        <v>1.2198491608664939</v>
      </c>
      <c r="G125">
        <f t="shared" si="16"/>
        <v>0.1129883858415988</v>
      </c>
      <c r="H125">
        <f t="shared" si="17"/>
        <v>7.6468582523192372E-2</v>
      </c>
      <c r="I125" t="str">
        <f t="shared" si="18"/>
        <v/>
      </c>
      <c r="J125">
        <f t="shared" si="10"/>
        <v>352.14338057834328</v>
      </c>
      <c r="K125">
        <f t="shared" si="19"/>
        <v>352.14338057834328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1.7673913239728611</v>
      </c>
      <c r="F126">
        <f t="shared" si="15"/>
        <v>1.1222443632754586</v>
      </c>
      <c r="G126">
        <f t="shared" si="16"/>
        <v>9.9819142280356238E-2</v>
      </c>
      <c r="H126">
        <f t="shared" si="17"/>
        <v>6.7555866578717497E-2</v>
      </c>
      <c r="I126" t="str">
        <f t="shared" si="18"/>
        <v/>
      </c>
      <c r="J126">
        <f t="shared" si="10"/>
        <v>352.05468849669671</v>
      </c>
      <c r="K126">
        <f t="shared" si="19"/>
        <v>352.05468849669671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1.6259755834250815</v>
      </c>
      <c r="F127">
        <f t="shared" si="15"/>
        <v>1.0324492989026026</v>
      </c>
      <c r="G127">
        <f t="shared" si="16"/>
        <v>8.8184826178104581E-2</v>
      </c>
      <c r="H127">
        <f t="shared" si="17"/>
        <v>5.9681962952789325E-2</v>
      </c>
      <c r="I127" t="str">
        <f t="shared" si="18"/>
        <v/>
      </c>
      <c r="J127">
        <f t="shared" si="10"/>
        <v>351.97276733594981</v>
      </c>
      <c r="K127">
        <f t="shared" si="19"/>
        <v>351.97276733594981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1.4958750572293351</v>
      </c>
      <c r="F128">
        <f t="shared" si="15"/>
        <v>0.94983908111894355</v>
      </c>
      <c r="G128">
        <f t="shared" si="16"/>
        <v>7.7906535664481413E-2</v>
      </c>
      <c r="H128">
        <f t="shared" si="17"/>
        <v>5.2725793958214924E-2</v>
      </c>
      <c r="I128" t="str">
        <f t="shared" si="18"/>
        <v/>
      </c>
      <c r="J128">
        <f t="shared" si="10"/>
        <v>351.89711328716078</v>
      </c>
      <c r="K128">
        <f t="shared" si="19"/>
        <v>351.89711328716078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1.3761843718017728</v>
      </c>
      <c r="F129">
        <f t="shared" si="15"/>
        <v>0.87383882286503323</v>
      </c>
      <c r="G129">
        <f t="shared" si="16"/>
        <v>6.8826220590182369E-2</v>
      </c>
      <c r="H129">
        <f t="shared" si="17"/>
        <v>4.6580393991451412E-2</v>
      </c>
      <c r="I129" t="str">
        <f t="shared" si="18"/>
        <v/>
      </c>
      <c r="J129">
        <f t="shared" si="10"/>
        <v>351.82725842887356</v>
      </c>
      <c r="K129">
        <f t="shared" si="19"/>
        <v>351.82725842887356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1.2660705959622705</v>
      </c>
      <c r="F130">
        <f t="shared" si="15"/>
        <v>0.80391963599413718</v>
      </c>
      <c r="G130">
        <f t="shared" si="16"/>
        <v>6.080425217634372E-2</v>
      </c>
      <c r="H130">
        <f t="shared" si="17"/>
        <v>4.1151264713402927E-2</v>
      </c>
      <c r="I130" t="str">
        <f t="shared" si="18"/>
        <v/>
      </c>
      <c r="J130">
        <f t="shared" si="10"/>
        <v>351.76276837128074</v>
      </c>
      <c r="K130">
        <f t="shared" si="19"/>
        <v>351.76276837128074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1.1647674445405978</v>
      </c>
      <c r="F131">
        <f t="shared" si="15"/>
        <v>0.73959495072327175</v>
      </c>
      <c r="G131">
        <f t="shared" si="16"/>
        <v>5.3717275930908463E-2</v>
      </c>
      <c r="H131">
        <f t="shared" si="17"/>
        <v>3.6354921940405738E-2</v>
      </c>
      <c r="I131" t="str">
        <f t="shared" si="18"/>
        <v/>
      </c>
      <c r="J131">
        <f t="shared" ref="J131:J150" si="20">$O$2+F131-H131</f>
        <v>351.70324002878283</v>
      </c>
      <c r="K131">
        <f t="shared" si="19"/>
        <v>351.70324002878283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1.0715699457742278</v>
      </c>
      <c r="F132">
        <f t="shared" ref="F132:F150" si="25">E132*$O$3</f>
        <v>0.68041712957904155</v>
      </c>
      <c r="G132">
        <f t="shared" ref="G132:G150" si="26">(G131*EXP(-1/$O$6)+C132)</f>
        <v>4.7456314816087773E-2</v>
      </c>
      <c r="H132">
        <f t="shared" ref="H132:H150" si="27">G132*$O$4</f>
        <v>3.2117611900820256E-2</v>
      </c>
      <c r="I132" t="str">
        <f t="shared" ref="I132:I150" si="28">IF(ISBLANK(D132),"",($O$2+((E131*EXP(-1/$O$5))*$O$3)-((G131*EXP(-1/$O$6))*$O$4)))</f>
        <v/>
      </c>
      <c r="J132">
        <f t="shared" si="20"/>
        <v>351.6482995176782</v>
      </c>
      <c r="K132">
        <f t="shared" ref="K132:K150" si="29">IF(I132="",J132,I132)</f>
        <v>351.6482995176782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0.98582953538804807</v>
      </c>
      <c r="F133">
        <f t="shared" si="25"/>
        <v>0.62597435227462361</v>
      </c>
      <c r="G133">
        <f t="shared" si="26"/>
        <v>4.1925093499162187E-2</v>
      </c>
      <c r="H133">
        <f t="shared" si="27"/>
        <v>2.8374177116998058E-2</v>
      </c>
      <c r="I133" t="str">
        <f t="shared" si="28"/>
        <v/>
      </c>
      <c r="J133">
        <f t="shared" si="20"/>
        <v>351.59760017515765</v>
      </c>
      <c r="K133">
        <f t="shared" si="29"/>
        <v>351.59760017515765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0.90694954321551935</v>
      </c>
      <c r="F134">
        <f t="shared" si="25"/>
        <v>0.57588774983966007</v>
      </c>
      <c r="G134">
        <f t="shared" si="26"/>
        <v>3.7038557918484302E-2</v>
      </c>
      <c r="H134">
        <f t="shared" si="27"/>
        <v>2.506705447319434E-2</v>
      </c>
      <c r="I134" t="str">
        <f t="shared" si="28"/>
        <v/>
      </c>
      <c r="J134">
        <f t="shared" si="20"/>
        <v>351.55082069536644</v>
      </c>
      <c r="K134">
        <f t="shared" si="29"/>
        <v>351.55082069536644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0.83438104095254084</v>
      </c>
      <c r="F135">
        <f t="shared" si="25"/>
        <v>0.52980876805938026</v>
      </c>
      <c r="G135">
        <f t="shared" si="26"/>
        <v>3.2721567399923171E-2</v>
      </c>
      <c r="H135">
        <f t="shared" si="27"/>
        <v>2.2145390062630711E-2</v>
      </c>
      <c r="I135" t="str">
        <f t="shared" si="28"/>
        <v/>
      </c>
      <c r="J135">
        <f t="shared" si="20"/>
        <v>351.50766337799672</v>
      </c>
      <c r="K135">
        <f t="shared" si="29"/>
        <v>351.50766337799672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0.76761902214841171</v>
      </c>
      <c r="F136">
        <f t="shared" si="25"/>
        <v>0.48741674187504525</v>
      </c>
      <c r="G136">
        <f t="shared" si="26"/>
        <v>2.8907739212313537E-2</v>
      </c>
      <c r="H136">
        <f t="shared" si="27"/>
        <v>1.9564257202636062E-2</v>
      </c>
      <c r="I136" t="str">
        <f t="shared" si="28"/>
        <v/>
      </c>
      <c r="J136">
        <f t="shared" si="20"/>
        <v>351.46785248467239</v>
      </c>
      <c r="K136">
        <f t="shared" si="29"/>
        <v>351.46785248467239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0.70619888785032858</v>
      </c>
      <c r="F137">
        <f t="shared" si="25"/>
        <v>0.44841666386589013</v>
      </c>
      <c r="G137">
        <f t="shared" si="26"/>
        <v>2.5538427794540543E-2</v>
      </c>
      <c r="H137">
        <f t="shared" si="27"/>
        <v>1.7283965593217824E-2</v>
      </c>
      <c r="I137" t="str">
        <f t="shared" si="28"/>
        <v/>
      </c>
      <c r="J137">
        <f t="shared" si="20"/>
        <v>351.43113269827268</v>
      </c>
      <c r="K137">
        <f t="shared" si="29"/>
        <v>351.43113269827268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0.64969321344490971</v>
      </c>
      <c r="F138">
        <f t="shared" si="25"/>
        <v>0.41253713128336322</v>
      </c>
      <c r="G138">
        <f t="shared" si="26"/>
        <v>2.2561822957747769E-2</v>
      </c>
      <c r="H138">
        <f t="shared" si="27"/>
        <v>1.5269450995935909E-2</v>
      </c>
      <c r="I138" t="str">
        <f t="shared" si="28"/>
        <v/>
      </c>
      <c r="J138">
        <f t="shared" si="20"/>
        <v>351.39726768028743</v>
      </c>
      <c r="K138">
        <f t="shared" si="29"/>
        <v>351.39726768028743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0.59770877419709689</v>
      </c>
      <c r="F139">
        <f t="shared" si="25"/>
        <v>0.37952845735100815</v>
      </c>
      <c r="G139">
        <f t="shared" si="26"/>
        <v>1.9932153195647111E-2</v>
      </c>
      <c r="H139">
        <f t="shared" si="27"/>
        <v>1.3489736048119531E-2</v>
      </c>
      <c r="I139" t="str">
        <f t="shared" si="28"/>
        <v/>
      </c>
      <c r="J139">
        <f t="shared" si="20"/>
        <v>351.36603872130286</v>
      </c>
      <c r="K139">
        <f t="shared" si="29"/>
        <v>351.36603872130286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0.54988380878706755</v>
      </c>
      <c r="F140">
        <f t="shared" si="25"/>
        <v>0.34916093368646778</v>
      </c>
      <c r="G140">
        <f t="shared" si="26"/>
        <v>1.760898185216523E-2</v>
      </c>
      <c r="H140">
        <f t="shared" si="27"/>
        <v>1.1917453921321017E-2</v>
      </c>
      <c r="I140" t="str">
        <f t="shared" si="28"/>
        <v/>
      </c>
      <c r="J140">
        <f t="shared" si="20"/>
        <v>351.33724347976511</v>
      </c>
      <c r="K140">
        <f t="shared" si="29"/>
        <v>351.33724347976511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0.50588550180202607</v>
      </c>
      <c r="F141">
        <f t="shared" si="25"/>
        <v>0.32122323175374956</v>
      </c>
      <c r="G141">
        <f t="shared" si="26"/>
        <v>1.5556585323536471E-2</v>
      </c>
      <c r="H141">
        <f t="shared" si="27"/>
        <v>1.0528427499262159E-2</v>
      </c>
      <c r="I141" t="str">
        <f t="shared" si="28"/>
        <v/>
      </c>
      <c r="J141">
        <f t="shared" si="20"/>
        <v>351.31069480425452</v>
      </c>
      <c r="K141">
        <f t="shared" si="29"/>
        <v>351.31069480425452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0.46540766766345748</v>
      </c>
      <c r="F142">
        <f t="shared" si="25"/>
        <v>0.29552093222141063</v>
      </c>
      <c r="G142">
        <f t="shared" si="26"/>
        <v>1.3743403733402833E-2</v>
      </c>
      <c r="H142">
        <f t="shared" si="27"/>
        <v>9.3012976042564366E-3</v>
      </c>
      <c r="I142" t="str">
        <f t="shared" si="28"/>
        <v/>
      </c>
      <c r="J142">
        <f t="shared" si="20"/>
        <v>351.28621963461711</v>
      </c>
      <c r="K142">
        <f t="shared" si="29"/>
        <v>351.28621963461711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0.4281686198722206</v>
      </c>
      <c r="F143">
        <f t="shared" si="25"/>
        <v>0.27187517199241978</v>
      </c>
      <c r="G143">
        <f t="shared" si="26"/>
        <v>1.2141555633905182E-2</v>
      </c>
      <c r="H143">
        <f t="shared" si="27"/>
        <v>8.2171945553131728E-3</v>
      </c>
      <c r="I143" t="str">
        <f t="shared" si="28"/>
        <v/>
      </c>
      <c r="J143">
        <f t="shared" si="20"/>
        <v>351.26365797743711</v>
      </c>
      <c r="K143">
        <f t="shared" si="29"/>
        <v>351.26365797743711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0.39390921074349239</v>
      </c>
      <c r="F144">
        <f t="shared" si="25"/>
        <v>0.25012139949033557</v>
      </c>
      <c r="G144">
        <f t="shared" si="26"/>
        <v>1.0726409270283038E-2</v>
      </c>
      <c r="H144">
        <f t="shared" si="27"/>
        <v>7.259448007444584E-3</v>
      </c>
      <c r="I144" t="str">
        <f t="shared" si="28"/>
        <v/>
      </c>
      <c r="J144">
        <f t="shared" si="20"/>
        <v>351.24286195148289</v>
      </c>
      <c r="K144">
        <f t="shared" si="29"/>
        <v>351.24286195148289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0.3623910279900176</v>
      </c>
      <c r="F145">
        <f t="shared" si="25"/>
        <v>0.2301082295397989</v>
      </c>
      <c r="G145">
        <f t="shared" si="26"/>
        <v>9.4762038162821156E-3</v>
      </c>
      <c r="H145">
        <f t="shared" si="27"/>
        <v>6.4133306103499764E-3</v>
      </c>
      <c r="I145" t="str">
        <f t="shared" si="28"/>
        <v/>
      </c>
      <c r="J145">
        <f t="shared" si="20"/>
        <v>351.22369489892941</v>
      </c>
      <c r="K145">
        <f t="shared" si="29"/>
        <v>351.22369489892941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0.33339473560363131</v>
      </c>
      <c r="F146">
        <f t="shared" si="25"/>
        <v>0.2116963898724176</v>
      </c>
      <c r="G146">
        <f t="shared" si="26"/>
        <v>8.3717147560742125E-3</v>
      </c>
      <c r="H146">
        <f t="shared" si="27"/>
        <v>5.6658315446948921E-3</v>
      </c>
      <c r="I146" t="str">
        <f t="shared" si="28"/>
        <v/>
      </c>
      <c r="J146">
        <f t="shared" si="20"/>
        <v>351.20603055832771</v>
      </c>
      <c r="K146">
        <f t="shared" si="29"/>
        <v>351.20603055832771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0.30671854748919725</v>
      </c>
      <c r="F147">
        <f t="shared" si="25"/>
        <v>0.19475775192674488</v>
      </c>
      <c r="G147">
        <f t="shared" si="26"/>
        <v>7.3959582672387079E-3</v>
      </c>
      <c r="H147">
        <f t="shared" si="27"/>
        <v>5.005456453633211E-3</v>
      </c>
      <c r="I147" t="str">
        <f t="shared" si="28"/>
        <v/>
      </c>
      <c r="J147">
        <f t="shared" si="20"/>
        <v>351.18975229547311</v>
      </c>
      <c r="K147">
        <f t="shared" si="29"/>
        <v>351.18975229547311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0.28217682322893367</v>
      </c>
      <c r="F148">
        <f t="shared" si="25"/>
        <v>0.17917443919765949</v>
      </c>
      <c r="G148">
        <f t="shared" si="26"/>
        <v>6.5339300590775756E-3</v>
      </c>
      <c r="H148">
        <f t="shared" si="27"/>
        <v>4.4220506931022001E-3</v>
      </c>
      <c r="I148" t="str">
        <f t="shared" si="28"/>
        <v/>
      </c>
      <c r="J148">
        <f t="shared" si="20"/>
        <v>351.17475238850454</v>
      </c>
      <c r="K148">
        <f t="shared" si="29"/>
        <v>351.17475238850454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0.25959877620500682</v>
      </c>
      <c r="F149">
        <f t="shared" si="25"/>
        <v>0.1648380069301221</v>
      </c>
      <c r="G149">
        <f t="shared" si="26"/>
        <v>5.7723746503584184E-3</v>
      </c>
      <c r="H149">
        <f t="shared" si="27"/>
        <v>3.9066431829952279E-3</v>
      </c>
      <c r="I149" t="str">
        <f t="shared" si="28"/>
        <v/>
      </c>
      <c r="J149">
        <f t="shared" si="20"/>
        <v>351.16093136374712</v>
      </c>
      <c r="K149">
        <f t="shared" si="29"/>
        <v>351.16093136374712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0.2388272850901777</v>
      </c>
      <c r="F150">
        <f t="shared" si="25"/>
        <v>0.15164868744877266</v>
      </c>
      <c r="G150">
        <f t="shared" si="26"/>
        <v>5.0995815386497192E-3</v>
      </c>
      <c r="H150">
        <f t="shared" si="27"/>
        <v>3.4513084580983021E-3</v>
      </c>
      <c r="I150" t="str">
        <f t="shared" si="28"/>
        <v/>
      </c>
      <c r="J150">
        <f t="shared" si="20"/>
        <v>351.14819737899063</v>
      </c>
      <c r="K150">
        <f t="shared" si="29"/>
        <v>351.14819737899063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
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723.80165155270288</v>
      </c>
      <c r="S2">
        <f>SQRT(R2/10)</f>
        <v>8.5076533283432685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0.62724455193642004</v>
      </c>
      <c r="Q3" t="s">
        <v>20</v>
      </c>
      <c r="R3">
        <f>RSQ(D2:D100,I2:I100)</f>
        <v>0.86385002717319892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0.67378390478481409</v>
      </c>
      <c r="Q4" t="s">
        <v>21</v>
      </c>
      <c r="R4">
        <f>1-((1-$R$3)*($Y$3-1))/(Y3-Y4-1)</f>
        <v>0.72770005434639784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102.77</v>
      </c>
      <c r="D5" s="4"/>
      <c r="E5">
        <f t="shared" si="4"/>
        <v>102.77</v>
      </c>
      <c r="F5">
        <f t="shared" si="5"/>
        <v>64.461922602505879</v>
      </c>
      <c r="G5">
        <f t="shared" si="6"/>
        <v>102.77</v>
      </c>
      <c r="H5">
        <f t="shared" si="7"/>
        <v>69.244771894735337</v>
      </c>
      <c r="I5" t="str">
        <f t="shared" si="8"/>
        <v/>
      </c>
      <c r="J5">
        <f t="shared" si="0"/>
        <v>346.21715070777054</v>
      </c>
      <c r="K5">
        <f t="shared" si="9"/>
        <v>346.21715070777054</v>
      </c>
      <c r="L5" t="str">
        <f t="shared" si="1"/>
        <v/>
      </c>
      <c r="M5" t="str">
        <f t="shared" si="2"/>
        <v/>
      </c>
      <c r="N5" s="2" t="s">
        <v>14</v>
      </c>
      <c r="O5" s="6">
        <v>11.584171083322246</v>
      </c>
      <c r="Q5" s="2" t="s">
        <v>22</v>
      </c>
      <c r="R5">
        <f>LARGE(L2:L150,1)/LARGE(D2:D100,1)*100</f>
        <v>2.8732825011241272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94.270545287698596</v>
      </c>
      <c r="F6">
        <f t="shared" si="5"/>
        <v>59.130685939784499</v>
      </c>
      <c r="G6">
        <f t="shared" si="6"/>
        <v>90.277807724464481</v>
      </c>
      <c r="H6">
        <f t="shared" si="7"/>
        <v>60.827733804002328</v>
      </c>
      <c r="I6" t="str">
        <f t="shared" si="8"/>
        <v/>
      </c>
      <c r="J6">
        <f t="shared" si="0"/>
        <v>349.30295213578216</v>
      </c>
      <c r="K6">
        <f t="shared" si="9"/>
        <v>349.30295213578216</v>
      </c>
      <c r="L6" t="str">
        <f t="shared" si="1"/>
        <v/>
      </c>
      <c r="M6" t="str">
        <f t="shared" si="2"/>
        <v/>
      </c>
      <c r="N6" s="2" t="s">
        <v>15</v>
      </c>
      <c r="O6" s="6">
        <v>7.7159414397781978</v>
      </c>
      <c r="Q6" s="2" t="s">
        <v>45</v>
      </c>
      <c r="R6">
        <f>AVEDEV(M2:M150)</f>
        <v>0.95282854947234275</v>
      </c>
      <c r="S6">
        <f>_xlfn.STDEV.P(M2:M150)</f>
        <v>1.0751207154898428</v>
      </c>
    </row>
    <row r="7" spans="1:25">
      <c r="A7">
        <f t="shared" si="3"/>
        <v>5</v>
      </c>
      <c r="B7" s="14">
        <f>Edwards!B7</f>
        <v>43383</v>
      </c>
      <c r="C7" s="4">
        <v>90.33</v>
      </c>
      <c r="D7" s="4"/>
      <c r="E7">
        <f t="shared" si="4"/>
        <v>176.8040265528854</v>
      </c>
      <c r="F7">
        <f t="shared" si="5"/>
        <v>110.89936241571951</v>
      </c>
      <c r="G7">
        <f t="shared" si="6"/>
        <v>169.63410204860736</v>
      </c>
      <c r="H7">
        <f t="shared" si="7"/>
        <v>114.29672766297629</v>
      </c>
      <c r="I7" t="str">
        <f t="shared" si="8"/>
        <v/>
      </c>
      <c r="J7">
        <f t="shared" si="0"/>
        <v>347.6026347527432</v>
      </c>
      <c r="K7">
        <f t="shared" si="9"/>
        <v>347.6026347527432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162.18168718693443</v>
      </c>
      <c r="F8">
        <f t="shared" si="5"/>
        <v>101.72757971186132</v>
      </c>
      <c r="G8">
        <f t="shared" si="6"/>
        <v>149.01425365628455</v>
      </c>
      <c r="H8">
        <f t="shared" si="7"/>
        <v>100.40340569712616</v>
      </c>
      <c r="I8" t="str">
        <f t="shared" si="8"/>
        <v/>
      </c>
      <c r="J8">
        <f t="shared" si="0"/>
        <v>352.32417401473515</v>
      </c>
      <c r="K8">
        <f t="shared" si="9"/>
        <v>352.32417401473515</v>
      </c>
      <c r="L8" t="str">
        <f t="shared" si="1"/>
        <v/>
      </c>
      <c r="M8" t="str">
        <f t="shared" si="2"/>
        <v/>
      </c>
      <c r="O8">
        <f>1.1*O3</f>
        <v>0.68996900713006215</v>
      </c>
    </row>
    <row r="9" spans="1:25">
      <c r="A9">
        <f t="shared" si="3"/>
        <v>7</v>
      </c>
      <c r="B9" s="14">
        <f>Edwards!B9</f>
        <v>43385</v>
      </c>
      <c r="C9" s="4">
        <f>16+103.68</f>
        <v>119.68</v>
      </c>
      <c r="D9" s="4">
        <v>360</v>
      </c>
      <c r="E9">
        <f t="shared" si="4"/>
        <v>268.44866874371189</v>
      </c>
      <c r="F9">
        <f t="shared" si="5"/>
        <v>168.38296494407803</v>
      </c>
      <c r="G9">
        <f t="shared" si="6"/>
        <v>250.5808479107389</v>
      </c>
      <c r="H9">
        <f t="shared" si="7"/>
        <v>168.83734216958729</v>
      </c>
      <c r="I9">
        <f t="shared" si="8"/>
        <v>356.11545252338658</v>
      </c>
      <c r="J9">
        <f t="shared" si="0"/>
        <v>350.54562277449077</v>
      </c>
      <c r="K9">
        <f t="shared" si="9"/>
        <v>356.11545252338658</v>
      </c>
      <c r="L9">
        <f t="shared" si="1"/>
        <v>-3.8845474766134203</v>
      </c>
      <c r="M9">
        <f t="shared" si="2"/>
        <v>1.0790409657259501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246.24698242898211</v>
      </c>
      <c r="F10">
        <f t="shared" si="5"/>
        <v>154.45707815936237</v>
      </c>
      <c r="G10">
        <f t="shared" si="6"/>
        <v>220.12152969854009</v>
      </c>
      <c r="H10">
        <f t="shared" si="7"/>
        <v>148.31434380748877</v>
      </c>
      <c r="I10" t="str">
        <f t="shared" si="8"/>
        <v/>
      </c>
      <c r="J10">
        <f t="shared" si="0"/>
        <v>357.14273435187363</v>
      </c>
      <c r="K10">
        <f t="shared" si="9"/>
        <v>357.14273435187363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225.88145673864435</v>
      </c>
      <c r="F11">
        <f t="shared" si="5"/>
        <v>141.68291312277682</v>
      </c>
      <c r="G11">
        <f t="shared" si="6"/>
        <v>193.36468944380462</v>
      </c>
      <c r="H11">
        <f t="shared" si="7"/>
        <v>130.28601550094959</v>
      </c>
      <c r="I11" t="str">
        <f t="shared" si="8"/>
        <v/>
      </c>
      <c r="J11">
        <f t="shared" si="0"/>
        <v>362.39689762182724</v>
      </c>
      <c r="K11">
        <f t="shared" si="9"/>
        <v>362.39689762182724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89.65</v>
      </c>
      <c r="D12" s="4"/>
      <c r="E12">
        <f t="shared" si="4"/>
        <v>296.8502344763229</v>
      </c>
      <c r="F12">
        <f t="shared" si="5"/>
        <v>186.19769231632239</v>
      </c>
      <c r="G12">
        <f t="shared" si="6"/>
        <v>259.5102729814983</v>
      </c>
      <c r="H12">
        <f t="shared" si="7"/>
        <v>174.85384506124697</v>
      </c>
      <c r="I12" t="str">
        <f t="shared" si="8"/>
        <v/>
      </c>
      <c r="J12">
        <f t="shared" si="0"/>
        <v>362.3438472550755</v>
      </c>
      <c r="K12">
        <f t="shared" si="9"/>
        <v>362.3438472550755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272.29963484347718</v>
      </c>
      <c r="F13">
        <f t="shared" si="5"/>
        <v>170.79846244984762</v>
      </c>
      <c r="G13">
        <f t="shared" si="6"/>
        <v>227.96553981460536</v>
      </c>
      <c r="H13">
        <f t="shared" si="7"/>
        <v>153.59951157266281</v>
      </c>
      <c r="I13" t="str">
        <f t="shared" si="8"/>
        <v/>
      </c>
      <c r="J13">
        <f t="shared" si="0"/>
        <v>368.19895087718487</v>
      </c>
      <c r="K13">
        <f t="shared" si="9"/>
        <v>368.19895087718487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85.2</v>
      </c>
      <c r="D14" s="4"/>
      <c r="E14">
        <f t="shared" si="4"/>
        <v>334.97945955372006</v>
      </c>
      <c r="F14">
        <f t="shared" si="5"/>
        <v>210.11404101567729</v>
      </c>
      <c r="G14">
        <f t="shared" si="6"/>
        <v>285.45522206078329</v>
      </c>
      <c r="H14">
        <f t="shared" si="7"/>
        <v>192.33513416133076</v>
      </c>
      <c r="I14" t="str">
        <f t="shared" si="8"/>
        <v/>
      </c>
      <c r="J14">
        <f t="shared" si="0"/>
        <v>368.77890685434647</v>
      </c>
      <c r="K14">
        <f t="shared" si="9"/>
        <v>368.77890685434647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307.27543361202464</v>
      </c>
      <c r="F15">
        <f t="shared" si="5"/>
        <v>192.73684167704357</v>
      </c>
      <c r="G15">
        <f t="shared" si="6"/>
        <v>250.75675441420361</v>
      </c>
      <c r="H15">
        <f t="shared" si="7"/>
        <v>168.95586514036879</v>
      </c>
      <c r="I15" t="str">
        <f t="shared" si="8"/>
        <v/>
      </c>
      <c r="J15">
        <f t="shared" si="0"/>
        <v>374.78097653667476</v>
      </c>
      <c r="K15">
        <f t="shared" si="9"/>
        <v>374.78097653667476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16+100.7</f>
        <v>116.7</v>
      </c>
      <c r="D16" s="4">
        <v>392</v>
      </c>
      <c r="E16">
        <f t="shared" si="4"/>
        <v>398.56263189763155</v>
      </c>
      <c r="F16">
        <f t="shared" si="5"/>
        <v>249.99623946323021</v>
      </c>
      <c r="G16">
        <f t="shared" si="6"/>
        <v>336.97605391277841</v>
      </c>
      <c r="H16">
        <f t="shared" si="7"/>
        <v>227.04904142432986</v>
      </c>
      <c r="I16">
        <f t="shared" si="8"/>
        <v>379.37834051630796</v>
      </c>
      <c r="J16">
        <f t="shared" si="0"/>
        <v>373.94719803890041</v>
      </c>
      <c r="K16">
        <f t="shared" si="9"/>
        <v>379.37834051630796</v>
      </c>
      <c r="L16">
        <f t="shared" si="1"/>
        <v>-12.621659483692042</v>
      </c>
      <c r="M16">
        <f t="shared" si="2"/>
        <v>3.2198110927785821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365.60004515218469</v>
      </c>
      <c r="F17">
        <f t="shared" si="5"/>
        <v>229.32063650941703</v>
      </c>
      <c r="G17">
        <f t="shared" si="6"/>
        <v>296.01497910758576</v>
      </c>
      <c r="H17">
        <f t="shared" si="7"/>
        <v>199.4501284979043</v>
      </c>
      <c r="I17" t="str">
        <f t="shared" si="8"/>
        <v/>
      </c>
      <c r="J17">
        <f t="shared" si="0"/>
        <v>380.8705080115127</v>
      </c>
      <c r="K17">
        <f t="shared" si="9"/>
        <v>380.8705080115127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335.3635848370505</v>
      </c>
      <c r="F18">
        <f t="shared" si="5"/>
        <v>210.35498150690734</v>
      </c>
      <c r="G18">
        <f t="shared" si="6"/>
        <v>260.03292174210372</v>
      </c>
      <c r="H18">
        <f t="shared" si="7"/>
        <v>175.20599738399864</v>
      </c>
      <c r="I18" t="str">
        <f t="shared" si="8"/>
        <v/>
      </c>
      <c r="J18">
        <f t="shared" si="0"/>
        <v>386.14898412290864</v>
      </c>
      <c r="K18">
        <f t="shared" si="9"/>
        <v>386.14898412290864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76.25</v>
      </c>
      <c r="D19" s="4"/>
      <c r="E19">
        <f t="shared" si="4"/>
        <v>383.87779033011697</v>
      </c>
      <c r="F19">
        <f t="shared" si="5"/>
        <v>240.78525259395721</v>
      </c>
      <c r="G19">
        <f t="shared" si="6"/>
        <v>304.67465808177838</v>
      </c>
      <c r="H19">
        <f t="shared" si="7"/>
        <v>205.28488081131874</v>
      </c>
      <c r="I19" t="str">
        <f t="shared" si="8"/>
        <v/>
      </c>
      <c r="J19">
        <f t="shared" si="0"/>
        <v>386.50037178263847</v>
      </c>
      <c r="K19">
        <f t="shared" si="9"/>
        <v>386.50037178263847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352.12969366796693</v>
      </c>
      <c r="F20">
        <f t="shared" si="5"/>
        <v>220.87143192827276</v>
      </c>
      <c r="G20">
        <f t="shared" si="6"/>
        <v>267.63997470880361</v>
      </c>
      <c r="H20">
        <f t="shared" si="7"/>
        <v>180.33150723580658</v>
      </c>
      <c r="I20" t="str">
        <f t="shared" si="8"/>
        <v/>
      </c>
      <c r="J20">
        <f t="shared" si="0"/>
        <v>391.53992469246612</v>
      </c>
      <c r="K20">
        <f t="shared" si="9"/>
        <v>391.53992469246612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72.3</v>
      </c>
      <c r="D21" s="4"/>
      <c r="E21">
        <f t="shared" si="4"/>
        <v>395.30728066624027</v>
      </c>
      <c r="F21">
        <f t="shared" si="5"/>
        <v>247.95433813870051</v>
      </c>
      <c r="G21">
        <f t="shared" si="6"/>
        <v>307.40703684092546</v>
      </c>
      <c r="H21">
        <f t="shared" si="7"/>
        <v>207.12591364100797</v>
      </c>
      <c r="I21" t="str">
        <f t="shared" si="8"/>
        <v/>
      </c>
      <c r="J21">
        <f t="shared" si="0"/>
        <v>391.82842449769248</v>
      </c>
      <c r="K21">
        <f t="shared" si="9"/>
        <v>391.82842449769248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362.61392336872422</v>
      </c>
      <c r="F22">
        <f t="shared" si="5"/>
        <v>227.44760788932277</v>
      </c>
      <c r="G22">
        <f t="shared" si="6"/>
        <v>270.04021956867217</v>
      </c>
      <c r="H22">
        <f t="shared" si="7"/>
        <v>181.94875358992851</v>
      </c>
      <c r="I22" t="str">
        <f t="shared" si="8"/>
        <v/>
      </c>
      <c r="J22">
        <f t="shared" si="0"/>
        <v>396.49885429939422</v>
      </c>
      <c r="K22">
        <f t="shared" si="9"/>
        <v>396.49885429939422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17+94.42</f>
        <v>111.42</v>
      </c>
      <c r="D23" s="4">
        <v>408</v>
      </c>
      <c r="E23">
        <f t="shared" si="4"/>
        <v>444.0444262419129</v>
      </c>
      <c r="F23">
        <f t="shared" si="5"/>
        <v>278.5244471779734</v>
      </c>
      <c r="G23">
        <f t="shared" si="6"/>
        <v>348.6355202889244</v>
      </c>
      <c r="H23">
        <f t="shared" si="7"/>
        <v>234.90500220695677</v>
      </c>
      <c r="I23">
        <f t="shared" si="8"/>
        <v>399.8048596653847</v>
      </c>
      <c r="J23">
        <f t="shared" si="0"/>
        <v>394.61944497101661</v>
      </c>
      <c r="K23">
        <f t="shared" si="9"/>
        <v>399.8048596653847</v>
      </c>
      <c r="L23">
        <f t="shared" si="1"/>
        <v>-8.1951403346153029</v>
      </c>
      <c r="M23">
        <f t="shared" si="2"/>
        <v>2.0086128271115937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407.32032882931196</v>
      </c>
      <c r="F24">
        <f t="shared" si="5"/>
        <v>255.48945715113706</v>
      </c>
      <c r="G24">
        <f t="shared" si="6"/>
        <v>306.25718075860811</v>
      </c>
      <c r="H24">
        <f t="shared" si="7"/>
        <v>206.35115911992361</v>
      </c>
      <c r="I24" t="str">
        <f t="shared" si="8"/>
        <v/>
      </c>
      <c r="J24">
        <f t="shared" si="0"/>
        <v>400.13829803121337</v>
      </c>
      <c r="K24">
        <f t="shared" si="9"/>
        <v>400.13829803121337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373.63344853073795</v>
      </c>
      <c r="F25">
        <f t="shared" si="5"/>
        <v>234.3595450121222</v>
      </c>
      <c r="G25">
        <f t="shared" si="6"/>
        <v>269.03013407377824</v>
      </c>
      <c r="H25">
        <f t="shared" si="7"/>
        <v>181.26817424101236</v>
      </c>
      <c r="I25" t="str">
        <f t="shared" si="8"/>
        <v/>
      </c>
      <c r="J25">
        <f t="shared" si="0"/>
        <v>404.09137077110984</v>
      </c>
      <c r="K25">
        <f t="shared" si="9"/>
        <v>404.09137077110984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76</v>
      </c>
      <c r="D26" s="4"/>
      <c r="E26">
        <f t="shared" si="4"/>
        <v>418.732596387233</v>
      </c>
      <c r="F26">
        <f t="shared" si="5"/>
        <v>262.64773980208378</v>
      </c>
      <c r="G26">
        <f t="shared" si="6"/>
        <v>312.32821558820137</v>
      </c>
      <c r="H26">
        <f t="shared" si="7"/>
        <v>210.44172467349156</v>
      </c>
      <c r="I26" t="str">
        <f t="shared" si="8"/>
        <v/>
      </c>
      <c r="J26">
        <f t="shared" si="0"/>
        <v>403.2060151285923</v>
      </c>
      <c r="K26">
        <f t="shared" si="9"/>
        <v>403.2060151285923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384.10187984001431</v>
      </c>
      <c r="F27">
        <f t="shared" si="5"/>
        <v>240.92581151818641</v>
      </c>
      <c r="G27">
        <f t="shared" si="6"/>
        <v>274.36320515516917</v>
      </c>
      <c r="H27">
        <f t="shared" si="7"/>
        <v>184.86151169872693</v>
      </c>
      <c r="I27" t="str">
        <f t="shared" si="8"/>
        <v/>
      </c>
      <c r="J27">
        <f t="shared" si="0"/>
        <v>407.06429981945945</v>
      </c>
      <c r="K27">
        <f t="shared" si="9"/>
        <v>407.06429981945945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90.17</v>
      </c>
      <c r="D28" s="4"/>
      <c r="E28">
        <f t="shared" si="4"/>
        <v>442.50525015615682</v>
      </c>
      <c r="F28">
        <f t="shared" si="5"/>
        <v>277.55900736371206</v>
      </c>
      <c r="G28">
        <f t="shared" si="6"/>
        <v>331.18302599655703</v>
      </c>
      <c r="H28">
        <f t="shared" si="7"/>
        <v>223.14579245441078</v>
      </c>
      <c r="I28" t="str">
        <f t="shared" si="8"/>
        <v/>
      </c>
      <c r="J28">
        <f t="shared" si="0"/>
        <v>405.41321490930125</v>
      </c>
      <c r="K28">
        <f t="shared" si="9"/>
        <v>405.41321490930125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405.90844823285374</v>
      </c>
      <c r="F29">
        <f t="shared" si="5"/>
        <v>254.6038627390239</v>
      </c>
      <c r="G29">
        <f t="shared" si="6"/>
        <v>290.92612184999024</v>
      </c>
      <c r="H29">
        <f t="shared" si="7"/>
        <v>196.02133838398905</v>
      </c>
      <c r="I29" t="str">
        <f t="shared" si="8"/>
        <v/>
      </c>
      <c r="J29">
        <f t="shared" si="0"/>
        <v>409.58252435503493</v>
      </c>
      <c r="K29">
        <f t="shared" si="9"/>
        <v>409.58252435503493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16+83.92</f>
        <v>99.92</v>
      </c>
      <c r="D30" s="4">
        <v>412</v>
      </c>
      <c r="E30">
        <f t="shared" si="4"/>
        <v>472.25833562123876</v>
      </c>
      <c r="F30">
        <f t="shared" si="5"/>
        <v>296.2214681249834</v>
      </c>
      <c r="G30">
        <f t="shared" si="6"/>
        <v>355.48263978201368</v>
      </c>
      <c r="H30">
        <f t="shared" si="7"/>
        <v>239.51848111553866</v>
      </c>
      <c r="I30">
        <f t="shared" si="8"/>
        <v>412.35319914605634</v>
      </c>
      <c r="J30">
        <f t="shared" si="0"/>
        <v>407.70298700944477</v>
      </c>
      <c r="K30">
        <f t="shared" si="9"/>
        <v>412.35319914605634</v>
      </c>
      <c r="L30">
        <f t="shared" si="1"/>
        <v>0.3531991460563404</v>
      </c>
      <c r="M30">
        <f t="shared" si="2"/>
        <v>8.5727948071927282E-2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433.20084475698314</v>
      </c>
      <c r="F31">
        <f t="shared" si="5"/>
        <v>271.72286976807254</v>
      </c>
      <c r="G31">
        <f t="shared" si="6"/>
        <v>312.27199964606109</v>
      </c>
      <c r="H31">
        <f t="shared" si="7"/>
        <v>210.40384727648512</v>
      </c>
      <c r="I31" t="str">
        <f t="shared" si="8"/>
        <v/>
      </c>
      <c r="J31">
        <f t="shared" si="0"/>
        <v>412.31902249158742</v>
      </c>
      <c r="K31">
        <f t="shared" si="9"/>
        <v>412.31902249158742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397.37355117575629</v>
      </c>
      <c r="F32">
        <f t="shared" si="5"/>
        <v>249.25039505862134</v>
      </c>
      <c r="G32">
        <f t="shared" si="6"/>
        <v>274.31382253362989</v>
      </c>
      <c r="H32">
        <f t="shared" si="7"/>
        <v>184.82823848315766</v>
      </c>
      <c r="I32" t="str">
        <f t="shared" si="8"/>
        <v/>
      </c>
      <c r="J32">
        <f t="shared" si="0"/>
        <v>415.42215657546365</v>
      </c>
      <c r="K32">
        <f t="shared" si="9"/>
        <v>415.42215657546365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89.97</v>
      </c>
      <c r="D33" s="4"/>
      <c r="E33">
        <f t="shared" si="4"/>
        <v>454.47930575311625</v>
      </c>
      <c r="F33">
        <f t="shared" si="5"/>
        <v>285.06966850148865</v>
      </c>
      <c r="G33">
        <f t="shared" si="6"/>
        <v>330.93964607233545</v>
      </c>
      <c r="H33">
        <f t="shared" si="7"/>
        <v>222.98180697872255</v>
      </c>
      <c r="I33" t="str">
        <f t="shared" si="8"/>
        <v/>
      </c>
      <c r="J33">
        <f t="shared" si="0"/>
        <v>413.0878615227661</v>
      </c>
      <c r="K33">
        <f t="shared" si="9"/>
        <v>413.0878615227661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416.89220565652397</v>
      </c>
      <c r="F34">
        <f t="shared" si="5"/>
        <v>261.49336474281228</v>
      </c>
      <c r="G34">
        <f t="shared" si="6"/>
        <v>290.71232593675808</v>
      </c>
      <c r="H34">
        <f t="shared" si="7"/>
        <v>195.87728613874444</v>
      </c>
      <c r="I34" t="str">
        <f t="shared" si="8"/>
        <v/>
      </c>
      <c r="J34">
        <f t="shared" si="0"/>
        <v>416.61607860406775</v>
      </c>
      <c r="K34">
        <f t="shared" si="9"/>
        <v>416.61607860406775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382.41369615093805</v>
      </c>
      <c r="F35">
        <f t="shared" si="5"/>
        <v>239.86690749654542</v>
      </c>
      <c r="G35">
        <f t="shared" si="6"/>
        <v>255.37483179965452</v>
      </c>
      <c r="H35">
        <f t="shared" si="7"/>
        <v>172.06745135373635</v>
      </c>
      <c r="I35" t="str">
        <f t="shared" si="8"/>
        <v/>
      </c>
      <c r="J35">
        <f t="shared" si="0"/>
        <v>418.79945614280905</v>
      </c>
      <c r="K35">
        <f t="shared" si="9"/>
        <v>418.79945614280905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350.7866854299233</v>
      </c>
      <c r="F36">
        <f t="shared" si="5"/>
        <v>220.02903732775417</v>
      </c>
      <c r="G36">
        <f t="shared" si="6"/>
        <v>224.33278157902762</v>
      </c>
      <c r="H36">
        <f t="shared" si="7"/>
        <v>151.15181754355604</v>
      </c>
      <c r="I36" t="str">
        <f t="shared" si="8"/>
        <v/>
      </c>
      <c r="J36">
        <f t="shared" si="0"/>
        <v>419.87721978419813</v>
      </c>
      <c r="K36">
        <f t="shared" si="9"/>
        <v>419.87721978419813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17+91.27</f>
        <v>108.27</v>
      </c>
      <c r="D37" s="4"/>
      <c r="E37">
        <f t="shared" si="4"/>
        <v>430.0453441193273</v>
      </c>
      <c r="F37">
        <f t="shared" si="5"/>
        <v>269.74359918447101</v>
      </c>
      <c r="G37">
        <f t="shared" si="6"/>
        <v>305.33404321967248</v>
      </c>
      <c r="H37">
        <f t="shared" si="7"/>
        <v>205.72916390428611</v>
      </c>
      <c r="I37" t="str">
        <f t="shared" si="8"/>
        <v/>
      </c>
      <c r="J37">
        <f t="shared" si="0"/>
        <v>415.0144352801849</v>
      </c>
      <c r="K37">
        <f t="shared" si="9"/>
        <v>415.0144352801849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394.4790219768899</v>
      </c>
      <c r="F38">
        <f t="shared" si="5"/>
        <v>247.43481738821148</v>
      </c>
      <c r="G38">
        <f t="shared" si="6"/>
        <v>268.21920838298064</v>
      </c>
      <c r="H38">
        <f t="shared" si="7"/>
        <v>180.72178556257643</v>
      </c>
      <c r="I38" t="str">
        <f t="shared" si="8"/>
        <v/>
      </c>
      <c r="J38">
        <f t="shared" si="0"/>
        <v>417.71303182563508</v>
      </c>
      <c r="K38">
        <f t="shared" si="9"/>
        <v>417.71303182563508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361.85416470097744</v>
      </c>
      <c r="F39">
        <f t="shared" si="5"/>
        <v>226.97105340419213</v>
      </c>
      <c r="G39">
        <f t="shared" si="6"/>
        <v>235.6158618508008</v>
      </c>
      <c r="H39">
        <f t="shared" si="7"/>
        <v>158.75417542707189</v>
      </c>
      <c r="I39" t="str">
        <f t="shared" si="8"/>
        <v/>
      </c>
      <c r="J39">
        <f t="shared" si="0"/>
        <v>419.21687797712025</v>
      </c>
      <c r="K39">
        <f t="shared" si="9"/>
        <v>419.21687797712025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70.95</v>
      </c>
      <c r="D40" s="4"/>
      <c r="E40">
        <f t="shared" si="4"/>
        <v>402.87750239355688</v>
      </c>
      <c r="F40">
        <f t="shared" si="5"/>
        <v>252.70271847411058</v>
      </c>
      <c r="G40">
        <f t="shared" si="6"/>
        <v>277.92561032403017</v>
      </c>
      <c r="H40">
        <f t="shared" si="7"/>
        <v>187.26180296382771</v>
      </c>
      <c r="I40" t="str">
        <f t="shared" si="8"/>
        <v/>
      </c>
      <c r="J40">
        <f t="shared" si="0"/>
        <v>416.44091551028293</v>
      </c>
      <c r="K40">
        <f t="shared" si="9"/>
        <v>416.44091551028293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369.55806008355268</v>
      </c>
      <c r="F41">
        <f t="shared" si="5"/>
        <v>231.80327981160059</v>
      </c>
      <c r="G41">
        <f t="shared" si="6"/>
        <v>244.14240352765628</v>
      </c>
      <c r="H41">
        <f t="shared" si="7"/>
        <v>164.49922197241403</v>
      </c>
      <c r="I41" t="str">
        <f t="shared" si="8"/>
        <v/>
      </c>
      <c r="J41">
        <f t="shared" si="0"/>
        <v>418.3040578391865</v>
      </c>
      <c r="K41">
        <f t="shared" si="9"/>
        <v>418.3040578391865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80.5</v>
      </c>
      <c r="D42" s="4"/>
      <c r="E42">
        <f t="shared" si="4"/>
        <v>419.49425746366251</v>
      </c>
      <c r="F42">
        <f t="shared" si="5"/>
        <v>263.12548756269621</v>
      </c>
      <c r="G42">
        <f t="shared" si="6"/>
        <v>294.96570947804196</v>
      </c>
      <c r="H42">
        <f t="shared" si="7"/>
        <v>198.74314750973815</v>
      </c>
      <c r="I42" t="str">
        <f t="shared" si="8"/>
        <v/>
      </c>
      <c r="J42">
        <f t="shared" si="0"/>
        <v>415.38234005295806</v>
      </c>
      <c r="K42">
        <f t="shared" si="9"/>
        <v>415.38234005295806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384.80054876090003</v>
      </c>
      <c r="F43">
        <f t="shared" si="5"/>
        <v>241.36404779241929</v>
      </c>
      <c r="G43">
        <f t="shared" si="6"/>
        <v>259.11119592847058</v>
      </c>
      <c r="H43">
        <f t="shared" si="7"/>
        <v>174.58495336614794</v>
      </c>
      <c r="I43" t="str">
        <f t="shared" si="8"/>
        <v/>
      </c>
      <c r="J43">
        <f t="shared" si="0"/>
        <v>417.7790944262714</v>
      </c>
      <c r="K43">
        <f t="shared" si="9"/>
        <v>417.7790944262714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16+85.92</f>
        <v>101.92</v>
      </c>
      <c r="D44" s="4">
        <v>407</v>
      </c>
      <c r="E44">
        <f t="shared" si="4"/>
        <v>454.89613660305247</v>
      </c>
      <c r="F44">
        <f t="shared" si="5"/>
        <v>285.3311233811902</v>
      </c>
      <c r="G44">
        <f t="shared" si="6"/>
        <v>329.53497251422118</v>
      </c>
      <c r="H44">
        <f t="shared" si="7"/>
        <v>222.03536054378833</v>
      </c>
      <c r="I44">
        <f t="shared" si="8"/>
        <v>419.03905367971009</v>
      </c>
      <c r="J44">
        <f t="shared" si="0"/>
        <v>414.29576283740187</v>
      </c>
      <c r="K44">
        <f t="shared" si="9"/>
        <v>419.03905367971009</v>
      </c>
      <c r="L44">
        <f t="shared" si="1"/>
        <v>12.039053679710094</v>
      </c>
      <c r="M44">
        <f t="shared" si="2"/>
        <v>2.957998447103217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417.27456307129694</v>
      </c>
      <c r="F45">
        <f t="shared" si="5"/>
        <v>261.73319634812111</v>
      </c>
      <c r="G45">
        <f t="shared" si="6"/>
        <v>289.47839726696066</v>
      </c>
      <c r="H45">
        <f t="shared" si="7"/>
        <v>195.0458848613824</v>
      </c>
      <c r="I45" t="str">
        <f t="shared" si="8"/>
        <v/>
      </c>
      <c r="J45">
        <f t="shared" si="0"/>
        <v>417.68731148673862</v>
      </c>
      <c r="K45">
        <f t="shared" si="9"/>
        <v>417.68731148673862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382.7644312096657</v>
      </c>
      <c r="F46">
        <f t="shared" si="5"/>
        <v>240.08690415130542</v>
      </c>
      <c r="G46">
        <f t="shared" si="6"/>
        <v>254.29089314831973</v>
      </c>
      <c r="H46">
        <f t="shared" si="7"/>
        <v>171.3371109366928</v>
      </c>
      <c r="I46" t="str">
        <f t="shared" si="8"/>
        <v/>
      </c>
      <c r="J46">
        <f t="shared" si="0"/>
        <v>419.74979321461257</v>
      </c>
      <c r="K46">
        <f t="shared" si="9"/>
        <v>419.74979321461257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70.3</v>
      </c>
      <c r="D47" s="4"/>
      <c r="E47">
        <f t="shared" si="4"/>
        <v>421.40841341705737</v>
      </c>
      <c r="F47">
        <f t="shared" si="5"/>
        <v>264.32613145601982</v>
      </c>
      <c r="G47">
        <f t="shared" si="6"/>
        <v>293.68060093146204</v>
      </c>
      <c r="H47">
        <f t="shared" si="7"/>
        <v>197.87726205515119</v>
      </c>
      <c r="I47" t="str">
        <f t="shared" si="8"/>
        <v/>
      </c>
      <c r="J47">
        <f t="shared" si="0"/>
        <v>417.4488694008686</v>
      </c>
      <c r="K47">
        <f t="shared" si="9"/>
        <v>417.4488694008686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386.55639701907097</v>
      </c>
      <c r="F48">
        <f t="shared" si="5"/>
        <v>242.46539404638406</v>
      </c>
      <c r="G48">
        <f t="shared" si="6"/>
        <v>257.98229856276845</v>
      </c>
      <c r="H48">
        <f t="shared" si="7"/>
        <v>173.82432049098387</v>
      </c>
      <c r="I48" t="str">
        <f t="shared" si="8"/>
        <v/>
      </c>
      <c r="J48">
        <f t="shared" si="0"/>
        <v>419.64107355540023</v>
      </c>
      <c r="K48">
        <f t="shared" si="9"/>
        <v>419.64107355540023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75.37</v>
      </c>
      <c r="D49" s="4"/>
      <c r="E49">
        <f t="shared" si="4"/>
        <v>429.95676979114461</v>
      </c>
      <c r="F49">
        <f t="shared" si="5"/>
        <v>269.68804141967701</v>
      </c>
      <c r="G49">
        <f t="shared" si="6"/>
        <v>301.99329810221855</v>
      </c>
      <c r="H49">
        <f t="shared" si="7"/>
        <v>203.4782236141572</v>
      </c>
      <c r="I49" t="str">
        <f t="shared" si="8"/>
        <v/>
      </c>
      <c r="J49">
        <f t="shared" si="0"/>
        <v>417.20981780551983</v>
      </c>
      <c r="K49">
        <f t="shared" si="9"/>
        <v>417.20981780551983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394.39777306946291</v>
      </c>
      <c r="F50">
        <f t="shared" si="5"/>
        <v>247.38385445367715</v>
      </c>
      <c r="G50">
        <f t="shared" si="6"/>
        <v>265.2845470482531</v>
      </c>
      <c r="H50">
        <f t="shared" si="7"/>
        <v>178.7444579892427</v>
      </c>
      <c r="I50" t="str">
        <f t="shared" si="8"/>
        <v/>
      </c>
      <c r="J50">
        <f t="shared" si="0"/>
        <v>419.63939646443441</v>
      </c>
      <c r="K50">
        <f t="shared" si="9"/>
        <v>419.63939646443441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16+85.95</f>
        <v>101.95</v>
      </c>
      <c r="D51" s="4">
        <v>414</v>
      </c>
      <c r="E51">
        <f t="shared" si="4"/>
        <v>463.72963537522895</v>
      </c>
      <c r="F51">
        <f t="shared" si="5"/>
        <v>290.87188736057493</v>
      </c>
      <c r="G51">
        <f t="shared" si="6"/>
        <v>334.98792284415538</v>
      </c>
      <c r="H51">
        <f t="shared" si="7"/>
        <v>225.70947070968904</v>
      </c>
      <c r="I51">
        <f t="shared" si="8"/>
        <v>420.90710367377966</v>
      </c>
      <c r="J51">
        <f t="shared" si="0"/>
        <v>416.1624166508858</v>
      </c>
      <c r="K51">
        <f t="shared" si="9"/>
        <v>420.90710367377966</v>
      </c>
      <c r="L51">
        <f t="shared" si="1"/>
        <v>6.9071036737796589</v>
      </c>
      <c r="M51">
        <f t="shared" si="2"/>
        <v>1.6683825298984685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425.37749920101663</v>
      </c>
      <c r="F52">
        <f t="shared" si="5"/>
        <v>266.81571889017653</v>
      </c>
      <c r="G52">
        <f t="shared" si="6"/>
        <v>294.268515019387</v>
      </c>
      <c r="H52">
        <f t="shared" si="7"/>
        <v>198.27338910499128</v>
      </c>
      <c r="I52" t="str">
        <f t="shared" si="8"/>
        <v/>
      </c>
      <c r="J52">
        <f t="shared" si="0"/>
        <v>419.54232978518525</v>
      </c>
      <c r="K52">
        <f t="shared" si="9"/>
        <v>419.54232978518525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390.19722489829149</v>
      </c>
      <c r="F53">
        <f t="shared" si="5"/>
        <v>244.74908349816337</v>
      </c>
      <c r="G53">
        <f t="shared" si="6"/>
        <v>258.49874883997188</v>
      </c>
      <c r="H53">
        <f t="shared" si="7"/>
        <v>174.17229637538517</v>
      </c>
      <c r="I53" t="str">
        <f t="shared" si="8"/>
        <v/>
      </c>
      <c r="J53">
        <f t="shared" si="0"/>
        <v>421.57678712277823</v>
      </c>
      <c r="K53">
        <f t="shared" si="9"/>
        <v>421.57678712277823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68.95</v>
      </c>
      <c r="D54" s="4"/>
      <c r="E54">
        <f t="shared" si="4"/>
        <v>426.87648789441181</v>
      </c>
      <c r="F54">
        <f t="shared" si="5"/>
        <v>267.75595138152295</v>
      </c>
      <c r="G54">
        <f t="shared" si="6"/>
        <v>296.02697134173025</v>
      </c>
      <c r="H54">
        <f t="shared" si="7"/>
        <v>199.45820867225325</v>
      </c>
      <c r="I54" t="str">
        <f t="shared" si="8"/>
        <v/>
      </c>
      <c r="J54">
        <f t="shared" si="0"/>
        <v>419.29774270926964</v>
      </c>
      <c r="K54">
        <f t="shared" si="9"/>
        <v>419.29774270926964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391.57224174665635</v>
      </c>
      <c r="F55">
        <f t="shared" si="5"/>
        <v>245.611555325121</v>
      </c>
      <c r="G55">
        <f t="shared" si="6"/>
        <v>260.0434562619858</v>
      </c>
      <c r="H55">
        <f t="shared" si="7"/>
        <v>175.21309537393981</v>
      </c>
      <c r="I55" t="str">
        <f t="shared" si="8"/>
        <v/>
      </c>
      <c r="J55">
        <f t="shared" si="0"/>
        <v>421.39845995118117</v>
      </c>
      <c r="K55">
        <f t="shared" si="9"/>
        <v>421.39845995118117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68.95</v>
      </c>
      <c r="D56" s="4"/>
      <c r="E56">
        <f t="shared" si="4"/>
        <v>428.13778582255361</v>
      </c>
      <c r="F56">
        <f t="shared" si="5"/>
        <v>268.54709363531862</v>
      </c>
      <c r="G56">
        <f t="shared" si="6"/>
        <v>297.38391207964139</v>
      </c>
      <c r="H56">
        <f t="shared" si="7"/>
        <v>200.37249350120462</v>
      </c>
      <c r="I56" t="str">
        <f t="shared" si="8"/>
        <v/>
      </c>
      <c r="J56">
        <f t="shared" si="0"/>
        <v>419.17460013411392</v>
      </c>
      <c r="K56">
        <f t="shared" si="9"/>
        <v>419.17460013411392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392.72922572501744</v>
      </c>
      <c r="F57">
        <f t="shared" si="5"/>
        <v>246.33726722222573</v>
      </c>
      <c r="G57">
        <f t="shared" si="6"/>
        <v>261.23545426753833</v>
      </c>
      <c r="H57">
        <f t="shared" si="7"/>
        <v>176.01624444461669</v>
      </c>
      <c r="I57" t="str">
        <f t="shared" si="8"/>
        <v/>
      </c>
      <c r="J57">
        <f t="shared" si="0"/>
        <v>421.32102277760902</v>
      </c>
      <c r="K57">
        <f t="shared" si="9"/>
        <v>421.32102277760902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16+68.17</f>
        <v>84.17</v>
      </c>
      <c r="D58" s="4">
        <v>419</v>
      </c>
      <c r="E58">
        <f t="shared" si="4"/>
        <v>444.41908299613766</v>
      </c>
      <c r="F58">
        <f t="shared" si="5"/>
        <v>278.75944858590702</v>
      </c>
      <c r="G58">
        <f t="shared" si="6"/>
        <v>313.65101694247312</v>
      </c>
      <c r="H58">
        <f t="shared" si="7"/>
        <v>211.33300693522742</v>
      </c>
      <c r="I58">
        <f t="shared" si="8"/>
        <v>422.34365897992888</v>
      </c>
      <c r="J58">
        <f t="shared" si="0"/>
        <v>418.42644165067952</v>
      </c>
      <c r="K58">
        <f t="shared" si="9"/>
        <v>422.34365897992888</v>
      </c>
      <c r="L58">
        <f t="shared" si="1"/>
        <v>3.3436589799288754</v>
      </c>
      <c r="M58">
        <f t="shared" si="2"/>
        <v>0.79800930308565032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407.66400010027127</v>
      </c>
      <c r="F59">
        <f t="shared" si="5"/>
        <v>255.70502308350333</v>
      </c>
      <c r="G59">
        <f t="shared" si="6"/>
        <v>275.52521358485296</v>
      </c>
      <c r="H59">
        <f t="shared" si="7"/>
        <v>185.64445427587214</v>
      </c>
      <c r="I59" t="str">
        <f t="shared" si="8"/>
        <v/>
      </c>
      <c r="J59">
        <f t="shared" si="0"/>
        <v>421.06056880763117</v>
      </c>
      <c r="K59">
        <f t="shared" si="9"/>
        <v>421.06056880763117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373.9486969311763</v>
      </c>
      <c r="F60">
        <f t="shared" si="5"/>
        <v>234.5572828538038</v>
      </c>
      <c r="G60">
        <f t="shared" si="6"/>
        <v>242.03378666201581</v>
      </c>
      <c r="H60">
        <f t="shared" si="7"/>
        <v>163.07846986698766</v>
      </c>
      <c r="I60" t="str">
        <f t="shared" si="8"/>
        <v/>
      </c>
      <c r="J60">
        <f t="shared" si="0"/>
        <v>422.47881298681614</v>
      </c>
      <c r="K60">
        <f t="shared" si="9"/>
        <v>422.47881298681614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343.02177259245241</v>
      </c>
      <c r="F61">
        <f t="shared" si="5"/>
        <v>215.15853805418936</v>
      </c>
      <c r="G61">
        <f t="shared" si="6"/>
        <v>212.61340522620921</v>
      </c>
      <c r="H61">
        <f t="shared" si="7"/>
        <v>143.25549038291123</v>
      </c>
      <c r="I61" t="str">
        <f t="shared" si="8"/>
        <v/>
      </c>
      <c r="J61">
        <f t="shared" si="0"/>
        <v>422.90304767127816</v>
      </c>
      <c r="K61">
        <f t="shared" si="9"/>
        <v>422.90304767127816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314.65261796091698</v>
      </c>
      <c r="F62">
        <f t="shared" si="5"/>
        <v>197.36414036851693</v>
      </c>
      <c r="G62">
        <f t="shared" si="6"/>
        <v>186.76921394040448</v>
      </c>
      <c r="H62">
        <f t="shared" si="7"/>
        <v>125.84209026235607</v>
      </c>
      <c r="I62" t="str">
        <f t="shared" si="8"/>
        <v/>
      </c>
      <c r="J62">
        <f t="shared" si="0"/>
        <v>422.52205010616086</v>
      </c>
      <c r="K62">
        <f t="shared" si="9"/>
        <v>422.52205010616086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288.62969613094828</v>
      </c>
      <c r="F63">
        <f t="shared" si="5"/>
        <v>181.0414044252017</v>
      </c>
      <c r="G63">
        <f t="shared" si="6"/>
        <v>164.0665095354793</v>
      </c>
      <c r="H63">
        <f t="shared" si="7"/>
        <v>110.54537343923018</v>
      </c>
      <c r="I63" t="str">
        <f t="shared" si="8"/>
        <v/>
      </c>
      <c r="J63">
        <f t="shared" si="0"/>
        <v>421.49603098597152</v>
      </c>
      <c r="K63">
        <f t="shared" si="9"/>
        <v>421.49603098597152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264.75896507236786</v>
      </c>
      <c r="F64">
        <f t="shared" si="5"/>
        <v>166.06861841796766</v>
      </c>
      <c r="G64">
        <f t="shared" si="6"/>
        <v>144.12342903442658</v>
      </c>
      <c r="H64">
        <f t="shared" si="7"/>
        <v>97.108046785792993</v>
      </c>
      <c r="I64" t="str">
        <f t="shared" si="8"/>
        <v/>
      </c>
      <c r="J64">
        <f t="shared" si="0"/>
        <v>419.96057163217461</v>
      </c>
      <c r="K64">
        <f t="shared" si="9"/>
        <v>419.96057163217461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16</v>
      </c>
      <c r="D65" s="4">
        <v>415</v>
      </c>
      <c r="E65">
        <f t="shared" si="4"/>
        <v>258.86243074028283</v>
      </c>
      <c r="F65">
        <f t="shared" si="5"/>
        <v>162.37004938286128</v>
      </c>
      <c r="G65">
        <f t="shared" si="6"/>
        <v>142.60452675839704</v>
      </c>
      <c r="H65">
        <f t="shared" si="7"/>
        <v>96.084634879263263</v>
      </c>
      <c r="I65">
        <f t="shared" si="8"/>
        <v>418.03004414917228</v>
      </c>
      <c r="J65">
        <f t="shared" si="0"/>
        <v>417.28541450359796</v>
      </c>
      <c r="K65">
        <f t="shared" si="9"/>
        <v>418.03004414917228</v>
      </c>
      <c r="L65">
        <f t="shared" si="1"/>
        <v>3.0300441491722836</v>
      </c>
      <c r="M65">
        <f t="shared" si="2"/>
        <v>0.73013112028247795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237.45356135434054</v>
      </c>
      <c r="F66">
        <f t="shared" si="5"/>
        <v>148.94145269741054</v>
      </c>
      <c r="G66">
        <f t="shared" si="6"/>
        <v>125.27025442573532</v>
      </c>
      <c r="H66">
        <f t="shared" si="7"/>
        <v>84.405081180359076</v>
      </c>
      <c r="I66" t="str">
        <f t="shared" si="8"/>
        <v/>
      </c>
      <c r="J66">
        <f t="shared" si="0"/>
        <v>415.53637151705152</v>
      </c>
      <c r="K66">
        <f t="shared" si="9"/>
        <v>415.53637151705152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217.81528373435515</v>
      </c>
      <c r="F67">
        <f t="shared" si="5"/>
        <v>136.62345005085979</v>
      </c>
      <c r="G67">
        <f t="shared" si="6"/>
        <v>110.04304702385208</v>
      </c>
      <c r="H67">
        <f t="shared" si="7"/>
        <v>74.14523391814997</v>
      </c>
      <c r="I67" t="str">
        <f t="shared" si="8"/>
        <v/>
      </c>
      <c r="J67">
        <f t="shared" ref="J67:J130" si="10">$O$2+F67-H67</f>
        <v>413.4782161327098</v>
      </c>
      <c r="K67">
        <f t="shared" si="9"/>
        <v>413.4782161327098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199.80116346825386</v>
      </c>
      <c r="F68">
        <f t="shared" ref="F68:F131" si="15">E68*$O$3</f>
        <v>125.32419125602031</v>
      </c>
      <c r="G68">
        <f t="shared" ref="G68:G131" si="16">(G67*EXP(-1/$O$6)+C68)</f>
        <v>96.666780584154154</v>
      </c>
      <c r="H68">
        <f t="shared" ref="H68:H131" si="17">G68*$O$4</f>
        <v>65.132520884968244</v>
      </c>
      <c r="I68" t="str">
        <f t="shared" ref="I68:I131" si="18">IF(ISBLANK(D68),"",($O$2+((E67*EXP(-1/$O$5))*$O$3)-((G67*EXP(-1/$O$6))*$O$4)))</f>
        <v/>
      </c>
      <c r="J68">
        <f t="shared" si="10"/>
        <v>411.19167037105206</v>
      </c>
      <c r="K68">
        <f t="shared" ref="K68:K131" si="19">IF(I68="",J68,I68)</f>
        <v>411.19167037105206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183.27687680518534</v>
      </c>
      <c r="F69">
        <f t="shared" si="15"/>
        <v>114.95942247197493</v>
      </c>
      <c r="G69">
        <f t="shared" si="16"/>
        <v>84.916464249482004</v>
      </c>
      <c r="H69">
        <f t="shared" si="17"/>
        <v>57.215346862536052</v>
      </c>
      <c r="I69" t="str">
        <f t="shared" si="18"/>
        <v/>
      </c>
      <c r="J69">
        <f t="shared" si="10"/>
        <v>408.74407560943882</v>
      </c>
      <c r="K69">
        <f t="shared" si="19"/>
        <v>408.74407560943882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168.11920905956197</v>
      </c>
      <c r="F70">
        <f t="shared" si="15"/>
        <v>105.45185795847027</v>
      </c>
      <c r="G70">
        <f t="shared" si="16"/>
        <v>74.594455893316137</v>
      </c>
      <c r="H70">
        <f t="shared" si="17"/>
        <v>50.260543767097133</v>
      </c>
      <c r="I70" t="str">
        <f t="shared" si="18"/>
        <v/>
      </c>
      <c r="J70">
        <f t="shared" si="10"/>
        <v>406.19131419137312</v>
      </c>
      <c r="K70">
        <f t="shared" si="19"/>
        <v>406.19131419137312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154.21513585074931</v>
      </c>
      <c r="F71">
        <f t="shared" si="15"/>
        <v>96.730603788517399</v>
      </c>
      <c r="G71">
        <f t="shared" si="16"/>
        <v>65.527137748835656</v>
      </c>
      <c r="H71">
        <f t="shared" si="17"/>
        <v>44.151130741782879</v>
      </c>
      <c r="I71" t="str">
        <f t="shared" si="18"/>
        <v/>
      </c>
      <c r="J71">
        <f t="shared" si="10"/>
        <v>403.57947304673451</v>
      </c>
      <c r="K71">
        <f t="shared" si="19"/>
        <v>403.57947304673451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411</v>
      </c>
      <c r="E72">
        <f t="shared" si="14"/>
        <v>158.46098032759224</v>
      </c>
      <c r="F72">
        <f t="shared" si="15"/>
        <v>99.39378660498646</v>
      </c>
      <c r="G72">
        <f t="shared" si="16"/>
        <v>74.561996131399084</v>
      </c>
      <c r="H72">
        <f t="shared" si="17"/>
        <v>50.238672901964279</v>
      </c>
      <c r="I72">
        <f t="shared" si="18"/>
        <v>400.94628270144489</v>
      </c>
      <c r="J72">
        <f t="shared" si="10"/>
        <v>400.15511370302221</v>
      </c>
      <c r="K72">
        <f t="shared" si="19"/>
        <v>400.94628270144489</v>
      </c>
      <c r="L72">
        <f t="shared" si="11"/>
        <v>-10.053717298555114</v>
      </c>
      <c r="M72">
        <f t="shared" si="12"/>
        <v>2.4461599266557452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145.35567794400507</v>
      </c>
      <c r="F73">
        <f t="shared" si="15"/>
        <v>91.173557083402031</v>
      </c>
      <c r="G73">
        <f t="shared" si="16"/>
        <v>65.49862362851718</v>
      </c>
      <c r="H73">
        <f t="shared" si="17"/>
        <v>44.131918386453194</v>
      </c>
      <c r="I73" t="str">
        <f t="shared" si="18"/>
        <v/>
      </c>
      <c r="J73">
        <f t="shared" si="10"/>
        <v>398.04163869694884</v>
      </c>
      <c r="K73">
        <f t="shared" si="19"/>
        <v>398.04163869694884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133.33423197863641</v>
      </c>
      <c r="F74">
        <f t="shared" si="15"/>
        <v>83.633170595226488</v>
      </c>
      <c r="G74">
        <f t="shared" si="16"/>
        <v>57.536948040793426</v>
      </c>
      <c r="H74">
        <f t="shared" si="17"/>
        <v>38.767469520326756</v>
      </c>
      <c r="I74" t="str">
        <f t="shared" si="18"/>
        <v/>
      </c>
      <c r="J74">
        <f t="shared" si="10"/>
        <v>395.86570107489973</v>
      </c>
      <c r="K74">
        <f t="shared" si="19"/>
        <v>395.86570107489973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122.30700354327678</v>
      </c>
      <c r="F75">
        <f t="shared" si="15"/>
        <v>76.716401636188778</v>
      </c>
      <c r="G75">
        <f t="shared" si="16"/>
        <v>50.543052761304395</v>
      </c>
      <c r="H75">
        <f t="shared" si="17"/>
        <v>34.055095449256555</v>
      </c>
      <c r="I75" t="str">
        <f t="shared" si="18"/>
        <v/>
      </c>
      <c r="J75">
        <f t="shared" si="10"/>
        <v>393.66130618693222</v>
      </c>
      <c r="K75">
        <f t="shared" si="19"/>
        <v>393.66130618693222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112.19176721347851</v>
      </c>
      <c r="F76">
        <f t="shared" si="15"/>
        <v>70.371674756773473</v>
      </c>
      <c r="G76">
        <f t="shared" si="16"/>
        <v>44.399299396638142</v>
      </c>
      <c r="H76">
        <f t="shared" si="17"/>
        <v>29.915533317176887</v>
      </c>
      <c r="I76" t="str">
        <f t="shared" si="18"/>
        <v/>
      </c>
      <c r="J76">
        <f t="shared" si="10"/>
        <v>391.45614143959659</v>
      </c>
      <c r="K76">
        <f t="shared" si="19"/>
        <v>391.45614143959659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102.91309790800005</v>
      </c>
      <c r="F77">
        <f t="shared" si="15"/>
        <v>64.551679985692417</v>
      </c>
      <c r="G77">
        <f t="shared" si="16"/>
        <v>39.002349071038537</v>
      </c>
      <c r="H77">
        <f t="shared" si="17"/>
        <v>26.279155052864713</v>
      </c>
      <c r="I77" t="str">
        <f t="shared" si="18"/>
        <v/>
      </c>
      <c r="J77">
        <f t="shared" si="10"/>
        <v>389.27252493282771</v>
      </c>
      <c r="K77">
        <f t="shared" si="19"/>
        <v>389.27252493282771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94.401808475561737</v>
      </c>
      <c r="F78">
        <f t="shared" si="15"/>
        <v>59.213020059241458</v>
      </c>
      <c r="G78">
        <f t="shared" si="16"/>
        <v>34.261424250634064</v>
      </c>
      <c r="H78">
        <f t="shared" si="17"/>
        <v>23.084796215081344</v>
      </c>
      <c r="I78" t="str">
        <f t="shared" si="18"/>
        <v/>
      </c>
      <c r="J78">
        <f t="shared" si="10"/>
        <v>387.12822384416012</v>
      </c>
      <c r="K78">
        <f t="shared" si="19"/>
        <v>387.12822384416012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17</v>
      </c>
      <c r="D79" s="4">
        <v>398</v>
      </c>
      <c r="E79">
        <f t="shared" si="14"/>
        <v>103.59443379523297</v>
      </c>
      <c r="F79">
        <f t="shared" si="15"/>
        <v>64.979044208998033</v>
      </c>
      <c r="G79">
        <f t="shared" si="16"/>
        <v>47.096781851367581</v>
      </c>
      <c r="H79">
        <f t="shared" si="17"/>
        <v>31.733053578613013</v>
      </c>
      <c r="I79">
        <f t="shared" si="18"/>
        <v>385.03715962880773</v>
      </c>
      <c r="J79">
        <f t="shared" si="10"/>
        <v>384.24599063038505</v>
      </c>
      <c r="K79">
        <f t="shared" si="19"/>
        <v>385.03715962880773</v>
      </c>
      <c r="L79">
        <f t="shared" si="11"/>
        <v>-12.962840371192272</v>
      </c>
      <c r="M79">
        <f t="shared" si="12"/>
        <v>3.2569950681387621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95.02679539405473</v>
      </c>
      <c r="F80">
        <f t="shared" si="15"/>
        <v>59.60503969889772</v>
      </c>
      <c r="G80">
        <f t="shared" si="16"/>
        <v>41.371939441654284</v>
      </c>
      <c r="H80">
        <f t="shared" si="17"/>
        <v>27.875746905518685</v>
      </c>
      <c r="I80" t="str">
        <f t="shared" si="18"/>
        <v/>
      </c>
      <c r="J80">
        <f t="shared" si="10"/>
        <v>382.72929279337905</v>
      </c>
      <c r="K80">
        <f t="shared" si="19"/>
        <v>382.72929279337905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87.16773201070454</v>
      </c>
      <c r="F81">
        <f t="shared" si="15"/>
        <v>54.675485008368305</v>
      </c>
      <c r="G81">
        <f t="shared" si="16"/>
        <v>36.342979411324841</v>
      </c>
      <c r="H81">
        <f t="shared" si="17"/>
        <v>24.487314579276557</v>
      </c>
      <c r="I81" t="str">
        <f t="shared" si="18"/>
        <v/>
      </c>
      <c r="J81">
        <f t="shared" si="10"/>
        <v>381.18817042909177</v>
      </c>
      <c r="K81">
        <f t="shared" si="19"/>
        <v>381.18817042909177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79.958641900759929</v>
      </c>
      <c r="F82">
        <f t="shared" si="15"/>
        <v>50.15362251248682</v>
      </c>
      <c r="G82">
        <f t="shared" si="16"/>
        <v>31.925313879826366</v>
      </c>
      <c r="H82">
        <f t="shared" si="17"/>
        <v>21.51076264743023</v>
      </c>
      <c r="I82" t="str">
        <f t="shared" si="18"/>
        <v/>
      </c>
      <c r="J82">
        <f t="shared" si="10"/>
        <v>379.64285986505661</v>
      </c>
      <c r="K82">
        <f t="shared" si="19"/>
        <v>379.64285986505661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73.345769898301683</v>
      </c>
      <c r="F83">
        <f t="shared" si="15"/>
        <v>46.005734576292006</v>
      </c>
      <c r="G83">
        <f t="shared" si="16"/>
        <v>28.04463703401909</v>
      </c>
      <c r="H83">
        <f t="shared" si="17"/>
        <v>18.896025049054188</v>
      </c>
      <c r="I83" t="str">
        <f t="shared" si="18"/>
        <v/>
      </c>
      <c r="J83">
        <f t="shared" si="10"/>
        <v>378.10970952723784</v>
      </c>
      <c r="K83">
        <f t="shared" si="19"/>
        <v>378.10970952723784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67.279806586153256</v>
      </c>
      <c r="F84">
        <f t="shared" si="15"/>
        <v>42.200892136500698</v>
      </c>
      <c r="G84">
        <f t="shared" si="16"/>
        <v>24.635675292980164</v>
      </c>
      <c r="H84">
        <f t="shared" si="17"/>
        <v>16.599121495914943</v>
      </c>
      <c r="I84" t="str">
        <f t="shared" si="18"/>
        <v/>
      </c>
      <c r="J84">
        <f t="shared" si="10"/>
        <v>376.60177064058576</v>
      </c>
      <c r="K84">
        <f t="shared" si="19"/>
        <v>376.60177064058576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61.71552061620671</v>
      </c>
      <c r="F85">
        <f t="shared" si="15"/>
        <v>38.710724076435469</v>
      </c>
      <c r="G85">
        <f t="shared" si="16"/>
        <v>21.641089396341378</v>
      </c>
      <c r="H85">
        <f t="shared" si="17"/>
        <v>14.581417717264129</v>
      </c>
      <c r="I85" t="str">
        <f t="shared" si="18"/>
        <v/>
      </c>
      <c r="J85">
        <f t="shared" si="10"/>
        <v>375.12930635917132</v>
      </c>
      <c r="K85">
        <f t="shared" si="19"/>
        <v>375.12930635917132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56.611421438201923</v>
      </c>
      <c r="F86">
        <f t="shared" si="15"/>
        <v>35.509205674488811</v>
      </c>
      <c r="G86">
        <f t="shared" si="16"/>
        <v>19.010509949117974</v>
      </c>
      <c r="H86">
        <f t="shared" si="17"/>
        <v>12.808975625467266</v>
      </c>
      <c r="I86" t="str">
        <f t="shared" si="18"/>
        <v/>
      </c>
      <c r="J86">
        <f t="shared" si="10"/>
        <v>373.70023004902157</v>
      </c>
      <c r="K86">
        <f t="shared" si="19"/>
        <v>373.70023004902157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51.929449922068756</v>
      </c>
      <c r="F87">
        <f t="shared" si="15"/>
        <v>32.572464548672777</v>
      </c>
      <c r="G87">
        <f t="shared" si="16"/>
        <v>16.6996902007443</v>
      </c>
      <c r="H87">
        <f t="shared" si="17"/>
        <v>11.251982472154189</v>
      </c>
      <c r="I87" t="str">
        <f t="shared" si="18"/>
        <v/>
      </c>
      <c r="J87">
        <f t="shared" si="10"/>
        <v>372.3204820765186</v>
      </c>
      <c r="K87">
        <f t="shared" si="19"/>
        <v>372.3204820765186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47.634694566932559</v>
      </c>
      <c r="F88">
        <f t="shared" si="15"/>
        <v>29.878602650263836</v>
      </c>
      <c r="G88">
        <f t="shared" si="16"/>
        <v>14.669761807929529</v>
      </c>
      <c r="H88">
        <f t="shared" si="17"/>
        <v>9.8842493932098918</v>
      </c>
      <c r="I88" t="str">
        <f t="shared" si="18"/>
        <v/>
      </c>
      <c r="J88">
        <f t="shared" si="10"/>
        <v>370.99435325705394</v>
      </c>
      <c r="K88">
        <f t="shared" si="19"/>
        <v>370.99435325705394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43.695131180672441</v>
      </c>
      <c r="F89">
        <f t="shared" si="15"/>
        <v>27.40753297922398</v>
      </c>
      <c r="G89">
        <f t="shared" si="16"/>
        <v>12.886581063150283</v>
      </c>
      <c r="H89">
        <f t="shared" si="17"/>
        <v>8.6827709080554385</v>
      </c>
      <c r="I89" t="str">
        <f t="shared" si="18"/>
        <v/>
      </c>
      <c r="J89">
        <f t="shared" si="10"/>
        <v>369.72476207116853</v>
      </c>
      <c r="K89">
        <f t="shared" si="19"/>
        <v>369.72476207116853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40.081384088931721</v>
      </c>
      <c r="F90">
        <f t="shared" si="15"/>
        <v>25.140829803853531</v>
      </c>
      <c r="G90">
        <f t="shared" si="16"/>
        <v>11.320154592242934</v>
      </c>
      <c r="H90">
        <f t="shared" si="17"/>
        <v>7.6273379639291896</v>
      </c>
      <c r="I90" t="str">
        <f t="shared" si="18"/>
        <v/>
      </c>
      <c r="J90">
        <f t="shared" si="10"/>
        <v>368.51349183992437</v>
      </c>
      <c r="K90">
        <f t="shared" si="19"/>
        <v>368.51349183992437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36.766507093016251</v>
      </c>
      <c r="F91">
        <f t="shared" si="15"/>
        <v>23.061591267826188</v>
      </c>
      <c r="G91">
        <f t="shared" si="16"/>
        <v>9.9441348612408422</v>
      </c>
      <c r="H91">
        <f t="shared" si="17"/>
        <v>6.7001980165136503</v>
      </c>
      <c r="I91" t="str">
        <f t="shared" si="18"/>
        <v/>
      </c>
      <c r="J91">
        <f t="shared" si="10"/>
        <v>367.36139325131256</v>
      </c>
      <c r="K91">
        <f t="shared" si="19"/>
        <v>367.36139325131256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33.72578254337531</v>
      </c>
      <c r="F92">
        <f t="shared" si="15"/>
        <v>21.154313360124583</v>
      </c>
      <c r="G92">
        <f t="shared" si="16"/>
        <v>8.7353770068039811</v>
      </c>
      <c r="H92">
        <f t="shared" si="17"/>
        <v>5.8857564294118676</v>
      </c>
      <c r="I92" t="str">
        <f t="shared" si="18"/>
        <v/>
      </c>
      <c r="J92">
        <f t="shared" si="10"/>
        <v>366.26855693071275</v>
      </c>
      <c r="K92">
        <f t="shared" si="19"/>
        <v>366.26855693071275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30.936537030440178</v>
      </c>
      <c r="F93">
        <f t="shared" si="15"/>
        <v>19.404774308122917</v>
      </c>
      <c r="G93">
        <f t="shared" si="16"/>
        <v>7.6735495360606976</v>
      </c>
      <c r="H93">
        <f t="shared" si="17"/>
        <v>5.1703141699666757</v>
      </c>
      <c r="I93" t="str">
        <f t="shared" si="18"/>
        <v/>
      </c>
      <c r="J93">
        <f t="shared" si="10"/>
        <v>365.23446013815624</v>
      </c>
      <c r="K93">
        <f t="shared" si="19"/>
        <v>365.23446013815624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28.377972318504192</v>
      </c>
      <c r="F94">
        <f t="shared" si="15"/>
        <v>17.799928531784293</v>
      </c>
      <c r="G94">
        <f t="shared" si="16"/>
        <v>6.7407923477730982</v>
      </c>
      <c r="H94">
        <f t="shared" si="17"/>
        <v>4.5418373894261528</v>
      </c>
      <c r="I94" t="str">
        <f t="shared" si="18"/>
        <v/>
      </c>
      <c r="J94">
        <f t="shared" si="10"/>
        <v>364.25809114235813</v>
      </c>
      <c r="K94">
        <f t="shared" si="19"/>
        <v>364.25809114235813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26.031010261988971</v>
      </c>
      <c r="F95">
        <f t="shared" si="15"/>
        <v>16.327809368233623</v>
      </c>
      <c r="G95">
        <f t="shared" si="16"/>
        <v>5.9214163226895131</v>
      </c>
      <c r="H95">
        <f t="shared" si="17"/>
        <v>3.989755011758275</v>
      </c>
      <c r="I95" t="str">
        <f t="shared" si="18"/>
        <v/>
      </c>
      <c r="J95">
        <f t="shared" si="10"/>
        <v>363.33805435647531</v>
      </c>
      <c r="K95">
        <f t="shared" si="19"/>
        <v>363.33805435647531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23.878150547702425</v>
      </c>
      <c r="F96">
        <f t="shared" si="15"/>
        <v>14.97743984136399</v>
      </c>
      <c r="G96">
        <f t="shared" si="16"/>
        <v>5.2016394301476057</v>
      </c>
      <c r="H96">
        <f t="shared" si="17"/>
        <v>3.5047809265275092</v>
      </c>
      <c r="I96" t="str">
        <f t="shared" si="18"/>
        <v/>
      </c>
      <c r="J96">
        <f t="shared" si="10"/>
        <v>362.47265891483647</v>
      </c>
      <c r="K96">
        <f t="shared" si="19"/>
        <v>362.47265891483647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21.903340202332068</v>
      </c>
      <c r="F97">
        <f t="shared" si="15"/>
        <v>13.738750811122754</v>
      </c>
      <c r="G97">
        <f t="shared" si="16"/>
        <v>4.5693549122006285</v>
      </c>
      <c r="H97">
        <f t="shared" si="17"/>
        <v>3.078757795090211</v>
      </c>
      <c r="I97" t="str">
        <f t="shared" si="18"/>
        <v/>
      </c>
      <c r="J97">
        <f t="shared" si="10"/>
        <v>361.65999301603256</v>
      </c>
      <c r="K97">
        <f t="shared" si="19"/>
        <v>361.65999301603256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20.091853892145711</v>
      </c>
      <c r="F98">
        <f t="shared" si="15"/>
        <v>12.602505892150953</v>
      </c>
      <c r="G98">
        <f t="shared" si="16"/>
        <v>4.013927646088213</v>
      </c>
      <c r="H98">
        <f t="shared" si="17"/>
        <v>2.7045198429050332</v>
      </c>
      <c r="I98" t="str">
        <f t="shared" si="18"/>
        <v/>
      </c>
      <c r="J98">
        <f t="shared" si="10"/>
        <v>360.8979860492459</v>
      </c>
      <c r="K98">
        <f t="shared" si="19"/>
        <v>360.8979860492459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18.430184122344514</v>
      </c>
      <c r="F99">
        <f t="shared" si="15"/>
        <v>11.560232581925707</v>
      </c>
      <c r="G99">
        <f t="shared" si="16"/>
        <v>3.526015259837151</v>
      </c>
      <c r="H99">
        <f t="shared" si="17"/>
        <v>2.3757723301039166</v>
      </c>
      <c r="I99" t="str">
        <f t="shared" si="18"/>
        <v/>
      </c>
      <c r="J99">
        <f t="shared" si="10"/>
        <v>360.1844602518218</v>
      </c>
      <c r="K99">
        <f t="shared" si="19"/>
        <v>360.1844602518218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16.905940517330954</v>
      </c>
      <c r="F100">
        <f t="shared" si="15"/>
        <v>10.604159084857024</v>
      </c>
      <c r="G100">
        <f t="shared" si="16"/>
        <v>3.0974109921290842</v>
      </c>
      <c r="H100">
        <f t="shared" si="17"/>
        <v>2.0869856730001395</v>
      </c>
      <c r="I100" t="str">
        <f t="shared" si="18"/>
        <v/>
      </c>
      <c r="J100">
        <f t="shared" si="10"/>
        <v>359.5171734118569</v>
      </c>
      <c r="K100">
        <f t="shared" si="19"/>
        <v>359.5171734118569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15.507757430866853</v>
      </c>
      <c r="F101">
        <f t="shared" si="15"/>
        <v>9.7271563612627681</v>
      </c>
      <c r="G101">
        <f t="shared" si="16"/>
        <v>2.7209056533139266</v>
      </c>
      <c r="H101">
        <f t="shared" si="17"/>
        <v>1.8333024356409331</v>
      </c>
      <c r="I101" t="str">
        <f t="shared" si="18"/>
        <v/>
      </c>
      <c r="J101">
        <f t="shared" si="10"/>
        <v>358.89385392562184</v>
      </c>
      <c r="K101">
        <f t="shared" si="19"/>
        <v>358.89385392562184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14.225209197209091</v>
      </c>
      <c r="F102">
        <f t="shared" si="15"/>
        <v>8.9226849691052585</v>
      </c>
      <c r="G102">
        <f t="shared" si="16"/>
        <v>2.3901663657320529</v>
      </c>
      <c r="H102">
        <f t="shared" si="17"/>
        <v>1.6104556269882706</v>
      </c>
      <c r="I102" t="str">
        <f t="shared" si="18"/>
        <v/>
      </c>
      <c r="J102">
        <f t="shared" si="10"/>
        <v>358.31222934211701</v>
      </c>
      <c r="K102">
        <f t="shared" si="19"/>
        <v>358.31222934211701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13.048732391286235</v>
      </c>
      <c r="F103">
        <f t="shared" si="15"/>
        <v>8.184746302110586</v>
      </c>
      <c r="G103">
        <f t="shared" si="16"/>
        <v>2.0996300437388373</v>
      </c>
      <c r="H103">
        <f t="shared" si="17"/>
        <v>1.4146969294738638</v>
      </c>
      <c r="I103" t="str">
        <f t="shared" si="18"/>
        <v/>
      </c>
      <c r="J103">
        <f t="shared" si="10"/>
        <v>357.77004937263672</v>
      </c>
      <c r="K103">
        <f t="shared" si="19"/>
        <v>357.77004937263672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11.969554518242763</v>
      </c>
      <c r="F104">
        <f t="shared" si="15"/>
        <v>7.5078378606737335</v>
      </c>
      <c r="G104">
        <f t="shared" si="16"/>
        <v>1.8444098217491847</v>
      </c>
      <c r="H104">
        <f t="shared" si="17"/>
        <v>1.2427336517216285</v>
      </c>
      <c r="I104" t="str">
        <f t="shared" si="18"/>
        <v/>
      </c>
      <c r="J104">
        <f t="shared" si="10"/>
        <v>357.26510420895215</v>
      </c>
      <c r="K104">
        <f t="shared" si="19"/>
        <v>357.26510420895215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10.97962860061868</v>
      </c>
      <c r="F105">
        <f t="shared" si="15"/>
        <v>6.8869122220233665</v>
      </c>
      <c r="G105">
        <f t="shared" si="16"/>
        <v>1.6202128564073826</v>
      </c>
      <c r="H105">
        <f t="shared" si="17"/>
        <v>1.0916733449727236</v>
      </c>
      <c r="I105" t="str">
        <f t="shared" si="18"/>
        <v/>
      </c>
      <c r="J105">
        <f t="shared" si="10"/>
        <v>356.79523887705062</v>
      </c>
      <c r="K105">
        <f t="shared" si="19"/>
        <v>356.79523887705062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10.071573175408526</v>
      </c>
      <c r="F106">
        <f t="shared" si="15"/>
        <v>6.3173394037039881</v>
      </c>
      <c r="G106">
        <f t="shared" si="16"/>
        <v>1.4232681203021413</v>
      </c>
      <c r="H106">
        <f t="shared" si="17"/>
        <v>0.95897515165291936</v>
      </c>
      <c r="I106" t="str">
        <f t="shared" si="18"/>
        <v/>
      </c>
      <c r="J106">
        <f t="shared" si="10"/>
        <v>356.3583642520511</v>
      </c>
      <c r="K106">
        <f t="shared" si="19"/>
        <v>356.3583642520511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9.2386172535829516</v>
      </c>
      <c r="F107">
        <f t="shared" si="15"/>
        <v>5.7948723397357176</v>
      </c>
      <c r="G107">
        <f t="shared" si="16"/>
        <v>1.2502629727060106</v>
      </c>
      <c r="H107">
        <f t="shared" si="17"/>
        <v>0.84240706775772523</v>
      </c>
      <c r="I107" t="str">
        <f t="shared" si="18"/>
        <v/>
      </c>
      <c r="J107">
        <f t="shared" si="10"/>
        <v>355.95246527197799</v>
      </c>
      <c r="K107">
        <f t="shared" si="19"/>
        <v>355.95246527197799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8.4745498316590968</v>
      </c>
      <c r="F108">
        <f t="shared" si="15"/>
        <v>5.315615212021874</v>
      </c>
      <c r="G108">
        <f t="shared" si="16"/>
        <v>1.0982874404492615</v>
      </c>
      <c r="H108">
        <f t="shared" si="17"/>
        <v>0.74000840020202241</v>
      </c>
      <c r="I108" t="str">
        <f t="shared" si="18"/>
        <v/>
      </c>
      <c r="J108">
        <f t="shared" si="10"/>
        <v>355.57560681181985</v>
      </c>
      <c r="K108">
        <f t="shared" si="19"/>
        <v>355.57560681181985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7.7736735788486664</v>
      </c>
      <c r="F109">
        <f t="shared" si="15"/>
        <v>4.8759944008649185</v>
      </c>
      <c r="G109">
        <f t="shared" si="16"/>
        <v>0.96478527172397266</v>
      </c>
      <c r="H109">
        <f t="shared" si="17"/>
        <v>0.65005678766105623</v>
      </c>
      <c r="I109" t="str">
        <f t="shared" si="18"/>
        <v/>
      </c>
      <c r="J109">
        <f t="shared" si="10"/>
        <v>355.22593761320383</v>
      </c>
      <c r="K109">
        <f t="shared" si="19"/>
        <v>355.22593761320383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7.1307623544481782</v>
      </c>
      <c r="F110">
        <f t="shared" si="15"/>
        <v>4.4727318379809393</v>
      </c>
      <c r="G110">
        <f t="shared" si="16"/>
        <v>0.84751093953577916</v>
      </c>
      <c r="H110">
        <f t="shared" si="17"/>
        <v>0.57103923018826375</v>
      </c>
      <c r="I110" t="str">
        <f t="shared" si="18"/>
        <v/>
      </c>
      <c r="J110">
        <f t="shared" si="10"/>
        <v>354.90169260779265</v>
      </c>
      <c r="K110">
        <f t="shared" si="19"/>
        <v>354.90169260779265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6.5410222386963444</v>
      </c>
      <c r="F111">
        <f t="shared" si="15"/>
        <v>4.1028205633172474</v>
      </c>
      <c r="G111">
        <f t="shared" si="16"/>
        <v>0.74449187159473895</v>
      </c>
      <c r="H111">
        <f t="shared" si="17"/>
        <v>0.50162664032365767</v>
      </c>
      <c r="I111" t="str">
        <f t="shared" si="18"/>
        <v/>
      </c>
      <c r="J111">
        <f t="shared" si="10"/>
        <v>354.60119392299362</v>
      </c>
      <c r="K111">
        <f t="shared" si="19"/>
        <v>354.60119392299362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6.0000557865220143</v>
      </c>
      <c r="F112">
        <f t="shared" si="15"/>
        <v>3.7635023034105251</v>
      </c>
      <c r="G112">
        <f t="shared" si="16"/>
        <v>0.65399527134627367</v>
      </c>
      <c r="H112">
        <f t="shared" si="17"/>
        <v>0.44065148763849632</v>
      </c>
      <c r="I112" t="str">
        <f t="shared" si="18"/>
        <v/>
      </c>
      <c r="J112">
        <f t="shared" si="10"/>
        <v>354.32285081577203</v>
      </c>
      <c r="K112">
        <f t="shared" si="19"/>
        <v>354.32285081577203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5.5038292376378477</v>
      </c>
      <c r="F113">
        <f t="shared" si="15"/>
        <v>3.4522469040967199</v>
      </c>
      <c r="G113">
        <f t="shared" si="16"/>
        <v>0.57449897206682754</v>
      </c>
      <c r="H113">
        <f t="shared" si="17"/>
        <v>0.38708816069404889</v>
      </c>
      <c r="I113" t="str">
        <f t="shared" si="18"/>
        <v/>
      </c>
      <c r="J113">
        <f t="shared" si="10"/>
        <v>354.06515874340266</v>
      </c>
      <c r="K113">
        <f t="shared" si="19"/>
        <v>354.06515874340266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5.0486424384791126</v>
      </c>
      <c r="F114">
        <f t="shared" si="15"/>
        <v>3.1667334642110259</v>
      </c>
      <c r="G114">
        <f t="shared" si="16"/>
        <v>0.50466583378565288</v>
      </c>
      <c r="H114">
        <f t="shared" si="17"/>
        <v>0.34003571609958116</v>
      </c>
      <c r="I114" t="str">
        <f t="shared" si="18"/>
        <v/>
      </c>
      <c r="J114">
        <f t="shared" si="10"/>
        <v>353.82669774811143</v>
      </c>
      <c r="K114">
        <f t="shared" si="19"/>
        <v>353.82669774811143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4.6311012517081087</v>
      </c>
      <c r="F115">
        <f t="shared" si="15"/>
        <v>2.9048330295998466</v>
      </c>
      <c r="G115">
        <f t="shared" si="16"/>
        <v>0.44332125238501241</v>
      </c>
      <c r="H115">
        <f t="shared" si="17"/>
        <v>0.29870272450606772</v>
      </c>
      <c r="I115" t="str">
        <f t="shared" si="18"/>
        <v/>
      </c>
      <c r="J115">
        <f t="shared" si="10"/>
        <v>353.60613030509376</v>
      </c>
      <c r="K115">
        <f t="shared" si="19"/>
        <v>353.60613030509376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4.2480922475534388</v>
      </c>
      <c r="F116">
        <f t="shared" si="15"/>
        <v>2.6645927184012361</v>
      </c>
      <c r="G116">
        <f t="shared" si="16"/>
        <v>0.38943340257840753</v>
      </c>
      <c r="H116">
        <f t="shared" si="17"/>
        <v>0.26239395864291593</v>
      </c>
      <c r="I116" t="str">
        <f t="shared" si="18"/>
        <v/>
      </c>
      <c r="J116">
        <f t="shared" si="10"/>
        <v>353.40219875975833</v>
      </c>
      <c r="K116">
        <f t="shared" si="19"/>
        <v>353.40219875975833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3.896759488268053</v>
      </c>
      <c r="F117">
        <f t="shared" si="15"/>
        <v>2.4442211592226881</v>
      </c>
      <c r="G117">
        <f t="shared" si="16"/>
        <v>0.34209588245069034</v>
      </c>
      <c r="H117">
        <f t="shared" si="17"/>
        <v>0.23049869948843288</v>
      </c>
      <c r="I117" t="str">
        <f t="shared" si="18"/>
        <v/>
      </c>
      <c r="J117">
        <f t="shared" si="10"/>
        <v>353.2137224597343</v>
      </c>
      <c r="K117">
        <f t="shared" si="19"/>
        <v>353.2137224597343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3.5744832325974771</v>
      </c>
      <c r="F118">
        <f t="shared" si="15"/>
        <v>2.242075133634851</v>
      </c>
      <c r="G118">
        <f t="shared" si="16"/>
        <v>0.30051246763855627</v>
      </c>
      <c r="H118">
        <f t="shared" si="17"/>
        <v>0.20248046388202653</v>
      </c>
      <c r="I118" t="str">
        <f t="shared" si="18"/>
        <v/>
      </c>
      <c r="J118">
        <f t="shared" si="10"/>
        <v>353.03959466975283</v>
      </c>
      <c r="K118">
        <f t="shared" si="19"/>
        <v>353.03959466975283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3.2788604014663791</v>
      </c>
      <c r="F119">
        <f t="shared" si="15"/>
        <v>2.0566473233798495</v>
      </c>
      <c r="G119">
        <f t="shared" si="16"/>
        <v>0.26398371871439075</v>
      </c>
      <c r="H119">
        <f t="shared" si="17"/>
        <v>0.17786798079499819</v>
      </c>
      <c r="I119" t="str">
        <f t="shared" si="18"/>
        <v/>
      </c>
      <c r="J119">
        <f t="shared" si="10"/>
        <v>352.87877934258489</v>
      </c>
      <c r="K119">
        <f t="shared" si="19"/>
        <v>352.87877934258489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3.0076866592242668</v>
      </c>
      <c r="F120">
        <f t="shared" si="15"/>
        <v>1.8865550709302732</v>
      </c>
      <c r="G120">
        <f t="shared" si="16"/>
        <v>0.23189521650760811</v>
      </c>
      <c r="H120">
        <f t="shared" si="17"/>
        <v>0.15624726447941606</v>
      </c>
      <c r="I120" t="str">
        <f t="shared" si="18"/>
        <v/>
      </c>
      <c r="J120">
        <f t="shared" si="10"/>
        <v>352.73030780645087</v>
      </c>
      <c r="K120">
        <f t="shared" si="19"/>
        <v>352.73030780645087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2.7589399768376781</v>
      </c>
      <c r="F121">
        <f t="shared" si="15"/>
        <v>1.7305300695910264</v>
      </c>
      <c r="G121">
        <f t="shared" si="16"/>
        <v>0.20370722747977918</v>
      </c>
      <c r="H121">
        <f t="shared" si="17"/>
        <v>0.13725465116421401</v>
      </c>
      <c r="I121" t="str">
        <f t="shared" si="18"/>
        <v/>
      </c>
      <c r="J121">
        <f t="shared" si="10"/>
        <v>352.59327541842686</v>
      </c>
      <c r="K121">
        <f t="shared" si="19"/>
        <v>352.59327541842686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2.5307655544664636</v>
      </c>
      <c r="F122">
        <f t="shared" si="15"/>
        <v>1.5874089062674426</v>
      </c>
      <c r="G122">
        <f t="shared" si="16"/>
        <v>0.17894562532356964</v>
      </c>
      <c r="H122">
        <f t="shared" si="17"/>
        <v>0.12057068217467506</v>
      </c>
      <c r="I122" t="str">
        <f t="shared" si="18"/>
        <v/>
      </c>
      <c r="J122">
        <f t="shared" si="10"/>
        <v>352.46683822409278</v>
      </c>
      <c r="K122">
        <f t="shared" si="19"/>
        <v>352.46683822409278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2.3214619909981358</v>
      </c>
      <c r="F123">
        <f t="shared" si="15"/>
        <v>1.4561243863810551</v>
      </c>
      <c r="G123">
        <f t="shared" si="16"/>
        <v>0.1571939160853876</v>
      </c>
      <c r="H123">
        <f t="shared" si="17"/>
        <v>0.10591473058842886</v>
      </c>
      <c r="I123" t="str">
        <f t="shared" si="18"/>
        <v/>
      </c>
      <c r="J123">
        <f t="shared" si="10"/>
        <v>352.35020965579264</v>
      </c>
      <c r="K123">
        <f t="shared" si="19"/>
        <v>352.35020965579264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2.1294685974122869</v>
      </c>
      <c r="F124">
        <f t="shared" si="15"/>
        <v>1.3356975762465466</v>
      </c>
      <c r="G124">
        <f t="shared" si="16"/>
        <v>0.13808623267307801</v>
      </c>
      <c r="H124">
        <f t="shared" si="17"/>
        <v>9.3040281047490875E-2</v>
      </c>
      <c r="I124" t="str">
        <f t="shared" si="18"/>
        <v/>
      </c>
      <c r="J124">
        <f t="shared" si="10"/>
        <v>352.24265729519908</v>
      </c>
      <c r="K124">
        <f t="shared" si="19"/>
        <v>352.24265729519908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1.9533537593761507</v>
      </c>
      <c r="F125">
        <f t="shared" si="15"/>
        <v>1.2252305035732154</v>
      </c>
      <c r="G125">
        <f t="shared" si="16"/>
        <v>0.12130118091520679</v>
      </c>
      <c r="H125">
        <f t="shared" si="17"/>
        <v>8.1730783332057202E-2</v>
      </c>
      <c r="I125" t="str">
        <f t="shared" si="18"/>
        <v/>
      </c>
      <c r="J125">
        <f t="shared" si="10"/>
        <v>352.14349972024121</v>
      </c>
      <c r="K125">
        <f t="shared" si="19"/>
        <v>352.14349972024121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1.7918042622960566</v>
      </c>
      <c r="F126">
        <f t="shared" si="15"/>
        <v>1.1238994616616578</v>
      </c>
      <c r="G126">
        <f t="shared" si="16"/>
        <v>0.10655643366170595</v>
      </c>
      <c r="H126">
        <f t="shared" si="17"/>
        <v>7.1796009952528245E-2</v>
      </c>
      <c r="I126" t="str">
        <f t="shared" si="18"/>
        <v/>
      </c>
      <c r="J126">
        <f t="shared" si="10"/>
        <v>352.05210345170912</v>
      </c>
      <c r="K126">
        <f t="shared" si="19"/>
        <v>352.05210345170912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1.6436154992261536</v>
      </c>
      <c r="F127">
        <f t="shared" si="15"/>
        <v>1.030948867367864</v>
      </c>
      <c r="G127">
        <f t="shared" si="16"/>
        <v>9.3603981997821786E-2</v>
      </c>
      <c r="H127">
        <f t="shared" si="17"/>
        <v>6.3068856493899803E-2</v>
      </c>
      <c r="I127" t="str">
        <f t="shared" si="18"/>
        <v/>
      </c>
      <c r="J127">
        <f t="shared" si="10"/>
        <v>351.96788001087396</v>
      </c>
      <c r="K127">
        <f t="shared" si="19"/>
        <v>351.96788001087396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1.5076824886188815</v>
      </c>
      <c r="F128">
        <f t="shared" si="15"/>
        <v>0.94568562703613701</v>
      </c>
      <c r="G128">
        <f t="shared" si="16"/>
        <v>8.2225963696055171E-2</v>
      </c>
      <c r="H128">
        <f t="shared" si="17"/>
        <v>5.5402530893822417E-2</v>
      </c>
      <c r="I128" t="str">
        <f t="shared" si="18"/>
        <v/>
      </c>
      <c r="J128">
        <f t="shared" si="10"/>
        <v>351.8902830961423</v>
      </c>
      <c r="K128">
        <f t="shared" si="19"/>
        <v>351.8902830961423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1.3829916349403173</v>
      </c>
      <c r="F129">
        <f t="shared" si="15"/>
        <v>0.86747396838995627</v>
      </c>
      <c r="G129">
        <f t="shared" si="16"/>
        <v>7.2230998740014263E-2</v>
      </c>
      <c r="H129">
        <f t="shared" si="17"/>
        <v>4.8668084377553794E-2</v>
      </c>
      <c r="I129" t="str">
        <f t="shared" si="18"/>
        <v/>
      </c>
      <c r="J129">
        <f t="shared" si="10"/>
        <v>351.81880588401242</v>
      </c>
      <c r="K129">
        <f t="shared" si="19"/>
        <v>351.81880588401242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1.2686131707127519</v>
      </c>
      <c r="F130">
        <f t="shared" si="15"/>
        <v>0.79573069984436118</v>
      </c>
      <c r="G130">
        <f t="shared" si="16"/>
        <v>6.3450970283127794E-2</v>
      </c>
      <c r="H130">
        <f t="shared" si="17"/>
        <v>4.2752242519751044E-2</v>
      </c>
      <c r="I130" t="str">
        <f t="shared" si="18"/>
        <v/>
      </c>
      <c r="J130">
        <f t="shared" si="10"/>
        <v>351.75297845732462</v>
      </c>
      <c r="K130">
        <f t="shared" si="19"/>
        <v>351.75297845732462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1.163694223627979</v>
      </c>
      <c r="F131">
        <f t="shared" si="15"/>
        <v>0.72992086189053185</v>
      </c>
      <c r="G131">
        <f t="shared" si="16"/>
        <v>5.5738196897449847E-2</v>
      </c>
      <c r="H131">
        <f t="shared" si="17"/>
        <v>3.7555499951228567E-2</v>
      </c>
      <c r="I131" t="str">
        <f t="shared" si="18"/>
        <v/>
      </c>
      <c r="J131">
        <f t="shared" ref="J131:J150" si="20">$O$2+F131-H131</f>
        <v>351.69236536193932</v>
      </c>
      <c r="K131">
        <f t="shared" si="19"/>
        <v>351.69236536193932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1.0674524570356589</v>
      </c>
      <c r="F132">
        <f t="shared" ref="F132:F150" si="25">E132*$O$3</f>
        <v>0.66955373812676255</v>
      </c>
      <c r="G132">
        <f t="shared" ref="G132:G150" si="26">(G131*EXP(-1/$O$6)+C132)</f>
        <v>4.8962948549346311E-2</v>
      </c>
      <c r="H132">
        <f t="shared" ref="H132:H150" si="27">G132*$O$4</f>
        <v>3.2990446663356508E-2</v>
      </c>
      <c r="I132" t="str">
        <f t="shared" ref="I132:I150" si="28">IF(ISBLANK(D132),"",($O$2+((E131*EXP(-1/$O$5))*$O$3)-((G131*EXP(-1/$O$6))*$O$4)))</f>
        <v/>
      </c>
      <c r="J132">
        <f t="shared" si="20"/>
        <v>351.6365632914634</v>
      </c>
      <c r="K132">
        <f t="shared" ref="K132:K150" si="29">IF(I132="",J132,I132)</f>
        <v>351.6365632914634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0.9791702363865451</v>
      </c>
      <c r="F133">
        <f t="shared" si="25"/>
        <v>0.61417919619175698</v>
      </c>
      <c r="G133">
        <f t="shared" si="26"/>
        <v>4.3011264520392466E-2</v>
      </c>
      <c r="H133">
        <f t="shared" si="27"/>
        <v>2.8980297758282571E-2</v>
      </c>
      <c r="I133" t="str">
        <f t="shared" si="28"/>
        <v/>
      </c>
      <c r="J133">
        <f t="shared" si="20"/>
        <v>351.58519889843348</v>
      </c>
      <c r="K133">
        <f t="shared" si="29"/>
        <v>351.58519889843348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0.89818927813218208</v>
      </c>
      <c r="F134">
        <f t="shared" si="25"/>
        <v>0.56338433131611709</v>
      </c>
      <c r="G134">
        <f t="shared" si="26"/>
        <v>3.7783036570575773E-2</v>
      </c>
      <c r="H134">
        <f t="shared" si="27"/>
        <v>2.5457601915149976E-2</v>
      </c>
      <c r="I134" t="str">
        <f t="shared" si="28"/>
        <v/>
      </c>
      <c r="J134">
        <f t="shared" si="20"/>
        <v>351.53792672940097</v>
      </c>
      <c r="K134">
        <f t="shared" si="29"/>
        <v>351.53792672940097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0.82390574118016136</v>
      </c>
      <c r="F135">
        <f t="shared" si="25"/>
        <v>0.51679038746439432</v>
      </c>
      <c r="G135">
        <f t="shared" si="26"/>
        <v>3.3190325102314386E-2</v>
      </c>
      <c r="H135">
        <f t="shared" si="27"/>
        <v>2.2363106848514822E-2</v>
      </c>
      <c r="I135" t="str">
        <f t="shared" si="28"/>
        <v/>
      </c>
      <c r="J135">
        <f t="shared" si="20"/>
        <v>351.49442728061587</v>
      </c>
      <c r="K135">
        <f t="shared" si="29"/>
        <v>351.49442728061587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0.75576572430397282</v>
      </c>
      <c r="F136">
        <f t="shared" si="25"/>
        <v>0.47404993310994936</v>
      </c>
      <c r="G136">
        <f t="shared" si="26"/>
        <v>2.9155880002911406E-2</v>
      </c>
      <c r="H136">
        <f t="shared" si="27"/>
        <v>1.9644762675799125E-2</v>
      </c>
      <c r="I136" t="str">
        <f t="shared" si="28"/>
        <v/>
      </c>
      <c r="J136">
        <f t="shared" si="20"/>
        <v>351.45440517043414</v>
      </c>
      <c r="K136">
        <f t="shared" si="29"/>
        <v>351.45440517043414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0.69326113593352157</v>
      </c>
      <c r="F137">
        <f t="shared" si="25"/>
        <v>0.43484427058355529</v>
      </c>
      <c r="G137">
        <f t="shared" si="26"/>
        <v>2.5611841285787633E-2</v>
      </c>
      <c r="H137">
        <f t="shared" si="27"/>
        <v>1.7256846430266905E-2</v>
      </c>
      <c r="I137" t="str">
        <f t="shared" si="28"/>
        <v/>
      </c>
      <c r="J137">
        <f t="shared" si="20"/>
        <v>351.41758742415328</v>
      </c>
      <c r="K137">
        <f t="shared" si="29"/>
        <v>351.41758742415328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0.63592590552906902</v>
      </c>
      <c r="F138">
        <f t="shared" si="25"/>
        <v>0.39888105967834309</v>
      </c>
      <c r="G138">
        <f t="shared" si="26"/>
        <v>2.2498597675078693E-2</v>
      </c>
      <c r="H138">
        <f t="shared" si="27"/>
        <v>1.5159192993697062E-2</v>
      </c>
      <c r="I138" t="str">
        <f t="shared" si="28"/>
        <v/>
      </c>
      <c r="J138">
        <f t="shared" si="20"/>
        <v>351.38372186668465</v>
      </c>
      <c r="K138">
        <f t="shared" si="29"/>
        <v>351.38372186668465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0.58333250828839978</v>
      </c>
      <c r="F139">
        <f t="shared" si="25"/>
        <v>0.36589213779130536</v>
      </c>
      <c r="G139">
        <f t="shared" si="26"/>
        <v>1.9763783934814032E-2</v>
      </c>
      <c r="H139">
        <f t="shared" si="27"/>
        <v>1.3316519512922375E-2</v>
      </c>
      <c r="I139" t="str">
        <f t="shared" si="28"/>
        <v/>
      </c>
      <c r="J139">
        <f t="shared" si="20"/>
        <v>351.35257561827842</v>
      </c>
      <c r="K139">
        <f t="shared" si="29"/>
        <v>351.35257561827842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0.53508877727341064</v>
      </c>
      <c r="F140">
        <f t="shared" si="25"/>
        <v>0.33563152034706734</v>
      </c>
      <c r="G140">
        <f t="shared" si="26"/>
        <v>1.7361400077600481E-2</v>
      </c>
      <c r="H140">
        <f t="shared" si="27"/>
        <v>1.1697831936817026E-2</v>
      </c>
      <c r="I140" t="str">
        <f t="shared" si="28"/>
        <v/>
      </c>
      <c r="J140">
        <f t="shared" si="20"/>
        <v>351.32393368841025</v>
      </c>
      <c r="K140">
        <f t="shared" si="29"/>
        <v>351.32393368841025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0.49083497918548535</v>
      </c>
      <c r="F141">
        <f t="shared" si="25"/>
        <v>0.30787356659392179</v>
      </c>
      <c r="G141">
        <f t="shared" si="26"/>
        <v>1.5251037637765096E-2</v>
      </c>
      <c r="H141">
        <f t="shared" si="27"/>
        <v>1.0275903691593534E-2</v>
      </c>
      <c r="I141" t="str">
        <f t="shared" si="28"/>
        <v/>
      </c>
      <c r="J141">
        <f t="shared" si="20"/>
        <v>351.29759766290232</v>
      </c>
      <c r="K141">
        <f t="shared" si="29"/>
        <v>351.29759766290232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0.45024113198493626</v>
      </c>
      <c r="F142">
        <f t="shared" si="25"/>
        <v>0.28241129709523788</v>
      </c>
      <c r="G142">
        <f t="shared" si="26"/>
        <v>1.3397199994752636E-2</v>
      </c>
      <c r="H142">
        <f t="shared" si="27"/>
        <v>9.0268177256475225E-3</v>
      </c>
      <c r="I142" t="str">
        <f t="shared" si="28"/>
        <v/>
      </c>
      <c r="J142">
        <f t="shared" si="20"/>
        <v>351.27338447936955</v>
      </c>
      <c r="K142">
        <f t="shared" si="29"/>
        <v>351.27338447936955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0.41300454435312461</v>
      </c>
      <c r="F143">
        <f t="shared" si="25"/>
        <v>0.25905485037048098</v>
      </c>
      <c r="G143">
        <f t="shared" si="26"/>
        <v>1.1768705314512748E-2</v>
      </c>
      <c r="H143">
        <f t="shared" si="27"/>
        <v>7.9295642210741937E-3</v>
      </c>
      <c r="I143" t="str">
        <f t="shared" si="28"/>
        <v/>
      </c>
      <c r="J143">
        <f t="shared" si="20"/>
        <v>351.25112528614943</v>
      </c>
      <c r="K143">
        <f t="shared" si="29"/>
        <v>351.25112528614943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0.37884755865005898</v>
      </c>
      <c r="F144">
        <f t="shared" si="25"/>
        <v>0.23763006717766286</v>
      </c>
      <c r="G144">
        <f t="shared" si="26"/>
        <v>1.033816206625927E-2</v>
      </c>
      <c r="H144">
        <f t="shared" si="27"/>
        <v>6.965687205302413E-3</v>
      </c>
      <c r="I144" t="str">
        <f t="shared" si="28"/>
        <v/>
      </c>
      <c r="J144">
        <f t="shared" si="20"/>
        <v>351.23066437997238</v>
      </c>
      <c r="K144">
        <f t="shared" si="29"/>
        <v>351.23066437997238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0.34751548053765141</v>
      </c>
      <c r="F145">
        <f t="shared" si="25"/>
        <v>0.21797719188080886</v>
      </c>
      <c r="G145">
        <f t="shared" si="26"/>
        <v>9.0815082927129202E-3</v>
      </c>
      <c r="H145">
        <f t="shared" si="27"/>
        <v>6.1189741187997818E-3</v>
      </c>
      <c r="I145" t="str">
        <f t="shared" si="28"/>
        <v/>
      </c>
      <c r="J145">
        <f t="shared" si="20"/>
        <v>351.21185821776203</v>
      </c>
      <c r="K145">
        <f t="shared" si="29"/>
        <v>351.21185821776203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0.31877467983069974</v>
      </c>
      <c r="F146">
        <f t="shared" si="25"/>
        <v>0.19994968121908302</v>
      </c>
      <c r="G146">
        <f t="shared" si="26"/>
        <v>7.9776068842820538E-3</v>
      </c>
      <c r="H146">
        <f t="shared" si="27"/>
        <v>5.3751831173297765E-3</v>
      </c>
      <c r="I146" t="str">
        <f t="shared" si="28"/>
        <v/>
      </c>
      <c r="J146">
        <f t="shared" si="20"/>
        <v>351.19457449810176</v>
      </c>
      <c r="K146">
        <f t="shared" si="29"/>
        <v>351.19457449810176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0.29241084841443615</v>
      </c>
      <c r="F147">
        <f t="shared" si="25"/>
        <v>0.18341311159506143</v>
      </c>
      <c r="G147">
        <f t="shared" si="26"/>
        <v>7.0078900496310156E-3</v>
      </c>
      <c r="H147">
        <f t="shared" si="27"/>
        <v>4.7218035219430306E-3</v>
      </c>
      <c r="I147" t="str">
        <f t="shared" si="28"/>
        <v/>
      </c>
      <c r="J147">
        <f t="shared" si="20"/>
        <v>351.17869130807316</v>
      </c>
      <c r="K147">
        <f t="shared" si="29"/>
        <v>351.17869130807316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0.26822740223866376</v>
      </c>
      <c r="F148">
        <f t="shared" si="25"/>
        <v>0.16824417673426056</v>
      </c>
      <c r="G148">
        <f t="shared" si="26"/>
        <v>6.1560470025764005E-3</v>
      </c>
      <c r="H148">
        <f t="shared" si="27"/>
        <v>4.1478453874347777E-3</v>
      </c>
      <c r="I148" t="str">
        <f t="shared" si="28"/>
        <v/>
      </c>
      <c r="J148">
        <f t="shared" si="20"/>
        <v>351.16409633134685</v>
      </c>
      <c r="K148">
        <f t="shared" si="29"/>
        <v>351.16409633134685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0.2460440154728199</v>
      </c>
      <c r="F149">
        <f t="shared" si="25"/>
        <v>0.15432976824188652</v>
      </c>
      <c r="G149">
        <f t="shared" si="26"/>
        <v>5.4077496121568373E-3</v>
      </c>
      <c r="H149">
        <f t="shared" si="27"/>
        <v>3.6436546497775977E-3</v>
      </c>
      <c r="I149" t="str">
        <f t="shared" si="28"/>
        <v/>
      </c>
      <c r="J149">
        <f t="shared" si="20"/>
        <v>351.15068611359214</v>
      </c>
      <c r="K149">
        <f t="shared" si="29"/>
        <v>351.15068611359214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0.22569527589177468</v>
      </c>
      <c r="F150">
        <f t="shared" si="25"/>
        <v>0.14156613220090292</v>
      </c>
      <c r="G150">
        <f t="shared" si="26"/>
        <v>4.7504114012682916E-3</v>
      </c>
      <c r="H150">
        <f t="shared" si="27"/>
        <v>3.2007507432808497E-3</v>
      </c>
      <c r="I150" t="str">
        <f t="shared" si="28"/>
        <v/>
      </c>
      <c r="J150">
        <f t="shared" si="20"/>
        <v>351.13836538145762</v>
      </c>
      <c r="K150">
        <f t="shared" si="29"/>
        <v>351.13836538145762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871.55315225301433</v>
      </c>
      <c r="S2">
        <f>SQRT(R2/10)</f>
        <v>9.3357011105380536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0.66983616196011531</v>
      </c>
      <c r="Q3" t="s">
        <v>20</v>
      </c>
      <c r="R3">
        <f>RSQ(D2:D100,I2:I100)</f>
        <v>0.84858694388092082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0.68396757320408497</v>
      </c>
      <c r="Q4" t="s">
        <v>21</v>
      </c>
      <c r="R4">
        <f>1-((1-$R$3)*($Y$3-1))/(Y3-Y4-1)</f>
        <v>0.69717388776184164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405</v>
      </c>
      <c r="D5" s="4"/>
      <c r="E5">
        <f t="shared" si="4"/>
        <v>405</v>
      </c>
      <c r="F5">
        <f t="shared" si="5"/>
        <v>271.2836455938467</v>
      </c>
      <c r="G5">
        <f t="shared" si="6"/>
        <v>405</v>
      </c>
      <c r="H5">
        <f t="shared" si="7"/>
        <v>277.00686714765442</v>
      </c>
      <c r="I5" t="str">
        <f t="shared" si="8"/>
        <v/>
      </c>
      <c r="J5">
        <f t="shared" si="0"/>
        <v>345.27677844619228</v>
      </c>
      <c r="K5">
        <f t="shared" si="9"/>
        <v>345.27677844619228</v>
      </c>
      <c r="L5" t="str">
        <f t="shared" si="1"/>
        <v/>
      </c>
      <c r="M5" t="str">
        <f t="shared" si="2"/>
        <v/>
      </c>
      <c r="N5" s="2" t="s">
        <v>14</v>
      </c>
      <c r="O5" s="6">
        <v>9.4702264894113917</v>
      </c>
      <c r="Q5" s="2" t="s">
        <v>22</v>
      </c>
      <c r="R5">
        <f>LARGE(L2:L150,1)/LARGE(D2:D100,1)*100</f>
        <v>3.3807831458058222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364.41487010291075</v>
      </c>
      <c r="F6">
        <f t="shared" si="5"/>
        <v>244.09825795092772</v>
      </c>
      <c r="G6">
        <f t="shared" si="6"/>
        <v>360.0813750673625</v>
      </c>
      <c r="H6">
        <f t="shared" si="7"/>
        <v>246.28398426081384</v>
      </c>
      <c r="I6" t="str">
        <f t="shared" si="8"/>
        <v/>
      </c>
      <c r="J6">
        <f t="shared" si="0"/>
        <v>348.81427369011391</v>
      </c>
      <c r="K6">
        <f t="shared" si="9"/>
        <v>348.81427369011391</v>
      </c>
      <c r="L6" t="str">
        <f t="shared" si="1"/>
        <v/>
      </c>
      <c r="M6" t="str">
        <f t="shared" si="2"/>
        <v/>
      </c>
      <c r="N6" s="2" t="s">
        <v>15</v>
      </c>
      <c r="O6" s="6">
        <v>8.5065103348271141</v>
      </c>
      <c r="Q6" s="2" t="s">
        <v>45</v>
      </c>
      <c r="R6">
        <f>AVERAGE(M2:M150)</f>
        <v>2.0856564343189619</v>
      </c>
      <c r="S6">
        <f>_xlfn.STDEV.P(M2:M150)</f>
        <v>1.000602774263647</v>
      </c>
    </row>
    <row r="7" spans="1:25">
      <c r="A7">
        <f t="shared" si="3"/>
        <v>5</v>
      </c>
      <c r="B7" s="14">
        <f>Edwards!B7</f>
        <v>43383</v>
      </c>
      <c r="C7">
        <v>315</v>
      </c>
      <c r="D7" s="4"/>
      <c r="E7">
        <f t="shared" si="4"/>
        <v>642.89678407931194</v>
      </c>
      <c r="F7">
        <f t="shared" si="5"/>
        <v>430.63551438418727</v>
      </c>
      <c r="G7">
        <f t="shared" si="6"/>
        <v>635.14468313679652</v>
      </c>
      <c r="H7">
        <f t="shared" si="7"/>
        <v>434.41836755855223</v>
      </c>
      <c r="I7" t="str">
        <f t="shared" si="8"/>
        <v/>
      </c>
      <c r="J7">
        <f t="shared" si="0"/>
        <v>347.21714682563498</v>
      </c>
      <c r="K7">
        <f t="shared" si="9"/>
        <v>347.21714682563498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578.47197051812725</v>
      </c>
      <c r="F8">
        <f t="shared" si="5"/>
        <v>387.48144453336732</v>
      </c>
      <c r="G8">
        <f t="shared" si="6"/>
        <v>564.70066881635046</v>
      </c>
      <c r="H8">
        <f t="shared" si="7"/>
        <v>386.23694603704291</v>
      </c>
      <c r="I8" t="str">
        <f t="shared" si="8"/>
        <v/>
      </c>
      <c r="J8">
        <f t="shared" si="0"/>
        <v>352.24449849632435</v>
      </c>
      <c r="K8">
        <f t="shared" si="9"/>
        <v>352.24449849632435</v>
      </c>
      <c r="L8" t="str">
        <f t="shared" si="1"/>
        <v/>
      </c>
      <c r="M8" t="str">
        <f t="shared" si="2"/>
        <v/>
      </c>
      <c r="O8">
        <f>1.1*O3</f>
        <v>0.73681977815612687</v>
      </c>
    </row>
    <row r="9" spans="1:25">
      <c r="A9">
        <f t="shared" si="3"/>
        <v>7</v>
      </c>
      <c r="B9" s="14">
        <f>Edwards!B9</f>
        <v>43385</v>
      </c>
      <c r="C9">
        <f>34+405</f>
        <v>439</v>
      </c>
      <c r="D9" s="4">
        <v>360</v>
      </c>
      <c r="E9">
        <f t="shared" si="4"/>
        <v>959.50318023342754</v>
      </c>
      <c r="F9">
        <f t="shared" si="5"/>
        <v>642.70992763608388</v>
      </c>
      <c r="G9">
        <f t="shared" si="6"/>
        <v>941.06961315765625</v>
      </c>
      <c r="H9">
        <f t="shared" si="7"/>
        <v>643.66109952754914</v>
      </c>
      <c r="I9">
        <f t="shared" si="8"/>
        <v>356.25251764463735</v>
      </c>
      <c r="J9">
        <f t="shared" si="0"/>
        <v>350.04882810853474</v>
      </c>
      <c r="K9">
        <f t="shared" si="9"/>
        <v>356.25251764463735</v>
      </c>
      <c r="L9">
        <f t="shared" si="1"/>
        <v>-3.7474823553626493</v>
      </c>
      <c r="M9">
        <f t="shared" si="2"/>
        <v>1.0409673209340693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863.35117725455382</v>
      </c>
      <c r="F10">
        <f t="shared" si="5"/>
        <v>578.30383899593755</v>
      </c>
      <c r="G10">
        <f t="shared" si="6"/>
        <v>836.69540824671549</v>
      </c>
      <c r="H10">
        <f t="shared" si="7"/>
        <v>572.27252788950716</v>
      </c>
      <c r="I10" t="str">
        <f t="shared" si="8"/>
        <v/>
      </c>
      <c r="J10">
        <f t="shared" si="0"/>
        <v>357.03131110643039</v>
      </c>
      <c r="K10">
        <f t="shared" si="9"/>
        <v>357.03131110643039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776.83458546274892</v>
      </c>
      <c r="F11">
        <f t="shared" si="5"/>
        <v>520.35189720424489</v>
      </c>
      <c r="G11">
        <f t="shared" si="6"/>
        <v>743.89736571364335</v>
      </c>
      <c r="H11">
        <f t="shared" si="7"/>
        <v>508.8016759400723</v>
      </c>
      <c r="I11" t="str">
        <f t="shared" si="8"/>
        <v/>
      </c>
      <c r="J11">
        <f t="shared" si="0"/>
        <v>362.55022126417259</v>
      </c>
      <c r="K11">
        <f t="shared" si="9"/>
        <v>362.55022126417259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360</v>
      </c>
      <c r="D12" s="4"/>
      <c r="E12">
        <f t="shared" si="4"/>
        <v>1058.987838402114</v>
      </c>
      <c r="F12">
        <f t="shared" si="5"/>
        <v>709.34834923771086</v>
      </c>
      <c r="G12">
        <f t="shared" si="6"/>
        <v>1021.3915712473021</v>
      </c>
      <c r="H12">
        <f t="shared" si="7"/>
        <v>698.59871427712449</v>
      </c>
      <c r="I12" t="str">
        <f t="shared" si="8"/>
        <v/>
      </c>
      <c r="J12">
        <f t="shared" si="0"/>
        <v>361.74963496058638</v>
      </c>
      <c r="K12">
        <f t="shared" si="9"/>
        <v>361.74963496058638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952.86645820214483</v>
      </c>
      <c r="F13">
        <f t="shared" si="5"/>
        <v>638.26441122265328</v>
      </c>
      <c r="G13">
        <f t="shared" si="6"/>
        <v>908.10884310356175</v>
      </c>
      <c r="H13">
        <f t="shared" si="7"/>
        <v>621.11700162271234</v>
      </c>
      <c r="I13" t="str">
        <f t="shared" si="8"/>
        <v/>
      </c>
      <c r="J13">
        <f t="shared" si="0"/>
        <v>368.14740959994094</v>
      </c>
      <c r="K13">
        <f t="shared" si="9"/>
        <v>368.14740959994094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1172.3795224472969</v>
      </c>
      <c r="F14">
        <f t="shared" si="5"/>
        <v>785.3021996767302</v>
      </c>
      <c r="G14">
        <f t="shared" si="6"/>
        <v>1122.3903232976845</v>
      </c>
      <c r="H14">
        <f t="shared" si="7"/>
        <v>767.67858561366563</v>
      </c>
      <c r="I14" t="str">
        <f t="shared" si="8"/>
        <v/>
      </c>
      <c r="J14">
        <f t="shared" si="0"/>
        <v>368.62361406306457</v>
      </c>
      <c r="K14">
        <f t="shared" si="9"/>
        <v>368.62361406306457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1054.8951392196154</v>
      </c>
      <c r="F15">
        <f t="shared" si="5"/>
        <v>706.60691132524869</v>
      </c>
      <c r="G15">
        <f t="shared" si="6"/>
        <v>997.90580487736247</v>
      </c>
      <c r="H15">
        <f t="shared" si="7"/>
        <v>682.53521164823871</v>
      </c>
      <c r="I15" t="str">
        <f t="shared" si="8"/>
        <v/>
      </c>
      <c r="J15">
        <f t="shared" si="0"/>
        <v>375.07169967701009</v>
      </c>
      <c r="K15">
        <f t="shared" si="9"/>
        <v>375.07169967701009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37+360</f>
        <v>397</v>
      </c>
      <c r="D16" s="4">
        <v>392</v>
      </c>
      <c r="E16">
        <f t="shared" si="4"/>
        <v>1346.1838892121189</v>
      </c>
      <c r="F16">
        <f t="shared" si="5"/>
        <v>901.72264964238673</v>
      </c>
      <c r="G16">
        <f t="shared" si="6"/>
        <v>1284.2278874270219</v>
      </c>
      <c r="H16">
        <f t="shared" si="7"/>
        <v>878.37023160446893</v>
      </c>
      <c r="I16">
        <f t="shared" si="8"/>
        <v>379.96258830177374</v>
      </c>
      <c r="J16">
        <f t="shared" si="0"/>
        <v>374.35241803791791</v>
      </c>
      <c r="K16">
        <f t="shared" si="9"/>
        <v>379.96258830177374</v>
      </c>
      <c r="L16">
        <f t="shared" si="1"/>
        <v>-12.037411698226265</v>
      </c>
      <c r="M16">
        <f t="shared" si="2"/>
        <v>3.0707682903638434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1211.2825361033717</v>
      </c>
      <c r="F17">
        <f t="shared" si="5"/>
        <v>811.36084503279733</v>
      </c>
      <c r="G17">
        <f t="shared" si="6"/>
        <v>1141.7939348261139</v>
      </c>
      <c r="H17">
        <f t="shared" si="7"/>
        <v>780.95002670216024</v>
      </c>
      <c r="I17" t="str">
        <f t="shared" si="8"/>
        <v/>
      </c>
      <c r="J17">
        <f t="shared" si="0"/>
        <v>381.4108183306372</v>
      </c>
      <c r="K17">
        <f t="shared" si="9"/>
        <v>381.4108183306372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1089.8996742025545</v>
      </c>
      <c r="F18">
        <f t="shared" si="5"/>
        <v>730.05421468941915</v>
      </c>
      <c r="G18">
        <f t="shared" si="6"/>
        <v>1015.1573582611397</v>
      </c>
      <c r="H18">
        <f t="shared" si="7"/>
        <v>694.33471475014164</v>
      </c>
      <c r="I18" t="str">
        <f t="shared" si="8"/>
        <v/>
      </c>
      <c r="J18">
        <f t="shared" si="0"/>
        <v>386.7194999392774</v>
      </c>
      <c r="K18">
        <f t="shared" si="9"/>
        <v>386.7194999392774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270</v>
      </c>
      <c r="D19" s="4"/>
      <c r="E19">
        <f t="shared" si="4"/>
        <v>1250.6806128388362</v>
      </c>
      <c r="F19">
        <f t="shared" si="5"/>
        <v>837.75110154189088</v>
      </c>
      <c r="G19">
        <f t="shared" si="6"/>
        <v>1172.5660678331417</v>
      </c>
      <c r="H19">
        <f t="shared" si="7"/>
        <v>801.99716783729036</v>
      </c>
      <c r="I19" t="str">
        <f t="shared" si="8"/>
        <v/>
      </c>
      <c r="J19">
        <f t="shared" si="0"/>
        <v>386.75393370460051</v>
      </c>
      <c r="K19">
        <f t="shared" si="9"/>
        <v>386.75393370460051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1125.349661896033</v>
      </c>
      <c r="F20">
        <f t="shared" si="5"/>
        <v>753.79989838755216</v>
      </c>
      <c r="G20">
        <f t="shared" si="6"/>
        <v>1042.5165483029332</v>
      </c>
      <c r="H20">
        <f t="shared" si="7"/>
        <v>713.04751356785641</v>
      </c>
      <c r="I20" t="str">
        <f t="shared" si="8"/>
        <v/>
      </c>
      <c r="J20">
        <f t="shared" si="0"/>
        <v>391.75238481969586</v>
      </c>
      <c r="K20">
        <f t="shared" si="9"/>
        <v>391.75238481969586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270</v>
      </c>
      <c r="D21" s="4"/>
      <c r="E21">
        <f t="shared" si="4"/>
        <v>1282.5781502720924</v>
      </c>
      <c r="F21">
        <f t="shared" si="5"/>
        <v>859.11722559216241</v>
      </c>
      <c r="G21">
        <f t="shared" si="6"/>
        <v>1196.8908450454337</v>
      </c>
      <c r="H21">
        <f t="shared" si="7"/>
        <v>818.63452667591184</v>
      </c>
      <c r="I21" t="str">
        <f t="shared" si="8"/>
        <v/>
      </c>
      <c r="J21">
        <f t="shared" si="0"/>
        <v>391.48269891625057</v>
      </c>
      <c r="K21">
        <f t="shared" si="9"/>
        <v>391.48269891625057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1154.0507408104597</v>
      </c>
      <c r="F22">
        <f t="shared" si="5"/>
        <v>773.02491893170611</v>
      </c>
      <c r="G22">
        <f t="shared" si="6"/>
        <v>1064.1434599740674</v>
      </c>
      <c r="H22">
        <f t="shared" si="7"/>
        <v>727.83961985946121</v>
      </c>
      <c r="I22" t="str">
        <f t="shared" si="8"/>
        <v/>
      </c>
      <c r="J22">
        <f t="shared" si="0"/>
        <v>396.18529907224479</v>
      </c>
      <c r="K22">
        <f t="shared" si="9"/>
        <v>396.18529907224479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36+450</f>
        <v>486</v>
      </c>
      <c r="D23" s="4">
        <v>408</v>
      </c>
      <c r="E23">
        <f t="shared" si="4"/>
        <v>1524.4030884064484</v>
      </c>
      <c r="F23">
        <f t="shared" si="5"/>
        <v>1021.1003140183218</v>
      </c>
      <c r="G23">
        <f t="shared" si="6"/>
        <v>1432.1191119417358</v>
      </c>
      <c r="H23">
        <f t="shared" si="7"/>
        <v>979.52303353397838</v>
      </c>
      <c r="I23">
        <f t="shared" si="8"/>
        <v>399.44514634891254</v>
      </c>
      <c r="J23">
        <f t="shared" si="0"/>
        <v>392.57728048434342</v>
      </c>
      <c r="K23">
        <f t="shared" si="9"/>
        <v>399.44514634891254</v>
      </c>
      <c r="L23">
        <f t="shared" si="1"/>
        <v>-8.5548536510874555</v>
      </c>
      <c r="M23">
        <f t="shared" si="2"/>
        <v>2.09677785565869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1371.6423541879308</v>
      </c>
      <c r="F24">
        <f t="shared" si="5"/>
        <v>918.77565011118065</v>
      </c>
      <c r="G24">
        <f t="shared" si="6"/>
        <v>1273.2825162672352</v>
      </c>
      <c r="H24">
        <f t="shared" si="7"/>
        <v>870.88395265449174</v>
      </c>
      <c r="I24" t="str">
        <f t="shared" si="8"/>
        <v/>
      </c>
      <c r="J24">
        <f t="shared" si="0"/>
        <v>398.89169745668903</v>
      </c>
      <c r="K24">
        <f t="shared" si="9"/>
        <v>398.89169745668903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1234.1898032815939</v>
      </c>
      <c r="F25">
        <f t="shared" si="5"/>
        <v>826.70496096045258</v>
      </c>
      <c r="G25">
        <f t="shared" si="6"/>
        <v>1132.062516806759</v>
      </c>
      <c r="H25">
        <f t="shared" si="7"/>
        <v>774.29405233562761</v>
      </c>
      <c r="I25" t="str">
        <f t="shared" si="8"/>
        <v/>
      </c>
      <c r="J25">
        <f t="shared" si="0"/>
        <v>403.41090862482497</v>
      </c>
      <c r="K25">
        <f t="shared" si="9"/>
        <v>403.41090862482497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315</v>
      </c>
      <c r="D26" s="4"/>
      <c r="E26">
        <f t="shared" si="4"/>
        <v>1425.5113996177754</v>
      </c>
      <c r="F26">
        <f t="shared" si="5"/>
        <v>954.85908475036285</v>
      </c>
      <c r="G26">
        <f t="shared" si="6"/>
        <v>1321.5052536148073</v>
      </c>
      <c r="H26">
        <f t="shared" si="7"/>
        <v>903.86674129136861</v>
      </c>
      <c r="I26" t="str">
        <f t="shared" si="8"/>
        <v/>
      </c>
      <c r="J26">
        <f t="shared" si="0"/>
        <v>401.99234345899424</v>
      </c>
      <c r="K26">
        <f t="shared" si="9"/>
        <v>401.99234345899424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1282.6606210418029</v>
      </c>
      <c r="F27">
        <f t="shared" si="5"/>
        <v>859.17246749601918</v>
      </c>
      <c r="G27">
        <f t="shared" si="6"/>
        <v>1174.9368614329962</v>
      </c>
      <c r="H27">
        <f t="shared" si="7"/>
        <v>803.61871378235071</v>
      </c>
      <c r="I27" t="str">
        <f t="shared" si="8"/>
        <v/>
      </c>
      <c r="J27">
        <f t="shared" si="0"/>
        <v>406.55375371366847</v>
      </c>
      <c r="K27">
        <f t="shared" si="9"/>
        <v>406.55375371366847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315</v>
      </c>
      <c r="D28" s="4"/>
      <c r="E28">
        <f t="shared" si="4"/>
        <v>1469.1249471680678</v>
      </c>
      <c r="F28">
        <f t="shared" si="5"/>
        <v>984.07301605091573</v>
      </c>
      <c r="G28">
        <f t="shared" si="6"/>
        <v>1359.6243967459864</v>
      </c>
      <c r="H28">
        <f t="shared" si="7"/>
        <v>929.93899911142034</v>
      </c>
      <c r="I28" t="str">
        <f t="shared" si="8"/>
        <v/>
      </c>
      <c r="J28">
        <f t="shared" si="0"/>
        <v>405.13401693949527</v>
      </c>
      <c r="K28">
        <f t="shared" si="9"/>
        <v>405.13401693949527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1321.9036463881409</v>
      </c>
      <c r="F29">
        <f t="shared" si="5"/>
        <v>885.4588649777138</v>
      </c>
      <c r="G29">
        <f t="shared" si="6"/>
        <v>1208.8282033467358</v>
      </c>
      <c r="H29">
        <f t="shared" si="7"/>
        <v>826.79929266372108</v>
      </c>
      <c r="I29" t="str">
        <f t="shared" si="8"/>
        <v/>
      </c>
      <c r="J29">
        <f t="shared" si="0"/>
        <v>409.65957231399273</v>
      </c>
      <c r="K29">
        <f t="shared" si="9"/>
        <v>409.65957231399273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36+405</f>
        <v>441</v>
      </c>
      <c r="D30" s="4">
        <v>412</v>
      </c>
      <c r="E30">
        <f t="shared" si="4"/>
        <v>1630.4354212027124</v>
      </c>
      <c r="F30">
        <f t="shared" si="5"/>
        <v>1092.1246048622488</v>
      </c>
      <c r="G30">
        <f t="shared" si="6"/>
        <v>1515.7568436575357</v>
      </c>
      <c r="H30">
        <f t="shared" si="7"/>
        <v>1036.7285299239284</v>
      </c>
      <c r="I30">
        <f t="shared" si="8"/>
        <v>412.62802729691134</v>
      </c>
      <c r="J30">
        <f t="shared" si="0"/>
        <v>406.39607493832045</v>
      </c>
      <c r="K30">
        <f t="shared" si="9"/>
        <v>412.62802729691134</v>
      </c>
      <c r="L30">
        <f t="shared" si="1"/>
        <v>0.62802729691134118</v>
      </c>
      <c r="M30">
        <f t="shared" si="2"/>
        <v>0.15243380992993719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1467.0491659969657</v>
      </c>
      <c r="F31">
        <f t="shared" si="5"/>
        <v>982.68258275819562</v>
      </c>
      <c r="G31">
        <f t="shared" si="6"/>
        <v>1347.6439716838781</v>
      </c>
      <c r="H31">
        <f t="shared" si="7"/>
        <v>921.74477685573675</v>
      </c>
      <c r="I31" t="str">
        <f t="shared" si="8"/>
        <v/>
      </c>
      <c r="J31">
        <f t="shared" si="0"/>
        <v>411.93780590245888</v>
      </c>
      <c r="K31">
        <f t="shared" si="9"/>
        <v>411.93780590245888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1320.0358796576984</v>
      </c>
      <c r="F32">
        <f t="shared" si="5"/>
        <v>884.20776727955729</v>
      </c>
      <c r="G32">
        <f t="shared" si="6"/>
        <v>1198.1765294448705</v>
      </c>
      <c r="H32">
        <f t="shared" si="7"/>
        <v>819.513893114501</v>
      </c>
      <c r="I32" t="str">
        <f t="shared" si="8"/>
        <v/>
      </c>
      <c r="J32">
        <f t="shared" si="0"/>
        <v>415.69387416505617</v>
      </c>
      <c r="K32">
        <f t="shared" si="9"/>
        <v>415.69387416505617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360</v>
      </c>
      <c r="D33" s="4"/>
      <c r="E33">
        <f t="shared" si="4"/>
        <v>1547.7548237447943</v>
      </c>
      <c r="F33">
        <f t="shared" si="5"/>
        <v>1036.7421507924678</v>
      </c>
      <c r="G33">
        <f t="shared" si="6"/>
        <v>1425.2865488788868</v>
      </c>
      <c r="H33">
        <f t="shared" si="7"/>
        <v>974.84978195711767</v>
      </c>
      <c r="I33" t="str">
        <f t="shared" si="8"/>
        <v/>
      </c>
      <c r="J33">
        <f t="shared" si="0"/>
        <v>412.89236883535011</v>
      </c>
      <c r="K33">
        <f t="shared" si="9"/>
        <v>412.89236883535011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1392.6540075212661</v>
      </c>
      <c r="F34">
        <f t="shared" si="5"/>
        <v>932.85001533641844</v>
      </c>
      <c r="G34">
        <f t="shared" si="6"/>
        <v>1267.20775403784</v>
      </c>
      <c r="H34">
        <f t="shared" si="7"/>
        <v>866.72901227466048</v>
      </c>
      <c r="I34" t="str">
        <f t="shared" si="8"/>
        <v/>
      </c>
      <c r="J34">
        <f t="shared" si="0"/>
        <v>417.12100306175796</v>
      </c>
      <c r="K34">
        <f t="shared" si="9"/>
        <v>417.12100306175796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0</v>
      </c>
      <c r="D35" s="4"/>
      <c r="E35">
        <f t="shared" si="4"/>
        <v>1253.0958746892848</v>
      </c>
      <c r="F35">
        <f t="shared" si="5"/>
        <v>839.36893126992413</v>
      </c>
      <c r="G35">
        <f t="shared" si="6"/>
        <v>1126.6615075801717</v>
      </c>
      <c r="H35">
        <f t="shared" si="7"/>
        <v>770.59993716206577</v>
      </c>
      <c r="I35" t="str">
        <f t="shared" si="8"/>
        <v/>
      </c>
      <c r="J35">
        <f t="shared" si="0"/>
        <v>419.76899410785836</v>
      </c>
      <c r="K35">
        <f t="shared" si="9"/>
        <v>419.76899410785836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1127.522889879973</v>
      </c>
      <c r="F36">
        <f t="shared" si="5"/>
        <v>755.25560507937882</v>
      </c>
      <c r="G36">
        <f t="shared" si="6"/>
        <v>1001.7032713208295</v>
      </c>
      <c r="H36">
        <f t="shared" si="7"/>
        <v>685.13255555590081</v>
      </c>
      <c r="I36" t="str">
        <f t="shared" si="8"/>
        <v/>
      </c>
      <c r="J36">
        <f t="shared" si="0"/>
        <v>421.1230495234779</v>
      </c>
      <c r="K36">
        <f t="shared" si="9"/>
        <v>421.1230495234779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41+450</f>
        <v>491</v>
      </c>
      <c r="D37" s="4"/>
      <c r="E37">
        <f t="shared" si="4"/>
        <v>1505.5335986510345</v>
      </c>
      <c r="F37">
        <f t="shared" si="5"/>
        <v>1008.4608474224095</v>
      </c>
      <c r="G37">
        <f t="shared" si="6"/>
        <v>1381.6041761646411</v>
      </c>
      <c r="H37">
        <f t="shared" si="7"/>
        <v>944.97245549995864</v>
      </c>
      <c r="I37" t="str">
        <f t="shared" si="8"/>
        <v/>
      </c>
      <c r="J37">
        <f t="shared" si="0"/>
        <v>414.488391922451</v>
      </c>
      <c r="K37">
        <f t="shared" si="9"/>
        <v>414.488391922451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1354.6637797234187</v>
      </c>
      <c r="F38">
        <f t="shared" si="5"/>
        <v>907.40278695631787</v>
      </c>
      <c r="G38">
        <f t="shared" si="6"/>
        <v>1228.370201363394</v>
      </c>
      <c r="H38">
        <f t="shared" si="7"/>
        <v>840.16538562273377</v>
      </c>
      <c r="I38" t="str">
        <f t="shared" si="8"/>
        <v/>
      </c>
      <c r="J38">
        <f t="shared" si="0"/>
        <v>418.2374013335841</v>
      </c>
      <c r="K38">
        <f t="shared" si="9"/>
        <v>418.2374013335841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1218.9126551136487</v>
      </c>
      <c r="F39">
        <f t="shared" si="5"/>
        <v>816.47177466594019</v>
      </c>
      <c r="G39">
        <f t="shared" si="6"/>
        <v>1092.1314350585283</v>
      </c>
      <c r="H39">
        <f t="shared" si="7"/>
        <v>746.98248725687631</v>
      </c>
      <c r="I39" t="str">
        <f t="shared" si="8"/>
        <v/>
      </c>
      <c r="J39">
        <f t="shared" si="0"/>
        <v>420.48928740906399</v>
      </c>
      <c r="K39">
        <f t="shared" si="9"/>
        <v>420.48928740906399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270</v>
      </c>
      <c r="D40" s="4"/>
      <c r="E40">
        <f t="shared" si="4"/>
        <v>1366.7651774815663</v>
      </c>
      <c r="F40">
        <f t="shared" si="5"/>
        <v>915.50874078498816</v>
      </c>
      <c r="G40">
        <f t="shared" si="6"/>
        <v>1241.0029355312761</v>
      </c>
      <c r="H40">
        <f t="shared" si="7"/>
        <v>848.80576615447239</v>
      </c>
      <c r="I40" t="str">
        <f t="shared" si="8"/>
        <v/>
      </c>
      <c r="J40">
        <f t="shared" si="0"/>
        <v>417.70297463051588</v>
      </c>
      <c r="K40">
        <f t="shared" si="9"/>
        <v>417.70297463051588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1229.801369415128</v>
      </c>
      <c r="F41">
        <f t="shared" si="5"/>
        <v>823.76542926232321</v>
      </c>
      <c r="G41">
        <f t="shared" si="6"/>
        <v>1103.3630703425563</v>
      </c>
      <c r="H41">
        <f t="shared" si="7"/>
        <v>754.66456158520634</v>
      </c>
      <c r="I41" t="str">
        <f t="shared" si="8"/>
        <v/>
      </c>
      <c r="J41">
        <f t="shared" si="0"/>
        <v>420.10086767711698</v>
      </c>
      <c r="K41">
        <f t="shared" si="9"/>
        <v>420.10086767711698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270</v>
      </c>
      <c r="D42" s="4"/>
      <c r="E42">
        <f t="shared" si="4"/>
        <v>1376.562731574804</v>
      </c>
      <c r="F42">
        <f t="shared" si="5"/>
        <v>922.0714968153992</v>
      </c>
      <c r="G42">
        <f t="shared" si="6"/>
        <v>1250.9888680678882</v>
      </c>
      <c r="H42">
        <f t="shared" si="7"/>
        <v>855.63582019771877</v>
      </c>
      <c r="I42" t="str">
        <f t="shared" si="8"/>
        <v/>
      </c>
      <c r="J42">
        <f t="shared" si="0"/>
        <v>417.43567661768054</v>
      </c>
      <c r="K42">
        <f t="shared" si="9"/>
        <v>417.43567661768054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1238.6171086798524</v>
      </c>
      <c r="F43">
        <f t="shared" si="5"/>
        <v>829.67053021624736</v>
      </c>
      <c r="G43">
        <f t="shared" si="6"/>
        <v>1112.2414612539471</v>
      </c>
      <c r="H43">
        <f t="shared" si="7"/>
        <v>760.73709307082754</v>
      </c>
      <c r="I43" t="str">
        <f t="shared" si="8"/>
        <v/>
      </c>
      <c r="J43">
        <f t="shared" si="0"/>
        <v>419.9334371454197</v>
      </c>
      <c r="K43">
        <f t="shared" si="9"/>
        <v>419.9334371454197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40+450</f>
        <v>490</v>
      </c>
      <c r="D44" s="4">
        <v>407</v>
      </c>
      <c r="E44">
        <f t="shared" si="4"/>
        <v>1604.4950438686701</v>
      </c>
      <c r="F44">
        <f t="shared" si="5"/>
        <v>1074.7488020690168</v>
      </c>
      <c r="G44">
        <f t="shared" si="6"/>
        <v>1478.8825550006268</v>
      </c>
      <c r="H44">
        <f t="shared" si="7"/>
        <v>1011.5077121976354</v>
      </c>
      <c r="I44">
        <f t="shared" si="8"/>
        <v>421.16548138092639</v>
      </c>
      <c r="J44">
        <f t="shared" si="0"/>
        <v>414.2410898713814</v>
      </c>
      <c r="K44">
        <f t="shared" si="9"/>
        <v>421.16548138092639</v>
      </c>
      <c r="L44">
        <f t="shared" si="1"/>
        <v>14.165481380926394</v>
      </c>
      <c r="M44">
        <f t="shared" si="2"/>
        <v>3.4804622557558709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1443.7082789930014</v>
      </c>
      <c r="F45">
        <f t="shared" si="5"/>
        <v>967.04801259071542</v>
      </c>
      <c r="G45">
        <f t="shared" si="6"/>
        <v>1314.8594172043458</v>
      </c>
      <c r="H45">
        <f t="shared" si="7"/>
        <v>899.32120468979394</v>
      </c>
      <c r="I45" t="str">
        <f t="shared" si="8"/>
        <v/>
      </c>
      <c r="J45">
        <f t="shared" si="0"/>
        <v>418.72680790092147</v>
      </c>
      <c r="K45">
        <f t="shared" si="9"/>
        <v>418.72680790092147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1299.0339875450161</v>
      </c>
      <c r="F46">
        <f t="shared" si="5"/>
        <v>870.13994047289782</v>
      </c>
      <c r="G46">
        <f t="shared" si="6"/>
        <v>1169.0281159684241</v>
      </c>
      <c r="H46">
        <f t="shared" si="7"/>
        <v>799.57732348626666</v>
      </c>
      <c r="I46" t="str">
        <f t="shared" si="8"/>
        <v/>
      </c>
      <c r="J46">
        <f t="shared" si="0"/>
        <v>421.56261698663104</v>
      </c>
      <c r="K46">
        <f t="shared" si="9"/>
        <v>421.56261698663104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225</v>
      </c>
      <c r="D47" s="4"/>
      <c r="E47">
        <f t="shared" si="4"/>
        <v>1393.8575353839092</v>
      </c>
      <c r="F47">
        <f t="shared" si="5"/>
        <v>933.65618182074331</v>
      </c>
      <c r="G47">
        <f t="shared" si="6"/>
        <v>1264.3709913341193</v>
      </c>
      <c r="H47">
        <f t="shared" si="7"/>
        <v>864.78875857244066</v>
      </c>
      <c r="I47" t="str">
        <f t="shared" si="8"/>
        <v/>
      </c>
      <c r="J47">
        <f t="shared" si="0"/>
        <v>419.86742324830266</v>
      </c>
      <c r="K47">
        <f t="shared" si="9"/>
        <v>419.86742324830266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1254.1787967873843</v>
      </c>
      <c r="F48">
        <f t="shared" si="5"/>
        <v>840.09431165181684</v>
      </c>
      <c r="G48">
        <f t="shared" si="6"/>
        <v>1124.1393707527752</v>
      </c>
      <c r="H48">
        <f t="shared" si="7"/>
        <v>768.87487735694276</v>
      </c>
      <c r="I48" t="str">
        <f t="shared" si="8"/>
        <v/>
      </c>
      <c r="J48">
        <f t="shared" si="0"/>
        <v>422.21943429487419</v>
      </c>
      <c r="K48">
        <f t="shared" si="9"/>
        <v>422.21943429487419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315</v>
      </c>
      <c r="D49" s="4"/>
      <c r="E49">
        <f t="shared" si="4"/>
        <v>1443.4972921409867</v>
      </c>
      <c r="F49">
        <f t="shared" si="5"/>
        <v>966.9066859675379</v>
      </c>
      <c r="G49">
        <f t="shared" si="6"/>
        <v>1314.4608651556023</v>
      </c>
      <c r="H49">
        <f t="shared" si="7"/>
        <v>899.04860801221923</v>
      </c>
      <c r="I49" t="str">
        <f t="shared" si="8"/>
        <v/>
      </c>
      <c r="J49">
        <f t="shared" si="0"/>
        <v>418.85807795531866</v>
      </c>
      <c r="K49">
        <f t="shared" si="9"/>
        <v>418.85807795531866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1298.8441437270644</v>
      </c>
      <c r="F50">
        <f t="shared" si="5"/>
        <v>870.0127762185092</v>
      </c>
      <c r="G50">
        <f t="shared" si="6"/>
        <v>1168.6737674011463</v>
      </c>
      <c r="H50">
        <f t="shared" si="7"/>
        <v>799.33496055663727</v>
      </c>
      <c r="I50" t="str">
        <f t="shared" si="8"/>
        <v/>
      </c>
      <c r="J50">
        <f t="shared" si="0"/>
        <v>421.67781566187205</v>
      </c>
      <c r="K50">
        <f t="shared" si="9"/>
        <v>421.67781566187205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40+450</f>
        <v>490</v>
      </c>
      <c r="D51" s="4">
        <v>414</v>
      </c>
      <c r="E51">
        <f t="shared" si="4"/>
        <v>1658.6867158524062</v>
      </c>
      <c r="F51">
        <f t="shared" si="5"/>
        <v>1111.0483436408042</v>
      </c>
      <c r="G51">
        <f t="shared" si="6"/>
        <v>1529.0559436319993</v>
      </c>
      <c r="H51">
        <f t="shared" si="7"/>
        <v>1045.8246830592607</v>
      </c>
      <c r="I51">
        <f t="shared" si="8"/>
        <v>423.14805209108863</v>
      </c>
      <c r="J51">
        <f t="shared" si="0"/>
        <v>416.22366058154353</v>
      </c>
      <c r="K51">
        <f t="shared" si="9"/>
        <v>423.14805209108863</v>
      </c>
      <c r="L51">
        <f t="shared" si="1"/>
        <v>9.1480520910886298</v>
      </c>
      <c r="M51">
        <f t="shared" si="2"/>
        <v>2.2096744181373502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1492.4693928364895</v>
      </c>
      <c r="F52">
        <f t="shared" si="5"/>
        <v>999.7099699405378</v>
      </c>
      <c r="G52">
        <f t="shared" si="6"/>
        <v>1359.4680660195897</v>
      </c>
      <c r="H52">
        <f t="shared" si="7"/>
        <v>929.83207396386956</v>
      </c>
      <c r="I52" t="str">
        <f t="shared" si="8"/>
        <v/>
      </c>
      <c r="J52">
        <f t="shared" si="0"/>
        <v>420.87789597666824</v>
      </c>
      <c r="K52">
        <f t="shared" si="9"/>
        <v>420.87789597666824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1342.9087405508135</v>
      </c>
      <c r="F53">
        <f t="shared" si="5"/>
        <v>899.52883663324917</v>
      </c>
      <c r="G53">
        <f t="shared" si="6"/>
        <v>1208.689211290128</v>
      </c>
      <c r="H53">
        <f t="shared" si="7"/>
        <v>826.70422660406837</v>
      </c>
      <c r="I53" t="str">
        <f t="shared" si="8"/>
        <v/>
      </c>
      <c r="J53">
        <f t="shared" si="0"/>
        <v>423.82461002918092</v>
      </c>
      <c r="K53">
        <f t="shared" si="9"/>
        <v>423.82461002918092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225</v>
      </c>
      <c r="D54" s="4"/>
      <c r="E54">
        <f t="shared" si="4"/>
        <v>1433.3355907355265</v>
      </c>
      <c r="F54">
        <f t="shared" si="5"/>
        <v>960.10001089911964</v>
      </c>
      <c r="G54">
        <f t="shared" si="6"/>
        <v>1299.6332672356425</v>
      </c>
      <c r="H54">
        <f t="shared" si="7"/>
        <v>888.90701184645843</v>
      </c>
      <c r="I54" t="str">
        <f t="shared" si="8"/>
        <v/>
      </c>
      <c r="J54">
        <f t="shared" si="0"/>
        <v>422.19299905266132</v>
      </c>
      <c r="K54">
        <f t="shared" si="9"/>
        <v>422.19299905266132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1289.700748424113</v>
      </c>
      <c r="F55">
        <f t="shared" si="5"/>
        <v>863.88819940149608</v>
      </c>
      <c r="G55">
        <f t="shared" si="6"/>
        <v>1155.4907011098744</v>
      </c>
      <c r="H55">
        <f t="shared" si="7"/>
        <v>790.31817069800752</v>
      </c>
      <c r="I55" t="str">
        <f t="shared" si="8"/>
        <v/>
      </c>
      <c r="J55">
        <f t="shared" si="0"/>
        <v>424.57002870348845</v>
      </c>
      <c r="K55">
        <f t="shared" si="9"/>
        <v>424.57002870348845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360</v>
      </c>
      <c r="D56" s="4"/>
      <c r="E56">
        <f t="shared" si="4"/>
        <v>1520.4595819965432</v>
      </c>
      <c r="F56">
        <f t="shared" si="5"/>
        <v>1018.4588108200458</v>
      </c>
      <c r="G56">
        <f t="shared" si="6"/>
        <v>1387.3350136622084</v>
      </c>
      <c r="H56">
        <f t="shared" si="7"/>
        <v>948.89216251559674</v>
      </c>
      <c r="I56" t="str">
        <f t="shared" si="8"/>
        <v/>
      </c>
      <c r="J56">
        <f t="shared" si="0"/>
        <v>420.56664830444902</v>
      </c>
      <c r="K56">
        <f t="shared" si="9"/>
        <v>420.56664830444902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1368.0940273333242</v>
      </c>
      <c r="F57">
        <f t="shared" si="5"/>
        <v>916.39885246951098</v>
      </c>
      <c r="G57">
        <f t="shared" si="6"/>
        <v>1233.4654306137932</v>
      </c>
      <c r="H57">
        <f t="shared" si="7"/>
        <v>843.65035720804781</v>
      </c>
      <c r="I57" t="str">
        <f t="shared" si="8"/>
        <v/>
      </c>
      <c r="J57">
        <f t="shared" si="0"/>
        <v>423.74849526146318</v>
      </c>
      <c r="K57">
        <f t="shared" si="9"/>
        <v>423.74849526146318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40+320</f>
        <v>360</v>
      </c>
      <c r="D58" s="4">
        <v>419</v>
      </c>
      <c r="E58">
        <f t="shared" si="4"/>
        <v>1590.9970549610898</v>
      </c>
      <c r="F58">
        <f t="shared" si="5"/>
        <v>1065.7073609849831</v>
      </c>
      <c r="G58">
        <f t="shared" si="6"/>
        <v>1456.661551490052</v>
      </c>
      <c r="H58">
        <f t="shared" si="7"/>
        <v>996.30926635234812</v>
      </c>
      <c r="I58">
        <f t="shared" si="8"/>
        <v>425.48540268046418</v>
      </c>
      <c r="J58">
        <f t="shared" si="0"/>
        <v>420.39809463263498</v>
      </c>
      <c r="K58">
        <f t="shared" si="9"/>
        <v>425.48540268046418</v>
      </c>
      <c r="L58">
        <f t="shared" si="1"/>
        <v>6.4854026804641762</v>
      </c>
      <c r="M58">
        <f t="shared" si="2"/>
        <v>1.5478288020200899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1431.5629262166892</v>
      </c>
      <c r="F59">
        <f t="shared" si="5"/>
        <v>958.91261610137883</v>
      </c>
      <c r="G59">
        <f t="shared" si="6"/>
        <v>1295.1029493044337</v>
      </c>
      <c r="H59">
        <f t="shared" si="7"/>
        <v>885.80842128520658</v>
      </c>
      <c r="I59" t="str">
        <f t="shared" si="8"/>
        <v/>
      </c>
      <c r="J59">
        <f t="shared" si="0"/>
        <v>424.10419481617214</v>
      </c>
      <c r="K59">
        <f t="shared" si="9"/>
        <v>424.10419481617214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1288.1057229664139</v>
      </c>
      <c r="F60">
        <f t="shared" si="5"/>
        <v>862.8197936706822</v>
      </c>
      <c r="G60">
        <f t="shared" si="6"/>
        <v>1151.4628415786103</v>
      </c>
      <c r="H60">
        <f t="shared" si="7"/>
        <v>787.56324538920182</v>
      </c>
      <c r="I60" t="str">
        <f t="shared" si="8"/>
        <v/>
      </c>
      <c r="J60">
        <f t="shared" si="0"/>
        <v>426.25654828148038</v>
      </c>
      <c r="K60">
        <f t="shared" si="9"/>
        <v>426.25654828148038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1159.0243943546213</v>
      </c>
      <c r="F61">
        <f t="shared" si="5"/>
        <v>776.35645193264668</v>
      </c>
      <c r="G61">
        <f t="shared" si="6"/>
        <v>1023.7538847767867</v>
      </c>
      <c r="H61">
        <f t="shared" si="7"/>
        <v>700.21446012903323</v>
      </c>
      <c r="I61" t="str">
        <f t="shared" si="8"/>
        <v/>
      </c>
      <c r="J61">
        <f t="shared" si="0"/>
        <v>427.14199180361345</v>
      </c>
      <c r="K61">
        <f t="shared" si="9"/>
        <v>427.14199180361345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1042.8783311477634</v>
      </c>
      <c r="F62">
        <f t="shared" si="5"/>
        <v>698.55761872738799</v>
      </c>
      <c r="G62">
        <f t="shared" si="6"/>
        <v>910.2091520024187</v>
      </c>
      <c r="H62">
        <f t="shared" si="7"/>
        <v>622.5535448032424</v>
      </c>
      <c r="I62" t="str">
        <f t="shared" si="8"/>
        <v/>
      </c>
      <c r="J62">
        <f t="shared" si="0"/>
        <v>427.00407392414559</v>
      </c>
      <c r="K62">
        <f t="shared" si="9"/>
        <v>427.00407392414559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938.37128784778417</v>
      </c>
      <c r="F63">
        <f t="shared" si="5"/>
        <v>628.55502194553037</v>
      </c>
      <c r="G63">
        <f t="shared" si="6"/>
        <v>809.25768654797264</v>
      </c>
      <c r="H63">
        <f t="shared" si="7"/>
        <v>553.50601596496892</v>
      </c>
      <c r="I63" t="str">
        <f t="shared" si="8"/>
        <v/>
      </c>
      <c r="J63">
        <f t="shared" si="0"/>
        <v>426.04900598056145</v>
      </c>
      <c r="K63">
        <f t="shared" si="9"/>
        <v>426.04900598056145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844.33691597370705</v>
      </c>
      <c r="F64">
        <f t="shared" si="5"/>
        <v>565.56739919706831</v>
      </c>
      <c r="G64">
        <f t="shared" si="6"/>
        <v>719.50276680500406</v>
      </c>
      <c r="H64">
        <f t="shared" si="7"/>
        <v>492.11656132524331</v>
      </c>
      <c r="I64" t="str">
        <f t="shared" si="8"/>
        <v/>
      </c>
      <c r="J64">
        <f t="shared" si="0"/>
        <v>424.450837871825</v>
      </c>
      <c r="K64">
        <f t="shared" si="9"/>
        <v>424.450837871825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40</v>
      </c>
      <c r="D65" s="4">
        <v>415</v>
      </c>
      <c r="E65">
        <f t="shared" si="4"/>
        <v>799.72574705592774</v>
      </c>
      <c r="F65">
        <f t="shared" si="5"/>
        <v>535.68522502862857</v>
      </c>
      <c r="G65">
        <f t="shared" si="6"/>
        <v>679.70258181708084</v>
      </c>
      <c r="H65">
        <f t="shared" si="7"/>
        <v>464.89452538597982</v>
      </c>
      <c r="I65">
        <f t="shared" si="8"/>
        <v>422.35595609240761</v>
      </c>
      <c r="J65">
        <f t="shared" si="0"/>
        <v>421.79069964264875</v>
      </c>
      <c r="K65">
        <f t="shared" si="9"/>
        <v>422.35595609240761</v>
      </c>
      <c r="L65">
        <f t="shared" si="1"/>
        <v>7.3559560924076095</v>
      </c>
      <c r="M65">
        <f t="shared" si="2"/>
        <v>1.7725195403391829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719.58507217614613</v>
      </c>
      <c r="F66">
        <f t="shared" si="5"/>
        <v>482.00410295026228</v>
      </c>
      <c r="G66">
        <f t="shared" si="6"/>
        <v>604.31664270995293</v>
      </c>
      <c r="H66">
        <f t="shared" si="7"/>
        <v>413.33298756116659</v>
      </c>
      <c r="I66" t="str">
        <f t="shared" si="8"/>
        <v/>
      </c>
      <c r="J66">
        <f t="shared" si="0"/>
        <v>419.67111538909563</v>
      </c>
      <c r="K66">
        <f t="shared" si="9"/>
        <v>419.67111538909563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647.4753101359604</v>
      </c>
      <c r="F67">
        <f t="shared" si="5"/>
        <v>433.70237670540706</v>
      </c>
      <c r="G67">
        <f t="shared" si="6"/>
        <v>537.29177205701694</v>
      </c>
      <c r="H67">
        <f t="shared" si="7"/>
        <v>367.49014943636024</v>
      </c>
      <c r="I67" t="str">
        <f t="shared" si="8"/>
        <v/>
      </c>
      <c r="J67">
        <f t="shared" ref="J67:J130" si="10">$O$2+F67-H67</f>
        <v>417.21222726904676</v>
      </c>
      <c r="K67">
        <f t="shared" si="9"/>
        <v>417.21222726904676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582.59168157540216</v>
      </c>
      <c r="F68">
        <f t="shared" ref="F68:F131" si="15">E68*$O$3</f>
        <v>390.24097597635699</v>
      </c>
      <c r="G68">
        <f t="shared" ref="G68:G131" si="16">(G67*EXP(-1/$O$6)+C68)</f>
        <v>477.70064220906312</v>
      </c>
      <c r="H68">
        <f t="shared" ref="H68:H131" si="17">G68*$O$4</f>
        <v>326.73174896976576</v>
      </c>
      <c r="I68" t="str">
        <f t="shared" ref="I68:I131" si="18">IF(ISBLANK(D68),"",($O$2+((E67*EXP(-1/$O$5))*$O$3)-((G67*EXP(-1/$O$6))*$O$4)))</f>
        <v/>
      </c>
      <c r="J68">
        <f t="shared" si="10"/>
        <v>414.50922700659129</v>
      </c>
      <c r="K68">
        <f t="shared" ref="K68:K131" si="19">IF(I68="",J68,I68)</f>
        <v>414.50922700659129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524.21005423292968</v>
      </c>
      <c r="F69">
        <f t="shared" si="15"/>
        <v>351.1348507882895</v>
      </c>
      <c r="G69">
        <f t="shared" si="16"/>
        <v>424.71877559802869</v>
      </c>
      <c r="H69">
        <f t="shared" si="17"/>
        <v>290.49387023999401</v>
      </c>
      <c r="I69" t="str">
        <f t="shared" si="18"/>
        <v/>
      </c>
      <c r="J69">
        <f t="shared" si="10"/>
        <v>411.64098054829543</v>
      </c>
      <c r="K69">
        <f t="shared" si="19"/>
        <v>411.64098054829543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471.6788612837849</v>
      </c>
      <c r="F70">
        <f t="shared" si="15"/>
        <v>315.94755812004809</v>
      </c>
      <c r="G70">
        <f t="shared" si="16"/>
        <v>377.61313761546853</v>
      </c>
      <c r="H70">
        <f t="shared" si="17"/>
        <v>258.27514134483221</v>
      </c>
      <c r="I70" t="str">
        <f t="shared" si="18"/>
        <v/>
      </c>
      <c r="J70">
        <f t="shared" si="10"/>
        <v>408.67241677521594</v>
      </c>
      <c r="K70">
        <f t="shared" si="19"/>
        <v>408.67241677521594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424.41182954325762</v>
      </c>
      <c r="F71">
        <f t="shared" si="15"/>
        <v>284.28639099172636</v>
      </c>
      <c r="G71">
        <f t="shared" si="16"/>
        <v>335.73199465698542</v>
      </c>
      <c r="H71">
        <f t="shared" si="17"/>
        <v>229.62979763250513</v>
      </c>
      <c r="I71" t="str">
        <f t="shared" si="18"/>
        <v/>
      </c>
      <c r="J71">
        <f t="shared" si="10"/>
        <v>405.65659335922129</v>
      </c>
      <c r="K71">
        <f t="shared" si="19"/>
        <v>405.65659335922129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40</v>
      </c>
      <c r="D72" s="4">
        <v>411</v>
      </c>
      <c r="E72">
        <f t="shared" si="14"/>
        <v>421.88143637813567</v>
      </c>
      <c r="F72">
        <f t="shared" si="15"/>
        <v>282.59144214575099</v>
      </c>
      <c r="G72">
        <f t="shared" si="16"/>
        <v>338.49589701282895</v>
      </c>
      <c r="H72">
        <f t="shared" si="17"/>
        <v>231.52021721940449</v>
      </c>
      <c r="I72">
        <f t="shared" si="18"/>
        <v>402.63648137610528</v>
      </c>
      <c r="J72">
        <f t="shared" si="10"/>
        <v>402.07122492634653</v>
      </c>
      <c r="K72">
        <f t="shared" si="19"/>
        <v>402.63648137610528</v>
      </c>
      <c r="L72">
        <f t="shared" si="11"/>
        <v>-8.3635186238947199</v>
      </c>
      <c r="M72">
        <f t="shared" si="12"/>
        <v>2.0349193732103941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379.60461441127836</v>
      </c>
      <c r="F73">
        <f t="shared" si="15"/>
        <v>254.27289797960017</v>
      </c>
      <c r="G73">
        <f t="shared" si="16"/>
        <v>300.95325444701177</v>
      </c>
      <c r="H73">
        <f t="shared" si="17"/>
        <v>205.84226709199413</v>
      </c>
      <c r="I73" t="str">
        <f t="shared" si="18"/>
        <v/>
      </c>
      <c r="J73">
        <f t="shared" si="10"/>
        <v>399.43063088760607</v>
      </c>
      <c r="K73">
        <f t="shared" si="19"/>
        <v>399.43063088760607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341.56436111395442</v>
      </c>
      <c r="F74">
        <f t="shared" si="15"/>
        <v>228.79216071093009</v>
      </c>
      <c r="G74">
        <f t="shared" si="16"/>
        <v>267.57447331426624</v>
      </c>
      <c r="H74">
        <f t="shared" si="17"/>
        <v>183.01226316411987</v>
      </c>
      <c r="I74" t="str">
        <f t="shared" si="18"/>
        <v/>
      </c>
      <c r="J74">
        <f t="shared" si="10"/>
        <v>396.77989754681028</v>
      </c>
      <c r="K74">
        <f t="shared" si="19"/>
        <v>396.77989754681028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307.33612910401337</v>
      </c>
      <c r="F75">
        <f t="shared" si="15"/>
        <v>205.86485315071081</v>
      </c>
      <c r="G75">
        <f t="shared" si="16"/>
        <v>237.89773897265749</v>
      </c>
      <c r="H75">
        <f t="shared" si="17"/>
        <v>162.71433919586741</v>
      </c>
      <c r="I75" t="str">
        <f t="shared" si="18"/>
        <v/>
      </c>
      <c r="J75">
        <f t="shared" si="10"/>
        <v>394.1505139548434</v>
      </c>
      <c r="K75">
        <f t="shared" si="19"/>
        <v>394.1505139548434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276.53791497622331</v>
      </c>
      <c r="F76">
        <f t="shared" si="15"/>
        <v>185.23509560412612</v>
      </c>
      <c r="G76">
        <f t="shared" si="16"/>
        <v>211.51245672763207</v>
      </c>
      <c r="H76">
        <f t="shared" si="17"/>
        <v>144.66766173043254</v>
      </c>
      <c r="I76" t="str">
        <f t="shared" si="18"/>
        <v/>
      </c>
      <c r="J76">
        <f t="shared" si="10"/>
        <v>391.56743387369363</v>
      </c>
      <c r="K76">
        <f t="shared" si="19"/>
        <v>391.56743387369363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248.82599596195112</v>
      </c>
      <c r="F77">
        <f t="shared" si="15"/>
        <v>166.67265013105649</v>
      </c>
      <c r="G77">
        <f t="shared" si="16"/>
        <v>188.05357101817719</v>
      </c>
      <c r="H77">
        <f t="shared" si="17"/>
        <v>128.62254460166471</v>
      </c>
      <c r="I77" t="str">
        <f t="shared" si="18"/>
        <v/>
      </c>
      <c r="J77">
        <f t="shared" si="10"/>
        <v>389.05010552939177</v>
      </c>
      <c r="K77">
        <f t="shared" si="19"/>
        <v>389.05010552939177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223.89109381901685</v>
      </c>
      <c r="F78">
        <f t="shared" si="15"/>
        <v>149.97035098078234</v>
      </c>
      <c r="G78">
        <f t="shared" si="16"/>
        <v>167.19651466309421</v>
      </c>
      <c r="H78">
        <f t="shared" si="17"/>
        <v>114.35699438229776</v>
      </c>
      <c r="I78" t="str">
        <f t="shared" si="18"/>
        <v/>
      </c>
      <c r="J78">
        <f t="shared" si="10"/>
        <v>386.61335659848453</v>
      </c>
      <c r="K78">
        <f t="shared" si="19"/>
        <v>386.61335659848453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41</v>
      </c>
      <c r="D79" s="4">
        <v>398</v>
      </c>
      <c r="E79">
        <f t="shared" si="14"/>
        <v>242.45492313890281</v>
      </c>
      <c r="F79">
        <f t="shared" si="15"/>
        <v>162.4050751636974</v>
      </c>
      <c r="G79">
        <f t="shared" si="16"/>
        <v>189.65271828730224</v>
      </c>
      <c r="H79">
        <f t="shared" si="17"/>
        <v>129.7163094785241</v>
      </c>
      <c r="I79">
        <f t="shared" si="18"/>
        <v>384.26815354617605</v>
      </c>
      <c r="J79">
        <f t="shared" si="10"/>
        <v>383.68876568517328</v>
      </c>
      <c r="K79">
        <f t="shared" si="19"/>
        <v>384.26815354617605</v>
      </c>
      <c r="L79">
        <f t="shared" si="11"/>
        <v>-13.731846453823948</v>
      </c>
      <c r="M79">
        <f t="shared" si="12"/>
        <v>3.450212676840188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218.15846746043084</v>
      </c>
      <c r="F80">
        <f t="shared" si="15"/>
        <v>146.13043054279569</v>
      </c>
      <c r="G80">
        <f t="shared" si="16"/>
        <v>168.6183002127282</v>
      </c>
      <c r="H80">
        <f t="shared" si="17"/>
        <v>115.32944959429756</v>
      </c>
      <c r="I80" t="str">
        <f t="shared" si="18"/>
        <v/>
      </c>
      <c r="J80">
        <f t="shared" si="10"/>
        <v>381.80098094849814</v>
      </c>
      <c r="K80">
        <f t="shared" si="19"/>
        <v>381.80098094849814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196.29676439862467</v>
      </c>
      <c r="F81">
        <f t="shared" si="15"/>
        <v>131.48667126996375</v>
      </c>
      <c r="G81">
        <f t="shared" si="16"/>
        <v>149.91681333856917</v>
      </c>
      <c r="H81">
        <f t="shared" si="17"/>
        <v>102.53823900167095</v>
      </c>
      <c r="I81" t="str">
        <f t="shared" si="18"/>
        <v/>
      </c>
      <c r="J81">
        <f t="shared" si="10"/>
        <v>379.94843226829278</v>
      </c>
      <c r="K81">
        <f t="shared" si="19"/>
        <v>379.94843226829278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176.62582691344812</v>
      </c>
      <c r="F82">
        <f t="shared" si="15"/>
        <v>118.31036600273573</v>
      </c>
      <c r="G82">
        <f t="shared" si="16"/>
        <v>133.28951183375088</v>
      </c>
      <c r="H82">
        <f t="shared" si="17"/>
        <v>91.165703942487752</v>
      </c>
      <c r="I82" t="str">
        <f t="shared" si="18"/>
        <v/>
      </c>
      <c r="J82">
        <f t="shared" si="10"/>
        <v>378.14466206024798</v>
      </c>
      <c r="K82">
        <f t="shared" si="19"/>
        <v>378.14466206024798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158.92611795427999</v>
      </c>
      <c r="F83">
        <f t="shared" si="15"/>
        <v>106.45446088571548</v>
      </c>
      <c r="G83">
        <f t="shared" si="16"/>
        <v>118.50634741519632</v>
      </c>
      <c r="H83">
        <f t="shared" si="17"/>
        <v>81.054498850852013</v>
      </c>
      <c r="I83" t="str">
        <f t="shared" si="18"/>
        <v/>
      </c>
      <c r="J83">
        <f t="shared" si="10"/>
        <v>376.39996203486351</v>
      </c>
      <c r="K83">
        <f t="shared" si="19"/>
        <v>376.39996203486351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143.00010032165142</v>
      </c>
      <c r="F84">
        <f t="shared" si="15"/>
        <v>95.786638359366435</v>
      </c>
      <c r="G84">
        <f t="shared" si="16"/>
        <v>105.36278649746784</v>
      </c>
      <c r="H84">
        <f t="shared" si="17"/>
        <v>72.064729386693202</v>
      </c>
      <c r="I84" t="str">
        <f t="shared" si="18"/>
        <v/>
      </c>
      <c r="J84">
        <f t="shared" si="10"/>
        <v>374.72190897267319</v>
      </c>
      <c r="K84">
        <f t="shared" si="19"/>
        <v>374.72190897267319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128.67003205782174</v>
      </c>
      <c r="F85">
        <f t="shared" si="15"/>
        <v>86.187840432896309</v>
      </c>
      <c r="G85">
        <f t="shared" si="16"/>
        <v>93.676980352931253</v>
      </c>
      <c r="H85">
        <f t="shared" si="17"/>
        <v>64.072016917081129</v>
      </c>
      <c r="I85" t="str">
        <f t="shared" si="18"/>
        <v/>
      </c>
      <c r="J85">
        <f t="shared" si="10"/>
        <v>373.11582351581524</v>
      </c>
      <c r="K85">
        <f t="shared" si="19"/>
        <v>373.11582351581524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115.77598276169994</v>
      </c>
      <c r="F86">
        <f t="shared" si="15"/>
        <v>77.55093994025755</v>
      </c>
      <c r="G86">
        <f t="shared" si="16"/>
        <v>83.287249129979728</v>
      </c>
      <c r="H86">
        <f t="shared" si="17"/>
        <v>56.965777666276274</v>
      </c>
      <c r="I86" t="str">
        <f t="shared" si="18"/>
        <v/>
      </c>
      <c r="J86">
        <f t="shared" si="10"/>
        <v>371.58516227398127</v>
      </c>
      <c r="K86">
        <f t="shared" si="19"/>
        <v>371.58516227398127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104.17404868923882</v>
      </c>
      <c r="F87">
        <f t="shared" si="15"/>
        <v>69.779544949845913</v>
      </c>
      <c r="G87">
        <f t="shared" si="16"/>
        <v>74.049844919261957</v>
      </c>
      <c r="H87">
        <f t="shared" si="17"/>
        <v>50.647692725566444</v>
      </c>
      <c r="I87" t="str">
        <f t="shared" si="18"/>
        <v/>
      </c>
      <c r="J87">
        <f t="shared" si="10"/>
        <v>370.13185222427944</v>
      </c>
      <c r="K87">
        <f t="shared" si="19"/>
        <v>370.13185222427944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93.734746718971024</v>
      </c>
      <c r="F88">
        <f t="shared" si="15"/>
        <v>62.786922984539061</v>
      </c>
      <c r="G88">
        <f t="shared" si="16"/>
        <v>65.836962918648879</v>
      </c>
      <c r="H88">
        <f t="shared" si="17"/>
        <v>45.030347754595603</v>
      </c>
      <c r="I88" t="str">
        <f t="shared" si="18"/>
        <v/>
      </c>
      <c r="J88">
        <f t="shared" si="10"/>
        <v>368.75657522994345</v>
      </c>
      <c r="K88">
        <f t="shared" si="19"/>
        <v>368.75657522994345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84.341569258575475</v>
      </c>
      <c r="F89">
        <f t="shared" si="15"/>
        <v>56.495033045857447</v>
      </c>
      <c r="G89">
        <f t="shared" si="16"/>
        <v>58.534973180261844</v>
      </c>
      <c r="H89">
        <f t="shared" si="17"/>
        <v>40.036023553669892</v>
      </c>
      <c r="I89" t="str">
        <f t="shared" si="18"/>
        <v/>
      </c>
      <c r="J89">
        <f t="shared" si="10"/>
        <v>367.45900949218753</v>
      </c>
      <c r="K89">
        <f t="shared" si="19"/>
        <v>367.45900949218753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75.889683964541817</v>
      </c>
      <c r="F90">
        <f t="shared" si="15"/>
        <v>50.833654639174796</v>
      </c>
      <c r="G90">
        <f t="shared" si="16"/>
        <v>52.042848474765115</v>
      </c>
      <c r="H90">
        <f t="shared" si="17"/>
        <v>35.595620773913012</v>
      </c>
      <c r="I90" t="str">
        <f t="shared" si="18"/>
        <v/>
      </c>
      <c r="J90">
        <f t="shared" si="10"/>
        <v>366.2380338652618</v>
      </c>
      <c r="K90">
        <f t="shared" si="19"/>
        <v>366.2380338652618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68.284763763183847</v>
      </c>
      <c r="F91">
        <f t="shared" si="15"/>
        <v>45.739604079484231</v>
      </c>
      <c r="G91">
        <f t="shared" si="16"/>
        <v>46.270766521520528</v>
      </c>
      <c r="H91">
        <f t="shared" si="17"/>
        <v>31.647703888017215</v>
      </c>
      <c r="I91" t="str">
        <f t="shared" si="18"/>
        <v/>
      </c>
      <c r="J91">
        <f t="shared" si="10"/>
        <v>365.09190019146706</v>
      </c>
      <c r="K91">
        <f t="shared" si="19"/>
        <v>365.09190019146706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61.441934115477999</v>
      </c>
      <c r="F92">
        <f t="shared" si="15"/>
        <v>41.156029331318052</v>
      </c>
      <c r="G92">
        <f t="shared" si="16"/>
        <v>41.138867245654311</v>
      </c>
      <c r="H92">
        <f t="shared" si="17"/>
        <v>28.137651194375199</v>
      </c>
      <c r="I92" t="str">
        <f t="shared" si="18"/>
        <v/>
      </c>
      <c r="J92">
        <f t="shared" si="10"/>
        <v>364.01837813694283</v>
      </c>
      <c r="K92">
        <f t="shared" si="19"/>
        <v>364.01837813694283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55.284825776700046</v>
      </c>
      <c r="F93">
        <f t="shared" si="15"/>
        <v>37.031775512898406</v>
      </c>
      <c r="G93">
        <f t="shared" si="16"/>
        <v>36.576147867972558</v>
      </c>
      <c r="H93">
        <f t="shared" si="17"/>
        <v>25.016899094410956</v>
      </c>
      <c r="I93" t="str">
        <f t="shared" si="18"/>
        <v/>
      </c>
      <c r="J93">
        <f t="shared" si="10"/>
        <v>363.01487641848746</v>
      </c>
      <c r="K93">
        <f t="shared" si="19"/>
        <v>363.01487641848746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49.744722479205436</v>
      </c>
      <c r="F94">
        <f t="shared" si="15"/>
        <v>33.32081398324204</v>
      </c>
      <c r="G94">
        <f t="shared" si="16"/>
        <v>32.519480540658613</v>
      </c>
      <c r="H94">
        <f t="shared" si="17"/>
        <v>22.242270187251737</v>
      </c>
      <c r="I94" t="str">
        <f t="shared" si="18"/>
        <v/>
      </c>
      <c r="J94">
        <f t="shared" si="10"/>
        <v>362.0785437959903</v>
      </c>
      <c r="K94">
        <f t="shared" si="19"/>
        <v>362.0785437959903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44.759794026086404</v>
      </c>
      <c r="F95">
        <f t="shared" si="15"/>
        <v>29.981728640559012</v>
      </c>
      <c r="G95">
        <f t="shared" si="16"/>
        <v>28.912738937177014</v>
      </c>
      <c r="H95">
        <f t="shared" si="17"/>
        <v>19.775375885544218</v>
      </c>
      <c r="I95" t="str">
        <f t="shared" si="18"/>
        <v/>
      </c>
      <c r="J95">
        <f t="shared" si="10"/>
        <v>361.20635275501479</v>
      </c>
      <c r="K95">
        <f t="shared" si="19"/>
        <v>361.20635275501479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40.274406236664987</v>
      </c>
      <c r="F96">
        <f t="shared" si="15"/>
        <v>26.977253698790207</v>
      </c>
      <c r="G96">
        <f t="shared" si="16"/>
        <v>25.706021712252774</v>
      </c>
      <c r="H96">
        <f t="shared" si="17"/>
        <v>17.582085287261048</v>
      </c>
      <c r="I96" t="str">
        <f t="shared" si="18"/>
        <v/>
      </c>
      <c r="J96">
        <f t="shared" si="10"/>
        <v>360.39516841152914</v>
      </c>
      <c r="K96">
        <f t="shared" si="19"/>
        <v>360.39516841152914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36.238500042484276</v>
      </c>
      <c r="F97">
        <f t="shared" si="15"/>
        <v>24.273857783649142</v>
      </c>
      <c r="G97">
        <f t="shared" si="16"/>
        <v>22.85496208804804</v>
      </c>
      <c r="H97">
        <f t="shared" si="17"/>
        <v>15.632052955033584</v>
      </c>
      <c r="I97" t="str">
        <f t="shared" si="18"/>
        <v/>
      </c>
      <c r="J97">
        <f t="shared" si="10"/>
        <v>359.64180482861553</v>
      </c>
      <c r="K97">
        <f t="shared" si="19"/>
        <v>359.64180482861553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32.60703280421292</v>
      </c>
      <c r="F98">
        <f t="shared" si="15"/>
        <v>21.841369706481558</v>
      </c>
      <c r="G98">
        <f t="shared" si="16"/>
        <v>20.320114014263648</v>
      </c>
      <c r="H98">
        <f t="shared" si="17"/>
        <v>13.898299069566225</v>
      </c>
      <c r="I98" t="str">
        <f t="shared" si="18"/>
        <v/>
      </c>
      <c r="J98">
        <f t="shared" si="10"/>
        <v>358.94307063691531</v>
      </c>
      <c r="K98">
        <f t="shared" si="19"/>
        <v>358.94307063691531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29.339475614292844</v>
      </c>
      <c r="F99">
        <f t="shared" si="15"/>
        <v>19.652641739400316</v>
      </c>
      <c r="G99">
        <f t="shared" si="16"/>
        <v>18.066406409337379</v>
      </c>
      <c r="H99">
        <f t="shared" si="17"/>
        <v>12.356836148313214</v>
      </c>
      <c r="I99" t="str">
        <f t="shared" si="18"/>
        <v/>
      </c>
      <c r="J99">
        <f t="shared" si="10"/>
        <v>358.29580559108712</v>
      </c>
      <c r="K99">
        <f t="shared" si="19"/>
        <v>358.29580559108712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26.399360974987765</v>
      </c>
      <c r="F100">
        <f t="shared" si="15"/>
        <v>17.683246633685453</v>
      </c>
      <c r="G100">
        <f t="shared" si="16"/>
        <v>16.062657931851888</v>
      </c>
      <c r="H100">
        <f t="shared" si="17"/>
        <v>10.986337164856081</v>
      </c>
      <c r="I100" t="str">
        <f t="shared" si="18"/>
        <v/>
      </c>
      <c r="J100">
        <f t="shared" si="10"/>
        <v>357.69690946882935</v>
      </c>
      <c r="K100">
        <f t="shared" si="19"/>
        <v>357.69690946882935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23.75387580370375</v>
      </c>
      <c r="F101">
        <f t="shared" si="15"/>
        <v>15.911205000030169</v>
      </c>
      <c r="G101">
        <f t="shared" si="16"/>
        <v>14.281145568735569</v>
      </c>
      <c r="H101">
        <f t="shared" si="17"/>
        <v>9.7678404772223395</v>
      </c>
      <c r="I101" t="str">
        <f t="shared" si="18"/>
        <v/>
      </c>
      <c r="J101">
        <f t="shared" si="10"/>
        <v>357.14336452280781</v>
      </c>
      <c r="K101">
        <f t="shared" si="19"/>
        <v>357.14336452280781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21.373495223326859</v>
      </c>
      <c r="F102">
        <f t="shared" si="15"/>
        <v>14.316740008066121</v>
      </c>
      <c r="G102">
        <f t="shared" si="16"/>
        <v>12.697221071425863</v>
      </c>
      <c r="H102">
        <f t="shared" si="17"/>
        <v>8.6844874826589198</v>
      </c>
      <c r="I102" t="str">
        <f t="shared" si="18"/>
        <v/>
      </c>
      <c r="J102">
        <f t="shared" si="10"/>
        <v>356.63225252540718</v>
      </c>
      <c r="K102">
        <f t="shared" si="19"/>
        <v>356.63225252540718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19.231653050503311</v>
      </c>
      <c r="F103">
        <f t="shared" si="15"/>
        <v>12.882056667497682</v>
      </c>
      <c r="G103">
        <f t="shared" si="16"/>
        <v>11.288969933168678</v>
      </c>
      <c r="H103">
        <f t="shared" si="17"/>
        <v>7.7212893691632623</v>
      </c>
      <c r="I103" t="str">
        <f t="shared" si="18"/>
        <v/>
      </c>
      <c r="J103">
        <f t="shared" si="10"/>
        <v>356.16076729833441</v>
      </c>
      <c r="K103">
        <f t="shared" si="19"/>
        <v>356.16076729833441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17.304445304354104</v>
      </c>
      <c r="F104">
        <f t="shared" si="15"/>
        <v>11.591143227517293</v>
      </c>
      <c r="G104">
        <f t="shared" si="16"/>
        <v>10.036908189208615</v>
      </c>
      <c r="H104">
        <f t="shared" si="17"/>
        <v>6.8649197366452235</v>
      </c>
      <c r="I104" t="str">
        <f t="shared" si="18"/>
        <v/>
      </c>
      <c r="J104">
        <f t="shared" si="10"/>
        <v>355.72622349087209</v>
      </c>
      <c r="K104">
        <f t="shared" si="19"/>
        <v>355.72622349087209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15.570363426639815</v>
      </c>
      <c r="F105">
        <f t="shared" si="15"/>
        <v>10.429592478024563</v>
      </c>
      <c r="G105">
        <f t="shared" si="16"/>
        <v>8.9237128449261967</v>
      </c>
      <c r="H105">
        <f t="shared" si="17"/>
        <v>6.1035302185142921</v>
      </c>
      <c r="I105" t="str">
        <f t="shared" si="18"/>
        <v/>
      </c>
      <c r="J105">
        <f t="shared" si="10"/>
        <v>355.32606225951031</v>
      </c>
      <c r="K105">
        <f t="shared" si="19"/>
        <v>355.32606225951031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14.010054235985336</v>
      </c>
      <c r="F106">
        <f t="shared" si="15"/>
        <v>9.3844409582854738</v>
      </c>
      <c r="G106">
        <f t="shared" si="16"/>
        <v>7.9339822022402728</v>
      </c>
      <c r="H106">
        <f t="shared" si="17"/>
        <v>5.4265865527106811</v>
      </c>
      <c r="I106" t="str">
        <f t="shared" si="18"/>
        <v/>
      </c>
      <c r="J106">
        <f t="shared" si="10"/>
        <v>354.95785440557484</v>
      </c>
      <c r="K106">
        <f t="shared" si="19"/>
        <v>354.95785440557484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12.606103937139089</v>
      </c>
      <c r="F107">
        <f t="shared" si="15"/>
        <v>8.4440242785235462</v>
      </c>
      <c r="G107">
        <f t="shared" si="16"/>
        <v>7.0540227682534784</v>
      </c>
      <c r="H107">
        <f t="shared" si="17"/>
        <v>4.8247228341286927</v>
      </c>
      <c r="I107" t="str">
        <f t="shared" si="18"/>
        <v/>
      </c>
      <c r="J107">
        <f t="shared" si="10"/>
        <v>354.61930144439486</v>
      </c>
      <c r="K107">
        <f t="shared" si="19"/>
        <v>354.61930144439486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11.342843774706996</v>
      </c>
      <c r="F108">
        <f t="shared" si="15"/>
        <v>7.5978469397629205</v>
      </c>
      <c r="G108">
        <f t="shared" si="16"/>
        <v>6.2716597978992485</v>
      </c>
      <c r="H108">
        <f t="shared" si="17"/>
        <v>4.2896119319307706</v>
      </c>
      <c r="I108" t="str">
        <f t="shared" si="18"/>
        <v/>
      </c>
      <c r="J108">
        <f t="shared" si="10"/>
        <v>354.30823500783214</v>
      </c>
      <c r="K108">
        <f t="shared" si="19"/>
        <v>354.30823500783214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10.206175162364099</v>
      </c>
      <c r="F109">
        <f t="shared" si="15"/>
        <v>6.8364651990506244</v>
      </c>
      <c r="G109">
        <f t="shared" si="16"/>
        <v>5.5760688493389097</v>
      </c>
      <c r="H109">
        <f t="shared" si="17"/>
        <v>3.8138502789012287</v>
      </c>
      <c r="I109" t="str">
        <f t="shared" si="18"/>
        <v/>
      </c>
      <c r="J109">
        <f t="shared" si="10"/>
        <v>354.02261492014941</v>
      </c>
      <c r="K109">
        <f t="shared" si="19"/>
        <v>354.02261492014941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9.1834123359023891</v>
      </c>
      <c r="F110">
        <f t="shared" si="15"/>
        <v>6.1513816727780339</v>
      </c>
      <c r="G110">
        <f t="shared" si="16"/>
        <v>4.9576260215808405</v>
      </c>
      <c r="H110">
        <f t="shared" si="17"/>
        <v>3.3908554388340701</v>
      </c>
      <c r="I110" t="str">
        <f t="shared" si="18"/>
        <v/>
      </c>
      <c r="J110">
        <f t="shared" si="10"/>
        <v>353.76052623394395</v>
      </c>
      <c r="K110">
        <f t="shared" si="19"/>
        <v>353.76052623394395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8.2631407740477467</v>
      </c>
      <c r="F111">
        <f t="shared" si="15"/>
        <v>5.5349505018242793</v>
      </c>
      <c r="G111">
        <f t="shared" si="16"/>
        <v>4.4077748022730052</v>
      </c>
      <c r="H111">
        <f t="shared" si="17"/>
        <v>3.0147750347407829</v>
      </c>
      <c r="I111" t="str">
        <f t="shared" si="18"/>
        <v/>
      </c>
      <c r="J111">
        <f t="shared" si="10"/>
        <v>353.52017546708345</v>
      </c>
      <c r="K111">
        <f t="shared" si="19"/>
        <v>353.52017546708345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7.4350898069547542</v>
      </c>
      <c r="F112">
        <f t="shared" si="15"/>
        <v>4.9802920201193475</v>
      </c>
      <c r="G112">
        <f t="shared" si="16"/>
        <v>3.918907683431446</v>
      </c>
      <c r="H112">
        <f t="shared" si="17"/>
        <v>2.6804057778474486</v>
      </c>
      <c r="I112" t="str">
        <f t="shared" si="18"/>
        <v/>
      </c>
      <c r="J112">
        <f t="shared" si="10"/>
        <v>353.2998862422719</v>
      </c>
      <c r="K112">
        <f t="shared" si="19"/>
        <v>353.2998862422719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6.6900179906293644</v>
      </c>
      <c r="F113">
        <f t="shared" si="15"/>
        <v>4.4812159742872959</v>
      </c>
      <c r="G113">
        <f t="shared" si="16"/>
        <v>3.4842609071902402</v>
      </c>
      <c r="H113">
        <f t="shared" si="17"/>
        <v>2.3831214771007723</v>
      </c>
      <c r="I113" t="str">
        <f t="shared" si="18"/>
        <v/>
      </c>
      <c r="J113">
        <f t="shared" si="10"/>
        <v>353.09809449718654</v>
      </c>
      <c r="K113">
        <f t="shared" si="19"/>
        <v>353.09809449718654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6.0196099680032988</v>
      </c>
      <c r="F114">
        <f t="shared" si="15"/>
        <v>4.0321524374641822</v>
      </c>
      <c r="G114">
        <f t="shared" si="16"/>
        <v>3.0978208853197966</v>
      </c>
      <c r="H114">
        <f t="shared" si="17"/>
        <v>2.1188090331531111</v>
      </c>
      <c r="I114" t="str">
        <f t="shared" si="18"/>
        <v/>
      </c>
      <c r="J114">
        <f t="shared" si="10"/>
        <v>352.91334340431104</v>
      </c>
      <c r="K114">
        <f t="shared" si="19"/>
        <v>352.91334340431104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5.4163836655805166</v>
      </c>
      <c r="F115">
        <f t="shared" si="15"/>
        <v>3.6280896462559138</v>
      </c>
      <c r="G115">
        <f t="shared" si="16"/>
        <v>2.7542409977736955</v>
      </c>
      <c r="H115">
        <f t="shared" si="17"/>
        <v>1.8838115312664721</v>
      </c>
      <c r="I115" t="str">
        <f t="shared" si="18"/>
        <v/>
      </c>
      <c r="J115">
        <f t="shared" si="10"/>
        <v>352.74427811498941</v>
      </c>
      <c r="K115">
        <f t="shared" si="19"/>
        <v>352.74427811498941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4.873606789926054</v>
      </c>
      <c r="F116">
        <f t="shared" si="15"/>
        <v>3.2645180670668261</v>
      </c>
      <c r="G116">
        <f t="shared" si="16"/>
        <v>2.4487676191240908</v>
      </c>
      <c r="H116">
        <f t="shared" si="17"/>
        <v>1.6748776457930494</v>
      </c>
      <c r="I116" t="str">
        <f t="shared" si="18"/>
        <v/>
      </c>
      <c r="J116">
        <f t="shared" si="10"/>
        <v>352.58964042127377</v>
      </c>
      <c r="K116">
        <f t="shared" si="19"/>
        <v>352.58964042127377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4.3852216920581899</v>
      </c>
      <c r="F117">
        <f t="shared" si="15"/>
        <v>2.9373800675525006</v>
      </c>
      <c r="G117">
        <f t="shared" si="16"/>
        <v>2.1771743494188498</v>
      </c>
      <c r="H117">
        <f t="shared" si="17"/>
        <v>1.4891166562141933</v>
      </c>
      <c r="I117" t="str">
        <f t="shared" si="18"/>
        <v/>
      </c>
      <c r="J117">
        <f t="shared" si="10"/>
        <v>352.4482634113383</v>
      </c>
      <c r="K117">
        <f t="shared" si="19"/>
        <v>352.4482634113383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3.9457777611946963</v>
      </c>
      <c r="F118">
        <f t="shared" si="15"/>
        <v>2.6430246315062318</v>
      </c>
      <c r="G118">
        <f t="shared" si="16"/>
        <v>1.9357035395064934</v>
      </c>
      <c r="H118">
        <f t="shared" si="17"/>
        <v>1.3239584523588139</v>
      </c>
      <c r="I118" t="str">
        <f t="shared" si="18"/>
        <v/>
      </c>
      <c r="J118">
        <f t="shared" si="10"/>
        <v>352.31906617914746</v>
      </c>
      <c r="K118">
        <f t="shared" si="19"/>
        <v>352.31906617914746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3.5503705933351095</v>
      </c>
      <c r="F119">
        <f t="shared" si="15"/>
        <v>2.3781666117756473</v>
      </c>
      <c r="G119">
        <f t="shared" si="16"/>
        <v>1.7210143017981701</v>
      </c>
      <c r="H119">
        <f t="shared" si="17"/>
        <v>1.1771179754504171</v>
      </c>
      <c r="I119" t="str">
        <f t="shared" si="18"/>
        <v/>
      </c>
      <c r="J119">
        <f t="shared" si="10"/>
        <v>352.20104863632525</v>
      </c>
      <c r="K119">
        <f t="shared" si="19"/>
        <v>352.20104863632525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3.1945872557713781</v>
      </c>
      <c r="F120">
        <f t="shared" si="15"/>
        <v>2.1398500664525972</v>
      </c>
      <c r="G120">
        <f t="shared" si="16"/>
        <v>1.5301362871656343</v>
      </c>
      <c r="H120">
        <f t="shared" si="17"/>
        <v>1.0465636030041878</v>
      </c>
      <c r="I120" t="str">
        <f t="shared" si="18"/>
        <v/>
      </c>
      <c r="J120">
        <f t="shared" si="10"/>
        <v>352.09328646344841</v>
      </c>
      <c r="K120">
        <f t="shared" si="19"/>
        <v>352.09328646344841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2.8744570366526938</v>
      </c>
      <c r="F121">
        <f t="shared" si="15"/>
        <v>1.9254152691506869</v>
      </c>
      <c r="G121">
        <f t="shared" si="16"/>
        <v>1.3604285884520255</v>
      </c>
      <c r="H121">
        <f t="shared" si="17"/>
        <v>0.93048904016099077</v>
      </c>
      <c r="I121" t="str">
        <f t="shared" si="18"/>
        <v/>
      </c>
      <c r="J121">
        <f t="shared" si="10"/>
        <v>351.9949262289897</v>
      </c>
      <c r="K121">
        <f t="shared" si="19"/>
        <v>351.9949262289897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2.5864071299461462</v>
      </c>
      <c r="F122">
        <f t="shared" si="15"/>
        <v>1.7324690251894037</v>
      </c>
      <c r="G122">
        <f t="shared" si="16"/>
        <v>1.2095432020018675</v>
      </c>
      <c r="H122">
        <f t="shared" si="17"/>
        <v>0.82728832855871559</v>
      </c>
      <c r="I122" t="str">
        <f t="shared" si="18"/>
        <v/>
      </c>
      <c r="J122">
        <f t="shared" si="10"/>
        <v>351.90518069663068</v>
      </c>
      <c r="K122">
        <f t="shared" si="19"/>
        <v>351.90518069663068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2.3272227612162153</v>
      </c>
      <c r="F123">
        <f t="shared" si="15"/>
        <v>1.5588579623992915</v>
      </c>
      <c r="G123">
        <f t="shared" si="16"/>
        <v>1.0753925416795385</v>
      </c>
      <c r="H123">
        <f t="shared" si="17"/>
        <v>0.73553362697432667</v>
      </c>
      <c r="I123" t="str">
        <f t="shared" si="18"/>
        <v/>
      </c>
      <c r="J123">
        <f t="shared" si="10"/>
        <v>351.82332433542501</v>
      </c>
      <c r="K123">
        <f t="shared" si="19"/>
        <v>351.82332433542501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2.0940113092077639</v>
      </c>
      <c r="F124">
        <f t="shared" si="15"/>
        <v>1.4026444984608049</v>
      </c>
      <c r="G124">
        <f t="shared" si="16"/>
        <v>0.95612055591396095</v>
      </c>
      <c r="H124">
        <f t="shared" si="17"/>
        <v>0.65395545631901253</v>
      </c>
      <c r="I124" t="str">
        <f t="shared" si="18"/>
        <v/>
      </c>
      <c r="J124">
        <f t="shared" si="10"/>
        <v>351.74868904214179</v>
      </c>
      <c r="K124">
        <f t="shared" si="19"/>
        <v>351.74868904214179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1.88417002281228</v>
      </c>
      <c r="F125">
        <f t="shared" si="15"/>
        <v>1.2620852165608805</v>
      </c>
      <c r="G125">
        <f t="shared" si="16"/>
        <v>0.85007704815721019</v>
      </c>
      <c r="H125">
        <f t="shared" si="17"/>
        <v>0.5814251356645791</v>
      </c>
      <c r="I125" t="str">
        <f t="shared" si="18"/>
        <v/>
      </c>
      <c r="J125">
        <f t="shared" si="10"/>
        <v>351.6806600808963</v>
      </c>
      <c r="K125">
        <f t="shared" si="19"/>
        <v>351.6806600808963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1.6953569731232974</v>
      </c>
      <c r="F126">
        <f t="shared" si="15"/>
        <v>1.1356114080292279</v>
      </c>
      <c r="G126">
        <f t="shared" si="16"/>
        <v>0.75579484546580933</v>
      </c>
      <c r="H126">
        <f t="shared" si="17"/>
        <v>0.51693916629340597</v>
      </c>
      <c r="I126" t="str">
        <f t="shared" si="18"/>
        <v/>
      </c>
      <c r="J126">
        <f t="shared" si="10"/>
        <v>351.61867224173579</v>
      </c>
      <c r="K126">
        <f t="shared" si="19"/>
        <v>351.61867224173579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1.525464916392075</v>
      </c>
      <c r="F127">
        <f t="shared" si="15"/>
        <v>1.0218115648008756</v>
      </c>
      <c r="G127">
        <f t="shared" si="16"/>
        <v>0.67196949931889727</v>
      </c>
      <c r="H127">
        <f t="shared" si="17"/>
        <v>0.45960534771631018</v>
      </c>
      <c r="I127" t="str">
        <f t="shared" si="18"/>
        <v/>
      </c>
      <c r="J127">
        <f t="shared" si="10"/>
        <v>351.56220621708457</v>
      </c>
      <c r="K127">
        <f t="shared" si="19"/>
        <v>351.56220621708457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1.3725977761816437</v>
      </c>
      <c r="F128">
        <f t="shared" si="15"/>
        <v>0.91941562631250162</v>
      </c>
      <c r="G128">
        <f t="shared" si="16"/>
        <v>0.59744123782240899</v>
      </c>
      <c r="H128">
        <f t="shared" si="17"/>
        <v>0.40863043356543766</v>
      </c>
      <c r="I128" t="str">
        <f t="shared" si="18"/>
        <v/>
      </c>
      <c r="J128">
        <f t="shared" si="10"/>
        <v>351.51078519274705</v>
      </c>
      <c r="K128">
        <f t="shared" si="19"/>
        <v>351.51078519274705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1.2350494822488343</v>
      </c>
      <c r="F129">
        <f t="shared" si="15"/>
        <v>0.8272808050203867</v>
      </c>
      <c r="G129">
        <f t="shared" si="16"/>
        <v>0.53117891959763008</v>
      </c>
      <c r="H129">
        <f t="shared" si="17"/>
        <v>0.3633091565743588</v>
      </c>
      <c r="I129" t="str">
        <f t="shared" si="18"/>
        <v/>
      </c>
      <c r="J129">
        <f t="shared" si="10"/>
        <v>351.46397164844603</v>
      </c>
      <c r="K129">
        <f t="shared" si="19"/>
        <v>351.46397164844603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1.1112849299861141</v>
      </c>
      <c r="F130">
        <f t="shared" si="15"/>
        <v>0.7443788323460141</v>
      </c>
      <c r="G130">
        <f t="shared" si="16"/>
        <v>0.47226576734693987</v>
      </c>
      <c r="H130">
        <f t="shared" si="17"/>
        <v>0.32301447079965145</v>
      </c>
      <c r="I130" t="str">
        <f t="shared" si="18"/>
        <v/>
      </c>
      <c r="J130">
        <f t="shared" si="10"/>
        <v>351.42136436154635</v>
      </c>
      <c r="K130">
        <f t="shared" si="19"/>
        <v>351.42136436154635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0.9999228479215112</v>
      </c>
      <c r="F131">
        <f t="shared" si="15"/>
        <v>0.66978448270797308</v>
      </c>
      <c r="G131">
        <f t="shared" si="16"/>
        <v>0.41988668371241783</v>
      </c>
      <c r="H131">
        <f t="shared" si="17"/>
        <v>0.28718887607949362</v>
      </c>
      <c r="I131" t="str">
        <f t="shared" si="18"/>
        <v/>
      </c>
      <c r="J131">
        <f t="shared" ref="J131:J150" si="20">$O$2+F131-H131</f>
        <v>351.38259560662851</v>
      </c>
      <c r="K131">
        <f t="shared" si="19"/>
        <v>351.38259560662851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0.89972038206975335</v>
      </c>
      <c r="F132">
        <f t="shared" ref="F132:F150" si="25">E132*$O$3</f>
        <v>0.60266524756289208</v>
      </c>
      <c r="G132">
        <f t="shared" ref="G132:G150" si="26">(G131*EXP(-1/$O$6)+C132)</f>
        <v>0.37331697393491886</v>
      </c>
      <c r="H132">
        <f t="shared" ref="H132:H150" si="27">G132*$O$4</f>
        <v>0.25533670469815911</v>
      </c>
      <c r="I132" t="str">
        <f t="shared" ref="I132:I150" si="28">IF(ISBLANK(D132),"",($O$2+((E131*EXP(-1/$O$5))*$O$3)-((G131*EXP(-1/$O$6))*$O$4)))</f>
        <v/>
      </c>
      <c r="J132">
        <f t="shared" si="20"/>
        <v>351.34732854286472</v>
      </c>
      <c r="K132">
        <f t="shared" ref="K132:K150" si="29">IF(I132="",J132,I132)</f>
        <v>351.34732854286472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0.80955922508861833</v>
      </c>
      <c r="F133">
        <f t="shared" si="25"/>
        <v>0.5422720442127652</v>
      </c>
      <c r="G133">
        <f t="shared" si="26"/>
        <v>0.33191231928511683</v>
      </c>
      <c r="H133">
        <f t="shared" si="27"/>
        <v>0.22701726353798077</v>
      </c>
      <c r="I133" t="str">
        <f t="shared" si="28"/>
        <v/>
      </c>
      <c r="J133">
        <f t="shared" si="20"/>
        <v>351.31525478067482</v>
      </c>
      <c r="K133">
        <f t="shared" si="29"/>
        <v>351.31525478067482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0.72843313543526411</v>
      </c>
      <c r="F134">
        <f t="shared" si="25"/>
        <v>0.48793085568453021</v>
      </c>
      <c r="G134">
        <f t="shared" si="26"/>
        <v>0.29509986254316628</v>
      </c>
      <c r="H134">
        <f t="shared" si="27"/>
        <v>0.20183873683650849</v>
      </c>
      <c r="I134" t="str">
        <f t="shared" si="28"/>
        <v/>
      </c>
      <c r="J134">
        <f t="shared" si="20"/>
        <v>351.28609211884799</v>
      </c>
      <c r="K134">
        <f t="shared" si="29"/>
        <v>351.28609211884799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0.65543670723036496</v>
      </c>
      <c r="F135">
        <f t="shared" si="25"/>
        <v>0.43903520837896343</v>
      </c>
      <c r="G135">
        <f t="shared" si="26"/>
        <v>0.26237028218946418</v>
      </c>
      <c r="H135">
        <f t="shared" si="27"/>
        <v>0.17945276518999878</v>
      </c>
      <c r="I135" t="str">
        <f t="shared" si="28"/>
        <v/>
      </c>
      <c r="J135">
        <f t="shared" si="20"/>
        <v>351.259582443189</v>
      </c>
      <c r="K135">
        <f t="shared" si="29"/>
        <v>351.259582443189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0.5897552654963778</v>
      </c>
      <c r="F136">
        <f t="shared" si="25"/>
        <v>0.39503940353586253</v>
      </c>
      <c r="G136">
        <f t="shared" si="26"/>
        <v>0.23327074564838074</v>
      </c>
      <c r="H136">
        <f t="shared" si="27"/>
        <v>0.15954962580063034</v>
      </c>
      <c r="I136" t="str">
        <f t="shared" si="28"/>
        <v/>
      </c>
      <c r="J136">
        <f t="shared" si="20"/>
        <v>351.23548977773521</v>
      </c>
      <c r="K136">
        <f t="shared" si="29"/>
        <v>351.23548977773521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0.53065577399597574</v>
      </c>
      <c r="F137">
        <f t="shared" si="25"/>
        <v>0.35545242697543877</v>
      </c>
      <c r="G137">
        <f t="shared" si="26"/>
        <v>0.20739864408903189</v>
      </c>
      <c r="H137">
        <f t="shared" si="27"/>
        <v>0.14185394728339287</v>
      </c>
      <c r="I137" t="str">
        <f t="shared" si="28"/>
        <v/>
      </c>
      <c r="J137">
        <f t="shared" si="20"/>
        <v>351.21359847969205</v>
      </c>
      <c r="K137">
        <f t="shared" si="29"/>
        <v>351.21359847969205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0.4774786541977854</v>
      </c>
      <c r="F138">
        <f t="shared" si="25"/>
        <v>0.31983246914572566</v>
      </c>
      <c r="G138">
        <f t="shared" si="26"/>
        <v>0.18439602210045708</v>
      </c>
      <c r="H138">
        <f t="shared" si="27"/>
        <v>0.12612089974453644</v>
      </c>
      <c r="I138" t="str">
        <f t="shared" si="28"/>
        <v/>
      </c>
      <c r="J138">
        <f t="shared" si="20"/>
        <v>351.19371156940122</v>
      </c>
      <c r="K138">
        <f t="shared" si="29"/>
        <v>351.19371156940122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0.42963042406518176</v>
      </c>
      <c r="F139">
        <f t="shared" si="25"/>
        <v>0.28778199431711809</v>
      </c>
      <c r="G139">
        <f t="shared" si="26"/>
        <v>0.16394462517255395</v>
      </c>
      <c r="H139">
        <f t="shared" si="27"/>
        <v>0.11213280741912507</v>
      </c>
      <c r="I139" t="str">
        <f t="shared" si="28"/>
        <v/>
      </c>
      <c r="J139">
        <f t="shared" si="20"/>
        <v>351.175649186898</v>
      </c>
      <c r="K139">
        <f t="shared" si="29"/>
        <v>351.175649186898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0.38657707451351031</v>
      </c>
      <c r="F140">
        <f t="shared" si="25"/>
        <v>0.25894330389389925</v>
      </c>
      <c r="G140">
        <f t="shared" si="26"/>
        <v>0.14576149646181868</v>
      </c>
      <c r="H140">
        <f t="shared" si="27"/>
        <v>9.9696137001585944E-2</v>
      </c>
      <c r="I140" t="str">
        <f t="shared" si="28"/>
        <v/>
      </c>
      <c r="J140">
        <f t="shared" si="20"/>
        <v>351.15924716689233</v>
      </c>
      <c r="K140">
        <f t="shared" si="29"/>
        <v>351.15924716689233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0.34783810961383732</v>
      </c>
      <c r="F141">
        <f t="shared" si="25"/>
        <v>0.23299454432719469</v>
      </c>
      <c r="G141">
        <f t="shared" si="26"/>
        <v>0.12959506192061276</v>
      </c>
      <c r="H141">
        <f t="shared" si="27"/>
        <v>8.8638820001074634E-2</v>
      </c>
      <c r="I141" t="str">
        <f t="shared" si="28"/>
        <v/>
      </c>
      <c r="J141">
        <f t="shared" si="20"/>
        <v>351.14435572432615</v>
      </c>
      <c r="K141">
        <f t="shared" si="29"/>
        <v>351.14435572432615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0.31298118402905817</v>
      </c>
      <c r="F142">
        <f t="shared" si="25"/>
        <v>0.20964611507575687</v>
      </c>
      <c r="G142">
        <f t="shared" si="26"/>
        <v>0.11522164962546724</v>
      </c>
      <c r="H142">
        <f t="shared" si="27"/>
        <v>7.8807872074902197E-2</v>
      </c>
      <c r="I142" t="str">
        <f t="shared" si="28"/>
        <v/>
      </c>
      <c r="J142">
        <f t="shared" si="20"/>
        <v>351.13083824300088</v>
      </c>
      <c r="K142">
        <f t="shared" si="29"/>
        <v>351.13083824300088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0.28161727783359125</v>
      </c>
      <c r="F143">
        <f t="shared" si="25"/>
        <v>0.18863743652570822</v>
      </c>
      <c r="G143">
        <f t="shared" si="26"/>
        <v>0.10244239514732864</v>
      </c>
      <c r="H143">
        <f t="shared" si="27"/>
        <v>7.0067276402132297E-2</v>
      </c>
      <c r="I143" t="str">
        <f t="shared" si="28"/>
        <v/>
      </c>
      <c r="J143">
        <f t="shared" si="20"/>
        <v>351.11857016012357</v>
      </c>
      <c r="K143">
        <f t="shared" si="29"/>
        <v>351.11857016012357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0.25339635486534196</v>
      </c>
      <c r="F144">
        <f t="shared" si="25"/>
        <v>0.16973404179768403</v>
      </c>
      <c r="G144">
        <f t="shared" si="26"/>
        <v>9.1080490147763468E-2</v>
      </c>
      <c r="H144">
        <f t="shared" si="27"/>
        <v>6.2296101812604351E-2</v>
      </c>
      <c r="I144" t="str">
        <f t="shared" si="28"/>
        <v/>
      </c>
      <c r="J144">
        <f t="shared" si="20"/>
        <v>351.10743793998512</v>
      </c>
      <c r="K144">
        <f t="shared" si="29"/>
        <v>351.10743793998512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0.22800345615507325</v>
      </c>
      <c r="F145">
        <f t="shared" si="25"/>
        <v>0.15272495998455571</v>
      </c>
      <c r="G145">
        <f t="shared" si="26"/>
        <v>8.0978736133866747E-2</v>
      </c>
      <c r="H145">
        <f t="shared" si="27"/>
        <v>5.5386829634614783E-2</v>
      </c>
      <c r="I145" t="str">
        <f t="shared" si="28"/>
        <v/>
      </c>
      <c r="J145">
        <f t="shared" si="20"/>
        <v>351.0973381303499</v>
      </c>
      <c r="K145">
        <f t="shared" si="29"/>
        <v>351.0973381303499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0.20515518483398945</v>
      </c>
      <c r="F146">
        <f t="shared" si="25"/>
        <v>0.13742036161541754</v>
      </c>
      <c r="G146">
        <f t="shared" si="26"/>
        <v>7.1997369526666313E-2</v>
      </c>
      <c r="H146">
        <f t="shared" si="27"/>
        <v>4.92438661122317E-2</v>
      </c>
      <c r="I146" t="str">
        <f t="shared" si="28"/>
        <v/>
      </c>
      <c r="J146">
        <f t="shared" si="20"/>
        <v>351.08817649550315</v>
      </c>
      <c r="K146">
        <f t="shared" si="29"/>
        <v>351.08817649550315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0.18459654328942449</v>
      </c>
      <c r="F147">
        <f t="shared" si="25"/>
        <v>0.12364944006809238</v>
      </c>
      <c r="G147">
        <f t="shared" si="26"/>
        <v>6.4012127951592668E-2</v>
      </c>
      <c r="H147">
        <f t="shared" si="27"/>
        <v>4.3782219810680215E-2</v>
      </c>
      <c r="I147" t="str">
        <f t="shared" si="28"/>
        <v/>
      </c>
      <c r="J147">
        <f t="shared" si="20"/>
        <v>351.07986722025743</v>
      </c>
      <c r="K147">
        <f t="shared" si="29"/>
        <v>351.07986722025743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0.16609808726978265</v>
      </c>
      <c r="F148">
        <f t="shared" si="25"/>
        <v>0.11125850528570749</v>
      </c>
      <c r="G148">
        <f t="shared" si="26"/>
        <v>5.6912530997030718E-2</v>
      </c>
      <c r="H148">
        <f t="shared" si="27"/>
        <v>3.8926325710941359E-2</v>
      </c>
      <c r="I148" t="str">
        <f t="shared" si="28"/>
        <v/>
      </c>
      <c r="J148">
        <f t="shared" si="20"/>
        <v>351.0723321795748</v>
      </c>
      <c r="K148">
        <f t="shared" si="29"/>
        <v>351.0723321795748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0.14945336517718466</v>
      </c>
      <c r="F149">
        <f t="shared" si="25"/>
        <v>0.10010926852230892</v>
      </c>
      <c r="G149">
        <f t="shared" si="26"/>
        <v>5.0600351654258552E-2</v>
      </c>
      <c r="H149">
        <f t="shared" si="27"/>
        <v>3.4608999724236526E-2</v>
      </c>
      <c r="I149" t="str">
        <f t="shared" si="28"/>
        <v/>
      </c>
      <c r="J149">
        <f t="shared" si="20"/>
        <v>351.06550026879808</v>
      </c>
      <c r="K149">
        <f t="shared" si="29"/>
        <v>351.06550026879808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0.13447661396910282</v>
      </c>
      <c r="F150">
        <f t="shared" si="25"/>
        <v>9.0077298974455863E-2</v>
      </c>
      <c r="G150">
        <f t="shared" si="26"/>
        <v>4.4988257290265461E-2</v>
      </c>
      <c r="H150">
        <f t="shared" si="27"/>
        <v>3.077050916150385E-2</v>
      </c>
      <c r="I150" t="str">
        <f t="shared" si="28"/>
        <v/>
      </c>
      <c r="J150">
        <f t="shared" si="20"/>
        <v>351.05930678981292</v>
      </c>
      <c r="K150">
        <f t="shared" si="29"/>
        <v>351.05930678981292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716.83432066412411</v>
      </c>
      <c r="S2">
        <f>SQRT(R2/10)</f>
        <v>8.4666068803513266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0.59445367704356944</v>
      </c>
      <c r="Q3" t="s">
        <v>20</v>
      </c>
      <c r="R3">
        <f>RSQ(D2:D100,I2:I100)</f>
        <v>0.84426965515214014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0.57711581390022404</v>
      </c>
      <c r="Q4" t="s">
        <v>21</v>
      </c>
      <c r="R4">
        <f>1-((1-$R$3)*($Y$3-1))/(Y3-Y4-1)</f>
        <v>0.68853931030428028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51.68</v>
      </c>
      <c r="D5" s="4"/>
      <c r="E5">
        <f t="shared" si="4"/>
        <v>51.68</v>
      </c>
      <c r="F5">
        <f t="shared" si="5"/>
        <v>30.721366029611669</v>
      </c>
      <c r="G5">
        <f t="shared" si="6"/>
        <v>51.68</v>
      </c>
      <c r="H5">
        <f t="shared" si="7"/>
        <v>29.825345262363577</v>
      </c>
      <c r="I5" t="str">
        <f t="shared" si="8"/>
        <v/>
      </c>
      <c r="J5">
        <f t="shared" si="0"/>
        <v>351.8960207672481</v>
      </c>
      <c r="K5">
        <f t="shared" si="9"/>
        <v>351.8960207672481</v>
      </c>
      <c r="L5" t="str">
        <f t="shared" si="1"/>
        <v/>
      </c>
      <c r="M5" t="str">
        <f t="shared" si="2"/>
        <v/>
      </c>
      <c r="N5" s="2" t="s">
        <v>14</v>
      </c>
      <c r="O5" s="6">
        <v>13.096321004470129</v>
      </c>
      <c r="Q5" s="2" t="s">
        <v>22</v>
      </c>
      <c r="R5">
        <f>LARGE(L2:L150,1)/LARGE(D2:D100,1)*100</f>
        <v>2.5387054924837376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47.880749652544651</v>
      </c>
      <c r="F6">
        <f t="shared" si="5"/>
        <v>28.462887690557778</v>
      </c>
      <c r="G6">
        <f t="shared" si="6"/>
        <v>45.321384586713599</v>
      </c>
      <c r="H6">
        <f t="shared" si="7"/>
        <v>26.155687752846287</v>
      </c>
      <c r="I6" t="str">
        <f t="shared" si="8"/>
        <v/>
      </c>
      <c r="J6">
        <f t="shared" si="0"/>
        <v>353.30719993771146</v>
      </c>
      <c r="K6">
        <f t="shared" si="9"/>
        <v>353.30719993771146</v>
      </c>
      <c r="L6" t="str">
        <f t="shared" si="1"/>
        <v/>
      </c>
      <c r="M6" t="str">
        <f t="shared" si="2"/>
        <v/>
      </c>
      <c r="N6" s="2" t="s">
        <v>15</v>
      </c>
      <c r="O6" s="6">
        <v>7.6166177037738816</v>
      </c>
      <c r="Q6" s="2" t="s">
        <v>45</v>
      </c>
      <c r="R6">
        <f>AVERAGE(M2:M150)</f>
        <v>1.843587516576735</v>
      </c>
      <c r="S6">
        <f>_xlfn.STDEV.P(M2:M150)</f>
        <v>0.99698701395707989</v>
      </c>
    </row>
    <row r="7" spans="1:25">
      <c r="A7">
        <f t="shared" si="3"/>
        <v>5</v>
      </c>
      <c r="B7" s="14">
        <f>Edwards!B7</f>
        <v>43383</v>
      </c>
      <c r="C7" s="4">
        <v>51.68</v>
      </c>
      <c r="D7" s="4"/>
      <c r="E7">
        <f t="shared" si="4"/>
        <v>96.040800837648106</v>
      </c>
      <c r="F7">
        <f t="shared" si="5"/>
        <v>57.091807204149042</v>
      </c>
      <c r="G7">
        <f t="shared" si="6"/>
        <v>91.425121920603729</v>
      </c>
      <c r="H7">
        <f t="shared" si="7"/>
        <v>52.762883648136437</v>
      </c>
      <c r="I7" t="str">
        <f t="shared" si="8"/>
        <v/>
      </c>
      <c r="J7">
        <f t="shared" si="0"/>
        <v>355.32892355601263</v>
      </c>
      <c r="K7">
        <f t="shared" si="9"/>
        <v>355.32892355601263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88.98037038191427</v>
      </c>
      <c r="F8">
        <f t="shared" si="5"/>
        <v>52.894708358227653</v>
      </c>
      <c r="G8">
        <f t="shared" si="6"/>
        <v>80.176337295875797</v>
      </c>
      <c r="H8">
        <f t="shared" si="7"/>
        <v>46.27103215404825</v>
      </c>
      <c r="I8" t="str">
        <f t="shared" si="8"/>
        <v/>
      </c>
      <c r="J8">
        <f t="shared" si="0"/>
        <v>357.62367620417939</v>
      </c>
      <c r="K8">
        <f t="shared" si="9"/>
        <v>357.62367620417939</v>
      </c>
      <c r="L8" t="str">
        <f t="shared" si="1"/>
        <v/>
      </c>
      <c r="M8" t="str">
        <f t="shared" si="2"/>
        <v/>
      </c>
      <c r="O8">
        <f>1.1*O3</f>
        <v>0.65389904474792648</v>
      </c>
    </row>
    <row r="9" spans="1:25">
      <c r="A9">
        <f t="shared" si="3"/>
        <v>7</v>
      </c>
      <c r="B9" s="14">
        <f>Edwards!B9</f>
        <v>43385</v>
      </c>
      <c r="C9" s="4">
        <f>12+51.68</f>
        <v>63.68</v>
      </c>
      <c r="D9" s="4">
        <v>360</v>
      </c>
      <c r="E9">
        <f t="shared" si="4"/>
        <v>146.1189868081876</v>
      </c>
      <c r="F9">
        <f t="shared" si="5"/>
        <v>86.860968994007933</v>
      </c>
      <c r="G9">
        <f t="shared" si="6"/>
        <v>133.99158315287261</v>
      </c>
      <c r="H9">
        <f t="shared" si="7"/>
        <v>77.328661567049622</v>
      </c>
      <c r="I9">
        <f t="shared" si="8"/>
        <v>359.42823230199008</v>
      </c>
      <c r="J9">
        <f t="shared" si="0"/>
        <v>360.53230742695831</v>
      </c>
      <c r="K9">
        <f t="shared" si="9"/>
        <v>359.42823230199008</v>
      </c>
      <c r="L9">
        <f t="shared" si="1"/>
        <v>-0.57176769800992133</v>
      </c>
      <c r="M9">
        <f t="shared" si="2"/>
        <v>0.15882436055831148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135.37706321297028</v>
      </c>
      <c r="F10">
        <f t="shared" si="5"/>
        <v>80.47539301430993</v>
      </c>
      <c r="G10">
        <f t="shared" si="6"/>
        <v>117.5054967386601</v>
      </c>
      <c r="H10">
        <f t="shared" si="7"/>
        <v>67.81428038808194</v>
      </c>
      <c r="I10" t="str">
        <f t="shared" si="8"/>
        <v/>
      </c>
      <c r="J10">
        <f t="shared" si="0"/>
        <v>363.66111262622798</v>
      </c>
      <c r="K10">
        <f t="shared" si="9"/>
        <v>363.66111262622798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125.42483112223185</v>
      </c>
      <c r="F11">
        <f t="shared" si="5"/>
        <v>74.559252053179449</v>
      </c>
      <c r="G11">
        <f t="shared" si="6"/>
        <v>103.0478291165951</v>
      </c>
      <c r="H11">
        <f t="shared" si="7"/>
        <v>59.470531771274985</v>
      </c>
      <c r="I11" t="str">
        <f t="shared" si="8"/>
        <v/>
      </c>
      <c r="J11">
        <f t="shared" si="0"/>
        <v>366.08872028190444</v>
      </c>
      <c r="K11">
        <f t="shared" si="9"/>
        <v>366.08872028190444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51.68</v>
      </c>
      <c r="D12" s="4"/>
      <c r="E12">
        <f t="shared" si="4"/>
        <v>167.88423643916937</v>
      </c>
      <c r="F12">
        <f t="shared" si="5"/>
        <v>99.799401668916246</v>
      </c>
      <c r="G12">
        <f t="shared" si="6"/>
        <v>142.04900724108262</v>
      </c>
      <c r="H12">
        <f t="shared" si="7"/>
        <v>81.978728427656208</v>
      </c>
      <c r="I12" t="str">
        <f t="shared" si="8"/>
        <v/>
      </c>
      <c r="J12">
        <f t="shared" si="0"/>
        <v>368.82067324126001</v>
      </c>
      <c r="K12">
        <f t="shared" si="9"/>
        <v>368.82067324126001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155.54224256100005</v>
      </c>
      <c r="F13">
        <f t="shared" si="5"/>
        <v>92.462658025989271</v>
      </c>
      <c r="G13">
        <f t="shared" si="6"/>
        <v>124.57154967751489</v>
      </c>
      <c r="H13">
        <f t="shared" si="7"/>
        <v>71.892211280951202</v>
      </c>
      <c r="I13" t="str">
        <f t="shared" si="8"/>
        <v/>
      </c>
      <c r="J13">
        <f t="shared" si="0"/>
        <v>371.57044674503811</v>
      </c>
      <c r="K13">
        <f t="shared" si="9"/>
        <v>371.57044674503811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51.68</v>
      </c>
      <c r="D14" s="4"/>
      <c r="E14">
        <f t="shared" si="4"/>
        <v>195.78756920392064</v>
      </c>
      <c r="F14">
        <f t="shared" si="5"/>
        <v>116.38664043269294</v>
      </c>
      <c r="G14">
        <f t="shared" si="6"/>
        <v>160.92448745157799</v>
      </c>
      <c r="H14">
        <f t="shared" si="7"/>
        <v>92.872066552093827</v>
      </c>
      <c r="I14" t="str">
        <f t="shared" si="8"/>
        <v/>
      </c>
      <c r="J14">
        <f t="shared" si="0"/>
        <v>374.51457388059913</v>
      </c>
      <c r="K14">
        <f t="shared" si="9"/>
        <v>374.51457388059913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181.39426443756162</v>
      </c>
      <c r="F15">
        <f t="shared" si="5"/>
        <v>107.83048748952208</v>
      </c>
      <c r="G15">
        <f t="shared" si="6"/>
        <v>141.12462432687175</v>
      </c>
      <c r="H15">
        <f t="shared" si="7"/>
        <v>81.445252429765944</v>
      </c>
      <c r="I15" t="str">
        <f t="shared" si="8"/>
        <v/>
      </c>
      <c r="J15">
        <f t="shared" si="0"/>
        <v>377.3852350597561</v>
      </c>
      <c r="K15">
        <f t="shared" si="9"/>
        <v>377.3852350597561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13+51.69</f>
        <v>64.69</v>
      </c>
      <c r="D16" s="4">
        <v>392</v>
      </c>
      <c r="E16">
        <f t="shared" si="4"/>
        <v>232.7490821196279</v>
      </c>
      <c r="F16">
        <f t="shared" si="5"/>
        <v>138.35854769452851</v>
      </c>
      <c r="G16">
        <f t="shared" si="6"/>
        <v>188.45090119531022</v>
      </c>
      <c r="H16">
        <f t="shared" si="7"/>
        <v>108.75799522356216</v>
      </c>
      <c r="I16">
        <f t="shared" si="8"/>
        <v>379.47896610422333</v>
      </c>
      <c r="J16">
        <f t="shared" si="0"/>
        <v>380.60055247096636</v>
      </c>
      <c r="K16">
        <f t="shared" si="9"/>
        <v>379.47896610422333</v>
      </c>
      <c r="L16">
        <f t="shared" si="1"/>
        <v>-12.521033895776668</v>
      </c>
      <c r="M16">
        <f t="shared" si="2"/>
        <v>3.1941412999430279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215.63855520180843</v>
      </c>
      <c r="F17">
        <f t="shared" si="5"/>
        <v>128.18713205207774</v>
      </c>
      <c r="G17">
        <f t="shared" si="6"/>
        <v>165.26423701210177</v>
      </c>
      <c r="H17">
        <f t="shared" si="7"/>
        <v>95.376604651838647</v>
      </c>
      <c r="I17" t="str">
        <f t="shared" si="8"/>
        <v/>
      </c>
      <c r="J17">
        <f t="shared" si="0"/>
        <v>383.8105274002391</v>
      </c>
      <c r="K17">
        <f t="shared" si="9"/>
        <v>383.8105274002391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199.78590706374263</v>
      </c>
      <c r="F18">
        <f t="shared" si="5"/>
        <v>118.76346707552663</v>
      </c>
      <c r="G18">
        <f t="shared" si="6"/>
        <v>144.93041880911866</v>
      </c>
      <c r="H18">
        <f t="shared" si="7"/>
        <v>83.641636609924859</v>
      </c>
      <c r="I18" t="str">
        <f t="shared" si="8"/>
        <v/>
      </c>
      <c r="J18">
        <f t="shared" si="0"/>
        <v>386.12183046560176</v>
      </c>
      <c r="K18">
        <f t="shared" si="9"/>
        <v>386.12183046560176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51.67</v>
      </c>
      <c r="D19" s="4"/>
      <c r="E19">
        <f t="shared" si="4"/>
        <v>236.76866486504667</v>
      </c>
      <c r="F19">
        <f t="shared" si="5"/>
        <v>140.74800343772358</v>
      </c>
      <c r="G19">
        <f t="shared" si="6"/>
        <v>178.76843748377587</v>
      </c>
      <c r="H19">
        <f t="shared" si="7"/>
        <v>103.17009229812064</v>
      </c>
      <c r="I19" t="str">
        <f t="shared" si="8"/>
        <v/>
      </c>
      <c r="J19">
        <f t="shared" si="0"/>
        <v>388.57791113960297</v>
      </c>
      <c r="K19">
        <f t="shared" si="9"/>
        <v>388.57791113960297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219.36263869912042</v>
      </c>
      <c r="F20">
        <f t="shared" si="5"/>
        <v>130.40092718067214</v>
      </c>
      <c r="G20">
        <f t="shared" si="6"/>
        <v>156.77308643901071</v>
      </c>
      <c r="H20">
        <f t="shared" si="7"/>
        <v>90.476227377899846</v>
      </c>
      <c r="I20" t="str">
        <f t="shared" si="8"/>
        <v/>
      </c>
      <c r="J20">
        <f t="shared" si="0"/>
        <v>390.92469980277235</v>
      </c>
      <c r="K20">
        <f t="shared" si="9"/>
        <v>390.92469980277235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51.65</v>
      </c>
      <c r="D21" s="4"/>
      <c r="E21">
        <f t="shared" si="4"/>
        <v>254.88621491242623</v>
      </c>
      <c r="F21">
        <f t="shared" si="5"/>
        <v>151.51804768240925</v>
      </c>
      <c r="G21">
        <f t="shared" si="6"/>
        <v>189.13400432175888</v>
      </c>
      <c r="H21">
        <f t="shared" si="7"/>
        <v>109.15222484036036</v>
      </c>
      <c r="I21" t="str">
        <f t="shared" si="8"/>
        <v/>
      </c>
      <c r="J21">
        <f t="shared" si="0"/>
        <v>393.36582284204889</v>
      </c>
      <c r="K21">
        <f t="shared" si="9"/>
        <v>393.36582284204889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236.14827875593213</v>
      </c>
      <c r="F22">
        <f t="shared" si="5"/>
        <v>140.37921263397368</v>
      </c>
      <c r="G22">
        <f t="shared" si="6"/>
        <v>165.86329234310344</v>
      </c>
      <c r="H22">
        <f t="shared" si="7"/>
        <v>95.722328956760933</v>
      </c>
      <c r="I22" t="str">
        <f t="shared" si="8"/>
        <v/>
      </c>
      <c r="J22">
        <f t="shared" si="0"/>
        <v>395.65688367721276</v>
      </c>
      <c r="K22">
        <f t="shared" si="9"/>
        <v>395.65688367721276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15+51.69</f>
        <v>66.69</v>
      </c>
      <c r="D23" s="4">
        <v>408</v>
      </c>
      <c r="E23">
        <f t="shared" si="4"/>
        <v>285.47786021656566</v>
      </c>
      <c r="F23">
        <f t="shared" si="5"/>
        <v>169.70336372026759</v>
      </c>
      <c r="G23">
        <f t="shared" si="6"/>
        <v>212.14576743615132</v>
      </c>
      <c r="H23">
        <f t="shared" si="7"/>
        <v>122.43267723940211</v>
      </c>
      <c r="I23">
        <f t="shared" si="8"/>
        <v>397.11442438783581</v>
      </c>
      <c r="J23">
        <f t="shared" si="0"/>
        <v>398.27068648086549</v>
      </c>
      <c r="K23">
        <f t="shared" si="9"/>
        <v>397.11442438783581</v>
      </c>
      <c r="L23">
        <f t="shared" si="1"/>
        <v>-10.885575612164189</v>
      </c>
      <c r="M23">
        <f t="shared" si="2"/>
        <v>2.6680332382755365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264.49098212797048</v>
      </c>
      <c r="F24">
        <f t="shared" si="5"/>
        <v>157.22763687083707</v>
      </c>
      <c r="G24">
        <f t="shared" si="6"/>
        <v>186.04372899414309</v>
      </c>
      <c r="H24">
        <f t="shared" si="7"/>
        <v>107.3687780794876</v>
      </c>
      <c r="I24" t="str">
        <f t="shared" si="8"/>
        <v/>
      </c>
      <c r="J24">
        <f t="shared" si="0"/>
        <v>400.85885879134946</v>
      </c>
      <c r="K24">
        <f t="shared" si="9"/>
        <v>400.85885879134946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245.04695241147476</v>
      </c>
      <c r="F25">
        <f t="shared" si="5"/>
        <v>145.66906190932175</v>
      </c>
      <c r="G25">
        <f t="shared" si="6"/>
        <v>163.15323900328713</v>
      </c>
      <c r="H25">
        <f t="shared" si="7"/>
        <v>94.158314317839825</v>
      </c>
      <c r="I25" t="str">
        <f t="shared" si="8"/>
        <v/>
      </c>
      <c r="J25">
        <f t="shared" si="0"/>
        <v>402.5107475914819</v>
      </c>
      <c r="K25">
        <f t="shared" si="9"/>
        <v>402.5107475914819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51.71</v>
      </c>
      <c r="D26" s="4"/>
      <c r="E26">
        <f t="shared" si="4"/>
        <v>278.74234871387085</v>
      </c>
      <c r="F26">
        <f t="shared" si="5"/>
        <v>165.69941414072139</v>
      </c>
      <c r="G26">
        <f t="shared" si="6"/>
        <v>194.78915424605219</v>
      </c>
      <c r="H26">
        <f t="shared" si="7"/>
        <v>112.41590129164669</v>
      </c>
      <c r="I26" t="str">
        <f t="shared" si="8"/>
        <v/>
      </c>
      <c r="J26">
        <f t="shared" si="0"/>
        <v>404.28351284907467</v>
      </c>
      <c r="K26">
        <f t="shared" si="9"/>
        <v>404.28351284907467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258.25063112095881</v>
      </c>
      <c r="F27">
        <f t="shared" si="5"/>
        <v>153.51803726867644</v>
      </c>
      <c r="G27">
        <f t="shared" si="6"/>
        <v>170.82264266458992</v>
      </c>
      <c r="H27">
        <f t="shared" si="7"/>
        <v>98.584448453961954</v>
      </c>
      <c r="I27" t="str">
        <f t="shared" si="8"/>
        <v/>
      </c>
      <c r="J27">
        <f t="shared" si="0"/>
        <v>405.93358881471448</v>
      </c>
      <c r="K27">
        <f t="shared" si="9"/>
        <v>405.93358881471448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51.66</v>
      </c>
      <c r="D28" s="4"/>
      <c r="E28">
        <f t="shared" si="4"/>
        <v>290.92536022279961</v>
      </c>
      <c r="F28">
        <f t="shared" si="5"/>
        <v>172.94165012966823</v>
      </c>
      <c r="G28">
        <f t="shared" si="6"/>
        <v>201.46492810217939</v>
      </c>
      <c r="H28">
        <f t="shared" si="7"/>
        <v>116.26859595403937</v>
      </c>
      <c r="I28" t="str">
        <f t="shared" si="8"/>
        <v/>
      </c>
      <c r="J28">
        <f t="shared" si="0"/>
        <v>407.67305417562886</v>
      </c>
      <c r="K28">
        <f t="shared" si="9"/>
        <v>407.67305417562886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269.53800968274459</v>
      </c>
      <c r="F29">
        <f t="shared" si="5"/>
        <v>160.22786095891274</v>
      </c>
      <c r="G29">
        <f t="shared" si="6"/>
        <v>176.67704116202546</v>
      </c>
      <c r="H29">
        <f t="shared" si="7"/>
        <v>101.9631144077057</v>
      </c>
      <c r="I29" t="str">
        <f t="shared" si="8"/>
        <v/>
      </c>
      <c r="J29">
        <f t="shared" si="0"/>
        <v>409.26474655120705</v>
      </c>
      <c r="K29">
        <f t="shared" si="9"/>
        <v>409.26474655120705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15+51.68</f>
        <v>66.680000000000007</v>
      </c>
      <c r="D30" s="4">
        <v>412</v>
      </c>
      <c r="E30">
        <f t="shared" si="4"/>
        <v>316.4029482094553</v>
      </c>
      <c r="F30">
        <f t="shared" si="5"/>
        <v>188.08689599053676</v>
      </c>
      <c r="G30">
        <f t="shared" si="6"/>
        <v>221.61901180624582</v>
      </c>
      <c r="H30">
        <f t="shared" si="7"/>
        <v>127.89983637432492</v>
      </c>
      <c r="I30">
        <f t="shared" si="8"/>
        <v>410.03097090181359</v>
      </c>
      <c r="J30">
        <f t="shared" si="0"/>
        <v>411.1870596162118</v>
      </c>
      <c r="K30">
        <f t="shared" si="9"/>
        <v>410.03097090181359</v>
      </c>
      <c r="L30">
        <f t="shared" si="1"/>
        <v>-1.9690290981864109</v>
      </c>
      <c r="M30">
        <f t="shared" si="2"/>
        <v>0.47791968402582791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293.14261518080457</v>
      </c>
      <c r="F31">
        <f t="shared" si="5"/>
        <v>174.25970549239736</v>
      </c>
      <c r="G31">
        <f t="shared" si="6"/>
        <v>194.35140220197925</v>
      </c>
      <c r="H31">
        <f t="shared" si="7"/>
        <v>112.16326766444506</v>
      </c>
      <c r="I31" t="str">
        <f t="shared" si="8"/>
        <v/>
      </c>
      <c r="J31">
        <f t="shared" si="0"/>
        <v>413.09643782795234</v>
      </c>
      <c r="K31">
        <f t="shared" si="9"/>
        <v>413.09643782795234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271.59226335070315</v>
      </c>
      <c r="F32">
        <f t="shared" si="5"/>
        <v>161.44901960541094</v>
      </c>
      <c r="G32">
        <f t="shared" si="6"/>
        <v>170.43875085454638</v>
      </c>
      <c r="H32">
        <f t="shared" si="7"/>
        <v>98.362898419559045</v>
      </c>
      <c r="I32" t="str">
        <f t="shared" si="8"/>
        <v/>
      </c>
      <c r="J32">
        <f t="shared" si="0"/>
        <v>414.08612118585194</v>
      </c>
      <c r="K32">
        <f t="shared" si="9"/>
        <v>414.08612118585194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51.66</v>
      </c>
      <c r="D33" s="4"/>
      <c r="E33">
        <f t="shared" si="4"/>
        <v>303.28618361190001</v>
      </c>
      <c r="F33">
        <f t="shared" si="5"/>
        <v>180.28958704460513</v>
      </c>
      <c r="G33">
        <f t="shared" si="6"/>
        <v>201.12826965862919</v>
      </c>
      <c r="H33">
        <f t="shared" si="7"/>
        <v>116.07430504238353</v>
      </c>
      <c r="I33" t="str">
        <f t="shared" si="8"/>
        <v/>
      </c>
      <c r="J33">
        <f t="shared" si="0"/>
        <v>415.21528200222161</v>
      </c>
      <c r="K33">
        <f t="shared" si="9"/>
        <v>415.21528200222161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280.99012830102697</v>
      </c>
      <c r="F34">
        <f t="shared" si="5"/>
        <v>167.03561498148983</v>
      </c>
      <c r="G34">
        <f t="shared" si="6"/>
        <v>176.38180457544453</v>
      </c>
      <c r="H34">
        <f t="shared" si="7"/>
        <v>101.79272870474793</v>
      </c>
      <c r="I34" t="str">
        <f t="shared" si="8"/>
        <v/>
      </c>
      <c r="J34">
        <f t="shared" si="0"/>
        <v>416.24288627674196</v>
      </c>
      <c r="K34">
        <f t="shared" si="9"/>
        <v>416.24288627674196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260.3331654028226</v>
      </c>
      <c r="F35">
        <f t="shared" si="5"/>
        <v>154.75600743009966</v>
      </c>
      <c r="G35">
        <f t="shared" si="6"/>
        <v>154.68010060492031</v>
      </c>
      <c r="H35">
        <f t="shared" si="7"/>
        <v>89.268332154777127</v>
      </c>
      <c r="I35" t="str">
        <f t="shared" si="8"/>
        <v/>
      </c>
      <c r="J35">
        <f t="shared" si="0"/>
        <v>416.48767527532254</v>
      </c>
      <c r="K35">
        <f t="shared" si="9"/>
        <v>416.48767527532254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241.1947971924738</v>
      </c>
      <c r="F36">
        <f t="shared" si="5"/>
        <v>143.37913407484405</v>
      </c>
      <c r="G36">
        <f t="shared" si="6"/>
        <v>135.64853574742926</v>
      </c>
      <c r="H36">
        <f t="shared" si="7"/>
        <v>78.284915112251269</v>
      </c>
      <c r="I36" t="str">
        <f t="shared" si="8"/>
        <v/>
      </c>
      <c r="J36">
        <f t="shared" si="0"/>
        <v>416.09421896259278</v>
      </c>
      <c r="K36">
        <f t="shared" si="9"/>
        <v>416.09421896259278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14+51.7</f>
        <v>65.7</v>
      </c>
      <c r="D37" s="4"/>
      <c r="E37">
        <f t="shared" si="4"/>
        <v>289.16338432409282</v>
      </c>
      <c r="F37">
        <f t="shared" si="5"/>
        <v>171.89423707781981</v>
      </c>
      <c r="G37">
        <f t="shared" si="6"/>
        <v>184.65858082882758</v>
      </c>
      <c r="H37">
        <f t="shared" si="7"/>
        <v>106.56938716868913</v>
      </c>
      <c r="I37" t="str">
        <f t="shared" si="8"/>
        <v/>
      </c>
      <c r="J37">
        <f t="shared" si="0"/>
        <v>416.32484990913065</v>
      </c>
      <c r="K37">
        <f t="shared" si="9"/>
        <v>416.32484990913065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267.90556527678871</v>
      </c>
      <c r="F38">
        <f t="shared" si="5"/>
        <v>159.25744837922306</v>
      </c>
      <c r="G38">
        <f t="shared" si="6"/>
        <v>161.93851700812758</v>
      </c>
      <c r="H38">
        <f t="shared" si="7"/>
        <v>93.457279044940819</v>
      </c>
      <c r="I38" t="str">
        <f t="shared" si="8"/>
        <v/>
      </c>
      <c r="J38">
        <f t="shared" si="0"/>
        <v>416.80016933428226</v>
      </c>
      <c r="K38">
        <f t="shared" si="9"/>
        <v>416.80016933428226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248.21051280072325</v>
      </c>
      <c r="F39">
        <f t="shared" si="5"/>
        <v>147.54965201525991</v>
      </c>
      <c r="G39">
        <f t="shared" si="6"/>
        <v>142.01388948775949</v>
      </c>
      <c r="H39">
        <f t="shared" si="7"/>
        <v>81.958461416864793</v>
      </c>
      <c r="I39" t="str">
        <f t="shared" si="8"/>
        <v/>
      </c>
      <c r="J39">
        <f t="shared" si="0"/>
        <v>416.59119059839509</v>
      </c>
      <c r="K39">
        <f t="shared" si="9"/>
        <v>416.59119059839509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51.64</v>
      </c>
      <c r="D40" s="4"/>
      <c r="E40">
        <f t="shared" si="4"/>
        <v>281.60334025814933</v>
      </c>
      <c r="F40">
        <f t="shared" si="5"/>
        <v>167.40014108420829</v>
      </c>
      <c r="G40">
        <f t="shared" si="6"/>
        <v>176.18075275018947</v>
      </c>
      <c r="H40">
        <f t="shared" si="7"/>
        <v>101.67669851697973</v>
      </c>
      <c r="I40" t="str">
        <f t="shared" si="8"/>
        <v/>
      </c>
      <c r="J40">
        <f t="shared" si="0"/>
        <v>416.72344256722852</v>
      </c>
      <c r="K40">
        <f t="shared" si="9"/>
        <v>416.72344256722852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260.90129714049527</v>
      </c>
      <c r="F41">
        <f t="shared" si="5"/>
        <v>155.09373543060431</v>
      </c>
      <c r="G41">
        <f t="shared" si="6"/>
        <v>154.50378583916478</v>
      </c>
      <c r="H41">
        <f t="shared" si="7"/>
        <v>89.166578115235495</v>
      </c>
      <c r="I41" t="str">
        <f t="shared" si="8"/>
        <v/>
      </c>
      <c r="J41">
        <f t="shared" si="0"/>
        <v>416.92715731536879</v>
      </c>
      <c r="K41">
        <f t="shared" si="9"/>
        <v>416.92715731536879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51.68</v>
      </c>
      <c r="D42" s="4"/>
      <c r="E42">
        <f t="shared" si="4"/>
        <v>293.40116277879679</v>
      </c>
      <c r="F42">
        <f t="shared" si="5"/>
        <v>174.4134000627146</v>
      </c>
      <c r="G42">
        <f t="shared" si="6"/>
        <v>187.17391443730691</v>
      </c>
      <c r="H42">
        <f t="shared" si="7"/>
        <v>108.02102597137727</v>
      </c>
      <c r="I42" t="str">
        <f t="shared" si="8"/>
        <v/>
      </c>
      <c r="J42">
        <f t="shared" si="0"/>
        <v>417.39237409133727</v>
      </c>
      <c r="K42">
        <f t="shared" si="9"/>
        <v>417.39237409133727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271.83180384630555</v>
      </c>
      <c r="F43">
        <f t="shared" si="5"/>
        <v>161.59141533382262</v>
      </c>
      <c r="G43">
        <f t="shared" si="6"/>
        <v>164.14436843679974</v>
      </c>
      <c r="H43">
        <f t="shared" si="7"/>
        <v>94.730310787541924</v>
      </c>
      <c r="I43" t="str">
        <f t="shared" si="8"/>
        <v/>
      </c>
      <c r="J43">
        <f t="shared" si="0"/>
        <v>417.86110454628067</v>
      </c>
      <c r="K43">
        <f t="shared" si="9"/>
        <v>417.86110454628067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14+51.67</f>
        <v>65.67</v>
      </c>
      <c r="D44" s="4">
        <v>407</v>
      </c>
      <c r="E44">
        <f t="shared" si="4"/>
        <v>317.51811431046013</v>
      </c>
      <c r="F44">
        <f t="shared" si="5"/>
        <v>188.74981057979343</v>
      </c>
      <c r="G44">
        <f t="shared" si="6"/>
        <v>209.61833687436945</v>
      </c>
      <c r="H44">
        <f t="shared" si="7"/>
        <v>120.97405709366306</v>
      </c>
      <c r="I44">
        <f t="shared" si="8"/>
        <v>417.63717601350686</v>
      </c>
      <c r="J44">
        <f t="shared" si="0"/>
        <v>418.77575348613038</v>
      </c>
      <c r="K44">
        <f t="shared" si="9"/>
        <v>417.63717601350686</v>
      </c>
      <c r="L44">
        <f t="shared" si="1"/>
        <v>10.63717601350686</v>
      </c>
      <c r="M44">
        <f t="shared" si="2"/>
        <v>2.6135567600753955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294.17579995060362</v>
      </c>
      <c r="F45">
        <f t="shared" si="5"/>
        <v>174.8738859778698</v>
      </c>
      <c r="G45">
        <f t="shared" si="6"/>
        <v>183.82726899981785</v>
      </c>
      <c r="H45">
        <f t="shared" si="7"/>
        <v>106.08962396588529</v>
      </c>
      <c r="I45" t="str">
        <f t="shared" si="8"/>
        <v/>
      </c>
      <c r="J45">
        <f t="shared" si="0"/>
        <v>419.78426201198454</v>
      </c>
      <c r="K45">
        <f t="shared" si="9"/>
        <v>419.78426201198454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272.54949363916228</v>
      </c>
      <c r="F46">
        <f t="shared" si="5"/>
        <v>162.01804867016295</v>
      </c>
      <c r="G46">
        <f t="shared" si="6"/>
        <v>161.2094883101006</v>
      </c>
      <c r="H46">
        <f t="shared" si="7"/>
        <v>93.036545054522364</v>
      </c>
      <c r="I46" t="str">
        <f t="shared" si="8"/>
        <v/>
      </c>
      <c r="J46">
        <f t="shared" si="0"/>
        <v>419.98150361564052</v>
      </c>
      <c r="K46">
        <f t="shared" si="9"/>
        <v>419.98150361564052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51.68</v>
      </c>
      <c r="D47" s="4"/>
      <c r="E47">
        <f t="shared" si="4"/>
        <v>304.19304320558319</v>
      </c>
      <c r="F47">
        <f t="shared" si="5"/>
        <v>180.82867306463231</v>
      </c>
      <c r="G47">
        <f t="shared" si="6"/>
        <v>193.05455918594001</v>
      </c>
      <c r="H47">
        <f t="shared" si="7"/>
        <v>111.41483905174275</v>
      </c>
      <c r="I47" t="str">
        <f t="shared" si="8"/>
        <v/>
      </c>
      <c r="J47">
        <f t="shared" si="0"/>
        <v>420.41383401288954</v>
      </c>
      <c r="K47">
        <f t="shared" si="9"/>
        <v>420.41383401288954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281.830320196831</v>
      </c>
      <c r="F48">
        <f t="shared" si="5"/>
        <v>167.53507014337274</v>
      </c>
      <c r="G48">
        <f t="shared" si="6"/>
        <v>169.3014690999313</v>
      </c>
      <c r="H48">
        <f t="shared" si="7"/>
        <v>97.706555134110474</v>
      </c>
      <c r="I48" t="str">
        <f t="shared" si="8"/>
        <v/>
      </c>
      <c r="J48">
        <f t="shared" si="0"/>
        <v>420.82851500926228</v>
      </c>
      <c r="K48">
        <f t="shared" si="9"/>
        <v>420.82851500926228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51.66</v>
      </c>
      <c r="D49" s="4"/>
      <c r="E49">
        <f t="shared" si="4"/>
        <v>312.77159067029731</v>
      </c>
      <c r="F49">
        <f t="shared" si="5"/>
        <v>185.92822214872442</v>
      </c>
      <c r="G49">
        <f t="shared" si="6"/>
        <v>200.13091703122279</v>
      </c>
      <c r="H49">
        <f t="shared" si="7"/>
        <v>115.49871706907236</v>
      </c>
      <c r="I49" t="str">
        <f t="shared" si="8"/>
        <v/>
      </c>
      <c r="J49">
        <f t="shared" si="0"/>
        <v>421.42950507965207</v>
      </c>
      <c r="K49">
        <f t="shared" si="9"/>
        <v>421.42950507965207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289.77821655016788</v>
      </c>
      <c r="F50">
        <f t="shared" si="5"/>
        <v>172.25972635537502</v>
      </c>
      <c r="G50">
        <f t="shared" si="6"/>
        <v>175.50716444395741</v>
      </c>
      <c r="H50">
        <f t="shared" si="7"/>
        <v>101.28796005339494</v>
      </c>
      <c r="I50" t="str">
        <f t="shared" si="8"/>
        <v/>
      </c>
      <c r="J50">
        <f t="shared" si="0"/>
        <v>421.9717663019801</v>
      </c>
      <c r="K50">
        <f t="shared" si="9"/>
        <v>421.9717663019801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15+51.67</f>
        <v>66.67</v>
      </c>
      <c r="D51" s="4">
        <v>414</v>
      </c>
      <c r="E51">
        <f t="shared" si="4"/>
        <v>335.14519816949417</v>
      </c>
      <c r="F51">
        <f t="shared" si="5"/>
        <v>199.22829539535155</v>
      </c>
      <c r="G51">
        <f t="shared" si="6"/>
        <v>220.58307464179916</v>
      </c>
      <c r="H51">
        <f t="shared" si="7"/>
        <v>127.30198065451579</v>
      </c>
      <c r="I51">
        <f t="shared" si="8"/>
        <v>421.77039940506893</v>
      </c>
      <c r="J51">
        <f t="shared" si="0"/>
        <v>422.92631474083578</v>
      </c>
      <c r="K51">
        <f t="shared" si="9"/>
        <v>421.77039940506893</v>
      </c>
      <c r="L51">
        <f t="shared" si="1"/>
        <v>7.7703994050689289</v>
      </c>
      <c r="M51">
        <f t="shared" si="2"/>
        <v>1.8769080688572293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310.50703039485325</v>
      </c>
      <c r="F52">
        <f t="shared" si="5"/>
        <v>184.58204596609988</v>
      </c>
      <c r="G52">
        <f t="shared" si="6"/>
        <v>193.4429249063609</v>
      </c>
      <c r="H52">
        <f t="shared" si="7"/>
        <v>111.6389710505744</v>
      </c>
      <c r="I52" t="str">
        <f t="shared" si="8"/>
        <v/>
      </c>
      <c r="J52">
        <f t="shared" si="0"/>
        <v>423.94307491552553</v>
      </c>
      <c r="K52">
        <f t="shared" si="9"/>
        <v>423.94307491552553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287.68013521073993</v>
      </c>
      <c r="F53">
        <f t="shared" si="5"/>
        <v>171.01251418841559</v>
      </c>
      <c r="G53">
        <f t="shared" si="6"/>
        <v>169.64205099187191</v>
      </c>
      <c r="H53">
        <f t="shared" si="7"/>
        <v>97.903110329877464</v>
      </c>
      <c r="I53" t="str">
        <f t="shared" si="8"/>
        <v/>
      </c>
      <c r="J53">
        <f t="shared" si="0"/>
        <v>424.10940385853814</v>
      </c>
      <c r="K53">
        <f t="shared" si="9"/>
        <v>424.10940385853814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51.67</v>
      </c>
      <c r="D54" s="4"/>
      <c r="E54">
        <f t="shared" si="4"/>
        <v>318.20135708273284</v>
      </c>
      <c r="F54">
        <f t="shared" si="5"/>
        <v>189.15596675808439</v>
      </c>
      <c r="G54">
        <f t="shared" si="6"/>
        <v>200.43959433207249</v>
      </c>
      <c r="H54">
        <f t="shared" si="7"/>
        <v>115.67685962078475</v>
      </c>
      <c r="I54" t="str">
        <f t="shared" si="8"/>
        <v/>
      </c>
      <c r="J54">
        <f t="shared" si="0"/>
        <v>424.47910713729959</v>
      </c>
      <c r="K54">
        <f t="shared" si="9"/>
        <v>424.47910713729959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294.80881419462645</v>
      </c>
      <c r="F55">
        <f t="shared" si="5"/>
        <v>175.25018362285013</v>
      </c>
      <c r="G55">
        <f t="shared" si="6"/>
        <v>175.77786263793956</v>
      </c>
      <c r="H55">
        <f t="shared" si="7"/>
        <v>101.44418426193627</v>
      </c>
      <c r="I55" t="str">
        <f t="shared" si="8"/>
        <v/>
      </c>
      <c r="J55">
        <f t="shared" si="0"/>
        <v>424.80599936091392</v>
      </c>
      <c r="K55">
        <f t="shared" si="9"/>
        <v>424.80599936091392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51.67</v>
      </c>
      <c r="D56" s="4"/>
      <c r="E56">
        <f t="shared" si="4"/>
        <v>324.80597190047331</v>
      </c>
      <c r="F56">
        <f t="shared" si="5"/>
        <v>193.08210432194664</v>
      </c>
      <c r="G56">
        <f t="shared" si="6"/>
        <v>205.82046661076964</v>
      </c>
      <c r="H56">
        <f t="shared" si="7"/>
        <v>118.78224610539822</v>
      </c>
      <c r="I56" t="str">
        <f t="shared" si="8"/>
        <v/>
      </c>
      <c r="J56">
        <f t="shared" si="0"/>
        <v>425.29985821654844</v>
      </c>
      <c r="K56">
        <f t="shared" si="9"/>
        <v>425.29985821654844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300.9278913741876</v>
      </c>
      <c r="F57">
        <f t="shared" si="5"/>
        <v>178.88769155235366</v>
      </c>
      <c r="G57">
        <f t="shared" si="6"/>
        <v>180.49668194821083</v>
      </c>
      <c r="H57">
        <f t="shared" si="7"/>
        <v>104.16748950883157</v>
      </c>
      <c r="I57" t="str">
        <f t="shared" si="8"/>
        <v/>
      </c>
      <c r="J57">
        <f t="shared" si="0"/>
        <v>425.72020204352208</v>
      </c>
      <c r="K57">
        <f t="shared" si="9"/>
        <v>425.72020204352208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15+43.6</f>
        <v>58.6</v>
      </c>
      <c r="D58" s="4">
        <v>419</v>
      </c>
      <c r="E58">
        <f t="shared" si="4"/>
        <v>337.40520569573584</v>
      </c>
      <c r="F58">
        <f t="shared" si="5"/>
        <v>200.57176517947207</v>
      </c>
      <c r="G58">
        <f t="shared" si="6"/>
        <v>216.8886907740052</v>
      </c>
      <c r="H58">
        <f t="shared" si="7"/>
        <v>125.16989330179402</v>
      </c>
      <c r="I58">
        <f t="shared" si="8"/>
        <v>425.38587309747794</v>
      </c>
      <c r="J58">
        <f t="shared" si="0"/>
        <v>426.4018718776781</v>
      </c>
      <c r="K58">
        <f t="shared" si="9"/>
        <v>425.38587309747794</v>
      </c>
      <c r="L58">
        <f t="shared" si="1"/>
        <v>6.3858730974779405</v>
      </c>
      <c r="M58">
        <f t="shared" si="2"/>
        <v>1.5240747249350695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312.60089368000888</v>
      </c>
      <c r="F59">
        <f t="shared" si="5"/>
        <v>185.82675069518717</v>
      </c>
      <c r="G59">
        <f t="shared" si="6"/>
        <v>190.20309146821771</v>
      </c>
      <c r="H59">
        <f t="shared" si="7"/>
        <v>109.76921193901921</v>
      </c>
      <c r="I59" t="str">
        <f t="shared" si="8"/>
        <v/>
      </c>
      <c r="J59">
        <f t="shared" si="0"/>
        <v>427.05753875616801</v>
      </c>
      <c r="K59">
        <f t="shared" si="9"/>
        <v>427.05753875616801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289.62006833309272</v>
      </c>
      <c r="F60">
        <f t="shared" si="5"/>
        <v>172.16571456621682</v>
      </c>
      <c r="G60">
        <f t="shared" si="6"/>
        <v>166.80084090582349</v>
      </c>
      <c r="H60">
        <f t="shared" si="7"/>
        <v>96.263403058606102</v>
      </c>
      <c r="I60" t="str">
        <f t="shared" si="8"/>
        <v/>
      </c>
      <c r="J60">
        <f t="shared" si="0"/>
        <v>426.9023115076107</v>
      </c>
      <c r="K60">
        <f t="shared" si="9"/>
        <v>426.9023115076107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268.32867620374782</v>
      </c>
      <c r="F61">
        <f t="shared" si="5"/>
        <v>159.50896822555123</v>
      </c>
      <c r="G61">
        <f t="shared" si="6"/>
        <v>146.27796168885556</v>
      </c>
      <c r="H61">
        <f t="shared" si="7"/>
        <v>84.419324915729661</v>
      </c>
      <c r="I61" t="str">
        <f t="shared" si="8"/>
        <v/>
      </c>
      <c r="J61">
        <f t="shared" si="0"/>
        <v>426.08964330982161</v>
      </c>
      <c r="K61">
        <f t="shared" si="9"/>
        <v>426.08964330982161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248.60251876761541</v>
      </c>
      <c r="F62">
        <f t="shared" si="5"/>
        <v>147.78268140370196</v>
      </c>
      <c r="G62">
        <f t="shared" si="6"/>
        <v>128.28018108090518</v>
      </c>
      <c r="H62">
        <f t="shared" si="7"/>
        <v>74.032521111774713</v>
      </c>
      <c r="I62" t="str">
        <f t="shared" si="8"/>
        <v/>
      </c>
      <c r="J62">
        <f t="shared" si="0"/>
        <v>424.75016029192727</v>
      </c>
      <c r="K62">
        <f t="shared" si="9"/>
        <v>424.75016029192727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230.32652794319321</v>
      </c>
      <c r="F63">
        <f t="shared" si="5"/>
        <v>136.91845145650964</v>
      </c>
      <c r="G63">
        <f t="shared" si="6"/>
        <v>112.4968154338422</v>
      </c>
      <c r="H63">
        <f t="shared" si="7"/>
        <v>64.923691200285134</v>
      </c>
      <c r="I63" t="str">
        <f t="shared" si="8"/>
        <v/>
      </c>
      <c r="J63">
        <f t="shared" si="0"/>
        <v>422.99476025622448</v>
      </c>
      <c r="K63">
        <f t="shared" si="9"/>
        <v>422.99476025622448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213.39409486818622</v>
      </c>
      <c r="F64">
        <f t="shared" si="5"/>
        <v>126.85290435377759</v>
      </c>
      <c r="G64">
        <f t="shared" si="6"/>
        <v>98.655407063809989</v>
      </c>
      <c r="H64">
        <f t="shared" si="7"/>
        <v>56.935595543288613</v>
      </c>
      <c r="I64" t="str">
        <f t="shared" si="8"/>
        <v/>
      </c>
      <c r="J64">
        <f t="shared" si="0"/>
        <v>420.91730881048898</v>
      </c>
      <c r="K64">
        <f t="shared" si="9"/>
        <v>420.91730881048898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15</v>
      </c>
      <c r="D65" s="4">
        <v>415</v>
      </c>
      <c r="E65">
        <f t="shared" si="4"/>
        <v>212.70644802080082</v>
      </c>
      <c r="F65">
        <f t="shared" si="5"/>
        <v>126.44413015684192</v>
      </c>
      <c r="G65">
        <f t="shared" si="6"/>
        <v>101.51702099647279</v>
      </c>
      <c r="H65">
        <f t="shared" si="7"/>
        <v>58.587078197105527</v>
      </c>
      <c r="I65">
        <f t="shared" si="8"/>
        <v>418.59698401258623</v>
      </c>
      <c r="J65">
        <f t="shared" si="0"/>
        <v>418.8570519597364</v>
      </c>
      <c r="K65">
        <f t="shared" si="9"/>
        <v>418.59698401258623</v>
      </c>
      <c r="L65">
        <f t="shared" si="1"/>
        <v>3.5969840125862333</v>
      </c>
      <c r="M65">
        <f t="shared" si="2"/>
        <v>0.86674313556294791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197.06935346683369</v>
      </c>
      <c r="F66">
        <f t="shared" si="5"/>
        <v>117.14860180095819</v>
      </c>
      <c r="G66">
        <f t="shared" si="6"/>
        <v>89.026547033255085</v>
      </c>
      <c r="H66">
        <f t="shared" si="7"/>
        <v>51.378628149823584</v>
      </c>
      <c r="I66" t="str">
        <f t="shared" si="8"/>
        <v/>
      </c>
      <c r="J66">
        <f t="shared" si="0"/>
        <v>416.76997365113459</v>
      </c>
      <c r="K66">
        <f t="shared" si="9"/>
        <v>416.76997365113459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182.58181845074103</v>
      </c>
      <c r="F67">
        <f t="shared" si="5"/>
        <v>108.53643333934443</v>
      </c>
      <c r="G67">
        <f t="shared" si="6"/>
        <v>78.072878802656732</v>
      </c>
      <c r="H67">
        <f t="shared" si="7"/>
        <v>45.057092993728787</v>
      </c>
      <c r="I67" t="str">
        <f t="shared" si="8"/>
        <v/>
      </c>
      <c r="J67">
        <f t="shared" ref="J67:J130" si="10">$O$2+F67-H67</f>
        <v>414.47934034561558</v>
      </c>
      <c r="K67">
        <f t="shared" si="9"/>
        <v>414.47934034561558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169.15933321103498</v>
      </c>
      <c r="F68">
        <f t="shared" ref="F68:F131" si="15">E68*$O$3</f>
        <v>100.55738763353814</v>
      </c>
      <c r="G68">
        <f t="shared" ref="G68:G131" si="16">(G67*EXP(-1/$O$6)+C68)</f>
        <v>68.466930456793449</v>
      </c>
      <c r="H68">
        <f t="shared" ref="H68:H131" si="17">G68*$O$4</f>
        <v>39.513348295822389</v>
      </c>
      <c r="I68" t="str">
        <f t="shared" ref="I68:I131" si="18">IF(ISBLANK(D68),"",($O$2+((E67*EXP(-1/$O$5))*$O$3)-((G67*EXP(-1/$O$6))*$O$4)))</f>
        <v/>
      </c>
      <c r="J68">
        <f t="shared" si="10"/>
        <v>412.04403933771579</v>
      </c>
      <c r="K68">
        <f t="shared" ref="K68:K131" si="19">IF(I68="",J68,I68)</f>
        <v>412.04403933771579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156.72360071340842</v>
      </c>
      <c r="F69">
        <f t="shared" si="15"/>
        <v>93.164920723593809</v>
      </c>
      <c r="G69">
        <f t="shared" si="16"/>
        <v>60.042880934677058</v>
      </c>
      <c r="H69">
        <f t="shared" si="17"/>
        <v>34.651696099530398</v>
      </c>
      <c r="I69" t="str">
        <f t="shared" si="18"/>
        <v/>
      </c>
      <c r="J69">
        <f t="shared" si="10"/>
        <v>409.51322462406341</v>
      </c>
      <c r="K69">
        <f t="shared" si="19"/>
        <v>409.51322462406341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145.2020799226795</v>
      </c>
      <c r="F70">
        <f t="shared" si="15"/>
        <v>86.315910324411078</v>
      </c>
      <c r="G70">
        <f t="shared" si="16"/>
        <v>52.655311504155428</v>
      </c>
      <c r="H70">
        <f t="shared" si="17"/>
        <v>30.388212954890491</v>
      </c>
      <c r="I70" t="str">
        <f t="shared" si="18"/>
        <v/>
      </c>
      <c r="J70">
        <f t="shared" si="10"/>
        <v>406.92769736952062</v>
      </c>
      <c r="K70">
        <f t="shared" si="19"/>
        <v>406.92769736952062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134.52756265105643</v>
      </c>
      <c r="F71">
        <f t="shared" si="15"/>
        <v>79.970404281629655</v>
      </c>
      <c r="G71">
        <f t="shared" si="16"/>
        <v>46.176695495608222</v>
      </c>
      <c r="H71">
        <f t="shared" si="17"/>
        <v>26.649301204170747</v>
      </c>
      <c r="I71" t="str">
        <f t="shared" si="18"/>
        <v/>
      </c>
      <c r="J71">
        <f t="shared" si="10"/>
        <v>404.32110307745893</v>
      </c>
      <c r="K71">
        <f t="shared" si="19"/>
        <v>404.32110307745893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15</v>
      </c>
      <c r="D72" s="4">
        <v>411</v>
      </c>
      <c r="E72">
        <f t="shared" si="14"/>
        <v>139.63778151436239</v>
      </c>
      <c r="F72">
        <f t="shared" si="15"/>
        <v>83.008192675419295</v>
      </c>
      <c r="G72">
        <f t="shared" si="16"/>
        <v>55.495196894350343</v>
      </c>
      <c r="H72">
        <f t="shared" si="17"/>
        <v>32.027155723236184</v>
      </c>
      <c r="I72">
        <f t="shared" si="18"/>
        <v>401.72096900503294</v>
      </c>
      <c r="J72">
        <f t="shared" si="10"/>
        <v>401.9810369521831</v>
      </c>
      <c r="K72">
        <f t="shared" si="19"/>
        <v>401.72096900503294</v>
      </c>
      <c r="L72">
        <f t="shared" si="11"/>
        <v>-9.2790309949670586</v>
      </c>
      <c r="M72">
        <f t="shared" si="12"/>
        <v>2.2576717749311577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129.37232311776145</v>
      </c>
      <c r="F73">
        <f t="shared" si="15"/>
        <v>76.905853185022082</v>
      </c>
      <c r="G73">
        <f t="shared" si="16"/>
        <v>48.667166431196712</v>
      </c>
      <c r="H73">
        <f t="shared" si="17"/>
        <v>28.086591365157751</v>
      </c>
      <c r="I73" t="str">
        <f t="shared" si="18"/>
        <v/>
      </c>
      <c r="J73">
        <f t="shared" si="10"/>
        <v>399.81926181986432</v>
      </c>
      <c r="K73">
        <f t="shared" si="19"/>
        <v>399.81926181986432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119.86152893130129</v>
      </c>
      <c r="F74">
        <f t="shared" si="15"/>
        <v>71.252126609276232</v>
      </c>
      <c r="G74">
        <f t="shared" si="16"/>
        <v>42.679244709246596</v>
      </c>
      <c r="H74">
        <f t="shared" si="17"/>
        <v>24.630867047023681</v>
      </c>
      <c r="I74" t="str">
        <f t="shared" si="18"/>
        <v/>
      </c>
      <c r="J74">
        <f t="shared" si="10"/>
        <v>397.62125956225253</v>
      </c>
      <c r="K74">
        <f t="shared" si="19"/>
        <v>397.62125956225253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111.04991988643333</v>
      </c>
      <c r="F75">
        <f t="shared" si="15"/>
        <v>66.014033211884097</v>
      </c>
      <c r="G75">
        <f t="shared" si="16"/>
        <v>37.428066241064755</v>
      </c>
      <c r="H75">
        <f t="shared" si="17"/>
        <v>21.600328911423585</v>
      </c>
      <c r="I75" t="str">
        <f t="shared" si="18"/>
        <v/>
      </c>
      <c r="J75">
        <f t="shared" si="10"/>
        <v>395.41370430046055</v>
      </c>
      <c r="K75">
        <f t="shared" si="19"/>
        <v>395.41370430046055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102.8860954531241</v>
      </c>
      <c r="F76">
        <f t="shared" si="15"/>
        <v>61.16101775876529</v>
      </c>
      <c r="G76">
        <f t="shared" si="16"/>
        <v>32.822983445206802</v>
      </c>
      <c r="H76">
        <f t="shared" si="17"/>
        <v>18.942662805614102</v>
      </c>
      <c r="I76" t="str">
        <f t="shared" si="18"/>
        <v/>
      </c>
      <c r="J76">
        <f t="shared" si="10"/>
        <v>393.21835495315122</v>
      </c>
      <c r="K76">
        <f t="shared" si="19"/>
        <v>393.21835495315122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95.322433806479239</v>
      </c>
      <c r="F77">
        <f t="shared" si="15"/>
        <v>56.664771281003837</v>
      </c>
      <c r="G77">
        <f t="shared" si="16"/>
        <v>28.784501857653854</v>
      </c>
      <c r="H77">
        <f t="shared" si="17"/>
        <v>16.611991217292417</v>
      </c>
      <c r="I77" t="str">
        <f t="shared" si="18"/>
        <v/>
      </c>
      <c r="J77">
        <f t="shared" si="10"/>
        <v>391.0527800637114</v>
      </c>
      <c r="K77">
        <f t="shared" si="19"/>
        <v>391.0527800637114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88.31481403558999</v>
      </c>
      <c r="F78">
        <f t="shared" si="15"/>
        <v>52.499065940875504</v>
      </c>
      <c r="G78">
        <f t="shared" si="16"/>
        <v>25.242907872053063</v>
      </c>
      <c r="H78">
        <f t="shared" si="17"/>
        <v>14.568081321788275</v>
      </c>
      <c r="I78" t="str">
        <f t="shared" si="18"/>
        <v/>
      </c>
      <c r="J78">
        <f t="shared" si="10"/>
        <v>388.93098461908721</v>
      </c>
      <c r="K78">
        <f t="shared" si="19"/>
        <v>388.93098461908721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14</v>
      </c>
      <c r="D79" s="4">
        <v>398</v>
      </c>
      <c r="E79">
        <f t="shared" si="14"/>
        <v>95.822358774170283</v>
      </c>
      <c r="F79">
        <f t="shared" si="15"/>
        <v>56.961953516293661</v>
      </c>
      <c r="G79">
        <f t="shared" si="16"/>
        <v>36.137065320361785</v>
      </c>
      <c r="H79">
        <f t="shared" si="17"/>
        <v>20.855271864326152</v>
      </c>
      <c r="I79">
        <f t="shared" si="18"/>
        <v>386.86395156796067</v>
      </c>
      <c r="J79">
        <f t="shared" si="10"/>
        <v>387.10668165196751</v>
      </c>
      <c r="K79">
        <f t="shared" si="19"/>
        <v>386.86395156796067</v>
      </c>
      <c r="L79">
        <f t="shared" si="11"/>
        <v>-11.136048432039331</v>
      </c>
      <c r="M79">
        <f t="shared" si="12"/>
        <v>2.798002118602847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88.777987066222181</v>
      </c>
      <c r="F80">
        <f t="shared" si="15"/>
        <v>52.774400852042227</v>
      </c>
      <c r="G80">
        <f t="shared" si="16"/>
        <v>31.690824984893712</v>
      </c>
      <c r="H80">
        <f t="shared" si="17"/>
        <v>18.289276254326492</v>
      </c>
      <c r="I80" t="str">
        <f t="shared" si="18"/>
        <v/>
      </c>
      <c r="J80">
        <f t="shared" si="10"/>
        <v>385.48512459771575</v>
      </c>
      <c r="K80">
        <f t="shared" si="19"/>
        <v>385.48512459771575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82.251481682945638</v>
      </c>
      <c r="F81">
        <f t="shared" si="15"/>
        <v>48.894695728708832</v>
      </c>
      <c r="G81">
        <f t="shared" si="16"/>
        <v>27.791642163517803</v>
      </c>
      <c r="H81">
        <f t="shared" si="17"/>
        <v>16.038996186822359</v>
      </c>
      <c r="I81" t="str">
        <f t="shared" si="18"/>
        <v/>
      </c>
      <c r="J81">
        <f t="shared" si="10"/>
        <v>383.85569954188645</v>
      </c>
      <c r="K81">
        <f t="shared" si="19"/>
        <v>383.85569954188645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76.204771730108007</v>
      </c>
      <c r="F82">
        <f t="shared" si="15"/>
        <v>45.300206763228559</v>
      </c>
      <c r="G82">
        <f t="shared" si="16"/>
        <v>24.372207871306415</v>
      </c>
      <c r="H82">
        <f t="shared" si="17"/>
        <v>14.065586582194449</v>
      </c>
      <c r="I82" t="str">
        <f t="shared" si="18"/>
        <v/>
      </c>
      <c r="J82">
        <f t="shared" si="10"/>
        <v>382.23462018103413</v>
      </c>
      <c r="K82">
        <f t="shared" si="19"/>
        <v>382.23462018103413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70.602585091691438</v>
      </c>
      <c r="F83">
        <f t="shared" si="15"/>
        <v>41.969966316537473</v>
      </c>
      <c r="G83">
        <f t="shared" si="16"/>
        <v>21.373494701292692</v>
      </c>
      <c r="H83">
        <f t="shared" si="17"/>
        <v>12.334981790428658</v>
      </c>
      <c r="I83" t="str">
        <f t="shared" si="18"/>
        <v/>
      </c>
      <c r="J83">
        <f t="shared" si="10"/>
        <v>380.63498452610878</v>
      </c>
      <c r="K83">
        <f t="shared" si="19"/>
        <v>380.63498452610878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65.412242677975215</v>
      </c>
      <c r="F84">
        <f t="shared" si="15"/>
        <v>38.88454818358867</v>
      </c>
      <c r="G84">
        <f t="shared" si="16"/>
        <v>18.743737873826845</v>
      </c>
      <c r="H84">
        <f t="shared" si="17"/>
        <v>10.817307538586034</v>
      </c>
      <c r="I84" t="str">
        <f t="shared" si="18"/>
        <v/>
      </c>
      <c r="J84">
        <f t="shared" si="10"/>
        <v>379.06724064500264</v>
      </c>
      <c r="K84">
        <f t="shared" si="19"/>
        <v>379.06724064500264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60.603467799451003</v>
      </c>
      <c r="F85">
        <f t="shared" si="15"/>
        <v>36.025954274975206</v>
      </c>
      <c r="G85">
        <f t="shared" si="16"/>
        <v>16.437541655809905</v>
      </c>
      <c r="H85">
        <f t="shared" si="17"/>
        <v>9.48636523121157</v>
      </c>
      <c r="I85" t="str">
        <f t="shared" si="18"/>
        <v/>
      </c>
      <c r="J85">
        <f t="shared" si="10"/>
        <v>377.53958904376367</v>
      </c>
      <c r="K85">
        <f t="shared" si="19"/>
        <v>377.53958904376367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56.148209554596832</v>
      </c>
      <c r="F86">
        <f t="shared" si="15"/>
        <v>33.377509629142963</v>
      </c>
      <c r="G86">
        <f t="shared" si="16"/>
        <v>14.415095724517913</v>
      </c>
      <c r="H86">
        <f t="shared" si="17"/>
        <v>8.3191797015047957</v>
      </c>
      <c r="I86" t="str">
        <f t="shared" si="18"/>
        <v/>
      </c>
      <c r="J86">
        <f t="shared" si="10"/>
        <v>376.05832992763817</v>
      </c>
      <c r="K86">
        <f t="shared" si="19"/>
        <v>376.05832992763817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52.020479201282242</v>
      </c>
      <c r="F87">
        <f t="shared" si="15"/>
        <v>30.923765142770755</v>
      </c>
      <c r="G87">
        <f t="shared" si="16"/>
        <v>12.641487948629397</v>
      </c>
      <c r="H87">
        <f t="shared" si="17"/>
        <v>7.2956026063831283</v>
      </c>
      <c r="I87" t="str">
        <f t="shared" si="18"/>
        <v/>
      </c>
      <c r="J87">
        <f t="shared" si="10"/>
        <v>374.62816253638766</v>
      </c>
      <c r="K87">
        <f t="shared" si="19"/>
        <v>374.62816253638766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48.196198557314254</v>
      </c>
      <c r="F88">
        <f t="shared" si="15"/>
        <v>28.650407451917435</v>
      </c>
      <c r="G88">
        <f t="shared" si="16"/>
        <v>11.086101723454684</v>
      </c>
      <c r="H88">
        <f t="shared" si="17"/>
        <v>6.3979646191122264</v>
      </c>
      <c r="I88" t="str">
        <f t="shared" si="18"/>
        <v/>
      </c>
      <c r="J88">
        <f t="shared" si="10"/>
        <v>373.25244283280523</v>
      </c>
      <c r="K88">
        <f t="shared" si="19"/>
        <v>373.25244283280523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44.653059545802968</v>
      </c>
      <c r="F89">
        <f t="shared" si="15"/>
        <v>26.544175438248033</v>
      </c>
      <c r="G89">
        <f t="shared" si="16"/>
        <v>9.7220874569682305</v>
      </c>
      <c r="H89">
        <f t="shared" si="17"/>
        <v>5.6107704155373801</v>
      </c>
      <c r="I89" t="str">
        <f t="shared" si="18"/>
        <v/>
      </c>
      <c r="J89">
        <f t="shared" si="10"/>
        <v>371.93340502271064</v>
      </c>
      <c r="K89">
        <f t="shared" si="19"/>
        <v>371.93340502271064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41.370394066036397</v>
      </c>
      <c r="F90">
        <f t="shared" si="15"/>
        <v>24.592782873296802</v>
      </c>
      <c r="G90">
        <f t="shared" si="16"/>
        <v>8.5258990832608657</v>
      </c>
      <c r="H90">
        <f t="shared" si="17"/>
        <v>4.9204311886672683</v>
      </c>
      <c r="I90" t="str">
        <f t="shared" si="18"/>
        <v/>
      </c>
      <c r="J90">
        <f t="shared" si="10"/>
        <v>370.67235168462952</v>
      </c>
      <c r="K90">
        <f t="shared" si="19"/>
        <v>370.67235168462952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38.329053430785748</v>
      </c>
      <c r="F91">
        <f t="shared" si="15"/>
        <v>22.784846749530029</v>
      </c>
      <c r="G91">
        <f t="shared" si="16"/>
        <v>7.4768876025536875</v>
      </c>
      <c r="H91">
        <f t="shared" si="17"/>
        <v>4.3150300741882663</v>
      </c>
      <c r="I91" t="str">
        <f t="shared" si="18"/>
        <v/>
      </c>
      <c r="J91">
        <f t="shared" si="10"/>
        <v>369.46981667534175</v>
      </c>
      <c r="K91">
        <f t="shared" si="19"/>
        <v>369.46981667534175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35.511296666765865</v>
      </c>
      <c r="F92">
        <f t="shared" si="15"/>
        <v>21.109820880144021</v>
      </c>
      <c r="G92">
        <f t="shared" si="16"/>
        <v>6.5569446313267541</v>
      </c>
      <c r="H92">
        <f t="shared" si="17"/>
        <v>3.7841164376068441</v>
      </c>
      <c r="I92" t="str">
        <f t="shared" si="18"/>
        <v/>
      </c>
      <c r="J92">
        <f t="shared" si="10"/>
        <v>368.32570444253719</v>
      </c>
      <c r="K92">
        <f t="shared" si="19"/>
        <v>368.32570444253719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32.900687026676849</v>
      </c>
      <c r="F93">
        <f t="shared" si="15"/>
        <v>19.557934380267714</v>
      </c>
      <c r="G93">
        <f t="shared" si="16"/>
        <v>5.7501898094068657</v>
      </c>
      <c r="H93">
        <f t="shared" si="17"/>
        <v>3.3185254719366175</v>
      </c>
      <c r="I93" t="str">
        <f t="shared" si="18"/>
        <v/>
      </c>
      <c r="J93">
        <f t="shared" si="10"/>
        <v>367.23940890833114</v>
      </c>
      <c r="K93">
        <f t="shared" si="19"/>
        <v>367.23940890833114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30.481996109153208</v>
      </c>
      <c r="F94">
        <f t="shared" si="15"/>
        <v>18.120134670713902</v>
      </c>
      <c r="G94">
        <f t="shared" si="16"/>
        <v>5.0426966679320806</v>
      </c>
      <c r="H94">
        <f t="shared" si="17"/>
        <v>2.9102199917655707</v>
      </c>
      <c r="I94" t="str">
        <f t="shared" si="18"/>
        <v/>
      </c>
      <c r="J94">
        <f t="shared" si="10"/>
        <v>366.20991467894834</v>
      </c>
      <c r="K94">
        <f t="shared" si="19"/>
        <v>366.20991467894834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28.241115027325943</v>
      </c>
      <c r="F95">
        <f t="shared" si="15"/>
        <v>16.788034671804311</v>
      </c>
      <c r="G95">
        <f t="shared" si="16"/>
        <v>4.4222522260350043</v>
      </c>
      <c r="H95">
        <f t="shared" si="17"/>
        <v>2.552151692700269</v>
      </c>
      <c r="I95" t="str">
        <f t="shared" si="18"/>
        <v/>
      </c>
      <c r="J95">
        <f t="shared" si="10"/>
        <v>365.23588297910408</v>
      </c>
      <c r="K95">
        <f t="shared" si="19"/>
        <v>365.23588297910408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26.164972107819466</v>
      </c>
      <c r="F96">
        <f t="shared" si="15"/>
        <v>15.553863879235715</v>
      </c>
      <c r="G96">
        <f t="shared" si="16"/>
        <v>3.8781461663231953</v>
      </c>
      <c r="H96">
        <f t="shared" si="17"/>
        <v>2.2381394812016446</v>
      </c>
      <c r="I96" t="str">
        <f t="shared" si="18"/>
        <v/>
      </c>
      <c r="J96">
        <f t="shared" si="10"/>
        <v>364.31572439803409</v>
      </c>
      <c r="K96">
        <f t="shared" si="19"/>
        <v>364.31572439803409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24.24145664009902</v>
      </c>
      <c r="F97">
        <f t="shared" si="15"/>
        <v>14.410423036599115</v>
      </c>
      <c r="G97">
        <f t="shared" si="16"/>
        <v>3.4009859498340265</v>
      </c>
      <c r="H97">
        <f t="shared" si="17"/>
        <v>1.9627627745016907</v>
      </c>
      <c r="I97" t="str">
        <f t="shared" si="18"/>
        <v/>
      </c>
      <c r="J97">
        <f t="shared" si="10"/>
        <v>363.44766026209743</v>
      </c>
      <c r="K97">
        <f t="shared" si="19"/>
        <v>363.44766026209743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22.459348231377657</v>
      </c>
      <c r="F98">
        <f t="shared" si="15"/>
        <v>13.351042140144436</v>
      </c>
      <c r="G98">
        <f t="shared" si="16"/>
        <v>2.9825346789171312</v>
      </c>
      <c r="H98">
        <f t="shared" si="17"/>
        <v>1.7212679287089034</v>
      </c>
      <c r="I98" t="str">
        <f t="shared" si="18"/>
        <v/>
      </c>
      <c r="J98">
        <f t="shared" si="10"/>
        <v>362.62977421143552</v>
      </c>
      <c r="K98">
        <f t="shared" si="19"/>
        <v>362.62977421143552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20.808251354990617</v>
      </c>
      <c r="F99">
        <f t="shared" si="15"/>
        <v>12.369541530821008</v>
      </c>
      <c r="G99">
        <f t="shared" si="16"/>
        <v>2.6155689091798306</v>
      </c>
      <c r="H99">
        <f t="shared" si="17"/>
        <v>1.5094861798334391</v>
      </c>
      <c r="I99" t="str">
        <f t="shared" si="18"/>
        <v/>
      </c>
      <c r="J99">
        <f t="shared" si="10"/>
        <v>361.86005535098752</v>
      </c>
      <c r="K99">
        <f t="shared" si="19"/>
        <v>361.86005535098752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19.278534710439796</v>
      </c>
      <c r="F100">
        <f t="shared" si="15"/>
        <v>11.460195846633022</v>
      </c>
      <c r="G100">
        <f t="shared" si="16"/>
        <v>2.2937539559982598</v>
      </c>
      <c r="H100">
        <f t="shared" si="17"/>
        <v>1.3237616812027944</v>
      </c>
      <c r="I100" t="str">
        <f t="shared" si="18"/>
        <v/>
      </c>
      <c r="J100">
        <f t="shared" si="10"/>
        <v>361.13643416543027</v>
      </c>
      <c r="K100">
        <f t="shared" si="19"/>
        <v>361.13643416543027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17.861275041378875</v>
      </c>
      <c r="F101">
        <f t="shared" si="15"/>
        <v>10.617700625034205</v>
      </c>
      <c r="G101">
        <f t="shared" si="16"/>
        <v>2.0115345430939024</v>
      </c>
      <c r="H101">
        <f t="shared" si="17"/>
        <v>1.1608883950260529</v>
      </c>
      <c r="I101" t="str">
        <f t="shared" si="18"/>
        <v/>
      </c>
      <c r="J101">
        <f t="shared" si="10"/>
        <v>360.45681223000815</v>
      </c>
      <c r="K101">
        <f t="shared" si="19"/>
        <v>360.45681223000815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16.548205083813968</v>
      </c>
      <c r="F102">
        <f t="shared" si="15"/>
        <v>9.8371413605443028</v>
      </c>
      <c r="G102">
        <f t="shared" si="16"/>
        <v>1.7640389055150536</v>
      </c>
      <c r="H102">
        <f t="shared" si="17"/>
        <v>1.0180547487079805</v>
      </c>
      <c r="I102" t="str">
        <f t="shared" si="18"/>
        <v/>
      </c>
      <c r="J102">
        <f t="shared" si="10"/>
        <v>359.81908661183633</v>
      </c>
      <c r="K102">
        <f t="shared" si="19"/>
        <v>359.81908661183633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15.331665340887447</v>
      </c>
      <c r="F103">
        <f t="shared" si="15"/>
        <v>9.1139648370919932</v>
      </c>
      <c r="G103">
        <f t="shared" si="16"/>
        <v>1.546994691617126</v>
      </c>
      <c r="H103">
        <f t="shared" si="17"/>
        <v>0.89279510055194378</v>
      </c>
      <c r="I103" t="str">
        <f t="shared" si="18"/>
        <v/>
      </c>
      <c r="J103">
        <f t="shared" si="10"/>
        <v>359.22116973654005</v>
      </c>
      <c r="K103">
        <f t="shared" si="19"/>
        <v>359.22116973654005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14.204559402933969</v>
      </c>
      <c r="F104">
        <f t="shared" si="15"/>
        <v>8.4439525678579077</v>
      </c>
      <c r="G104">
        <f t="shared" si="16"/>
        <v>1.356655212313935</v>
      </c>
      <c r="H104">
        <f t="shared" si="17"/>
        <v>0.78294717703653782</v>
      </c>
      <c r="I104" t="str">
        <f t="shared" si="18"/>
        <v/>
      </c>
      <c r="J104">
        <f t="shared" si="10"/>
        <v>358.6610053908214</v>
      </c>
      <c r="K104">
        <f t="shared" si="19"/>
        <v>358.6610053908214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13.160312552178414</v>
      </c>
      <c r="F105">
        <f t="shared" si="15"/>
        <v>7.8231961876851006</v>
      </c>
      <c r="G105">
        <f t="shared" si="16"/>
        <v>1.1897347644901206</v>
      </c>
      <c r="H105">
        <f t="shared" si="17"/>
        <v>0.68661474693410729</v>
      </c>
      <c r="I105" t="str">
        <f t="shared" si="18"/>
        <v/>
      </c>
      <c r="J105">
        <f t="shared" si="10"/>
        <v>358.136581440751</v>
      </c>
      <c r="K105">
        <f t="shared" si="19"/>
        <v>358.136581440751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12.192833410605564</v>
      </c>
      <c r="F106">
        <f t="shared" si="15"/>
        <v>7.2480746545141637</v>
      </c>
      <c r="G106">
        <f t="shared" si="16"/>
        <v>1.0433519121060348</v>
      </c>
      <c r="H106">
        <f t="shared" si="17"/>
        <v>0.60213488793942926</v>
      </c>
      <c r="I106" t="str">
        <f t="shared" si="18"/>
        <v/>
      </c>
      <c r="J106">
        <f t="shared" si="10"/>
        <v>357.64593976657471</v>
      </c>
      <c r="K106">
        <f t="shared" si="19"/>
        <v>357.64593976657471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11.296478407283033</v>
      </c>
      <c r="F107">
        <f t="shared" si="15"/>
        <v>6.7152331268526835</v>
      </c>
      <c r="G107">
        <f t="shared" si="16"/>
        <v>0.91497974589474862</v>
      </c>
      <c r="H107">
        <f t="shared" si="17"/>
        <v>0.52804928075426805</v>
      </c>
      <c r="I107" t="str">
        <f t="shared" si="18"/>
        <v/>
      </c>
      <c r="J107">
        <f t="shared" si="10"/>
        <v>357.18718384609843</v>
      </c>
      <c r="K107">
        <f t="shared" si="19"/>
        <v>357.18718384609843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10.466018857865619</v>
      </c>
      <c r="F108">
        <f t="shared" si="15"/>
        <v>6.2215633940655559</v>
      </c>
      <c r="G108">
        <f t="shared" si="16"/>
        <v>0.80240226301759643</v>
      </c>
      <c r="H108">
        <f t="shared" si="17"/>
        <v>0.46307903509678178</v>
      </c>
      <c r="I108" t="str">
        <f t="shared" si="18"/>
        <v/>
      </c>
      <c r="J108">
        <f t="shared" si="10"/>
        <v>356.75848435896881</v>
      </c>
      <c r="K108">
        <f t="shared" si="19"/>
        <v>356.75848435896881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9.6966104642468061</v>
      </c>
      <c r="F109">
        <f t="shared" si="15"/>
        <v>5.7641857453306669</v>
      </c>
      <c r="G109">
        <f t="shared" si="16"/>
        <v>0.70367611368943117</v>
      </c>
      <c r="H109">
        <f t="shared" si="17"/>
        <v>0.40610261307402268</v>
      </c>
      <c r="I109" t="str">
        <f t="shared" si="18"/>
        <v/>
      </c>
      <c r="J109">
        <f t="shared" si="10"/>
        <v>356.35808313225664</v>
      </c>
      <c r="K109">
        <f t="shared" si="19"/>
        <v>356.35808313225664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8.9837650564405198</v>
      </c>
      <c r="F110">
        <f t="shared" si="15"/>
        <v>5.3404321714965972</v>
      </c>
      <c r="G110">
        <f t="shared" si="16"/>
        <v>0.61709705443116702</v>
      </c>
      <c r="H110">
        <f t="shared" si="17"/>
        <v>0.35613646882347383</v>
      </c>
      <c r="I110" t="str">
        <f t="shared" si="18"/>
        <v/>
      </c>
      <c r="J110">
        <f t="shared" si="10"/>
        <v>355.98429570267314</v>
      </c>
      <c r="K110">
        <f t="shared" si="19"/>
        <v>355.98429570267314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8.3233244118557881</v>
      </c>
      <c r="F111">
        <f t="shared" si="15"/>
        <v>4.9478308018541783</v>
      </c>
      <c r="G111">
        <f t="shared" si="16"/>
        <v>0.54117052885454831</v>
      </c>
      <c r="H111">
        <f t="shared" si="17"/>
        <v>0.31231807021870733</v>
      </c>
      <c r="I111" t="str">
        <f t="shared" si="18"/>
        <v/>
      </c>
      <c r="J111">
        <f t="shared" si="10"/>
        <v>355.63551273163552</v>
      </c>
      <c r="K111">
        <f t="shared" si="19"/>
        <v>355.63551273163552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7.7114359992449772</v>
      </c>
      <c r="F112">
        <f t="shared" si="15"/>
        <v>4.5840914850373293</v>
      </c>
      <c r="G112">
        <f t="shared" si="16"/>
        <v>0.47458586813491044</v>
      </c>
      <c r="H112">
        <f t="shared" si="17"/>
        <v>0.27389100955422324</v>
      </c>
      <c r="I112" t="str">
        <f t="shared" si="18"/>
        <v/>
      </c>
      <c r="J112">
        <f t="shared" si="10"/>
        <v>355.3102004754831</v>
      </c>
      <c r="K112">
        <f t="shared" si="19"/>
        <v>355.3102004754831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7.1445305058333828</v>
      </c>
      <c r="F113">
        <f t="shared" si="15"/>
        <v>4.2470924299426072</v>
      </c>
      <c r="G113">
        <f t="shared" si="16"/>
        <v>0.41619366581195089</v>
      </c>
      <c r="H113">
        <f t="shared" si="17"/>
        <v>0.24019194618518189</v>
      </c>
      <c r="I113" t="str">
        <f t="shared" si="18"/>
        <v/>
      </c>
      <c r="J113">
        <f t="shared" si="10"/>
        <v>355.00690048375742</v>
      </c>
      <c r="K113">
        <f t="shared" si="19"/>
        <v>355.00690048375742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6.619301016539791</v>
      </c>
      <c r="F114">
        <f t="shared" si="15"/>
        <v>3.9348678287403156</v>
      </c>
      <c r="G114">
        <f t="shared" si="16"/>
        <v>0.36498593635482934</v>
      </c>
      <c r="H114">
        <f t="shared" si="17"/>
        <v>0.2106391557215527</v>
      </c>
      <c r="I114" t="str">
        <f t="shared" si="18"/>
        <v/>
      </c>
      <c r="J114">
        <f t="shared" si="10"/>
        <v>354.72422867301879</v>
      </c>
      <c r="K114">
        <f t="shared" si="19"/>
        <v>354.72422867301879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6.1326837238346759</v>
      </c>
      <c r="F115">
        <f t="shared" si="15"/>
        <v>3.6455963897787731</v>
      </c>
      <c r="G115">
        <f t="shared" si="16"/>
        <v>0.32007871498217866</v>
      </c>
      <c r="H115">
        <f t="shared" si="17"/>
        <v>0.18472248810907788</v>
      </c>
      <c r="I115" t="str">
        <f t="shared" si="18"/>
        <v/>
      </c>
      <c r="J115">
        <f t="shared" si="10"/>
        <v>354.46087390166969</v>
      </c>
      <c r="K115">
        <f t="shared" si="19"/>
        <v>354.46087390166969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5.6818400557113655</v>
      </c>
      <c r="F116">
        <f t="shared" si="15"/>
        <v>3.3775907134910605</v>
      </c>
      <c r="G116">
        <f t="shared" si="16"/>
        <v>0.28069679836935768</v>
      </c>
      <c r="H116">
        <f t="shared" si="17"/>
        <v>0.16199456125011893</v>
      </c>
      <c r="I116" t="str">
        <f t="shared" si="18"/>
        <v/>
      </c>
      <c r="J116">
        <f t="shared" si="10"/>
        <v>354.21559615224095</v>
      </c>
      <c r="K116">
        <f t="shared" si="19"/>
        <v>354.21559615224095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5.2641401175177291</v>
      </c>
      <c r="F117">
        <f t="shared" si="15"/>
        <v>3.1292874493309819</v>
      </c>
      <c r="G117">
        <f t="shared" si="16"/>
        <v>0.24616036283198262</v>
      </c>
      <c r="H117">
        <f t="shared" si="17"/>
        <v>0.14206303814575411</v>
      </c>
      <c r="I117" t="str">
        <f t="shared" si="18"/>
        <v/>
      </c>
      <c r="J117">
        <f t="shared" si="10"/>
        <v>353.98722441118525</v>
      </c>
      <c r="K117">
        <f t="shared" si="19"/>
        <v>353.98722441118525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4.8771473510600494</v>
      </c>
      <c r="F118">
        <f t="shared" si="15"/>
        <v>2.8992381763209507</v>
      </c>
      <c r="G118">
        <f t="shared" si="16"/>
        <v>0.21587322898438938</v>
      </c>
      <c r="H118">
        <f t="shared" si="17"/>
        <v>0.12458385424459531</v>
      </c>
      <c r="I118" t="str">
        <f t="shared" si="18"/>
        <v/>
      </c>
      <c r="J118">
        <f t="shared" si="10"/>
        <v>353.7746543220764</v>
      </c>
      <c r="K118">
        <f t="shared" si="19"/>
        <v>353.7746543220764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4.5186043214914378</v>
      </c>
      <c r="F119">
        <f t="shared" si="15"/>
        <v>2.6861009540155485</v>
      </c>
      <c r="G119">
        <f t="shared" si="16"/>
        <v>0.18931257029367646</v>
      </c>
      <c r="H119">
        <f t="shared" si="17"/>
        <v>0.10925527808657846</v>
      </c>
      <c r="I119" t="str">
        <f t="shared" si="18"/>
        <v/>
      </c>
      <c r="J119">
        <f t="shared" si="10"/>
        <v>353.57684567592901</v>
      </c>
      <c r="K119">
        <f t="shared" si="19"/>
        <v>353.57684567592901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4.1864195490758105</v>
      </c>
      <c r="F120">
        <f t="shared" si="15"/>
        <v>2.4886324945951976</v>
      </c>
      <c r="G120">
        <f t="shared" si="16"/>
        <v>0.16601988787497993</v>
      </c>
      <c r="H120">
        <f t="shared" si="17"/>
        <v>9.5812702714592982E-2</v>
      </c>
      <c r="I120" t="str">
        <f t="shared" si="18"/>
        <v/>
      </c>
      <c r="J120">
        <f t="shared" si="10"/>
        <v>353.39281979188064</v>
      </c>
      <c r="K120">
        <f t="shared" si="19"/>
        <v>353.39281979188064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3.8786553090135012</v>
      </c>
      <c r="F121">
        <f t="shared" si="15"/>
        <v>2.3056809104276379</v>
      </c>
      <c r="G121">
        <f t="shared" si="16"/>
        <v>0.14559309573190857</v>
      </c>
      <c r="H121">
        <f t="shared" si="17"/>
        <v>8.4024077941573641E-2</v>
      </c>
      <c r="I121" t="str">
        <f t="shared" si="18"/>
        <v/>
      </c>
      <c r="J121">
        <f t="shared" si="10"/>
        <v>353.22165683248602</v>
      </c>
      <c r="K121">
        <f t="shared" si="19"/>
        <v>353.22165683248602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3.5935163281615452</v>
      </c>
      <c r="F122">
        <f t="shared" si="15"/>
        <v>2.1361789947917367</v>
      </c>
      <c r="G122">
        <f t="shared" si="16"/>
        <v>0.12767957981493883</v>
      </c>
      <c r="H122">
        <f t="shared" si="17"/>
        <v>7.3685904623337031E-2</v>
      </c>
      <c r="I122" t="str">
        <f t="shared" si="18"/>
        <v/>
      </c>
      <c r="J122">
        <f t="shared" si="10"/>
        <v>353.0624930901684</v>
      </c>
      <c r="K122">
        <f t="shared" si="19"/>
        <v>353.0624930901684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3.3293393127135142</v>
      </c>
      <c r="F123">
        <f t="shared" si="15"/>
        <v>1.9791379965682587</v>
      </c>
      <c r="G123">
        <f t="shared" si="16"/>
        <v>0.11197011108093725</v>
      </c>
      <c r="H123">
        <f t="shared" si="17"/>
        <v>6.46197217889736E-2</v>
      </c>
      <c r="I123" t="str">
        <f t="shared" si="18"/>
        <v/>
      </c>
      <c r="J123">
        <f t="shared" si="10"/>
        <v>352.91451827477931</v>
      </c>
      <c r="K123">
        <f t="shared" si="19"/>
        <v>352.91451827477931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3.0845832457509834</v>
      </c>
      <c r="F124">
        <f t="shared" si="15"/>
        <v>1.8336418525836602</v>
      </c>
      <c r="G124">
        <f t="shared" si="16"/>
        <v>9.8193507479028622E-2</v>
      </c>
      <c r="H124">
        <f t="shared" si="17"/>
        <v>5.666902598847734E-2</v>
      </c>
      <c r="I124" t="str">
        <f t="shared" si="18"/>
        <v/>
      </c>
      <c r="J124">
        <f t="shared" si="10"/>
        <v>352.77697282659517</v>
      </c>
      <c r="K124">
        <f t="shared" si="19"/>
        <v>352.77697282659517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2.8578203980695904</v>
      </c>
      <c r="F125">
        <f t="shared" si="15"/>
        <v>1.6988418439625854</v>
      </c>
      <c r="G125">
        <f t="shared" si="16"/>
        <v>8.6111952716242141E-2</v>
      </c>
      <c r="H125">
        <f t="shared" si="17"/>
        <v>4.9696569678371688E-2</v>
      </c>
      <c r="I125" t="str">
        <f t="shared" si="18"/>
        <v/>
      </c>
      <c r="J125">
        <f t="shared" si="10"/>
        <v>352.64914527428425</v>
      </c>
      <c r="K125">
        <f t="shared" si="19"/>
        <v>352.64914527428425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2.6477279998433736</v>
      </c>
      <c r="F126">
        <f t="shared" si="15"/>
        <v>1.5739516453181088</v>
      </c>
      <c r="G126">
        <f t="shared" si="16"/>
        <v>7.5516890993918465E-2</v>
      </c>
      <c r="H126">
        <f t="shared" si="17"/>
        <v>4.3581992009169755E-2</v>
      </c>
      <c r="I126" t="str">
        <f t="shared" si="18"/>
        <v/>
      </c>
      <c r="J126">
        <f t="shared" si="10"/>
        <v>352.53036965330892</v>
      </c>
      <c r="K126">
        <f t="shared" si="19"/>
        <v>352.53036965330892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2.453080524545924</v>
      </c>
      <c r="F127">
        <f t="shared" si="15"/>
        <v>1.4582427379002927</v>
      </c>
      <c r="G127">
        <f t="shared" si="16"/>
        <v>6.6225426848457961E-2</v>
      </c>
      <c r="H127">
        <f t="shared" si="17"/>
        <v>3.8219741116537566E-2</v>
      </c>
      <c r="I127" t="str">
        <f t="shared" si="18"/>
        <v/>
      </c>
      <c r="J127">
        <f t="shared" si="10"/>
        <v>352.42002299678376</v>
      </c>
      <c r="K127">
        <f t="shared" si="19"/>
        <v>352.42002299678376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2.2727425401183492</v>
      </c>
      <c r="F128">
        <f t="shared" si="15"/>
        <v>1.3510401599466948</v>
      </c>
      <c r="G128">
        <f t="shared" si="16"/>
        <v>5.8077167949269183E-2</v>
      </c>
      <c r="H128">
        <f t="shared" si="17"/>
        <v>3.3517252050062493E-2</v>
      </c>
      <c r="I128" t="str">
        <f t="shared" si="18"/>
        <v/>
      </c>
      <c r="J128">
        <f t="shared" si="10"/>
        <v>352.31752290789666</v>
      </c>
      <c r="K128">
        <f t="shared" si="19"/>
        <v>352.31752290789666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2.1056620856829547</v>
      </c>
      <c r="F129">
        <f t="shared" si="15"/>
        <v>1.251718569445464</v>
      </c>
      <c r="G129">
        <f t="shared" si="16"/>
        <v>5.0931456353250491E-2</v>
      </c>
      <c r="H129">
        <f t="shared" si="17"/>
        <v>2.9393348886429894E-2</v>
      </c>
      <c r="I129" t="str">
        <f t="shared" si="18"/>
        <v/>
      </c>
      <c r="J129">
        <f t="shared" si="10"/>
        <v>352.22232522055901</v>
      </c>
      <c r="K129">
        <f t="shared" si="19"/>
        <v>352.22232522055901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1.9508645351671936</v>
      </c>
      <c r="F130">
        <f t="shared" si="15"/>
        <v>1.1596985963440321</v>
      </c>
      <c r="G130">
        <f t="shared" si="16"/>
        <v>4.4664940420802692E-2</v>
      </c>
      <c r="H130">
        <f t="shared" si="17"/>
        <v>2.577684344375656E-2</v>
      </c>
      <c r="I130" t="str">
        <f t="shared" si="18"/>
        <v/>
      </c>
      <c r="J130">
        <f t="shared" si="10"/>
        <v>352.13392175290028</v>
      </c>
      <c r="K130">
        <f t="shared" si="19"/>
        <v>352.13392175290028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1.8074469120427299</v>
      </c>
      <c r="F131">
        <f t="shared" si="15"/>
        <v>1.0744434629248458</v>
      </c>
      <c r="G131">
        <f t="shared" si="16"/>
        <v>3.9169445478983128E-2</v>
      </c>
      <c r="H131">
        <f t="shared" si="17"/>
        <v>2.2605306407623798E-2</v>
      </c>
      <c r="I131" t="str">
        <f t="shared" si="18"/>
        <v/>
      </c>
      <c r="J131">
        <f t="shared" ref="J131:J150" si="20">$O$2+F131-H131</f>
        <v>352.05183815651719</v>
      </c>
      <c r="K131">
        <f t="shared" si="19"/>
        <v>352.05183815651719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1.6745726220159218</v>
      </c>
      <c r="F132">
        <f t="shared" ref="F132:F150" si="25">E132*$O$3</f>
        <v>0.99545585263385605</v>
      </c>
      <c r="G132">
        <f t="shared" ref="G132:G150" si="26">(G131*EXP(-1/$O$6)+C132)</f>
        <v>3.4350106474483444E-2</v>
      </c>
      <c r="H132">
        <f t="shared" ref="H132:H150" si="27">G132*$O$4</f>
        <v>1.9823989655580868E-2</v>
      </c>
      <c r="I132" t="str">
        <f t="shared" ref="I132:I150" si="28">IF(ISBLANK(D132),"",($O$2+((E131*EXP(-1/$O$5))*$O$3)-((G131*EXP(-1/$O$6))*$O$4)))</f>
        <v/>
      </c>
      <c r="J132">
        <f t="shared" si="20"/>
        <v>351.97563186297828</v>
      </c>
      <c r="K132">
        <f t="shared" ref="K132:K150" si="29">IF(I132="",J132,I132)</f>
        <v>351.97563186297828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1.5514665729440718</v>
      </c>
      <c r="F133">
        <f t="shared" si="25"/>
        <v>0.92227500909678872</v>
      </c>
      <c r="G133">
        <f t="shared" si="26"/>
        <v>3.0123730381668438E-2</v>
      </c>
      <c r="H133">
        <f t="shared" si="27"/>
        <v>1.7384881176927488E-2</v>
      </c>
      <c r="I133" t="str">
        <f t="shared" si="28"/>
        <v/>
      </c>
      <c r="J133">
        <f t="shared" si="20"/>
        <v>351.90489012791983</v>
      </c>
      <c r="K133">
        <f t="shared" si="29"/>
        <v>351.90489012791983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1.4374106535105746</v>
      </c>
      <c r="F134">
        <f t="shared" si="25"/>
        <v>0.85447404840096119</v>
      </c>
      <c r="G134">
        <f t="shared" si="26"/>
        <v>2.6417360097021364E-2</v>
      </c>
      <c r="H134">
        <f t="shared" si="27"/>
        <v>1.5245876273487786E-2</v>
      </c>
      <c r="I134" t="str">
        <f t="shared" si="28"/>
        <v/>
      </c>
      <c r="J134">
        <f t="shared" si="20"/>
        <v>351.83922817212749</v>
      </c>
      <c r="K134">
        <f t="shared" si="29"/>
        <v>351.83922817212749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1.3317395442848379</v>
      </c>
      <c r="F135">
        <f t="shared" si="25"/>
        <v>0.79165746896444933</v>
      </c>
      <c r="G135">
        <f t="shared" si="26"/>
        <v>2.3167015029466078E-2</v>
      </c>
      <c r="H135">
        <f t="shared" si="27"/>
        <v>1.3370050734369039E-2</v>
      </c>
      <c r="I135" t="str">
        <f t="shared" si="28"/>
        <v/>
      </c>
      <c r="J135">
        <f t="shared" si="20"/>
        <v>351.77828741823009</v>
      </c>
      <c r="K135">
        <f t="shared" si="29"/>
        <v>351.77828741823009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1.2338368367317381</v>
      </c>
      <c r="F136">
        <f t="shared" si="25"/>
        <v>0.73345884446698795</v>
      </c>
      <c r="G136">
        <f t="shared" si="26"/>
        <v>2.0316586646219159E-2</v>
      </c>
      <c r="H136">
        <f t="shared" si="27"/>
        <v>1.1725023438007192E-2</v>
      </c>
      <c r="I136" t="str">
        <f t="shared" si="28"/>
        <v/>
      </c>
      <c r="J136">
        <f t="shared" si="20"/>
        <v>351.72173382102898</v>
      </c>
      <c r="K136">
        <f t="shared" si="29"/>
        <v>351.72173382102898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1.143131437531733</v>
      </c>
      <c r="F137">
        <f t="shared" si="25"/>
        <v>0.67953868638484005</v>
      </c>
      <c r="G137">
        <f t="shared" si="26"/>
        <v>1.7816869908718815E-2</v>
      </c>
      <c r="H137">
        <f t="shared" si="27"/>
        <v>1.0282397378524669E-2</v>
      </c>
      <c r="I137" t="str">
        <f t="shared" si="28"/>
        <v/>
      </c>
      <c r="J137">
        <f t="shared" si="20"/>
        <v>351.66925628900628</v>
      </c>
      <c r="K137">
        <f t="shared" si="29"/>
        <v>351.66925628900628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1.0590942372370431</v>
      </c>
      <c r="F138">
        <f t="shared" si="25"/>
        <v>0.62958246366121473</v>
      </c>
      <c r="G138">
        <f t="shared" si="26"/>
        <v>1.5624713878956854E-2</v>
      </c>
      <c r="H138">
        <f t="shared" si="27"/>
        <v>9.0172694672123119E-3</v>
      </c>
      <c r="I138" t="str">
        <f t="shared" si="28"/>
        <v/>
      </c>
      <c r="J138">
        <f t="shared" si="20"/>
        <v>351.620565194194</v>
      </c>
      <c r="K138">
        <f t="shared" si="29"/>
        <v>351.620565194194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0.98123502383126138</v>
      </c>
      <c r="F139">
        <f t="shared" si="25"/>
        <v>0.58329876796042779</v>
      </c>
      <c r="G139">
        <f t="shared" si="26"/>
        <v>1.3702276833699015E-2</v>
      </c>
      <c r="H139">
        <f t="shared" si="27"/>
        <v>7.9078006471663929E-3</v>
      </c>
      <c r="I139" t="str">
        <f t="shared" si="28"/>
        <v/>
      </c>
      <c r="J139">
        <f t="shared" si="20"/>
        <v>351.57539096731324</v>
      </c>
      <c r="K139">
        <f t="shared" si="29"/>
        <v>351.57539096731324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0.90909962318833804</v>
      </c>
      <c r="F140">
        <f t="shared" si="25"/>
        <v>0.54041761380323095</v>
      </c>
      <c r="G140">
        <f t="shared" si="26"/>
        <v>1.2016373028128663E-2</v>
      </c>
      <c r="H140">
        <f t="shared" si="27"/>
        <v>6.9348389002571731E-3</v>
      </c>
      <c r="I140" t="str">
        <f t="shared" si="28"/>
        <v/>
      </c>
      <c r="J140">
        <f t="shared" si="20"/>
        <v>351.53348277490301</v>
      </c>
      <c r="K140">
        <f t="shared" si="29"/>
        <v>351.53348277490301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0.84226724975045442</v>
      </c>
      <c r="F141">
        <f t="shared" si="25"/>
        <v>0.50068886366753207</v>
      </c>
      <c r="G141">
        <f t="shared" si="26"/>
        <v>1.0537899832531566E-2</v>
      </c>
      <c r="H141">
        <f t="shared" si="27"/>
        <v>6.081588638650489E-3</v>
      </c>
      <c r="I141" t="str">
        <f t="shared" si="28"/>
        <v/>
      </c>
      <c r="J141">
        <f t="shared" si="20"/>
        <v>351.49460727502884</v>
      </c>
      <c r="K141">
        <f t="shared" si="29"/>
        <v>351.49460727502884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0.78034805197056512</v>
      </c>
      <c r="F142">
        <f t="shared" si="25"/>
        <v>0.46388076886768886</v>
      </c>
      <c r="G142">
        <f t="shared" si="26"/>
        <v>9.2413353530655558E-3</v>
      </c>
      <c r="H142">
        <f t="shared" si="27"/>
        <v>5.3333207738093429E-3</v>
      </c>
      <c r="I142" t="str">
        <f t="shared" si="28"/>
        <v/>
      </c>
      <c r="J142">
        <f t="shared" si="20"/>
        <v>351.4585474480939</v>
      </c>
      <c r="K142">
        <f t="shared" si="29"/>
        <v>351.4585474480939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0.72298083820150016</v>
      </c>
      <c r="F143">
        <f t="shared" si="25"/>
        <v>0.42977861770092368</v>
      </c>
      <c r="G143">
        <f t="shared" si="26"/>
        <v>8.1042978643784194E-3</v>
      </c>
      <c r="H143">
        <f t="shared" si="27"/>
        <v>4.6771184580905994E-3</v>
      </c>
      <c r="I143" t="str">
        <f t="shared" si="28"/>
        <v/>
      </c>
      <c r="J143">
        <f t="shared" si="20"/>
        <v>351.42510149924283</v>
      </c>
      <c r="K143">
        <f t="shared" si="29"/>
        <v>351.42510149924283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0.66983096976611678</v>
      </c>
      <c r="F144">
        <f t="shared" si="25"/>
        <v>0.39818348297512812</v>
      </c>
      <c r="G144">
        <f t="shared" si="26"/>
        <v>7.1071594488540252E-3</v>
      </c>
      <c r="H144">
        <f t="shared" si="27"/>
        <v>4.101654109844058E-3</v>
      </c>
      <c r="I144" t="str">
        <f t="shared" si="28"/>
        <v/>
      </c>
      <c r="J144">
        <f t="shared" si="20"/>
        <v>351.3940818288653</v>
      </c>
      <c r="K144">
        <f t="shared" si="29"/>
        <v>351.3940818288653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0.62058840891820122</v>
      </c>
      <c r="F145">
        <f t="shared" si="25"/>
        <v>0.36891106161204301</v>
      </c>
      <c r="G145">
        <f t="shared" si="26"/>
        <v>6.2327071729993948E-3</v>
      </c>
      <c r="H145">
        <f t="shared" si="27"/>
        <v>3.5969938729473101E-3</v>
      </c>
      <c r="I145" t="str">
        <f t="shared" si="28"/>
        <v/>
      </c>
      <c r="J145">
        <f t="shared" si="20"/>
        <v>351.36531406773906</v>
      </c>
      <c r="K145">
        <f t="shared" si="29"/>
        <v>351.36531406773906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0.57496591030734134</v>
      </c>
      <c r="F146">
        <f t="shared" si="25"/>
        <v>0.34179059955690222</v>
      </c>
      <c r="G146">
        <f t="shared" si="26"/>
        <v>5.465845952087346E-3</v>
      </c>
      <c r="H146">
        <f t="shared" si="27"/>
        <v>3.1544261352921335E-3</v>
      </c>
      <c r="I146" t="str">
        <f t="shared" si="28"/>
        <v/>
      </c>
      <c r="J146">
        <f t="shared" si="20"/>
        <v>351.33863617342166</v>
      </c>
      <c r="K146">
        <f t="shared" si="29"/>
        <v>351.33863617342166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0.53269734539808922</v>
      </c>
      <c r="F147">
        <f t="shared" si="25"/>
        <v>0.31666389572324249</v>
      </c>
      <c r="G147">
        <f t="shared" si="26"/>
        <v>4.7933379738057729E-3</v>
      </c>
      <c r="H147">
        <f t="shared" si="27"/>
        <v>2.7663111460517692E-3</v>
      </c>
      <c r="I147" t="str">
        <f t="shared" si="28"/>
        <v/>
      </c>
      <c r="J147">
        <f t="shared" si="20"/>
        <v>351.31389758457721</v>
      </c>
      <c r="K147">
        <f t="shared" si="29"/>
        <v>351.31389758457721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0.49353615006929213</v>
      </c>
      <c r="F148">
        <f t="shared" si="25"/>
        <v>0.29338437916261761</v>
      </c>
      <c r="G148">
        <f t="shared" si="26"/>
        <v>4.2035741827583196E-3</v>
      </c>
      <c r="H148">
        <f t="shared" si="27"/>
        <v>2.4259491357725366E-3</v>
      </c>
      <c r="I148" t="str">
        <f t="shared" si="28"/>
        <v/>
      </c>
      <c r="J148">
        <f t="shared" si="20"/>
        <v>351.29095843002682</v>
      </c>
      <c r="K148">
        <f t="shared" si="29"/>
        <v>351.29095843002682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0.45725388633801245</v>
      </c>
      <c r="F149">
        <f t="shared" si="25"/>
        <v>0.27181625407609389</v>
      </c>
      <c r="G149">
        <f t="shared" si="26"/>
        <v>3.6863738811062328E-3</v>
      </c>
      <c r="H149">
        <f t="shared" si="27"/>
        <v>2.1274646627351514E-3</v>
      </c>
      <c r="I149" t="str">
        <f t="shared" si="28"/>
        <v/>
      </c>
      <c r="J149">
        <f t="shared" si="20"/>
        <v>351.26968878941335</v>
      </c>
      <c r="K149">
        <f t="shared" si="29"/>
        <v>351.26968878941335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0.42363890981817875</v>
      </c>
      <c r="F150">
        <f t="shared" si="25"/>
        <v>0.25183370768014546</v>
      </c>
      <c r="G150">
        <f t="shared" si="26"/>
        <v>3.2328089859913235E-3</v>
      </c>
      <c r="H150">
        <f t="shared" si="27"/>
        <v>1.8657051891343406E-3</v>
      </c>
      <c r="I150" t="str">
        <f t="shared" si="28"/>
        <v/>
      </c>
      <c r="J150">
        <f t="shared" si="20"/>
        <v>351.24996800249102</v>
      </c>
      <c r="K150">
        <f t="shared" si="29"/>
        <v>351.24996800249102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2019-04-26T14:18:06Z</cp:lastPrinted>
  <dcterms:created xsi:type="dcterms:W3CDTF">2019-03-25T13:58:29Z</dcterms:created>
  <dcterms:modified xsi:type="dcterms:W3CDTF">2019-04-26T14:18:10Z</dcterms:modified>
</cp:coreProperties>
</file>