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\"/>
    </mc:Choice>
  </mc:AlternateContent>
  <bookViews>
    <workbookView xWindow="0" yWindow="0" windowWidth="19200" windowHeight="6190"/>
  </bookViews>
  <sheets>
    <sheet name="Endemisitas" sheetId="2" r:id="rId1"/>
    <sheet name="Sheet1" sheetId="1" r:id="rId2"/>
  </sheets>
  <externalReferences>
    <externalReference r:id="rId3"/>
  </externalReferences>
  <definedNames>
    <definedName name="_xlnm._FilterDatabase" localSheetId="0" hidden="1">Endemisitas!$A$1:$V$515</definedName>
    <definedName name="CoverageColumn">'[1]Reference Records'!$A$36:$A$68</definedName>
    <definedName name="CoverageStart">[1]!Coverage[Module]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21" i="2" l="1"/>
  <c r="U516" i="2"/>
  <c r="S516" i="2"/>
  <c r="V516" i="2" s="1"/>
  <c r="T516" i="2" s="1"/>
  <c r="P516" i="2"/>
  <c r="M516" i="2"/>
  <c r="J516" i="2"/>
  <c r="G516" i="2"/>
  <c r="D516" i="2"/>
  <c r="V515" i="2"/>
  <c r="T515" i="2"/>
  <c r="R515" i="2"/>
  <c r="V514" i="2"/>
  <c r="T514" i="2"/>
  <c r="R514" i="2"/>
  <c r="V513" i="2"/>
  <c r="T513" i="2" s="1"/>
  <c r="R513" i="2"/>
  <c r="V512" i="2"/>
  <c r="T512" i="2" s="1"/>
  <c r="R512" i="2"/>
  <c r="V511" i="2"/>
  <c r="T511" i="2" s="1"/>
  <c r="R511" i="2"/>
  <c r="V510" i="2"/>
  <c r="T510" i="2"/>
  <c r="R510" i="2"/>
  <c r="V509" i="2"/>
  <c r="T509" i="2" s="1"/>
  <c r="R509" i="2"/>
  <c r="V508" i="2"/>
  <c r="T508" i="2" s="1"/>
  <c r="R508" i="2"/>
  <c r="V507" i="2"/>
  <c r="T507" i="2" s="1"/>
  <c r="R507" i="2"/>
  <c r="V506" i="2"/>
  <c r="T506" i="2"/>
  <c r="R506" i="2"/>
  <c r="V505" i="2"/>
  <c r="T505" i="2"/>
  <c r="R505" i="2"/>
  <c r="V504" i="2"/>
  <c r="T504" i="2" s="1"/>
  <c r="R504" i="2"/>
  <c r="V503" i="2"/>
  <c r="T503" i="2" s="1"/>
  <c r="R503" i="2"/>
  <c r="V502" i="2"/>
  <c r="T502" i="2"/>
  <c r="R502" i="2"/>
  <c r="V501" i="2"/>
  <c r="T501" i="2"/>
  <c r="R501" i="2"/>
  <c r="V500" i="2"/>
  <c r="T500" i="2" s="1"/>
  <c r="R500" i="2"/>
  <c r="V499" i="2"/>
  <c r="T499" i="2" s="1"/>
  <c r="R499" i="2"/>
  <c r="V498" i="2"/>
  <c r="T498" i="2"/>
  <c r="R498" i="2"/>
  <c r="V497" i="2"/>
  <c r="T497" i="2"/>
  <c r="R497" i="2"/>
  <c r="V496" i="2"/>
  <c r="T496" i="2" s="1"/>
  <c r="R496" i="2"/>
  <c r="V495" i="2"/>
  <c r="T495" i="2" s="1"/>
  <c r="R495" i="2"/>
  <c r="V494" i="2"/>
  <c r="T494" i="2"/>
  <c r="R494" i="2"/>
  <c r="V493" i="2"/>
  <c r="T493" i="2"/>
  <c r="R493" i="2"/>
  <c r="V492" i="2"/>
  <c r="T492" i="2" s="1"/>
  <c r="R492" i="2"/>
  <c r="V491" i="2"/>
  <c r="T491" i="2" s="1"/>
  <c r="R491" i="2"/>
  <c r="V490" i="2"/>
  <c r="T490" i="2"/>
  <c r="R490" i="2"/>
  <c r="V489" i="2"/>
  <c r="T489" i="2"/>
  <c r="R489" i="2"/>
  <c r="V488" i="2"/>
  <c r="T488" i="2" s="1"/>
  <c r="R488" i="2"/>
  <c r="V487" i="2"/>
  <c r="T487" i="2" s="1"/>
  <c r="R487" i="2"/>
  <c r="V486" i="2"/>
  <c r="T486" i="2"/>
  <c r="R486" i="2"/>
  <c r="V485" i="2"/>
  <c r="T485" i="2"/>
  <c r="R485" i="2"/>
  <c r="V484" i="2"/>
  <c r="T484" i="2" s="1"/>
  <c r="R484" i="2"/>
  <c r="V483" i="2"/>
  <c r="T483" i="2" s="1"/>
  <c r="R483" i="2"/>
  <c r="V482" i="2"/>
  <c r="T482" i="2"/>
  <c r="R482" i="2"/>
  <c r="V481" i="2"/>
  <c r="T481" i="2"/>
  <c r="R481" i="2"/>
  <c r="V480" i="2"/>
  <c r="T480" i="2" s="1"/>
  <c r="R480" i="2"/>
  <c r="V479" i="2"/>
  <c r="R479" i="2"/>
  <c r="V478" i="2"/>
  <c r="T478" i="2"/>
  <c r="R478" i="2"/>
  <c r="V477" i="2"/>
  <c r="T477" i="2" s="1"/>
  <c r="R477" i="2"/>
  <c r="V476" i="2"/>
  <c r="T476" i="2" s="1"/>
  <c r="R476" i="2"/>
  <c r="V475" i="2"/>
  <c r="T475" i="2"/>
  <c r="R475" i="2"/>
  <c r="V474" i="2"/>
  <c r="T474" i="2"/>
  <c r="R474" i="2"/>
  <c r="V473" i="2"/>
  <c r="V472" i="2"/>
  <c r="V471" i="2"/>
  <c r="T471" i="2"/>
  <c r="R471" i="2"/>
  <c r="V470" i="2"/>
  <c r="V469" i="2"/>
  <c r="T469" i="2"/>
  <c r="R469" i="2"/>
  <c r="V468" i="2"/>
  <c r="T468" i="2"/>
  <c r="R468" i="2"/>
  <c r="V467" i="2"/>
  <c r="T467" i="2" s="1"/>
  <c r="R467" i="2"/>
  <c r="V466" i="2"/>
  <c r="V465" i="2"/>
  <c r="T465" i="2" s="1"/>
  <c r="R465" i="2"/>
  <c r="V464" i="2"/>
  <c r="T464" i="2" s="1"/>
  <c r="R464" i="2"/>
  <c r="V463" i="2"/>
  <c r="R463" i="2"/>
  <c r="V462" i="2"/>
  <c r="R462" i="2"/>
  <c r="V461" i="2"/>
  <c r="T461" i="2"/>
  <c r="R461" i="2"/>
  <c r="V460" i="2"/>
  <c r="T460" i="2"/>
  <c r="R460" i="2"/>
  <c r="V459" i="2"/>
  <c r="T459" i="2" s="1"/>
  <c r="R459" i="2"/>
  <c r="V458" i="2"/>
  <c r="T458" i="2" s="1"/>
  <c r="R458" i="2"/>
  <c r="V457" i="2"/>
  <c r="T457" i="2"/>
  <c r="R457" i="2"/>
  <c r="V456" i="2"/>
  <c r="R456" i="2"/>
  <c r="V455" i="2"/>
  <c r="T455" i="2" s="1"/>
  <c r="R455" i="2"/>
  <c r="V454" i="2"/>
  <c r="T454" i="2"/>
  <c r="R454" i="2"/>
  <c r="V453" i="2"/>
  <c r="T453" i="2"/>
  <c r="R453" i="2"/>
  <c r="V452" i="2"/>
  <c r="V451" i="2"/>
  <c r="T451" i="2"/>
  <c r="R451" i="2"/>
  <c r="V450" i="2"/>
  <c r="V449" i="2"/>
  <c r="V448" i="2"/>
  <c r="V447" i="2"/>
  <c r="V446" i="2"/>
  <c r="V445" i="2"/>
  <c r="V444" i="2"/>
  <c r="V443" i="2"/>
  <c r="V442" i="2"/>
  <c r="T442" i="2" s="1"/>
  <c r="R442" i="2"/>
  <c r="V441" i="2"/>
  <c r="V440" i="2"/>
  <c r="V439" i="2"/>
  <c r="V438" i="2"/>
  <c r="R438" i="2"/>
  <c r="V437" i="2"/>
  <c r="V436" i="2"/>
  <c r="T436" i="2"/>
  <c r="R436" i="2"/>
  <c r="V435" i="2"/>
  <c r="R435" i="2"/>
  <c r="V434" i="2"/>
  <c r="V433" i="2"/>
  <c r="V432" i="2"/>
  <c r="V431" i="2"/>
  <c r="V430" i="2"/>
  <c r="V429" i="2"/>
  <c r="V428" i="2"/>
  <c r="V427" i="2"/>
  <c r="V426" i="2"/>
  <c r="V425" i="2"/>
  <c r="R425" i="2"/>
  <c r="V424" i="2"/>
  <c r="R424" i="2"/>
  <c r="V423" i="2"/>
  <c r="V422" i="2"/>
  <c r="V421" i="2"/>
  <c r="V420" i="2"/>
  <c r="T420" i="2"/>
  <c r="R420" i="2"/>
  <c r="V419" i="2"/>
  <c r="V418" i="2"/>
  <c r="V417" i="2"/>
  <c r="T417" i="2" s="1"/>
  <c r="R417" i="2"/>
  <c r="V416" i="2"/>
  <c r="V415" i="2"/>
  <c r="V414" i="2"/>
  <c r="V413" i="2"/>
  <c r="V412" i="2"/>
  <c r="V411" i="2"/>
  <c r="V410" i="2"/>
  <c r="V409" i="2"/>
  <c r="V408" i="2"/>
  <c r="R408" i="2"/>
  <c r="V407" i="2"/>
  <c r="V406" i="2"/>
  <c r="V405" i="2"/>
  <c r="V404" i="2"/>
  <c r="V403" i="2"/>
  <c r="V402" i="2"/>
  <c r="V401" i="2"/>
  <c r="V400" i="2"/>
  <c r="V399" i="2"/>
  <c r="V398" i="2"/>
  <c r="T398" i="2"/>
  <c r="R398" i="2"/>
  <c r="V397" i="2"/>
  <c r="V396" i="2"/>
  <c r="V395" i="2"/>
  <c r="T395" i="2"/>
  <c r="R395" i="2"/>
  <c r="V394" i="2"/>
  <c r="T394" i="2"/>
  <c r="R394" i="2"/>
  <c r="V393" i="2"/>
  <c r="V392" i="2"/>
  <c r="V391" i="2"/>
  <c r="T391" i="2"/>
  <c r="R391" i="2"/>
  <c r="V390" i="2"/>
  <c r="T390" i="2"/>
  <c r="R390" i="2"/>
  <c r="V389" i="2"/>
  <c r="T389" i="2" s="1"/>
  <c r="R389" i="2"/>
  <c r="V388" i="2"/>
  <c r="V387" i="2"/>
  <c r="T387" i="2" s="1"/>
  <c r="R387" i="2"/>
  <c r="V386" i="2"/>
  <c r="V385" i="2"/>
  <c r="V384" i="2"/>
  <c r="T384" i="2"/>
  <c r="R384" i="2"/>
  <c r="V383" i="2"/>
  <c r="T383" i="2" s="1"/>
  <c r="R383" i="2"/>
  <c r="V382" i="2"/>
  <c r="V381" i="2"/>
  <c r="V380" i="2"/>
  <c r="T380" i="2"/>
  <c r="R380" i="2"/>
  <c r="V379" i="2"/>
  <c r="T379" i="2" s="1"/>
  <c r="R379" i="2"/>
  <c r="V378" i="2"/>
  <c r="V377" i="2"/>
  <c r="V376" i="2"/>
  <c r="R376" i="2"/>
  <c r="V375" i="2"/>
  <c r="T375" i="2" s="1"/>
  <c r="R375" i="2"/>
  <c r="V374" i="2"/>
  <c r="T374" i="2"/>
  <c r="R374" i="2"/>
  <c r="V373" i="2"/>
  <c r="V372" i="2"/>
  <c r="V371" i="2"/>
  <c r="V370" i="2"/>
  <c r="V369" i="2"/>
  <c r="V368" i="2"/>
  <c r="T368" i="2"/>
  <c r="R368" i="2"/>
  <c r="V367" i="2"/>
  <c r="T367" i="2"/>
  <c r="R367" i="2"/>
  <c r="V366" i="2"/>
  <c r="V365" i="2"/>
  <c r="V364" i="2"/>
  <c r="V363" i="2"/>
  <c r="T363" i="2" s="1"/>
  <c r="R363" i="2"/>
  <c r="V362" i="2"/>
  <c r="T362" i="2"/>
  <c r="R362" i="2"/>
  <c r="V361" i="2"/>
  <c r="T361" i="2"/>
  <c r="R361" i="2"/>
  <c r="V360" i="2"/>
  <c r="T360" i="2" s="1"/>
  <c r="R360" i="2"/>
  <c r="V359" i="2"/>
  <c r="V358" i="2"/>
  <c r="T358" i="2" s="1"/>
  <c r="R358" i="2"/>
  <c r="V357" i="2"/>
  <c r="T357" i="2" s="1"/>
  <c r="R357" i="2"/>
  <c r="V356" i="2"/>
  <c r="V355" i="2"/>
  <c r="V354" i="2"/>
  <c r="T354" i="2" s="1"/>
  <c r="R354" i="2"/>
  <c r="V353" i="2"/>
  <c r="T353" i="2" s="1"/>
  <c r="R353" i="2"/>
  <c r="V352" i="2"/>
  <c r="V351" i="2"/>
  <c r="V350" i="2"/>
  <c r="V349" i="2"/>
  <c r="V348" i="2"/>
  <c r="V347" i="2"/>
  <c r="V346" i="2"/>
  <c r="R346" i="2"/>
  <c r="V345" i="2"/>
  <c r="T345" i="2"/>
  <c r="R345" i="2"/>
  <c r="V344" i="2"/>
  <c r="V343" i="2"/>
  <c r="V342" i="2"/>
  <c r="T342" i="2" s="1"/>
  <c r="R342" i="2"/>
  <c r="V341" i="2"/>
  <c r="V340" i="2"/>
  <c r="R340" i="2"/>
  <c r="V339" i="2"/>
  <c r="V338" i="2"/>
  <c r="V337" i="2"/>
  <c r="V336" i="2"/>
  <c r="V335" i="2"/>
  <c r="V334" i="2"/>
  <c r="V333" i="2"/>
  <c r="V332" i="2"/>
  <c r="T332" i="2" s="1"/>
  <c r="R332" i="2"/>
  <c r="V331" i="2"/>
  <c r="V330" i="2"/>
  <c r="V329" i="2"/>
  <c r="V328" i="2"/>
  <c r="V327" i="2"/>
  <c r="V326" i="2"/>
  <c r="T326" i="2" s="1"/>
  <c r="R326" i="2"/>
  <c r="V325" i="2"/>
  <c r="T325" i="2" s="1"/>
  <c r="R325" i="2"/>
  <c r="V324" i="2"/>
  <c r="R324" i="2"/>
  <c r="V323" i="2"/>
  <c r="T323" i="2" s="1"/>
  <c r="R323" i="2"/>
  <c r="V322" i="2"/>
  <c r="T322" i="2" s="1"/>
  <c r="R322" i="2"/>
  <c r="V321" i="2"/>
  <c r="R321" i="2"/>
  <c r="V320" i="2"/>
  <c r="V319" i="2"/>
  <c r="V318" i="2"/>
  <c r="T318" i="2"/>
  <c r="R318" i="2"/>
  <c r="V317" i="2"/>
  <c r="T317" i="2"/>
  <c r="R317" i="2"/>
  <c r="V316" i="2"/>
  <c r="V315" i="2"/>
  <c r="V314" i="2"/>
  <c r="T314" i="2"/>
  <c r="R314" i="2"/>
  <c r="V313" i="2"/>
  <c r="T313" i="2"/>
  <c r="R313" i="2"/>
  <c r="V312" i="2"/>
  <c r="V311" i="2"/>
  <c r="R311" i="2"/>
  <c r="V310" i="2"/>
  <c r="T310" i="2" s="1"/>
  <c r="R310" i="2"/>
  <c r="V309" i="2"/>
  <c r="T309" i="2"/>
  <c r="R309" i="2"/>
  <c r="V308" i="2"/>
  <c r="R308" i="2"/>
  <c r="V307" i="2"/>
  <c r="T307" i="2" s="1"/>
  <c r="R307" i="2"/>
  <c r="V306" i="2"/>
  <c r="V305" i="2"/>
  <c r="V304" i="2"/>
  <c r="V303" i="2"/>
  <c r="T303" i="2"/>
  <c r="R303" i="2"/>
  <c r="V302" i="2"/>
  <c r="T302" i="2" s="1"/>
  <c r="R302" i="2"/>
  <c r="V301" i="2"/>
  <c r="T301" i="2" s="1"/>
  <c r="R301" i="2"/>
  <c r="V300" i="2"/>
  <c r="T300" i="2"/>
  <c r="R300" i="2"/>
  <c r="V299" i="2"/>
  <c r="T299" i="2"/>
  <c r="R299" i="2"/>
  <c r="V298" i="2"/>
  <c r="T298" i="2" s="1"/>
  <c r="R298" i="2"/>
  <c r="V297" i="2"/>
  <c r="T297" i="2" s="1"/>
  <c r="R297" i="2"/>
  <c r="V296" i="2"/>
  <c r="T296" i="2"/>
  <c r="R296" i="2"/>
  <c r="V295" i="2"/>
  <c r="T295" i="2"/>
  <c r="R295" i="2"/>
  <c r="V294" i="2"/>
  <c r="T294" i="2" s="1"/>
  <c r="R294" i="2"/>
  <c r="V293" i="2"/>
  <c r="V292" i="2"/>
  <c r="V291" i="2"/>
  <c r="T291" i="2"/>
  <c r="R291" i="2"/>
  <c r="V290" i="2"/>
  <c r="T290" i="2" s="1"/>
  <c r="R290" i="2"/>
  <c r="V289" i="2"/>
  <c r="V288" i="2"/>
  <c r="V287" i="2"/>
  <c r="T287" i="2"/>
  <c r="R287" i="2"/>
  <c r="V286" i="2"/>
  <c r="V285" i="2"/>
  <c r="V284" i="2"/>
  <c r="T284" i="2"/>
  <c r="R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R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T194" i="2" s="1"/>
  <c r="R194" i="2"/>
  <c r="V193" i="2"/>
  <c r="V192" i="2"/>
  <c r="R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R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T153" i="2" s="1"/>
  <c r="R153" i="2"/>
  <c r="V152" i="2"/>
  <c r="T152" i="2" s="1"/>
  <c r="R152" i="2"/>
  <c r="V151" i="2"/>
  <c r="V150" i="2"/>
  <c r="T150" i="2" s="1"/>
  <c r="R150" i="2"/>
  <c r="V149" i="2"/>
  <c r="V148" i="2"/>
  <c r="V147" i="2"/>
  <c r="V146" i="2"/>
  <c r="V145" i="2"/>
  <c r="V144" i="2"/>
  <c r="T144" i="2" s="1"/>
  <c r="R144" i="2"/>
  <c r="V143" i="2"/>
  <c r="V142" i="2"/>
  <c r="V141" i="2"/>
  <c r="V140" i="2"/>
  <c r="T140" i="2"/>
  <c r="R140" i="2"/>
  <c r="V139" i="2"/>
  <c r="R139" i="2"/>
  <c r="V138" i="2"/>
  <c r="V137" i="2"/>
  <c r="V136" i="2"/>
  <c r="V135" i="2"/>
  <c r="T135" i="2"/>
  <c r="R135" i="2"/>
  <c r="V134" i="2"/>
  <c r="V133" i="2"/>
  <c r="V132" i="2"/>
  <c r="V131" i="2"/>
  <c r="V130" i="2"/>
  <c r="V129" i="2"/>
  <c r="R129" i="2"/>
  <c r="V128" i="2"/>
  <c r="V127" i="2"/>
  <c r="V126" i="2"/>
  <c r="V125" i="2"/>
  <c r="T125" i="2"/>
  <c r="R125" i="2"/>
  <c r="V124" i="2"/>
  <c r="V123" i="2"/>
  <c r="V122" i="2"/>
  <c r="V121" i="2"/>
  <c r="V120" i="2"/>
  <c r="V119" i="2"/>
  <c r="T119" i="2"/>
  <c r="R119" i="2"/>
  <c r="V118" i="2"/>
  <c r="V117" i="2"/>
  <c r="T117" i="2"/>
  <c r="R117" i="2"/>
  <c r="V116" i="2"/>
  <c r="V115" i="2"/>
  <c r="V114" i="2"/>
  <c r="V113" i="2"/>
  <c r="V112" i="2"/>
  <c r="V111" i="2"/>
  <c r="V110" i="2"/>
  <c r="V109" i="2"/>
  <c r="V108" i="2"/>
  <c r="R108" i="2"/>
  <c r="V107" i="2"/>
  <c r="T107" i="2" s="1"/>
  <c r="R107" i="2"/>
  <c r="V106" i="2"/>
  <c r="V105" i="2"/>
  <c r="V104" i="2"/>
  <c r="R104" i="2"/>
  <c r="V103" i="2"/>
  <c r="T103" i="2"/>
  <c r="R103" i="2"/>
  <c r="V102" i="2"/>
  <c r="T102" i="2"/>
  <c r="R102" i="2"/>
  <c r="V101" i="2"/>
  <c r="V100" i="2"/>
  <c r="R100" i="2"/>
  <c r="V99" i="2"/>
  <c r="V98" i="2"/>
  <c r="V97" i="2"/>
  <c r="V96" i="2"/>
  <c r="T96" i="2"/>
  <c r="R96" i="2"/>
  <c r="V95" i="2"/>
  <c r="V94" i="2"/>
  <c r="V93" i="2"/>
  <c r="V92" i="2"/>
  <c r="T92" i="2" s="1"/>
  <c r="R92" i="2"/>
  <c r="V91" i="2"/>
  <c r="T91" i="2" s="1"/>
  <c r="R91" i="2"/>
  <c r="V90" i="2"/>
  <c r="T90" i="2"/>
  <c r="R90" i="2"/>
  <c r="V89" i="2"/>
  <c r="V88" i="2"/>
  <c r="V87" i="2"/>
  <c r="V86" i="2"/>
  <c r="V85" i="2"/>
  <c r="V84" i="2"/>
  <c r="V83" i="2"/>
  <c r="V82" i="2"/>
  <c r="V81" i="2"/>
  <c r="V80" i="2"/>
  <c r="V79" i="2"/>
  <c r="V78" i="2"/>
  <c r="T78" i="2" s="1"/>
  <c r="R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T58" i="2"/>
  <c r="R58" i="2"/>
  <c r="V57" i="2"/>
  <c r="T57" i="2"/>
  <c r="R57" i="2"/>
  <c r="V56" i="2"/>
  <c r="V55" i="2"/>
  <c r="V54" i="2"/>
  <c r="V53" i="2"/>
  <c r="V52" i="2"/>
  <c r="V51" i="2"/>
  <c r="V50" i="2"/>
  <c r="V49" i="2"/>
  <c r="T49" i="2" s="1"/>
  <c r="R49" i="2"/>
  <c r="V48" i="2"/>
  <c r="T48" i="2"/>
  <c r="R48" i="2"/>
  <c r="V47" i="2"/>
  <c r="T47" i="2"/>
  <c r="R47" i="2"/>
  <c r="V46" i="2"/>
  <c r="V45" i="2"/>
  <c r="V44" i="2"/>
  <c r="V43" i="2"/>
  <c r="T43" i="2" s="1"/>
  <c r="R43" i="2"/>
  <c r="V42" i="2"/>
  <c r="V41" i="2"/>
  <c r="V40" i="2"/>
  <c r="V39" i="2"/>
  <c r="V38" i="2"/>
  <c r="T38" i="2"/>
  <c r="R38" i="2"/>
  <c r="V37" i="2"/>
  <c r="T37" i="2"/>
  <c r="R37" i="2"/>
  <c r="V36" i="2"/>
  <c r="V35" i="2"/>
  <c r="V34" i="2"/>
  <c r="V33" i="2"/>
  <c r="V32" i="2"/>
  <c r="T32" i="2" s="1"/>
  <c r="R32" i="2"/>
  <c r="V31" i="2"/>
  <c r="T31" i="2" s="1"/>
  <c r="R31" i="2"/>
  <c r="V30" i="2"/>
  <c r="V29" i="2"/>
  <c r="V28" i="2"/>
  <c r="T28" i="2" s="1"/>
  <c r="R28" i="2"/>
  <c r="V27" i="2"/>
  <c r="V26" i="2"/>
  <c r="R26" i="2"/>
  <c r="V25" i="2"/>
  <c r="T25" i="2"/>
  <c r="R25" i="2"/>
  <c r="V24" i="2"/>
  <c r="V23" i="2"/>
  <c r="V22" i="2"/>
  <c r="V21" i="2"/>
  <c r="V20" i="2"/>
  <c r="V19" i="2"/>
  <c r="V18" i="2"/>
  <c r="V17" i="2"/>
  <c r="T17" i="2" s="1"/>
  <c r="R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</calcChain>
</file>

<file path=xl/sharedStrings.xml><?xml version="1.0" encoding="utf-8"?>
<sst xmlns="http://schemas.openxmlformats.org/spreadsheetml/2006/main" count="3829" uniqueCount="586">
  <si>
    <t>NO</t>
  </si>
  <si>
    <t>Propinsi</t>
  </si>
  <si>
    <t>Kabupaten</t>
  </si>
  <si>
    <t>Positif 2017</t>
  </si>
  <si>
    <t>API 2017</t>
  </si>
  <si>
    <t>Endemisitas 2017</t>
  </si>
  <si>
    <t>Positif 2018</t>
  </si>
  <si>
    <t>API 2018</t>
  </si>
  <si>
    <t>Endemisitas 2018</t>
  </si>
  <si>
    <t>Positif 2019</t>
  </si>
  <si>
    <t>API 2019</t>
  </si>
  <si>
    <t>Endemisitas 2019</t>
  </si>
  <si>
    <t>POSITIF 2020</t>
  </si>
  <si>
    <t>API 2020</t>
  </si>
  <si>
    <t>Endemisitas 2020</t>
  </si>
  <si>
    <t>POSITIF 2021* (per 13 Mar'22)</t>
  </si>
  <si>
    <t>API 2021* (per 13 Mar'22)</t>
  </si>
  <si>
    <t>Endemisitas 2021  (per 13 Mar'22)</t>
  </si>
  <si>
    <t>Positif 2022*(Per 19 Dec'22)</t>
  </si>
  <si>
    <t>Endemisitas per Nov'22</t>
  </si>
  <si>
    <t>Penduduk 2022</t>
  </si>
  <si>
    <t>API 2022 (per 28 Nov'22)</t>
  </si>
  <si>
    <t>ACEH</t>
  </si>
  <si>
    <t>SIMEULUE</t>
  </si>
  <si>
    <t>Eliminasi</t>
  </si>
  <si>
    <t>ACEH SINGKIL</t>
  </si>
  <si>
    <t>ACEH SELATAN</t>
  </si>
  <si>
    <t>ACEH TENGGARA</t>
  </si>
  <si>
    <t>ACEH TIMUR</t>
  </si>
  <si>
    <t>ACEH TENGAH</t>
  </si>
  <si>
    <t>ACEH BARAT</t>
  </si>
  <si>
    <t>endemis rendah</t>
  </si>
  <si>
    <t>Endemis rendah</t>
  </si>
  <si>
    <t>ACEH BESAR</t>
  </si>
  <si>
    <t>Endemis Rendah</t>
  </si>
  <si>
    <t>PIDIE</t>
  </si>
  <si>
    <t>BIREUEN</t>
  </si>
  <si>
    <t>ACEH UTARA</t>
  </si>
  <si>
    <t>ACEH BARAT DAYA</t>
  </si>
  <si>
    <t>GAYO LUES</t>
  </si>
  <si>
    <t>ACEH TAMIANG</t>
  </si>
  <si>
    <t>NAGAN RAYA</t>
  </si>
  <si>
    <t>ACEH JAYA</t>
  </si>
  <si>
    <t>Endemis sedang</t>
  </si>
  <si>
    <t>Endemis Sedang</t>
  </si>
  <si>
    <t>BENER MERIAH</t>
  </si>
  <si>
    <t>PIDIE JAYA</t>
  </si>
  <si>
    <t>KOTA BANDA ACEH</t>
  </si>
  <si>
    <t>KOTA SABANG</t>
  </si>
  <si>
    <t>KOTA LANGSA</t>
  </si>
  <si>
    <t>KOTA LHOKSEUMAWE</t>
  </si>
  <si>
    <t>KOTA SUBULUSSALAM</t>
  </si>
  <si>
    <t>SUMATERA UTARA</t>
  </si>
  <si>
    <t>NIAS</t>
  </si>
  <si>
    <t>MANDAILING NATAL</t>
  </si>
  <si>
    <t>TAPANULI SELATAN</t>
  </si>
  <si>
    <t>TAPANULI TENGAH</t>
  </si>
  <si>
    <t>TAPANULI UTARA</t>
  </si>
  <si>
    <t>TOBA SAMOSIR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</si>
  <si>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</si>
  <si>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</si>
  <si>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</si>
  <si>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</si>
  <si>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</si>
  <si>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</si>
  <si>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</si>
  <si>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</si>
  <si>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</si>
  <si>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</si>
  <si>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</si>
  <si>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</si>
  <si>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</si>
  <si>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</si>
  <si>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</si>
  <si>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</si>
  <si>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</si>
  <si>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</si>
  <si>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</si>
  <si>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</si>
  <si>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</si>
  <si>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</si>
  <si>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</si>
  <si>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</si>
  <si>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</si>
  <si>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</si>
  <si>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KOTA GUNUNGSITOLI</t>
  </si>
  <si>
    <t>SUMATERA BARAT</t>
  </si>
  <si>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</si>
  <si>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</si>
  <si>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</si>
  <si>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</si>
  <si>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</si>
  <si>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</si>
  <si>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</si>
  <si>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</si>
  <si>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</si>
  <si>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</si>
  <si>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 RAYA</t>
  </si>
  <si>
    <t>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</si>
  <si>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</si>
  <si>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</si>
  <si>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</si>
  <si>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</si>
  <si>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</si>
  <si>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</si>
  <si>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</si>
  <si>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RIAU</t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</si>
  <si>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</si>
  <si>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</si>
  <si>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</si>
  <si>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</si>
  <si>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</si>
  <si>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</si>
  <si>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</si>
  <si>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</si>
  <si>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</si>
  <si>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KEPULAUAN MERANTI</t>
  </si>
  <si>
    <t>KOTA PEKANBARU</t>
  </si>
  <si>
    <t>KOTA DUMAI</t>
  </si>
  <si>
    <t>JAMBI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</si>
  <si>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</si>
  <si>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</si>
  <si>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</si>
  <si>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</si>
  <si>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</si>
  <si>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</si>
  <si>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</si>
  <si>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</si>
  <si>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</si>
  <si>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KOTA JAMBI</t>
  </si>
  <si>
    <t>KOTA SUNGAI PENUH</t>
  </si>
  <si>
    <t>SUMATERA SELATAN</t>
  </si>
  <si>
    <t>OGAN KOMERING ULU</t>
  </si>
  <si>
    <t>OGAN KOMERING ILIR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</si>
  <si>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</si>
  <si>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</si>
  <si>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</si>
  <si>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</si>
  <si>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</si>
  <si>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</si>
  <si>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</si>
  <si>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</si>
  <si>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</si>
  <si>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</si>
  <si>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</si>
  <si>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KOTA PALEMBANG</t>
  </si>
  <si>
    <t>KOTA PRABUMULIH</t>
  </si>
  <si>
    <t>KOTA PAGAR ALAM</t>
  </si>
  <si>
    <t>KOTA LUBUKLINGGAU</t>
  </si>
  <si>
    <t>BENGKULU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</si>
  <si>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</si>
  <si>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</si>
  <si>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</si>
  <si>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</si>
  <si>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</si>
  <si>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</si>
  <si>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</si>
  <si>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</si>
  <si>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</si>
  <si>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KOTA BENGKULU</t>
  </si>
  <si>
    <t>LAMPUNG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</si>
  <si>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</si>
  <si>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</si>
  <si>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</si>
  <si>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</si>
  <si>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</si>
  <si>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</si>
  <si>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</si>
  <si>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</si>
  <si>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</si>
  <si>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Endemis tinggi I</t>
  </si>
  <si>
    <t>PRINGSEWU</t>
  </si>
  <si>
    <t>MESUJI</t>
  </si>
  <si>
    <t>TULANGBAWANG BARAT</t>
  </si>
  <si>
    <t>PESISIR BARAT</t>
  </si>
  <si>
    <t>KOTA BANDAR LAMPUNG</t>
  </si>
  <si>
    <t>KOTA METRO</t>
  </si>
  <si>
    <t>KEPULAUAN BANGKA BELITUNG</t>
  </si>
  <si>
    <t>BANGKA</t>
  </si>
  <si>
    <t>BELITUNG</t>
  </si>
  <si>
    <t>BANGKA BARAT</t>
  </si>
  <si>
    <t>BANGKA TENGAH</t>
  </si>
  <si>
    <t>BANGKA SELATAN</t>
  </si>
  <si>
    <t>BELITUNG TIMUR</t>
  </si>
  <si>
    <t>KOTA PANGKAL PINANG</t>
  </si>
  <si>
    <t>KEP. RIAU</t>
  </si>
  <si>
    <t>KARIMUN</t>
  </si>
  <si>
    <t>BINTAN</t>
  </si>
  <si>
    <t>NATUNA</t>
  </si>
  <si>
    <t>LINGGA</t>
  </si>
  <si>
    <t>KEPULAUAN ANAMBAS</t>
  </si>
  <si>
    <t>KOTA BATAM</t>
  </si>
  <si>
    <t>KOTA TANJUNG PINANG</t>
  </si>
  <si>
    <t>DKI JAKARTA</t>
  </si>
  <si>
    <t>KAB. ADM. KEPULAUAN SERIBU</t>
  </si>
  <si>
    <t>KOTA ADM. JAKARTA SELATAN</t>
  </si>
  <si>
    <t>KOTA ADM. JAKARTA TIMUR</t>
  </si>
  <si>
    <t>KOTA ADM. JAKARTA PUSAT</t>
  </si>
  <si>
    <t>KOTA ADM. JAKARTA BARAT</t>
  </si>
  <si>
    <t>KOTA ADM. JAKARTA UTARA</t>
  </si>
  <si>
    <t>JAWA BARAT</t>
  </si>
  <si>
    <t>BOGOR</t>
  </si>
  <si>
    <t>SUKABUMI</t>
  </si>
  <si>
    <t>CIANJUR</t>
  </si>
  <si>
    <t>BANDUNG</t>
  </si>
  <si>
    <t>GARUT</t>
  </si>
  <si>
    <t xml:space="preserve">Eliminasi 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</si>
  <si>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</si>
  <si>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</si>
  <si>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</si>
  <si>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</si>
  <si>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</si>
  <si>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</si>
  <si>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</si>
  <si>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</si>
  <si>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</si>
  <si>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</si>
  <si>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</si>
  <si>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</si>
  <si>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</si>
  <si>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</si>
  <si>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</si>
  <si>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</si>
  <si>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</si>
  <si>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</si>
  <si>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</si>
  <si>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</si>
  <si>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</si>
  <si>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</si>
  <si>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JAWA TENGAH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</si>
  <si>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</si>
  <si>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</si>
  <si>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</si>
  <si>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</si>
  <si>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</si>
  <si>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</si>
  <si>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</si>
  <si>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</si>
  <si>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</si>
  <si>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</si>
  <si>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</si>
  <si>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</si>
  <si>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</si>
  <si>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</si>
  <si>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</si>
  <si>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</si>
  <si>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</si>
  <si>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</si>
  <si>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</si>
  <si>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</si>
  <si>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</si>
  <si>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</si>
  <si>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</si>
  <si>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</si>
  <si>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</si>
  <si>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</si>
  <si>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</si>
  <si>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</si>
  <si>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</si>
  <si>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</si>
  <si>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KOTA SURAKARTA</t>
  </si>
  <si>
    <t>KOTA SALATIGA</t>
  </si>
  <si>
    <t>KOTA SEMARANG</t>
  </si>
  <si>
    <t>KOTA PEKALONGAN</t>
  </si>
  <si>
    <t>KOTA TEGAL</t>
  </si>
  <si>
    <t>DI YOGYAKARTA</t>
  </si>
  <si>
    <t>KULON PROGO</t>
  </si>
  <si>
    <t>BANTUL</t>
  </si>
  <si>
    <t>GUNUNG KIDUL</t>
  </si>
  <si>
    <t>SLEMAN</t>
  </si>
  <si>
    <t>KOTA YOGYAKARTA</t>
  </si>
  <si>
    <t>JAWA TIMUR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</si>
  <si>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</si>
  <si>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</si>
  <si>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</si>
  <si>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</si>
  <si>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</si>
  <si>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</si>
  <si>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</si>
  <si>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</si>
  <si>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</si>
  <si>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</si>
  <si>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</si>
  <si>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</si>
  <si>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</si>
  <si>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</si>
  <si>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</si>
  <si>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</si>
  <si>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</si>
  <si>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</si>
  <si>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</si>
  <si>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</si>
  <si>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</si>
  <si>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</si>
  <si>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</si>
  <si>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</si>
  <si>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</si>
  <si>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</si>
  <si>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</si>
  <si>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</si>
  <si>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</si>
  <si>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</si>
  <si>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</si>
  <si>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</si>
  <si>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</si>
  <si>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</si>
  <si>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</si>
  <si>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</si>
  <si>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</si>
  <si>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</si>
  <si>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BANTEN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</si>
  <si>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</si>
  <si>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</si>
  <si>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</si>
  <si>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</si>
  <si>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</si>
  <si>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</si>
  <si>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</si>
  <si>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</si>
  <si>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BALI</t>
  </si>
  <si>
    <t>JEMBRANA</t>
  </si>
  <si>
    <t>TABANAN</t>
  </si>
  <si>
    <t>BADUNG</t>
  </si>
  <si>
    <t>GIANYAR</t>
  </si>
  <si>
    <t>KLUNGKUNG</t>
  </si>
  <si>
    <t>BANGLI</t>
  </si>
  <si>
    <t>KARANG ASEM</t>
  </si>
  <si>
    <t>BULELENG</t>
  </si>
  <si>
    <t>KOTA DENPASAR</t>
  </si>
  <si>
    <t>NUSA TENGGARA BARAT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</si>
  <si>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</si>
  <si>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</si>
  <si>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</si>
  <si>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</si>
  <si>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</si>
  <si>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</si>
  <si>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</si>
  <si>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</si>
  <si>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</si>
  <si>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</si>
  <si>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NUSA TENGGARA TIMUR</t>
  </si>
  <si>
    <t>SUMBA BARAT</t>
  </si>
  <si>
    <t>Endemis Tinggi I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</si>
  <si>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</si>
  <si>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</si>
  <si>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</si>
  <si>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</si>
  <si>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</si>
  <si>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</si>
  <si>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</si>
  <si>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</si>
  <si>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</si>
  <si>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</si>
  <si>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</si>
  <si>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</si>
  <si>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</si>
  <si>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</si>
  <si>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</si>
  <si>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</si>
  <si>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</si>
  <si>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</si>
  <si>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</si>
  <si>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</si>
  <si>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</si>
  <si>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KALIMANTAN BARAT</t>
  </si>
  <si>
    <t>SAMBAS</t>
  </si>
  <si>
    <t>BENGKAYANG</t>
  </si>
  <si>
    <t>LANDAK</t>
  </si>
  <si>
    <t>PONTIANAK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</si>
  <si>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</si>
  <si>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</si>
  <si>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</si>
  <si>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</si>
  <si>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</si>
  <si>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</si>
  <si>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</si>
  <si>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</si>
  <si>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KOTA PONTIANAK</t>
  </si>
  <si>
    <t>KOTA SINGKAWANG</t>
  </si>
  <si>
    <t>KALIMANTAN TENGAH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</si>
  <si>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</si>
  <si>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</si>
  <si>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</si>
  <si>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</si>
  <si>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</si>
  <si>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</si>
  <si>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</si>
  <si>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</si>
  <si>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</si>
  <si>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</si>
  <si>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</si>
  <si>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</si>
  <si>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</si>
  <si>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KOTA PALANGKA RAYA</t>
  </si>
  <si>
    <t>KALIMANTAN SELATAN</t>
  </si>
  <si>
    <t>TANAH LAUT</t>
  </si>
  <si>
    <t>KOTA BARU</t>
  </si>
  <si>
    <t>BANJAR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</si>
  <si>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</si>
  <si>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</si>
  <si>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</si>
  <si>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</si>
  <si>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</si>
  <si>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</si>
  <si>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</si>
  <si>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</si>
  <si>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KOTA BANJARMASIN</t>
  </si>
  <si>
    <t>KOTA BANJAR BARU</t>
  </si>
  <si>
    <t>KALIMANTAN TIMUR</t>
  </si>
  <si>
    <t>PASER</t>
  </si>
  <si>
    <t>KUTAI BARAT</t>
  </si>
  <si>
    <t>KUTAI KARTANEGARA</t>
  </si>
  <si>
    <t>KUTAI TIMUR</t>
  </si>
  <si>
    <t>BERAU</t>
  </si>
  <si>
    <t>PENAJAM PASER UTARA</t>
  </si>
  <si>
    <t>MAHAKAM HULU</t>
  </si>
  <si>
    <t>KOTA BALIKPAPAN</t>
  </si>
  <si>
    <t>KOTA SAMARINDA</t>
  </si>
  <si>
    <t>KOTA BONTANG</t>
  </si>
  <si>
    <t>KALIMANTAN UTARA</t>
  </si>
  <si>
    <t>MALINAU</t>
  </si>
  <si>
    <t>BULUNGAN</t>
  </si>
  <si>
    <t>TANA TIDUNG</t>
  </si>
  <si>
    <t>NUNUKAN</t>
  </si>
  <si>
    <t>KOTA TARAKAN</t>
  </si>
  <si>
    <t>SULAWESI UTARA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</si>
  <si>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</si>
  <si>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</si>
  <si>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</si>
  <si>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</si>
  <si>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</si>
  <si>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</si>
  <si>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</si>
  <si>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</si>
  <si>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</si>
  <si>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</si>
  <si>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</si>
  <si>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KOTA MANADO</t>
  </si>
  <si>
    <t>KOTA BITUNG</t>
  </si>
  <si>
    <t>KOTA TOMOHON</t>
  </si>
  <si>
    <t>KOTA KOTAMOBAGU</t>
  </si>
  <si>
    <t>SULAWESI TENGAH</t>
  </si>
  <si>
    <t>BANGGAI KEPULAUAN</t>
  </si>
  <si>
    <t>BANGGAI</t>
  </si>
  <si>
    <t>MOROWALI</t>
  </si>
  <si>
    <t>POSO</t>
  </si>
  <si>
    <t>DONGGALA</t>
  </si>
  <si>
    <t>TOLI-TOLI</t>
  </si>
  <si>
    <t>BUOL</t>
  </si>
  <si>
    <t>PARIGI MOUTONG</t>
  </si>
  <si>
    <t>TOJO UNA-UNA</t>
  </si>
  <si>
    <t>SIGI</t>
  </si>
  <si>
    <t>BANGGAI LAUT</t>
  </si>
  <si>
    <t>MOROWALI UTARA</t>
  </si>
  <si>
    <t>KOTA PALU</t>
  </si>
  <si>
    <t>SULAWESI SELATAN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</si>
  <si>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</si>
  <si>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</si>
  <si>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</si>
  <si>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</si>
  <si>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</si>
  <si>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</si>
  <si>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</si>
  <si>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</si>
  <si>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</si>
  <si>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</si>
  <si>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</si>
  <si>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</si>
  <si>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</si>
  <si>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</si>
  <si>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</si>
  <si>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</si>
  <si>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</si>
  <si>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</si>
  <si>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</si>
  <si>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</si>
  <si>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</si>
  <si>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KOTA MAKASSAR</t>
  </si>
  <si>
    <t>KOTA PARE-PARE</t>
  </si>
  <si>
    <t>KOTA PALOPO</t>
  </si>
  <si>
    <t>SULAWESI TENGGARA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</si>
  <si>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</si>
  <si>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</si>
  <si>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</si>
  <si>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</si>
  <si>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</si>
  <si>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</si>
  <si>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</si>
  <si>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</si>
  <si>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</si>
  <si>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</si>
  <si>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</si>
  <si>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</si>
  <si>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</si>
  <si>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</si>
  <si>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</si>
  <si>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KOTA KENDARI</t>
  </si>
  <si>
    <t>KOTA BAU-BAU</t>
  </si>
  <si>
    <t>GORONTALO</t>
  </si>
  <si>
    <t>BOALEMO</t>
  </si>
  <si>
    <t>POHUWATO</t>
  </si>
  <si>
    <t>BONE BOLANGO</t>
  </si>
  <si>
    <t>GORONTALO UTARA</t>
  </si>
  <si>
    <t>KOTA GORONTALO</t>
  </si>
  <si>
    <t>SULAWESI BARAT</t>
  </si>
  <si>
    <t>MAJENE</t>
  </si>
  <si>
    <t>POLEWALI MANDAR</t>
  </si>
  <si>
    <t>MAMASA</t>
  </si>
  <si>
    <t>MAMUJU</t>
  </si>
  <si>
    <t>MAMUJU UTARA</t>
  </si>
  <si>
    <t>MAMUJU TENGAH</t>
  </si>
  <si>
    <t>MALUKU</t>
  </si>
  <si>
    <t>MALUKU TENGGARA BARAT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</si>
  <si>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</si>
  <si>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</si>
  <si>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</si>
  <si>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</si>
  <si>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</si>
  <si>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</si>
  <si>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</si>
  <si>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</si>
  <si>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KOTA AMBON</t>
  </si>
  <si>
    <t>KOTA TUAL</t>
  </si>
  <si>
    <t>MALUKU UTARA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</si>
  <si>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</si>
  <si>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</si>
  <si>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</si>
  <si>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</si>
  <si>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</si>
  <si>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</si>
  <si>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</si>
  <si>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</si>
  <si>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KOTA TERNATE</t>
  </si>
  <si>
    <t>KOTA TIDORE KEPULAUAN</t>
  </si>
  <si>
    <t>PAPUA BARAT</t>
  </si>
  <si>
    <t>FAKFAK</t>
  </si>
  <si>
    <t>KAIMANA</t>
  </si>
  <si>
    <t>TELUK WONDAMA</t>
  </si>
  <si>
    <t>Endemis tinggi II</t>
  </si>
  <si>
    <t>TELUK BINTUNI</t>
  </si>
  <si>
    <t>MANOKWARI</t>
  </si>
  <si>
    <t>SORONG SELATAN</t>
  </si>
  <si>
    <t>SORONG</t>
  </si>
  <si>
    <t>RAJA AMPAT</t>
  </si>
  <si>
    <t>TAMBRAUW</t>
  </si>
  <si>
    <t>MAYBRAT</t>
  </si>
  <si>
    <t>MANOKWARI SELATAN</t>
  </si>
  <si>
    <t>Endemis Tinggi II</t>
  </si>
  <si>
    <t>PEGUNUNGAN ARFAK</t>
  </si>
  <si>
    <t>KOTA SORONG</t>
  </si>
  <si>
    <t>PAPUA</t>
  </si>
  <si>
    <t>MERAUKE</t>
  </si>
  <si>
    <t>JAYAWIJAYA</t>
  </si>
  <si>
    <t>JAYAPURA</t>
  </si>
  <si>
    <t>Endemis tinggi III</t>
  </si>
  <si>
    <t>Endemis Tinggi III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</si>
  <si>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</si>
  <si>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</si>
  <si>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</si>
  <si>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</si>
  <si>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</si>
  <si>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</si>
  <si>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</si>
  <si>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</si>
  <si>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</si>
  <si>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</si>
  <si>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PEGUNUNGAN BINTANG</t>
  </si>
  <si>
    <t>TOLIKARA</t>
  </si>
  <si>
    <t>SARMI</t>
  </si>
  <si>
    <t>KEEROM</t>
  </si>
  <si>
    <t>WAROPEN</t>
  </si>
  <si>
    <t>SUPIORI</t>
  </si>
  <si>
    <t>MAMBERAMO RAYA</t>
  </si>
  <si>
    <t>NDUGA</t>
  </si>
  <si>
    <t>LANNY JAYA</t>
  </si>
  <si>
    <t>MAMBERAMO TENGAH</t>
  </si>
  <si>
    <t>YALIMO</t>
  </si>
  <si>
    <t>PUNCAK</t>
  </si>
  <si>
    <t>DOGIYAI</t>
  </si>
  <si>
    <t>INTAN JAYA</t>
  </si>
  <si>
    <t>DEIYAI</t>
  </si>
  <si>
    <t>KOTA JAYAPURA</t>
  </si>
  <si>
    <t>NASIONAL</t>
  </si>
  <si>
    <t>TAHUN</t>
  </si>
  <si>
    <t>Jumlah Capaian Kabupaten/Kota Eliminasi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</si>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</sst>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164" fontId="3" fillId="7" borderId="0" xfId="1" applyNumberFormat="1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164" fontId="3" fillId="8" borderId="0" xfId="1" applyNumberFormat="1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164" fontId="3" fillId="9" borderId="0" xfId="1" applyNumberFormat="1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164" fontId="2" fillId="12" borderId="0" xfId="1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1" applyNumberFormat="1" applyFont="1"/>
    <xf numFmtId="2" fontId="4" fillId="0" borderId="0" xfId="0" applyNumberFormat="1" applyFont="1"/>
    <xf numFmtId="164" fontId="4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0" fontId="4" fillId="0" borderId="0" xfId="0" applyFont="1" applyBorder="1"/>
    <xf numFmtId="164" fontId="4" fillId="0" borderId="0" xfId="1" applyNumberFormat="1" applyFont="1" applyBorder="1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0" fontId="4" fillId="0" borderId="0" xfId="0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164" fontId="5" fillId="0" borderId="0" xfId="1" applyNumberFormat="1" applyFont="1"/>
    <xf numFmtId="2" fontId="5" fillId="0" borderId="0" xfId="0" applyNumberFormat="1" applyFont="1"/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0" xfId="2" applyFont="1"/>
    <xf numFmtId="0" fontId="0" fillId="0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870"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06676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cuments\NFM\NFM-Funding%20Request%202018-2020\2018\Final%20Documents\IDN-M-MOH_PF_revised%20-28.09.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- Section A"/>
      <sheetName val="Impact Indicators - Section B"/>
      <sheetName val="Outcome Indicators - Section C"/>
      <sheetName val="Coverage Indicators - Section D"/>
      <sheetName val=" Disaggregation - Section E"/>
      <sheetName val="WPTM - Section F"/>
      <sheetName val="Print View"/>
      <sheetName val="Reference Records"/>
      <sheetName val="Reference records(soft deleted)"/>
      <sheetName val="Disaggregation Records"/>
      <sheetName val="Disaggregation Data"/>
      <sheetName val="Account Role"/>
      <sheetName val="apttusmetadata"/>
      <sheetName val="IDN-M-MOH_PF_revised -28.09"/>
    </sheetNames>
    <sheetDataSet>
      <sheetData sheetId="0">
        <row r="5">
          <cell r="AN5" t="str">
            <v>Grant Making</v>
          </cell>
        </row>
      </sheetData>
      <sheetData sheetId="1"/>
      <sheetData sheetId="2"/>
      <sheetData sheetId="3">
        <row r="10">
          <cell r="AA10" t="str">
            <v>[Custom Coverage Indicator Name - EN]</v>
          </cell>
        </row>
      </sheetData>
      <sheetData sheetId="4"/>
      <sheetData sheetId="5"/>
      <sheetData sheetId="6"/>
      <sheetData sheetId="7">
        <row r="36">
          <cell r="A36" t="str">
            <v>[Module (Name)]</v>
          </cell>
        </row>
        <row r="37">
          <cell r="A37" t="str">
            <v>MCI-00011</v>
          </cell>
        </row>
        <row r="38">
          <cell r="A38" t="str">
            <v>MCI-00011</v>
          </cell>
        </row>
        <row r="39">
          <cell r="A39" t="str">
            <v>MCI-00011</v>
          </cell>
        </row>
        <row r="40">
          <cell r="A40" t="str">
            <v>MCI-00011</v>
          </cell>
        </row>
        <row r="41">
          <cell r="A41" t="str">
            <v>MCI-00012</v>
          </cell>
        </row>
        <row r="42">
          <cell r="A42" t="str">
            <v>MCI-00012</v>
          </cell>
        </row>
        <row r="43">
          <cell r="A43" t="str">
            <v>MCI-00012</v>
          </cell>
        </row>
        <row r="44">
          <cell r="A44" t="str">
            <v>MCI-00012</v>
          </cell>
        </row>
        <row r="45">
          <cell r="A45" t="str">
            <v>MCI-00012</v>
          </cell>
        </row>
        <row r="46">
          <cell r="A46" t="str">
            <v>MCI-00012</v>
          </cell>
        </row>
        <row r="47">
          <cell r="A47" t="str">
            <v>MCI-00012</v>
          </cell>
        </row>
        <row r="48">
          <cell r="A48" t="str">
            <v>MCI-00012</v>
          </cell>
        </row>
        <row r="49">
          <cell r="A49" t="str">
            <v>MCI-00012</v>
          </cell>
        </row>
        <row r="50">
          <cell r="A50" t="str">
            <v>MCI-00012</v>
          </cell>
        </row>
        <row r="51">
          <cell r="A51" t="str">
            <v>MCI-00012</v>
          </cell>
        </row>
        <row r="52">
          <cell r="A52" t="str">
            <v>MCI-00012</v>
          </cell>
        </row>
        <row r="53">
          <cell r="A53" t="str">
            <v>MCI-00013</v>
          </cell>
        </row>
        <row r="54">
          <cell r="A54" t="str">
            <v>MCI-00013</v>
          </cell>
        </row>
        <row r="55">
          <cell r="A55" t="str">
            <v>MCI-00014</v>
          </cell>
        </row>
        <row r="56">
          <cell r="A56" t="str">
            <v>MCI-00014</v>
          </cell>
        </row>
        <row r="57">
          <cell r="A57" t="str">
            <v>MCI-00015</v>
          </cell>
        </row>
        <row r="58">
          <cell r="A58" t="str">
            <v>MCI-00015</v>
          </cell>
        </row>
        <row r="59">
          <cell r="A59" t="str">
            <v>MCI-00015</v>
          </cell>
        </row>
        <row r="60">
          <cell r="A60" t="str">
            <v>MCI-00015</v>
          </cell>
        </row>
        <row r="61">
          <cell r="A61" t="str">
            <v>MCI-00015</v>
          </cell>
        </row>
        <row r="62">
          <cell r="A62" t="str">
            <v>MCI-00016</v>
          </cell>
        </row>
        <row r="63">
          <cell r="A63" t="str">
            <v>MCI-00016</v>
          </cell>
        </row>
        <row r="64">
          <cell r="A64" t="str">
            <v>MCI-00019</v>
          </cell>
        </row>
        <row r="65">
          <cell r="A65" t="str">
            <v>MCI-00022</v>
          </cell>
        </row>
        <row r="66">
          <cell r="A66" t="str">
            <v>MCI-00022</v>
          </cell>
        </row>
        <row r="67">
          <cell r="A67" t="str">
            <v>MCI-00022</v>
          </cell>
        </row>
      </sheetData>
      <sheetData sheetId="8"/>
      <sheetData sheetId="9"/>
      <sheetData sheetId="10"/>
      <sheetData sheetId="11"/>
      <sheetData sheetId="12">
        <row r="1">
          <cell r="B1" t="str">
            <v xml:space="preserve">     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529"/>
  <sheetViews>
    <sheetView tabSelected="1" workbookViewId="0">
      <pane xSplit="3" ySplit="1" topLeftCell="D512" activePane="bottomRight" state="frozen"/>
      <selection pane="topRight" activeCell="D1" sqref="D1"/>
      <selection pane="bottomLeft" activeCell="A2" sqref="A2"/>
      <selection pane="bottomRight" activeCell="F524" sqref="F524"/>
    </sheetView>
  </sheetViews>
  <sheetFormatPr defaultRowHeight="14.5" x14ac:dyDescent="0.35"/>
  <cols>
    <col min="1" max="1" width="8.7265625" style="38"/>
    <col min="2" max="2" width="26.90625" style="38" customWidth="1"/>
    <col min="3" max="3" width="28.90625" customWidth="1"/>
    <col min="4" max="4" width="10.54296875" customWidth="1"/>
    <col min="5" max="5" width="8.7265625" customWidth="1"/>
    <col min="6" max="6" width="12.6328125" customWidth="1"/>
    <col min="7" max="7" width="9.1796875" customWidth="1"/>
    <col min="8" max="8" width="10.26953125" customWidth="1"/>
    <col min="9" max="9" width="14.54296875" customWidth="1"/>
    <col min="10" max="10" width="10.7265625" style="40" customWidth="1"/>
    <col min="11" max="11" width="8.7265625" style="41" customWidth="1"/>
    <col min="12" max="12" width="14.6328125" customWidth="1"/>
    <col min="13" max="13" width="10.7265625" style="42" customWidth="1"/>
    <col min="14" max="14" width="8.7265625" customWidth="1"/>
    <col min="15" max="15" width="13.453125" customWidth="1"/>
    <col min="16" max="16" width="10.26953125" customWidth="1"/>
    <col min="17" max="17" width="9.36328125" customWidth="1"/>
    <col min="18" max="19" width="16.90625" customWidth="1"/>
    <col min="20" max="20" width="16.08984375" customWidth="1"/>
    <col min="21" max="21" width="12.54296875" bestFit="1" customWidth="1"/>
    <col min="22" max="22" width="10.36328125" customWidth="1"/>
  </cols>
  <sheetData>
    <row r="1" spans="1:22" s="21" customFormat="1" ht="43.5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6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13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8" t="s">
        <v>19</v>
      </c>
      <c r="U1" s="19" t="s">
        <v>20</v>
      </c>
      <c r="V1" s="20" t="s">
        <v>21</v>
      </c>
    </row>
    <row r="2" spans="1:22" x14ac:dyDescent="0.35">
      <c r="A2" s="22">
        <v>1</v>
      </c>
      <c r="B2" s="22" t="s">
        <v>22</v>
      </c>
      <c r="C2" s="23" t="s">
        <v>23</v>
      </c>
      <c r="D2" s="24">
        <v>0</v>
      </c>
      <c r="E2" s="25">
        <v>0</v>
      </c>
      <c r="F2" s="23" t="s">
        <v>24</v>
      </c>
      <c r="G2" s="26">
        <v>0</v>
      </c>
      <c r="H2" s="25">
        <v>0</v>
      </c>
      <c r="I2" s="23" t="s">
        <v>24</v>
      </c>
      <c r="J2" s="27">
        <v>0</v>
      </c>
      <c r="K2" s="28">
        <v>0</v>
      </c>
      <c r="L2" s="23" t="s">
        <v>24</v>
      </c>
      <c r="M2" s="26">
        <v>0</v>
      </c>
      <c r="N2" s="25">
        <v>0</v>
      </c>
      <c r="O2" s="23" t="s">
        <v>24</v>
      </c>
      <c r="P2" s="24">
        <v>3</v>
      </c>
      <c r="Q2" s="25">
        <v>3.1114199483504287E-2</v>
      </c>
      <c r="R2" s="29" t="s">
        <v>24</v>
      </c>
      <c r="S2" s="30">
        <v>0</v>
      </c>
      <c r="T2" t="s">
        <v>24</v>
      </c>
      <c r="U2" s="31">
        <v>97524</v>
      </c>
      <c r="V2" s="32">
        <f>(S2/U2)*1000</f>
        <v>0</v>
      </c>
    </row>
    <row r="3" spans="1:22" x14ac:dyDescent="0.35">
      <c r="A3" s="22">
        <v>2</v>
      </c>
      <c r="B3" s="22" t="s">
        <v>22</v>
      </c>
      <c r="C3" s="23" t="s">
        <v>25</v>
      </c>
      <c r="D3" s="24">
        <v>0</v>
      </c>
      <c r="E3" s="25">
        <v>0</v>
      </c>
      <c r="F3" s="23" t="s">
        <v>24</v>
      </c>
      <c r="G3" s="26">
        <v>4</v>
      </c>
      <c r="H3" s="25">
        <v>3.2872839638070035E-2</v>
      </c>
      <c r="I3" s="23" t="s">
        <v>24</v>
      </c>
      <c r="J3" s="27">
        <v>1</v>
      </c>
      <c r="K3" s="28">
        <v>8.0579527965125176E-3</v>
      </c>
      <c r="L3" s="23" t="s">
        <v>24</v>
      </c>
      <c r="M3" s="26">
        <v>1</v>
      </c>
      <c r="N3" s="25">
        <v>7.9043885165043619E-3</v>
      </c>
      <c r="O3" s="23" t="s">
        <v>24</v>
      </c>
      <c r="P3" s="24">
        <v>4</v>
      </c>
      <c r="Q3" s="25">
        <v>3.1854996057944236E-2</v>
      </c>
      <c r="R3" s="29" t="s">
        <v>24</v>
      </c>
      <c r="S3" s="30">
        <v>0</v>
      </c>
      <c r="T3" t="s">
        <v>24</v>
      </c>
      <c r="U3" s="31">
        <v>127289</v>
      </c>
      <c r="V3" s="32">
        <f t="shared" ref="V3:V66" si="0">(S3/U3)*1000</f>
        <v>0</v>
      </c>
    </row>
    <row r="4" spans="1:22" x14ac:dyDescent="0.35">
      <c r="A4" s="22">
        <v>3</v>
      </c>
      <c r="B4" s="22" t="s">
        <v>22</v>
      </c>
      <c r="C4" s="23" t="s">
        <v>26</v>
      </c>
      <c r="D4" s="24">
        <v>63</v>
      </c>
      <c r="E4" s="25">
        <v>0.27167702345478306</v>
      </c>
      <c r="F4" s="23" t="s">
        <v>24</v>
      </c>
      <c r="G4" s="26">
        <v>27</v>
      </c>
      <c r="H4" s="25">
        <v>0.11483741998596431</v>
      </c>
      <c r="I4" s="23" t="s">
        <v>24</v>
      </c>
      <c r="J4" s="27">
        <v>35</v>
      </c>
      <c r="K4" s="28">
        <v>0.1470087911257093</v>
      </c>
      <c r="L4" s="23" t="s">
        <v>24</v>
      </c>
      <c r="M4" s="26">
        <v>23</v>
      </c>
      <c r="N4" s="25">
        <v>9.5507017689560658E-2</v>
      </c>
      <c r="O4" s="23" t="s">
        <v>24</v>
      </c>
      <c r="P4" s="24">
        <v>39</v>
      </c>
      <c r="Q4" s="25">
        <v>0.15894752286398983</v>
      </c>
      <c r="R4" s="29" t="s">
        <v>24</v>
      </c>
      <c r="S4" s="30">
        <v>9</v>
      </c>
      <c r="T4" t="s">
        <v>24</v>
      </c>
      <c r="U4" s="31">
        <v>248511</v>
      </c>
      <c r="V4" s="32">
        <f t="shared" si="0"/>
        <v>3.6215700713449303E-2</v>
      </c>
    </row>
    <row r="5" spans="1:22" x14ac:dyDescent="0.35">
      <c r="A5" s="22">
        <v>4</v>
      </c>
      <c r="B5" s="22" t="s">
        <v>22</v>
      </c>
      <c r="C5" s="23" t="s">
        <v>27</v>
      </c>
      <c r="D5" s="24">
        <v>0</v>
      </c>
      <c r="E5" s="25">
        <v>0</v>
      </c>
      <c r="F5" s="23" t="s">
        <v>24</v>
      </c>
      <c r="G5" s="26">
        <v>0</v>
      </c>
      <c r="H5" s="25">
        <v>0</v>
      </c>
      <c r="I5" s="23" t="s">
        <v>24</v>
      </c>
      <c r="J5" s="27">
        <v>0</v>
      </c>
      <c r="K5" s="28">
        <v>0</v>
      </c>
      <c r="L5" s="23" t="s">
        <v>24</v>
      </c>
      <c r="M5" s="26">
        <v>0</v>
      </c>
      <c r="N5" s="25">
        <v>0</v>
      </c>
      <c r="O5" s="23" t="s">
        <v>24</v>
      </c>
      <c r="P5" s="24">
        <v>1</v>
      </c>
      <c r="Q5" s="25">
        <v>4.5604002207233702E-3</v>
      </c>
      <c r="R5" s="29" t="s">
        <v>24</v>
      </c>
      <c r="S5" s="30">
        <v>3</v>
      </c>
      <c r="T5" t="s">
        <v>24</v>
      </c>
      <c r="U5" s="31">
        <v>222284</v>
      </c>
      <c r="V5" s="32">
        <f t="shared" si="0"/>
        <v>1.3496248043044034E-2</v>
      </c>
    </row>
    <row r="6" spans="1:22" x14ac:dyDescent="0.35">
      <c r="A6" s="22">
        <v>5</v>
      </c>
      <c r="B6" s="22" t="s">
        <v>22</v>
      </c>
      <c r="C6" s="23" t="s">
        <v>28</v>
      </c>
      <c r="D6" s="24">
        <v>3</v>
      </c>
      <c r="E6" s="25">
        <v>7.1497685858234392E-3</v>
      </c>
      <c r="F6" s="23" t="s">
        <v>24</v>
      </c>
      <c r="G6" s="26">
        <v>1</v>
      </c>
      <c r="H6" s="25">
        <v>2.3388147354683592E-3</v>
      </c>
      <c r="I6" s="23" t="s">
        <v>24</v>
      </c>
      <c r="J6" s="27">
        <v>0</v>
      </c>
      <c r="K6" s="28">
        <v>0</v>
      </c>
      <c r="L6" s="23" t="s">
        <v>24</v>
      </c>
      <c r="M6" s="26">
        <v>0</v>
      </c>
      <c r="N6" s="25">
        <v>0</v>
      </c>
      <c r="O6" s="23" t="s">
        <v>24</v>
      </c>
      <c r="P6" s="24">
        <v>2</v>
      </c>
      <c r="Q6" s="25">
        <v>4.5225744302686858E-3</v>
      </c>
      <c r="R6" s="29" t="s">
        <v>24</v>
      </c>
      <c r="S6" s="30">
        <v>2</v>
      </c>
      <c r="T6" t="s">
        <v>24</v>
      </c>
      <c r="U6" s="31">
        <v>448347</v>
      </c>
      <c r="V6" s="32">
        <f t="shared" si="0"/>
        <v>4.4608305620423465E-3</v>
      </c>
    </row>
    <row r="7" spans="1:22" x14ac:dyDescent="0.35">
      <c r="A7" s="22">
        <v>6</v>
      </c>
      <c r="B7" s="22" t="s">
        <v>22</v>
      </c>
      <c r="C7" s="23" t="s">
        <v>29</v>
      </c>
      <c r="D7" s="24">
        <v>10</v>
      </c>
      <c r="E7" s="25">
        <v>4.8954095744420452E-2</v>
      </c>
      <c r="F7" s="23" t="s">
        <v>24</v>
      </c>
      <c r="G7" s="26">
        <v>0</v>
      </c>
      <c r="H7" s="25">
        <v>0</v>
      </c>
      <c r="I7" s="23" t="s">
        <v>24</v>
      </c>
      <c r="J7" s="27">
        <v>1</v>
      </c>
      <c r="K7" s="28">
        <v>4.7060152286652803E-3</v>
      </c>
      <c r="L7" s="23" t="s">
        <v>24</v>
      </c>
      <c r="M7" s="26">
        <v>0</v>
      </c>
      <c r="N7" s="25">
        <v>0</v>
      </c>
      <c r="O7" s="23" t="s">
        <v>24</v>
      </c>
      <c r="P7" s="24">
        <v>0</v>
      </c>
      <c r="Q7" s="25">
        <v>0</v>
      </c>
      <c r="R7" s="29" t="s">
        <v>24</v>
      </c>
      <c r="S7" s="30">
        <v>3</v>
      </c>
      <c r="T7" t="s">
        <v>24</v>
      </c>
      <c r="U7" s="31">
        <v>218036</v>
      </c>
      <c r="V7" s="32">
        <f t="shared" si="0"/>
        <v>1.3759195729145647E-2</v>
      </c>
    </row>
    <row r="8" spans="1:22" x14ac:dyDescent="0.35">
      <c r="A8" s="22">
        <v>7</v>
      </c>
      <c r="B8" s="22" t="s">
        <v>22</v>
      </c>
      <c r="C8" s="23" t="s">
        <v>30</v>
      </c>
      <c r="D8" s="24">
        <v>0</v>
      </c>
      <c r="E8" s="25">
        <v>0</v>
      </c>
      <c r="F8" s="23" t="s">
        <v>31</v>
      </c>
      <c r="G8" s="26">
        <v>4</v>
      </c>
      <c r="H8" s="25">
        <v>1.9420209641163075E-2</v>
      </c>
      <c r="I8" s="23" t="s">
        <v>32</v>
      </c>
      <c r="J8" s="27">
        <v>1</v>
      </c>
      <c r="K8" s="28">
        <v>4.7593437816793819E-3</v>
      </c>
      <c r="L8" s="23" t="s">
        <v>24</v>
      </c>
      <c r="M8" s="26">
        <v>0</v>
      </c>
      <c r="N8" s="25">
        <v>0</v>
      </c>
      <c r="O8" s="23" t="s">
        <v>24</v>
      </c>
      <c r="P8" s="24">
        <v>0</v>
      </c>
      <c r="Q8" s="25">
        <v>0</v>
      </c>
      <c r="R8" s="29" t="s">
        <v>24</v>
      </c>
      <c r="S8" s="30">
        <v>0</v>
      </c>
      <c r="T8" t="s">
        <v>24</v>
      </c>
      <c r="U8" s="31">
        <v>215294</v>
      </c>
      <c r="V8" s="32">
        <f t="shared" si="0"/>
        <v>0</v>
      </c>
    </row>
    <row r="9" spans="1:22" x14ac:dyDescent="0.35">
      <c r="A9" s="22">
        <v>8</v>
      </c>
      <c r="B9" s="22" t="s">
        <v>22</v>
      </c>
      <c r="C9" s="23" t="s">
        <v>33</v>
      </c>
      <c r="D9" s="24">
        <v>29</v>
      </c>
      <c r="E9" s="25">
        <v>7.0885754163315884E-2</v>
      </c>
      <c r="F9" s="23" t="s">
        <v>31</v>
      </c>
      <c r="G9" s="26">
        <v>5</v>
      </c>
      <c r="H9" s="25">
        <v>1.1981730257703055E-2</v>
      </c>
      <c r="I9" s="23" t="s">
        <v>32</v>
      </c>
      <c r="J9" s="27">
        <v>20</v>
      </c>
      <c r="K9" s="28">
        <v>4.7034918723660446E-2</v>
      </c>
      <c r="L9" s="23" t="s">
        <v>34</v>
      </c>
      <c r="M9" s="26">
        <v>66</v>
      </c>
      <c r="N9" s="25">
        <v>0.15223930172906941</v>
      </c>
      <c r="O9" s="23" t="s">
        <v>34</v>
      </c>
      <c r="P9" s="24">
        <v>9</v>
      </c>
      <c r="Q9" s="25">
        <v>2.0914279340410107E-2</v>
      </c>
      <c r="R9" s="29" t="s">
        <v>24</v>
      </c>
      <c r="S9" s="30">
        <v>7</v>
      </c>
      <c r="T9" t="s">
        <v>24</v>
      </c>
      <c r="U9" s="31">
        <v>436212</v>
      </c>
      <c r="V9" s="32">
        <f t="shared" si="0"/>
        <v>1.6047243083638231E-2</v>
      </c>
    </row>
    <row r="10" spans="1:22" x14ac:dyDescent="0.35">
      <c r="A10" s="22">
        <v>9</v>
      </c>
      <c r="B10" s="22" t="s">
        <v>22</v>
      </c>
      <c r="C10" s="23" t="s">
        <v>35</v>
      </c>
      <c r="D10" s="24">
        <v>5</v>
      </c>
      <c r="E10" s="25">
        <v>1.1558047984392012E-2</v>
      </c>
      <c r="F10" s="23" t="s">
        <v>24</v>
      </c>
      <c r="G10" s="26">
        <v>0</v>
      </c>
      <c r="H10" s="25">
        <v>0</v>
      </c>
      <c r="I10" s="23" t="s">
        <v>24</v>
      </c>
      <c r="J10" s="27">
        <v>0</v>
      </c>
      <c r="K10" s="28">
        <v>0</v>
      </c>
      <c r="L10" s="23" t="s">
        <v>24</v>
      </c>
      <c r="M10" s="26">
        <v>0</v>
      </c>
      <c r="N10" s="25">
        <v>0</v>
      </c>
      <c r="O10" s="23" t="s">
        <v>24</v>
      </c>
      <c r="P10" s="24">
        <v>1</v>
      </c>
      <c r="Q10" s="25">
        <v>2.2068575892729065E-3</v>
      </c>
      <c r="R10" s="29" t="s">
        <v>24</v>
      </c>
      <c r="S10" s="30">
        <v>1</v>
      </c>
      <c r="T10" t="s">
        <v>24</v>
      </c>
      <c r="U10" s="31">
        <v>458330</v>
      </c>
      <c r="V10" s="32">
        <f t="shared" si="0"/>
        <v>2.1818340497021796E-3</v>
      </c>
    </row>
    <row r="11" spans="1:22" x14ac:dyDescent="0.35">
      <c r="A11" s="22">
        <v>10</v>
      </c>
      <c r="B11" s="22" t="s">
        <v>22</v>
      </c>
      <c r="C11" s="23" t="s">
        <v>36</v>
      </c>
      <c r="D11" s="24">
        <v>2</v>
      </c>
      <c r="E11" s="25">
        <v>4.4128289764001905E-3</v>
      </c>
      <c r="F11" s="23" t="s">
        <v>24</v>
      </c>
      <c r="G11" s="26">
        <v>0</v>
      </c>
      <c r="H11" s="25">
        <v>0</v>
      </c>
      <c r="I11" s="23" t="s">
        <v>24</v>
      </c>
      <c r="J11" s="27">
        <v>0</v>
      </c>
      <c r="K11" s="28">
        <v>0</v>
      </c>
      <c r="L11" s="23" t="s">
        <v>24</v>
      </c>
      <c r="M11" s="26">
        <v>0</v>
      </c>
      <c r="N11" s="25">
        <v>0</v>
      </c>
      <c r="O11" s="23" t="s">
        <v>24</v>
      </c>
      <c r="P11" s="24">
        <v>0</v>
      </c>
      <c r="Q11" s="25">
        <v>0</v>
      </c>
      <c r="R11" s="29" t="s">
        <v>24</v>
      </c>
      <c r="S11" s="30">
        <v>3</v>
      </c>
      <c r="T11" t="s">
        <v>24</v>
      </c>
      <c r="U11" s="31">
        <v>483716</v>
      </c>
      <c r="V11" s="32">
        <f t="shared" si="0"/>
        <v>6.2019862894756427E-3</v>
      </c>
    </row>
    <row r="12" spans="1:22" x14ac:dyDescent="0.35">
      <c r="A12" s="22">
        <v>11</v>
      </c>
      <c r="B12" s="22" t="s">
        <v>22</v>
      </c>
      <c r="C12" s="23" t="s">
        <v>37</v>
      </c>
      <c r="D12" s="24">
        <v>8</v>
      </c>
      <c r="E12" s="25">
        <v>1.3276818343252223E-2</v>
      </c>
      <c r="F12" s="23" t="s">
        <v>24</v>
      </c>
      <c r="G12" s="26">
        <v>4</v>
      </c>
      <c r="H12" s="25">
        <v>6.5419872921896847E-3</v>
      </c>
      <c r="I12" s="23" t="s">
        <v>24</v>
      </c>
      <c r="J12" s="27">
        <v>1</v>
      </c>
      <c r="K12" s="28">
        <v>1.6144473665941779E-3</v>
      </c>
      <c r="L12" s="23" t="s">
        <v>24</v>
      </c>
      <c r="M12" s="26">
        <v>0</v>
      </c>
      <c r="N12" s="25">
        <v>0</v>
      </c>
      <c r="O12" s="23" t="s">
        <v>24</v>
      </c>
      <c r="P12" s="24">
        <v>5</v>
      </c>
      <c r="Q12" s="25">
        <v>7.9398477137208514E-3</v>
      </c>
      <c r="R12" s="29" t="s">
        <v>24</v>
      </c>
      <c r="S12" s="30">
        <v>2</v>
      </c>
      <c r="T12" t="s">
        <v>24</v>
      </c>
      <c r="U12" s="31">
        <v>636641</v>
      </c>
      <c r="V12" s="32">
        <f t="shared" si="0"/>
        <v>3.1414879029154578E-3</v>
      </c>
    </row>
    <row r="13" spans="1:22" x14ac:dyDescent="0.35">
      <c r="A13" s="22">
        <v>12</v>
      </c>
      <c r="B13" s="22" t="s">
        <v>22</v>
      </c>
      <c r="C13" s="23" t="s">
        <v>38</v>
      </c>
      <c r="D13" s="24">
        <v>0</v>
      </c>
      <c r="E13" s="25">
        <v>0</v>
      </c>
      <c r="F13" s="23" t="s">
        <v>24</v>
      </c>
      <c r="G13" s="26">
        <v>0</v>
      </c>
      <c r="H13" s="25">
        <v>0</v>
      </c>
      <c r="I13" s="23" t="s">
        <v>24</v>
      </c>
      <c r="J13" s="27">
        <v>0</v>
      </c>
      <c r="K13" s="28">
        <v>0</v>
      </c>
      <c r="L13" s="23" t="s">
        <v>24</v>
      </c>
      <c r="M13" s="26">
        <v>0</v>
      </c>
      <c r="N13" s="25">
        <v>0</v>
      </c>
      <c r="O13" s="23" t="s">
        <v>24</v>
      </c>
      <c r="P13" s="24">
        <v>0</v>
      </c>
      <c r="Q13" s="25">
        <v>0</v>
      </c>
      <c r="R13" s="29" t="s">
        <v>24</v>
      </c>
      <c r="S13" s="30">
        <v>0</v>
      </c>
      <c r="T13" t="s">
        <v>24</v>
      </c>
      <c r="U13" s="31">
        <v>155966</v>
      </c>
      <c r="V13" s="32">
        <f t="shared" si="0"/>
        <v>0</v>
      </c>
    </row>
    <row r="14" spans="1:22" x14ac:dyDescent="0.35">
      <c r="A14" s="22">
        <v>13</v>
      </c>
      <c r="B14" s="22" t="s">
        <v>22</v>
      </c>
      <c r="C14" s="23" t="s">
        <v>39</v>
      </c>
      <c r="D14" s="24">
        <v>0</v>
      </c>
      <c r="E14" s="25">
        <v>0</v>
      </c>
      <c r="F14" s="23" t="s">
        <v>24</v>
      </c>
      <c r="G14" s="26">
        <v>0</v>
      </c>
      <c r="H14" s="25">
        <v>0</v>
      </c>
      <c r="I14" s="23" t="s">
        <v>24</v>
      </c>
      <c r="J14" s="27">
        <v>0</v>
      </c>
      <c r="K14" s="28">
        <v>0</v>
      </c>
      <c r="L14" s="23" t="s">
        <v>24</v>
      </c>
      <c r="M14" s="26">
        <v>0</v>
      </c>
      <c r="N14" s="25">
        <v>0</v>
      </c>
      <c r="O14" s="23" t="s">
        <v>24</v>
      </c>
      <c r="P14" s="24">
        <v>0</v>
      </c>
      <c r="Q14" s="25">
        <v>0</v>
      </c>
      <c r="R14" s="29" t="s">
        <v>24</v>
      </c>
      <c r="S14" s="30">
        <v>0</v>
      </c>
      <c r="T14" t="s">
        <v>24</v>
      </c>
      <c r="U14" s="31">
        <v>96126</v>
      </c>
      <c r="V14" s="32">
        <f t="shared" si="0"/>
        <v>0</v>
      </c>
    </row>
    <row r="15" spans="1:22" x14ac:dyDescent="0.35">
      <c r="A15" s="22">
        <v>14</v>
      </c>
      <c r="B15" s="22" t="s">
        <v>22</v>
      </c>
      <c r="C15" s="23" t="s">
        <v>40</v>
      </c>
      <c r="D15" s="24">
        <v>8</v>
      </c>
      <c r="E15" s="25">
        <v>2.7873884609086189E-2</v>
      </c>
      <c r="F15" s="23" t="s">
        <v>24</v>
      </c>
      <c r="G15" s="26">
        <v>13</v>
      </c>
      <c r="H15" s="25">
        <v>4.465635219434444E-2</v>
      </c>
      <c r="I15" s="23" t="s">
        <v>24</v>
      </c>
      <c r="J15" s="27">
        <v>2</v>
      </c>
      <c r="K15" s="28">
        <v>6.779408225456E-3</v>
      </c>
      <c r="L15" s="23" t="s">
        <v>24</v>
      </c>
      <c r="M15" s="26">
        <v>4</v>
      </c>
      <c r="N15" s="25">
        <v>1.3396475387325595E-2</v>
      </c>
      <c r="O15" s="23" t="s">
        <v>24</v>
      </c>
      <c r="P15" s="24">
        <v>2</v>
      </c>
      <c r="Q15" s="25">
        <v>6.6479195335819655E-3</v>
      </c>
      <c r="R15" s="29" t="s">
        <v>24</v>
      </c>
      <c r="S15" s="30">
        <v>7</v>
      </c>
      <c r="T15" t="s">
        <v>24</v>
      </c>
      <c r="U15" s="31">
        <v>304273</v>
      </c>
      <c r="V15" s="32">
        <f t="shared" si="0"/>
        <v>2.30056561048795E-2</v>
      </c>
    </row>
    <row r="16" spans="1:22" x14ac:dyDescent="0.35">
      <c r="A16" s="22">
        <v>15</v>
      </c>
      <c r="B16" s="22" t="s">
        <v>22</v>
      </c>
      <c r="C16" s="23" t="s">
        <v>41</v>
      </c>
      <c r="D16" s="24">
        <v>6</v>
      </c>
      <c r="E16" s="25">
        <v>3.7191081578637444E-2</v>
      </c>
      <c r="F16" s="23" t="s">
        <v>31</v>
      </c>
      <c r="G16" s="26">
        <v>3</v>
      </c>
      <c r="H16" s="25">
        <v>1.8238966944912238E-2</v>
      </c>
      <c r="I16" s="23" t="s">
        <v>32</v>
      </c>
      <c r="J16" s="27">
        <v>3</v>
      </c>
      <c r="K16" s="28">
        <v>1.7932502062237739E-2</v>
      </c>
      <c r="L16" s="23" t="s">
        <v>24</v>
      </c>
      <c r="M16" s="26">
        <v>8</v>
      </c>
      <c r="N16" s="25">
        <v>4.7031711131230232E-2</v>
      </c>
      <c r="O16" s="23" t="s">
        <v>24</v>
      </c>
      <c r="P16" s="24">
        <v>11</v>
      </c>
      <c r="Q16" s="25">
        <v>6.5116884808230774E-2</v>
      </c>
      <c r="R16" s="29" t="s">
        <v>24</v>
      </c>
      <c r="S16" s="30">
        <v>11</v>
      </c>
      <c r="T16" t="s">
        <v>24</v>
      </c>
      <c r="U16" s="31">
        <v>171047</v>
      </c>
      <c r="V16" s="32">
        <f t="shared" si="0"/>
        <v>6.4309809584500166E-2</v>
      </c>
    </row>
    <row r="17" spans="1:22" x14ac:dyDescent="0.35">
      <c r="A17" s="22">
        <v>16</v>
      </c>
      <c r="B17" s="22" t="s">
        <v>22</v>
      </c>
      <c r="C17" s="23" t="s">
        <v>42</v>
      </c>
      <c r="D17" s="24">
        <v>136</v>
      </c>
      <c r="E17" s="25">
        <v>1.5175522774442634</v>
      </c>
      <c r="F17" s="23" t="s">
        <v>43</v>
      </c>
      <c r="G17" s="26">
        <v>27</v>
      </c>
      <c r="H17" s="25">
        <v>0.29641990624348147</v>
      </c>
      <c r="I17" s="23" t="s">
        <v>32</v>
      </c>
      <c r="J17" s="27">
        <v>18</v>
      </c>
      <c r="K17" s="28">
        <v>0.19377341428755976</v>
      </c>
      <c r="L17" s="23" t="s">
        <v>34</v>
      </c>
      <c r="M17" s="26">
        <v>130</v>
      </c>
      <c r="N17" s="25">
        <v>1.3757924035093287</v>
      </c>
      <c r="O17" s="23" t="s">
        <v>44</v>
      </c>
      <c r="P17" s="24">
        <v>230</v>
      </c>
      <c r="Q17" s="25">
        <v>2.399382419829331</v>
      </c>
      <c r="R17" s="33" t="str">
        <f>IF(Q17&lt;1,"Endemis Rendah",IF(Q17&lt;5,"Endemis Sedang",IF(Q17&lt;50,"Endemis Tinggi I",IF(Q17&lt;100,"Endemis Tinggi II","Endemis Tinggi III"))))</f>
        <v>Endemis Sedang</v>
      </c>
      <c r="S17" s="34">
        <v>28</v>
      </c>
      <c r="T17" s="33" t="str">
        <f>IF(V17&lt;1,"Endemis Rendah",IF(V17&lt;5,"Endemis Sedang",IF(V17&lt;50,"Endemis Tinggi I",IF(V17&lt;100,"Endemis Tinggi II","Endemis Tinggi III"))))</f>
        <v>Endemis Rendah</v>
      </c>
      <c r="U17" s="31">
        <v>97338</v>
      </c>
      <c r="V17" s="32">
        <f t="shared" si="0"/>
        <v>0.28765744108159197</v>
      </c>
    </row>
    <row r="18" spans="1:22" x14ac:dyDescent="0.35">
      <c r="A18" s="22">
        <v>17</v>
      </c>
      <c r="B18" s="22" t="s">
        <v>22</v>
      </c>
      <c r="C18" s="23" t="s">
        <v>45</v>
      </c>
      <c r="D18" s="24">
        <v>6</v>
      </c>
      <c r="E18" s="25">
        <v>4.2097582195529233E-2</v>
      </c>
      <c r="F18" s="23" t="s">
        <v>24</v>
      </c>
      <c r="G18" s="26">
        <v>2</v>
      </c>
      <c r="H18" s="25">
        <v>1.3784927560205671E-2</v>
      </c>
      <c r="I18" s="23" t="s">
        <v>24</v>
      </c>
      <c r="J18" s="27">
        <v>2</v>
      </c>
      <c r="K18" s="28">
        <v>1.3497553568415725E-2</v>
      </c>
      <c r="L18" s="23" t="s">
        <v>24</v>
      </c>
      <c r="M18" s="26">
        <v>2</v>
      </c>
      <c r="N18" s="25">
        <v>1.3253546980510659E-2</v>
      </c>
      <c r="O18" s="23" t="s">
        <v>24</v>
      </c>
      <c r="P18" s="24">
        <v>7</v>
      </c>
      <c r="Q18" s="25">
        <v>4.6584057604514666E-2</v>
      </c>
      <c r="R18" s="29" t="s">
        <v>24</v>
      </c>
      <c r="S18" s="30">
        <v>18</v>
      </c>
      <c r="T18" t="s">
        <v>24</v>
      </c>
      <c r="U18" s="31">
        <v>152369</v>
      </c>
      <c r="V18" s="32">
        <f t="shared" si="0"/>
        <v>0.11813426615650166</v>
      </c>
    </row>
    <row r="19" spans="1:22" x14ac:dyDescent="0.35">
      <c r="A19" s="22">
        <v>18</v>
      </c>
      <c r="B19" s="22" t="s">
        <v>22</v>
      </c>
      <c r="C19" s="23" t="s">
        <v>46</v>
      </c>
      <c r="D19" s="24">
        <v>0</v>
      </c>
      <c r="E19" s="25">
        <v>0</v>
      </c>
      <c r="F19" s="23" t="s">
        <v>24</v>
      </c>
      <c r="G19" s="26">
        <v>0</v>
      </c>
      <c r="H19" s="25">
        <v>0</v>
      </c>
      <c r="I19" s="23" t="s">
        <v>24</v>
      </c>
      <c r="J19" s="27">
        <v>0</v>
      </c>
      <c r="K19" s="28">
        <v>0</v>
      </c>
      <c r="L19" s="23" t="s">
        <v>24</v>
      </c>
      <c r="M19" s="26">
        <v>0</v>
      </c>
      <c r="N19" s="25">
        <v>0</v>
      </c>
      <c r="O19" s="23" t="s">
        <v>24</v>
      </c>
      <c r="P19" s="24">
        <v>0</v>
      </c>
      <c r="Q19" s="25">
        <v>0</v>
      </c>
      <c r="R19" s="29" t="s">
        <v>24</v>
      </c>
      <c r="S19" s="30">
        <v>0</v>
      </c>
      <c r="T19" t="s">
        <v>24</v>
      </c>
      <c r="U19" s="31">
        <v>165397</v>
      </c>
      <c r="V19" s="32">
        <f t="shared" si="0"/>
        <v>0</v>
      </c>
    </row>
    <row r="20" spans="1:22" x14ac:dyDescent="0.35">
      <c r="A20" s="22">
        <v>19</v>
      </c>
      <c r="B20" s="22" t="s">
        <v>22</v>
      </c>
      <c r="C20" s="23" t="s">
        <v>47</v>
      </c>
      <c r="D20" s="24">
        <v>2</v>
      </c>
      <c r="E20" s="25">
        <v>7.6948825183811506E-3</v>
      </c>
      <c r="F20" s="23" t="s">
        <v>24</v>
      </c>
      <c r="G20" s="26">
        <v>1</v>
      </c>
      <c r="H20" s="25">
        <v>3.7720049337824535E-3</v>
      </c>
      <c r="I20" s="23" t="s">
        <v>24</v>
      </c>
      <c r="J20" s="27">
        <v>0</v>
      </c>
      <c r="K20" s="28">
        <v>0</v>
      </c>
      <c r="L20" s="23" t="s">
        <v>24</v>
      </c>
      <c r="M20" s="26">
        <v>1</v>
      </c>
      <c r="N20" s="25">
        <v>3.6192020383345883E-3</v>
      </c>
      <c r="O20" s="23" t="s">
        <v>24</v>
      </c>
      <c r="P20" s="24">
        <v>3</v>
      </c>
      <c r="Q20" s="25">
        <v>1.0861065253280042E-2</v>
      </c>
      <c r="R20" s="29" t="s">
        <v>24</v>
      </c>
      <c r="S20" s="30">
        <v>8</v>
      </c>
      <c r="T20" t="s">
        <v>24</v>
      </c>
      <c r="U20" s="31">
        <v>280231</v>
      </c>
      <c r="V20" s="32">
        <f t="shared" si="0"/>
        <v>2.8547876573255634E-2</v>
      </c>
    </row>
    <row r="21" spans="1:22" x14ac:dyDescent="0.35">
      <c r="A21" s="22">
        <v>20</v>
      </c>
      <c r="B21" s="22" t="s">
        <v>22</v>
      </c>
      <c r="C21" s="23" t="s">
        <v>48</v>
      </c>
      <c r="D21" s="24">
        <v>20</v>
      </c>
      <c r="E21" s="25">
        <v>0.58861616339984701</v>
      </c>
      <c r="F21" s="23" t="s">
        <v>24</v>
      </c>
      <c r="G21" s="26">
        <v>37</v>
      </c>
      <c r="H21" s="25">
        <v>1.0702612015851436</v>
      </c>
      <c r="I21" s="23" t="s">
        <v>24</v>
      </c>
      <c r="J21" s="27">
        <v>8</v>
      </c>
      <c r="K21" s="28">
        <v>0.22939725870275851</v>
      </c>
      <c r="L21" s="23" t="s">
        <v>24</v>
      </c>
      <c r="M21" s="26">
        <v>4</v>
      </c>
      <c r="N21" s="25">
        <v>0.11300073450477428</v>
      </c>
      <c r="O21" s="23" t="s">
        <v>24</v>
      </c>
      <c r="P21" s="24">
        <v>7</v>
      </c>
      <c r="Q21" s="25">
        <v>0.20094155471351477</v>
      </c>
      <c r="R21" s="29" t="s">
        <v>24</v>
      </c>
      <c r="S21" s="30">
        <v>8</v>
      </c>
      <c r="T21" t="s">
        <v>24</v>
      </c>
      <c r="U21" s="31">
        <v>35076</v>
      </c>
      <c r="V21" s="32">
        <f t="shared" si="0"/>
        <v>0.22807617744326605</v>
      </c>
    </row>
    <row r="22" spans="1:22" x14ac:dyDescent="0.35">
      <c r="A22" s="22">
        <v>21</v>
      </c>
      <c r="B22" s="22" t="s">
        <v>22</v>
      </c>
      <c r="C22" s="23" t="s">
        <v>49</v>
      </c>
      <c r="D22" s="24">
        <v>0</v>
      </c>
      <c r="E22" s="25">
        <v>0</v>
      </c>
      <c r="F22" s="23" t="s">
        <v>24</v>
      </c>
      <c r="G22" s="26">
        <v>0</v>
      </c>
      <c r="H22" s="25">
        <v>0</v>
      </c>
      <c r="I22" s="23" t="s">
        <v>24</v>
      </c>
      <c r="J22" s="27">
        <v>0</v>
      </c>
      <c r="K22" s="28">
        <v>0</v>
      </c>
      <c r="L22" s="23" t="s">
        <v>24</v>
      </c>
      <c r="M22" s="26">
        <v>0</v>
      </c>
      <c r="N22" s="25">
        <v>0</v>
      </c>
      <c r="O22" s="23" t="s">
        <v>24</v>
      </c>
      <c r="P22" s="24">
        <v>0</v>
      </c>
      <c r="Q22" s="25">
        <v>0</v>
      </c>
      <c r="R22" s="29" t="s">
        <v>24</v>
      </c>
      <c r="S22" s="30">
        <v>2</v>
      </c>
      <c r="T22" t="s">
        <v>24</v>
      </c>
      <c r="U22" s="31">
        <v>183386</v>
      </c>
      <c r="V22" s="32">
        <f t="shared" si="0"/>
        <v>1.0905957924814325E-2</v>
      </c>
    </row>
    <row r="23" spans="1:22" x14ac:dyDescent="0.35">
      <c r="A23" s="22">
        <v>22</v>
      </c>
      <c r="B23" s="22" t="s">
        <v>22</v>
      </c>
      <c r="C23" s="23" t="s">
        <v>50</v>
      </c>
      <c r="D23" s="24">
        <v>1</v>
      </c>
      <c r="E23" s="25">
        <v>5.0256307166549399E-3</v>
      </c>
      <c r="F23" s="23" t="s">
        <v>24</v>
      </c>
      <c r="G23" s="26">
        <v>0</v>
      </c>
      <c r="H23" s="25">
        <v>0</v>
      </c>
      <c r="I23" s="23" t="s">
        <v>24</v>
      </c>
      <c r="J23" s="27">
        <v>0</v>
      </c>
      <c r="K23" s="28">
        <v>0</v>
      </c>
      <c r="L23" s="23" t="s">
        <v>24</v>
      </c>
      <c r="M23" s="26">
        <v>0</v>
      </c>
      <c r="N23" s="25">
        <v>0</v>
      </c>
      <c r="O23" s="23" t="s">
        <v>24</v>
      </c>
      <c r="P23" s="24">
        <v>0</v>
      </c>
      <c r="Q23" s="25">
        <v>0</v>
      </c>
      <c r="R23" s="29" t="s">
        <v>24</v>
      </c>
      <c r="S23" s="30">
        <v>0</v>
      </c>
      <c r="T23" t="s">
        <v>24</v>
      </c>
      <c r="U23" s="31">
        <v>213107</v>
      </c>
      <c r="V23" s="32">
        <f t="shared" si="0"/>
        <v>0</v>
      </c>
    </row>
    <row r="24" spans="1:22" x14ac:dyDescent="0.35">
      <c r="A24" s="22">
        <v>23</v>
      </c>
      <c r="B24" s="22" t="s">
        <v>22</v>
      </c>
      <c r="C24" s="23" t="s">
        <v>51</v>
      </c>
      <c r="D24" s="24">
        <v>0</v>
      </c>
      <c r="E24" s="25">
        <v>0</v>
      </c>
      <c r="F24" s="23" t="s">
        <v>24</v>
      </c>
      <c r="G24" s="26">
        <v>0</v>
      </c>
      <c r="H24" s="25">
        <v>0</v>
      </c>
      <c r="I24" s="23" t="s">
        <v>24</v>
      </c>
      <c r="J24" s="27">
        <v>0</v>
      </c>
      <c r="K24" s="28">
        <v>0</v>
      </c>
      <c r="L24" s="23" t="s">
        <v>24</v>
      </c>
      <c r="M24" s="26">
        <v>0</v>
      </c>
      <c r="N24" s="25">
        <v>0</v>
      </c>
      <c r="O24" s="23" t="s">
        <v>24</v>
      </c>
      <c r="P24" s="24">
        <v>0</v>
      </c>
      <c r="Q24" s="25">
        <v>0</v>
      </c>
      <c r="R24" s="29" t="s">
        <v>24</v>
      </c>
      <c r="S24" s="30">
        <v>0</v>
      </c>
      <c r="T24" t="s">
        <v>24</v>
      </c>
      <c r="U24" s="31">
        <v>83273</v>
      </c>
      <c r="V24" s="32">
        <f t="shared" si="0"/>
        <v>0</v>
      </c>
    </row>
    <row r="25" spans="1:22" x14ac:dyDescent="0.35">
      <c r="A25" s="22">
        <v>24</v>
      </c>
      <c r="B25" s="22" t="s">
        <v>52</v>
      </c>
      <c r="C25" s="23" t="s">
        <v>53</v>
      </c>
      <c r="D25" s="24">
        <v>341</v>
      </c>
      <c r="E25" s="25">
        <v>2.4784138151582984</v>
      </c>
      <c r="F25" s="23" t="s">
        <v>43</v>
      </c>
      <c r="G25" s="26">
        <v>53</v>
      </c>
      <c r="H25" s="25">
        <v>0.38320270700176418</v>
      </c>
      <c r="I25" s="23" t="s">
        <v>32</v>
      </c>
      <c r="J25" s="27">
        <v>5</v>
      </c>
      <c r="K25" s="28">
        <v>3.6030582758645541E-2</v>
      </c>
      <c r="L25" s="23" t="s">
        <v>34</v>
      </c>
      <c r="M25" s="26">
        <v>18</v>
      </c>
      <c r="N25" s="25">
        <v>0.12909888974954814</v>
      </c>
      <c r="O25" s="23" t="s">
        <v>34</v>
      </c>
      <c r="P25" s="24">
        <v>3</v>
      </c>
      <c r="Q25" s="25">
        <v>2.0716229093872142E-2</v>
      </c>
      <c r="R25" s="33" t="str">
        <f t="shared" ref="R25:R26" si="1">IF(Q25&lt;1,"Endemis Rendah",IF(Q25&lt;5,"Endemis Sedang",IF(Q25&lt;50,"Endemis Tinggi I",IF(Q25&lt;100,"Endemis Tinggi II","Endemis Tinggi III"))))</f>
        <v>Endemis Rendah</v>
      </c>
      <c r="S25" s="34">
        <v>32</v>
      </c>
      <c r="T25" s="33" t="str">
        <f>IF(V25&lt;1,"Endemis Rendah",IF(V25&lt;5,"Endemis Sedang",IF(V25&lt;50,"Endemis Tinggi I",IF(V25&lt;100,"Endemis Tinggi II","Endemis Tinggi III"))))</f>
        <v>Endemis Rendah</v>
      </c>
      <c r="U25" s="31">
        <v>145286</v>
      </c>
      <c r="V25" s="32">
        <f t="shared" si="0"/>
        <v>0.22025522073702902</v>
      </c>
    </row>
    <row r="26" spans="1:22" x14ac:dyDescent="0.35">
      <c r="A26" s="22">
        <v>25</v>
      </c>
      <c r="B26" s="22" t="s">
        <v>52</v>
      </c>
      <c r="C26" s="23" t="s">
        <v>54</v>
      </c>
      <c r="D26" s="24">
        <v>91</v>
      </c>
      <c r="E26" s="25">
        <v>0.20705111432179385</v>
      </c>
      <c r="F26" s="23" t="s">
        <v>31</v>
      </c>
      <c r="G26" s="26">
        <v>73</v>
      </c>
      <c r="H26" s="25">
        <v>0.16460348598615526</v>
      </c>
      <c r="I26" s="23" t="s">
        <v>32</v>
      </c>
      <c r="J26" s="27">
        <v>25</v>
      </c>
      <c r="K26" s="28">
        <v>5.5892525380795775E-2</v>
      </c>
      <c r="L26" s="23" t="s">
        <v>34</v>
      </c>
      <c r="M26" s="26">
        <v>17</v>
      </c>
      <c r="N26" s="25">
        <v>3.769167324423317E-2</v>
      </c>
      <c r="O26" s="23" t="s">
        <v>34</v>
      </c>
      <c r="P26" s="24">
        <v>8</v>
      </c>
      <c r="Q26" s="25">
        <v>1.7517736708417272E-2</v>
      </c>
      <c r="R26" s="33" t="str">
        <f t="shared" si="1"/>
        <v>Endemis Rendah</v>
      </c>
      <c r="S26" s="34">
        <v>0</v>
      </c>
      <c r="T26" t="s">
        <v>24</v>
      </c>
      <c r="U26" s="31">
        <v>460355</v>
      </c>
      <c r="V26" s="32">
        <f t="shared" si="0"/>
        <v>0</v>
      </c>
    </row>
    <row r="27" spans="1:22" x14ac:dyDescent="0.35">
      <c r="A27" s="22">
        <v>26</v>
      </c>
      <c r="B27" s="22" t="s">
        <v>52</v>
      </c>
      <c r="C27" s="23" t="s">
        <v>55</v>
      </c>
      <c r="D27" s="24">
        <v>0</v>
      </c>
      <c r="E27" s="25">
        <v>0</v>
      </c>
      <c r="F27" s="23" t="s">
        <v>24</v>
      </c>
      <c r="G27" s="26">
        <v>1</v>
      </c>
      <c r="H27" s="25">
        <v>3.5678225222364542E-3</v>
      </c>
      <c r="I27" s="23" t="s">
        <v>24</v>
      </c>
      <c r="J27" s="27">
        <v>0</v>
      </c>
      <c r="K27" s="28">
        <v>0</v>
      </c>
      <c r="L27" s="23" t="s">
        <v>24</v>
      </c>
      <c r="M27" s="26">
        <v>0</v>
      </c>
      <c r="N27" s="25">
        <v>0</v>
      </c>
      <c r="O27" s="23" t="s">
        <v>24</v>
      </c>
      <c r="P27" s="24">
        <v>0</v>
      </c>
      <c r="Q27" s="25">
        <v>0</v>
      </c>
      <c r="R27" s="29" t="s">
        <v>24</v>
      </c>
      <c r="S27" s="30">
        <v>0</v>
      </c>
      <c r="T27" t="s">
        <v>24</v>
      </c>
      <c r="U27" s="31">
        <v>285769</v>
      </c>
      <c r="V27" s="32">
        <f t="shared" si="0"/>
        <v>0</v>
      </c>
    </row>
    <row r="28" spans="1:22" x14ac:dyDescent="0.35">
      <c r="A28" s="22">
        <v>27</v>
      </c>
      <c r="B28" s="22" t="s">
        <v>52</v>
      </c>
      <c r="C28" s="23" t="s">
        <v>56</v>
      </c>
      <c r="D28" s="24">
        <v>248</v>
      </c>
      <c r="E28" s="25">
        <v>0.6818712967927304</v>
      </c>
      <c r="F28" s="23" t="s">
        <v>31</v>
      </c>
      <c r="G28" s="26">
        <v>96</v>
      </c>
      <c r="H28" s="25">
        <v>0.25933960250803012</v>
      </c>
      <c r="I28" s="23" t="s">
        <v>32</v>
      </c>
      <c r="J28" s="27">
        <v>19</v>
      </c>
      <c r="K28" s="28">
        <v>5.0442433236784746E-2</v>
      </c>
      <c r="L28" s="23" t="s">
        <v>34</v>
      </c>
      <c r="M28" s="26">
        <v>7</v>
      </c>
      <c r="N28" s="25">
        <v>1.8280724021132518E-2</v>
      </c>
      <c r="O28" s="23" t="s">
        <v>34</v>
      </c>
      <c r="P28" s="24">
        <v>7</v>
      </c>
      <c r="Q28" s="25">
        <v>1.7662851490744664E-2</v>
      </c>
      <c r="R28" s="33" t="str">
        <f>IF(Q28&lt;1,"Endemis Rendah",IF(Q28&lt;5,"Endemis Sedang",IF(Q28&lt;50,"Endemis Tinggi I",IF(Q28&lt;100,"Endemis Tinggi II","Endemis Tinggi III"))))</f>
        <v>Endemis Rendah</v>
      </c>
      <c r="S28" s="34">
        <v>1</v>
      </c>
      <c r="T28" s="33" t="str">
        <f>IF(V28&lt;1,"Endemis Rendah",IF(V28&lt;5,"Endemis Sedang",IF(V28&lt;50,"Endemis Tinggi I",IF(V28&lt;100,"Endemis Tinggi II","Endemis Tinggi III"))))</f>
        <v>Endemis Rendah</v>
      </c>
      <c r="U28" s="31">
        <v>403884</v>
      </c>
      <c r="V28" s="32">
        <f t="shared" si="0"/>
        <v>2.4759584435134841E-3</v>
      </c>
    </row>
    <row r="29" spans="1:22" x14ac:dyDescent="0.35">
      <c r="A29" s="22">
        <v>28</v>
      </c>
      <c r="B29" s="22" t="s">
        <v>52</v>
      </c>
      <c r="C29" s="23" t="s">
        <v>57</v>
      </c>
      <c r="D29" s="24">
        <v>1</v>
      </c>
      <c r="E29" s="25">
        <v>3.3578907073732564E-3</v>
      </c>
      <c r="F29" s="23" t="s">
        <v>24</v>
      </c>
      <c r="G29" s="26">
        <v>0</v>
      </c>
      <c r="H29" s="25">
        <v>0</v>
      </c>
      <c r="I29" s="23" t="s">
        <v>24</v>
      </c>
      <c r="J29" s="27">
        <v>0</v>
      </c>
      <c r="K29" s="28">
        <v>0</v>
      </c>
      <c r="L29" s="23" t="s">
        <v>24</v>
      </c>
      <c r="M29" s="26">
        <v>0</v>
      </c>
      <c r="N29" s="25">
        <v>0</v>
      </c>
      <c r="O29" s="23" t="s">
        <v>24</v>
      </c>
      <c r="P29" s="24">
        <v>0</v>
      </c>
      <c r="Q29" s="25">
        <v>0</v>
      </c>
      <c r="R29" s="29" t="s">
        <v>24</v>
      </c>
      <c r="S29" s="30">
        <v>0</v>
      </c>
      <c r="T29" t="s">
        <v>24</v>
      </c>
      <c r="U29" s="31">
        <v>307943</v>
      </c>
      <c r="V29" s="32">
        <f t="shared" si="0"/>
        <v>0</v>
      </c>
    </row>
    <row r="30" spans="1:22" x14ac:dyDescent="0.35">
      <c r="A30" s="22">
        <v>29</v>
      </c>
      <c r="B30" s="22" t="s">
        <v>52</v>
      </c>
      <c r="C30" s="23" t="s">
        <v>58</v>
      </c>
      <c r="D30" s="24">
        <v>3</v>
      </c>
      <c r="E30" s="25">
        <v>1.6502557896473955E-2</v>
      </c>
      <c r="F30" s="23" t="s">
        <v>24</v>
      </c>
      <c r="G30" s="26">
        <v>1</v>
      </c>
      <c r="H30" s="25">
        <v>5.4742627536636503E-3</v>
      </c>
      <c r="I30" s="23" t="s">
        <v>24</v>
      </c>
      <c r="J30" s="27">
        <v>2</v>
      </c>
      <c r="K30" s="28">
        <v>1.0886605121059049E-2</v>
      </c>
      <c r="L30" s="23" t="s">
        <v>24</v>
      </c>
      <c r="M30" s="26">
        <v>1</v>
      </c>
      <c r="N30" s="25">
        <v>5.4202598472570772E-3</v>
      </c>
      <c r="O30" s="23" t="s">
        <v>24</v>
      </c>
      <c r="P30" s="24">
        <v>2</v>
      </c>
      <c r="Q30" s="25">
        <v>1.0816482155508563E-2</v>
      </c>
      <c r="R30" s="29" t="s">
        <v>24</v>
      </c>
      <c r="S30" s="30">
        <v>1</v>
      </c>
      <c r="T30" t="s">
        <v>24</v>
      </c>
      <c r="U30" s="31">
        <v>185481</v>
      </c>
      <c r="V30" s="32">
        <f t="shared" si="0"/>
        <v>5.3913877971328598E-3</v>
      </c>
    </row>
    <row r="31" spans="1:22" x14ac:dyDescent="0.35">
      <c r="A31" s="22">
        <v>30</v>
      </c>
      <c r="B31" s="22" t="s">
        <v>52</v>
      </c>
      <c r="C31" s="23" t="s">
        <v>59</v>
      </c>
      <c r="D31" s="24">
        <v>3</v>
      </c>
      <c r="E31" s="25">
        <v>6.2683741717910624E-3</v>
      </c>
      <c r="F31" s="23" t="s">
        <v>31</v>
      </c>
      <c r="G31" s="26">
        <v>3</v>
      </c>
      <c r="H31" s="25">
        <v>6.1667488899851998E-3</v>
      </c>
      <c r="I31" s="23" t="s">
        <v>32</v>
      </c>
      <c r="J31" s="27">
        <v>0</v>
      </c>
      <c r="K31" s="28">
        <v>0</v>
      </c>
      <c r="L31" s="23" t="s">
        <v>34</v>
      </c>
      <c r="M31" s="26">
        <v>5</v>
      </c>
      <c r="N31" s="25">
        <v>9.9681815644462879E-3</v>
      </c>
      <c r="O31" s="23" t="s">
        <v>34</v>
      </c>
      <c r="P31" s="24">
        <v>134</v>
      </c>
      <c r="Q31" s="25">
        <v>0.25907737519817486</v>
      </c>
      <c r="R31" s="33" t="str">
        <f t="shared" ref="R31:R32" si="2">IF(Q31&lt;1,"Endemis Rendah",IF(Q31&lt;5,"Endemis Sedang",IF(Q31&lt;50,"Endemis Tinggi I",IF(Q31&lt;100,"Endemis Tinggi II","Endemis Tinggi III"))))</f>
        <v>Endemis Rendah</v>
      </c>
      <c r="S31" s="34">
        <v>259</v>
      </c>
      <c r="T31" s="33" t="str">
        <f>IF(V31&lt;1,"Endemis Rendah",IF(V31&lt;5,"Endemis Sedang",IF(V31&lt;50,"Endemis Tinggi I",IF(V31&lt;100,"Endemis Tinggi II","Endemis Tinggi III"))))</f>
        <v>Endemis Rendah</v>
      </c>
      <c r="U31" s="31">
        <v>526074</v>
      </c>
      <c r="V31" s="32">
        <f t="shared" si="0"/>
        <v>0.49232617464463174</v>
      </c>
    </row>
    <row r="32" spans="1:22" x14ac:dyDescent="0.35">
      <c r="A32" s="22">
        <v>31</v>
      </c>
      <c r="B32" s="22" t="s">
        <v>52</v>
      </c>
      <c r="C32" s="23" t="s">
        <v>60</v>
      </c>
      <c r="D32" s="24">
        <v>465</v>
      </c>
      <c r="E32" s="25">
        <v>0.64698532665106478</v>
      </c>
      <c r="F32" s="23" t="s">
        <v>31</v>
      </c>
      <c r="G32" s="26">
        <v>202</v>
      </c>
      <c r="H32" s="25">
        <v>0.27885954728118845</v>
      </c>
      <c r="I32" s="23" t="s">
        <v>32</v>
      </c>
      <c r="J32" s="27">
        <v>120</v>
      </c>
      <c r="K32" s="28">
        <v>0.16442973711795777</v>
      </c>
      <c r="L32" s="23" t="s">
        <v>34</v>
      </c>
      <c r="M32" s="26">
        <v>157</v>
      </c>
      <c r="N32" s="25">
        <v>0.21359788633327256</v>
      </c>
      <c r="O32" s="23" t="s">
        <v>34</v>
      </c>
      <c r="P32" s="24">
        <v>786</v>
      </c>
      <c r="Q32" s="25">
        <v>1.0583948486064469</v>
      </c>
      <c r="R32" s="33" t="str">
        <f t="shared" si="2"/>
        <v>Endemis Sedang</v>
      </c>
      <c r="S32" s="34">
        <v>1623</v>
      </c>
      <c r="T32" s="33" t="str">
        <f>IF(V32&lt;1,"Endemis Rendah",IF(V32&lt;5,"Endemis Sedang",IF(V32&lt;50,"Endemis Tinggi I",IF(V32&lt;100,"Endemis Tinggi II","Endemis Tinggi III"))))</f>
        <v>Endemis Sedang</v>
      </c>
      <c r="U32" s="31">
        <v>747618</v>
      </c>
      <c r="V32" s="32">
        <f t="shared" si="0"/>
        <v>2.1708947617633605</v>
      </c>
    </row>
    <row r="33" spans="1:22" x14ac:dyDescent="0.35">
      <c r="A33" s="22">
        <v>32</v>
      </c>
      <c r="B33" s="22" t="s">
        <v>52</v>
      </c>
      <c r="C33" s="23" t="s">
        <v>61</v>
      </c>
      <c r="D33" s="24">
        <v>0</v>
      </c>
      <c r="E33" s="25">
        <v>0</v>
      </c>
      <c r="F33" s="23" t="s">
        <v>24</v>
      </c>
      <c r="G33" s="26">
        <v>0</v>
      </c>
      <c r="H33" s="25">
        <v>0</v>
      </c>
      <c r="I33" s="23" t="s">
        <v>24</v>
      </c>
      <c r="J33" s="27">
        <v>0</v>
      </c>
      <c r="K33" s="28">
        <v>0</v>
      </c>
      <c r="L33" s="23" t="s">
        <v>24</v>
      </c>
      <c r="M33" s="26">
        <v>0</v>
      </c>
      <c r="N33" s="25">
        <v>0</v>
      </c>
      <c r="O33" s="23" t="s">
        <v>24</v>
      </c>
      <c r="P33" s="24">
        <v>0</v>
      </c>
      <c r="Q33" s="25">
        <v>0</v>
      </c>
      <c r="R33" s="29" t="s">
        <v>24</v>
      </c>
      <c r="S33" s="30">
        <v>0</v>
      </c>
      <c r="T33" t="s">
        <v>24</v>
      </c>
      <c r="U33" s="31">
        <v>877706</v>
      </c>
      <c r="V33" s="32">
        <f t="shared" si="0"/>
        <v>0</v>
      </c>
    </row>
    <row r="34" spans="1:22" x14ac:dyDescent="0.35">
      <c r="A34" s="22">
        <v>33</v>
      </c>
      <c r="B34" s="22" t="s">
        <v>52</v>
      </c>
      <c r="C34" s="23" t="s">
        <v>62</v>
      </c>
      <c r="D34" s="24">
        <v>0</v>
      </c>
      <c r="E34" s="25">
        <v>0</v>
      </c>
      <c r="F34" s="23" t="s">
        <v>24</v>
      </c>
      <c r="G34" s="26">
        <v>0</v>
      </c>
      <c r="H34" s="25">
        <v>0</v>
      </c>
      <c r="I34" s="23" t="s">
        <v>24</v>
      </c>
      <c r="J34" s="27">
        <v>0</v>
      </c>
      <c r="K34" s="28">
        <v>0</v>
      </c>
      <c r="L34" s="23" t="s">
        <v>24</v>
      </c>
      <c r="M34" s="26">
        <v>0</v>
      </c>
      <c r="N34" s="25">
        <v>0</v>
      </c>
      <c r="O34" s="23" t="s">
        <v>24</v>
      </c>
      <c r="P34" s="24">
        <v>2</v>
      </c>
      <c r="Q34" s="25">
        <v>7.0028501600151258E-3</v>
      </c>
      <c r="R34" s="29" t="s">
        <v>24</v>
      </c>
      <c r="S34" s="30">
        <v>1</v>
      </c>
      <c r="T34" t="s">
        <v>24</v>
      </c>
      <c r="U34" s="31">
        <v>286237</v>
      </c>
      <c r="V34" s="32">
        <f t="shared" si="0"/>
        <v>3.4936084433528861E-3</v>
      </c>
    </row>
    <row r="35" spans="1:22" x14ac:dyDescent="0.35">
      <c r="A35" s="22">
        <v>34</v>
      </c>
      <c r="B35" s="22" t="s">
        <v>52</v>
      </c>
      <c r="C35" s="23" t="s">
        <v>63</v>
      </c>
      <c r="D35" s="24">
        <v>0</v>
      </c>
      <c r="E35" s="25">
        <v>0</v>
      </c>
      <c r="F35" s="23" t="s">
        <v>24</v>
      </c>
      <c r="G35" s="26">
        <v>0</v>
      </c>
      <c r="H35" s="25">
        <v>0</v>
      </c>
      <c r="I35" s="23" t="s">
        <v>24</v>
      </c>
      <c r="J35" s="27">
        <v>0</v>
      </c>
      <c r="K35" s="28">
        <v>0</v>
      </c>
      <c r="L35" s="23" t="s">
        <v>24</v>
      </c>
      <c r="M35" s="26">
        <v>0</v>
      </c>
      <c r="N35" s="25">
        <v>0</v>
      </c>
      <c r="O35" s="23" t="s">
        <v>24</v>
      </c>
      <c r="P35" s="24">
        <v>0</v>
      </c>
      <c r="Q35" s="25">
        <v>0</v>
      </c>
      <c r="R35" s="29" t="s">
        <v>24</v>
      </c>
      <c r="S35" s="30">
        <v>0</v>
      </c>
      <c r="T35" t="s">
        <v>24</v>
      </c>
      <c r="U35" s="31">
        <v>441403</v>
      </c>
      <c r="V35" s="32">
        <f t="shared" si="0"/>
        <v>0</v>
      </c>
    </row>
    <row r="36" spans="1:22" x14ac:dyDescent="0.35">
      <c r="A36" s="22">
        <v>35</v>
      </c>
      <c r="B36" s="22" t="s">
        <v>52</v>
      </c>
      <c r="C36" s="23" t="s">
        <v>64</v>
      </c>
      <c r="D36" s="24">
        <v>1</v>
      </c>
      <c r="E36" s="25">
        <v>4.7289663850882447E-4</v>
      </c>
      <c r="F36" s="23" t="s">
        <v>24</v>
      </c>
      <c r="G36" s="26">
        <v>1</v>
      </c>
      <c r="H36" s="25">
        <v>4.6390258045810382E-4</v>
      </c>
      <c r="I36" s="23" t="s">
        <v>24</v>
      </c>
      <c r="J36" s="27">
        <v>1</v>
      </c>
      <c r="K36" s="28">
        <v>4.5543375738770484E-4</v>
      </c>
      <c r="L36" s="23" t="s">
        <v>24</v>
      </c>
      <c r="M36" s="26">
        <v>19</v>
      </c>
      <c r="N36" s="25">
        <v>8.5037058254860531E-3</v>
      </c>
      <c r="O36" s="23" t="s">
        <v>24</v>
      </c>
      <c r="P36" s="24">
        <v>4</v>
      </c>
      <c r="Q36" s="25">
        <v>1.7249104232455828E-3</v>
      </c>
      <c r="R36" s="29" t="s">
        <v>24</v>
      </c>
      <c r="S36" s="30">
        <v>0</v>
      </c>
      <c r="T36" t="s">
        <v>24</v>
      </c>
      <c r="U36" s="31">
        <v>2366885</v>
      </c>
      <c r="V36" s="32">
        <f t="shared" si="0"/>
        <v>0</v>
      </c>
    </row>
    <row r="37" spans="1:22" x14ac:dyDescent="0.35">
      <c r="A37" s="22">
        <v>36</v>
      </c>
      <c r="B37" s="22" t="s">
        <v>52</v>
      </c>
      <c r="C37" s="23" t="s">
        <v>65</v>
      </c>
      <c r="D37" s="24">
        <v>90</v>
      </c>
      <c r="E37" s="25">
        <v>8.7522330350118499E-2</v>
      </c>
      <c r="F37" s="23" t="s">
        <v>31</v>
      </c>
      <c r="G37" s="26">
        <v>51</v>
      </c>
      <c r="H37" s="25">
        <v>4.9255802768176114E-2</v>
      </c>
      <c r="I37" s="23" t="s">
        <v>32</v>
      </c>
      <c r="J37" s="27">
        <v>10</v>
      </c>
      <c r="K37" s="28">
        <v>9.5990017038228015E-3</v>
      </c>
      <c r="L37" s="23" t="s">
        <v>34</v>
      </c>
      <c r="M37" s="26">
        <v>26</v>
      </c>
      <c r="N37" s="25">
        <v>2.4806793244919377E-2</v>
      </c>
      <c r="O37" s="23" t="s">
        <v>34</v>
      </c>
      <c r="P37" s="24">
        <v>34</v>
      </c>
      <c r="Q37" s="25">
        <v>3.2253137803428512E-2</v>
      </c>
      <c r="R37" s="33" t="str">
        <f t="shared" ref="R37:R38" si="3">IF(Q37&lt;1,"Endemis Rendah",IF(Q37&lt;5,"Endemis Sedang",IF(Q37&lt;50,"Endemis Tinggi I",IF(Q37&lt;100,"Endemis Tinggi II","Endemis Tinggi III"))))</f>
        <v>Endemis Rendah</v>
      </c>
      <c r="S37" s="34">
        <v>43</v>
      </c>
      <c r="T37" s="33" t="str">
        <f>IF(V37&lt;1,"Endemis Rendah",IF(V37&lt;5,"Endemis Sedang",IF(V37&lt;50,"Endemis Tinggi I",IF(V37&lt;100,"Endemis Tinggi II","Endemis Tinggi III"))))</f>
        <v>Endemis Rendah</v>
      </c>
      <c r="U37" s="31">
        <v>1059352</v>
      </c>
      <c r="V37" s="32">
        <f t="shared" si="0"/>
        <v>4.0590851765985238E-2</v>
      </c>
    </row>
    <row r="38" spans="1:22" x14ac:dyDescent="0.35">
      <c r="A38" s="22">
        <v>37</v>
      </c>
      <c r="B38" s="22" t="s">
        <v>52</v>
      </c>
      <c r="C38" s="23" t="s">
        <v>66</v>
      </c>
      <c r="D38" s="24">
        <v>234</v>
      </c>
      <c r="E38" s="25">
        <v>0.74428664577999015</v>
      </c>
      <c r="F38" s="23" t="s">
        <v>31</v>
      </c>
      <c r="G38" s="26">
        <v>176</v>
      </c>
      <c r="H38" s="25">
        <v>0.55484273676179907</v>
      </c>
      <c r="I38" s="23" t="s">
        <v>32</v>
      </c>
      <c r="J38" s="27">
        <v>0</v>
      </c>
      <c r="K38" s="28">
        <v>0</v>
      </c>
      <c r="L38" s="23" t="s">
        <v>34</v>
      </c>
      <c r="M38" s="26">
        <v>0</v>
      </c>
      <c r="N38" s="25">
        <v>0</v>
      </c>
      <c r="O38" s="23" t="s">
        <v>34</v>
      </c>
      <c r="P38" s="24">
        <v>0</v>
      </c>
      <c r="Q38" s="25">
        <v>0</v>
      </c>
      <c r="R38" s="33" t="str">
        <f t="shared" si="3"/>
        <v>Endemis Rendah</v>
      </c>
      <c r="S38" s="34">
        <v>2</v>
      </c>
      <c r="T38" s="33" t="str">
        <f>IF(V38&lt;1,"Endemis Rendah",IF(V38&lt;5,"Endemis Sedang",IF(V38&lt;50,"Endemis Tinggi I",IF(V38&lt;100,"Endemis Tinggi II","Endemis Tinggi III"))))</f>
        <v>Endemis Rendah</v>
      </c>
      <c r="U38" s="31">
        <v>329349</v>
      </c>
      <c r="V38" s="32">
        <f t="shared" si="0"/>
        <v>6.0725856158664517E-3</v>
      </c>
    </row>
    <row r="39" spans="1:22" x14ac:dyDescent="0.35">
      <c r="A39" s="22">
        <v>38</v>
      </c>
      <c r="B39" s="22" t="s">
        <v>52</v>
      </c>
      <c r="C39" s="23" t="s">
        <v>67</v>
      </c>
      <c r="D39" s="24">
        <v>0</v>
      </c>
      <c r="E39" s="25">
        <v>0</v>
      </c>
      <c r="F39" s="23" t="s">
        <v>24</v>
      </c>
      <c r="G39" s="26">
        <v>0</v>
      </c>
      <c r="H39" s="25">
        <v>0</v>
      </c>
      <c r="I39" s="23" t="s">
        <v>24</v>
      </c>
      <c r="J39" s="27">
        <v>0</v>
      </c>
      <c r="K39" s="28">
        <v>0</v>
      </c>
      <c r="L39" s="23" t="s">
        <v>24</v>
      </c>
      <c r="M39" s="26">
        <v>0</v>
      </c>
      <c r="N39" s="25">
        <v>0</v>
      </c>
      <c r="O39" s="23" t="s">
        <v>24</v>
      </c>
      <c r="P39" s="24">
        <v>0</v>
      </c>
      <c r="Q39" s="25">
        <v>0</v>
      </c>
      <c r="R39" s="29" t="s">
        <v>24</v>
      </c>
      <c r="S39" s="30">
        <v>0</v>
      </c>
      <c r="T39" t="s">
        <v>24</v>
      </c>
      <c r="U39" s="31">
        <v>195989</v>
      </c>
      <c r="V39" s="32">
        <f t="shared" si="0"/>
        <v>0</v>
      </c>
    </row>
    <row r="40" spans="1:22" x14ac:dyDescent="0.35">
      <c r="A40" s="22">
        <v>39</v>
      </c>
      <c r="B40" s="22" t="s">
        <v>52</v>
      </c>
      <c r="C40" s="23" t="s">
        <v>68</v>
      </c>
      <c r="D40" s="24">
        <v>0</v>
      </c>
      <c r="E40" s="25">
        <v>0</v>
      </c>
      <c r="F40" s="23" t="s">
        <v>24</v>
      </c>
      <c r="G40" s="26">
        <v>0</v>
      </c>
      <c r="H40" s="25">
        <v>0</v>
      </c>
      <c r="I40" s="23" t="s">
        <v>24</v>
      </c>
      <c r="J40" s="27">
        <v>0</v>
      </c>
      <c r="K40" s="28">
        <v>0</v>
      </c>
      <c r="L40" s="23" t="s">
        <v>24</v>
      </c>
      <c r="M40" s="26">
        <v>0</v>
      </c>
      <c r="N40" s="25">
        <v>0</v>
      </c>
      <c r="O40" s="23" t="s">
        <v>24</v>
      </c>
      <c r="P40" s="24">
        <v>0</v>
      </c>
      <c r="Q40" s="25">
        <v>0</v>
      </c>
      <c r="R40" s="29" t="s">
        <v>24</v>
      </c>
      <c r="S40" s="30">
        <v>0</v>
      </c>
      <c r="T40" t="s">
        <v>24</v>
      </c>
      <c r="U40" s="31">
        <v>52510</v>
      </c>
      <c r="V40" s="32">
        <f t="shared" si="0"/>
        <v>0</v>
      </c>
    </row>
    <row r="41" spans="1:22" x14ac:dyDescent="0.35">
      <c r="A41" s="22">
        <v>40</v>
      </c>
      <c r="B41" s="22" t="s">
        <v>52</v>
      </c>
      <c r="C41" s="23" t="s">
        <v>69</v>
      </c>
      <c r="D41" s="24">
        <v>0</v>
      </c>
      <c r="E41" s="25">
        <v>0</v>
      </c>
      <c r="F41" s="23" t="s">
        <v>24</v>
      </c>
      <c r="G41" s="26">
        <v>0</v>
      </c>
      <c r="H41" s="25">
        <v>0</v>
      </c>
      <c r="I41" s="23" t="s">
        <v>24</v>
      </c>
      <c r="J41" s="27">
        <v>1</v>
      </c>
      <c r="K41" s="28">
        <v>7.9246838051161752E-3</v>
      </c>
      <c r="L41" s="23" t="s">
        <v>24</v>
      </c>
      <c r="M41" s="26">
        <v>0</v>
      </c>
      <c r="N41" s="25">
        <v>0</v>
      </c>
      <c r="O41" s="23" t="s">
        <v>24</v>
      </c>
      <c r="P41" s="24">
        <v>0</v>
      </c>
      <c r="Q41" s="25">
        <v>0</v>
      </c>
      <c r="R41" s="29" t="s">
        <v>24</v>
      </c>
      <c r="S41" s="30">
        <v>8</v>
      </c>
      <c r="T41" t="s">
        <v>24</v>
      </c>
      <c r="U41" s="31">
        <v>127237</v>
      </c>
      <c r="V41" s="32">
        <f t="shared" si="0"/>
        <v>6.2874792709667782E-2</v>
      </c>
    </row>
    <row r="42" spans="1:22" x14ac:dyDescent="0.35">
      <c r="A42" s="22">
        <v>41</v>
      </c>
      <c r="B42" s="22" t="s">
        <v>52</v>
      </c>
      <c r="C42" s="23" t="s">
        <v>70</v>
      </c>
      <c r="D42" s="24">
        <v>0</v>
      </c>
      <c r="E42" s="25">
        <v>0</v>
      </c>
      <c r="F42" s="23" t="s">
        <v>24</v>
      </c>
      <c r="G42" s="26">
        <v>0</v>
      </c>
      <c r="H42" s="25">
        <v>0</v>
      </c>
      <c r="I42" s="23" t="s">
        <v>24</v>
      </c>
      <c r="J42" s="27">
        <v>0</v>
      </c>
      <c r="K42" s="28">
        <v>0</v>
      </c>
      <c r="L42" s="23" t="s">
        <v>24</v>
      </c>
      <c r="M42" s="26">
        <v>0</v>
      </c>
      <c r="N42" s="25">
        <v>0</v>
      </c>
      <c r="O42" s="23" t="s">
        <v>24</v>
      </c>
      <c r="P42" s="24">
        <v>53</v>
      </c>
      <c r="Q42" s="25">
        <v>8.5987731335389464E-2</v>
      </c>
      <c r="R42" s="29" t="s">
        <v>24</v>
      </c>
      <c r="S42" s="30">
        <v>206</v>
      </c>
      <c r="T42" t="s">
        <v>24</v>
      </c>
      <c r="U42" s="31">
        <v>616656</v>
      </c>
      <c r="V42" s="32">
        <f t="shared" si="0"/>
        <v>0.33405983238628995</v>
      </c>
    </row>
    <row r="43" spans="1:22" x14ac:dyDescent="0.35">
      <c r="A43" s="22">
        <v>42</v>
      </c>
      <c r="B43" s="22" t="s">
        <v>52</v>
      </c>
      <c r="C43" s="23" t="s">
        <v>71</v>
      </c>
      <c r="D43" s="24">
        <v>362</v>
      </c>
      <c r="E43" s="25">
        <v>0.88488869224695721</v>
      </c>
      <c r="F43" s="23" t="s">
        <v>31</v>
      </c>
      <c r="G43" s="26">
        <v>201</v>
      </c>
      <c r="H43" s="25">
        <v>0.48669223616922358</v>
      </c>
      <c r="I43" s="23" t="s">
        <v>32</v>
      </c>
      <c r="J43" s="27">
        <v>523</v>
      </c>
      <c r="K43" s="28">
        <v>1.2557233855070795</v>
      </c>
      <c r="L43" s="23" t="s">
        <v>44</v>
      </c>
      <c r="M43" s="26">
        <v>515</v>
      </c>
      <c r="N43" s="25">
        <v>1.2258898413008239</v>
      </c>
      <c r="O43" s="23" t="s">
        <v>44</v>
      </c>
      <c r="P43" s="24">
        <v>952</v>
      </c>
      <c r="Q43" s="25">
        <v>2.2356286883763743</v>
      </c>
      <c r="R43" s="33" t="str">
        <f>IF(Q43&lt;1,"Endemis Rendah",IF(Q43&lt;5,"Endemis Sedang",IF(Q43&lt;50,"Endemis Tinggi I",IF(Q43&lt;100,"Endemis Tinggi II","Endemis Tinggi III"))))</f>
        <v>Endemis Sedang</v>
      </c>
      <c r="S43" s="34">
        <v>699</v>
      </c>
      <c r="T43" s="33" t="str">
        <f>IF(V43&lt;1,"Endemis Rendah",IF(V43&lt;5,"Endemis Sedang",IF(V43&lt;50,"Endemis Tinggi I",IF(V43&lt;100,"Endemis Tinggi II","Endemis Tinggi III"))))</f>
        <v>Endemis Sedang</v>
      </c>
      <c r="U43" s="31">
        <v>429432</v>
      </c>
      <c r="V43" s="32">
        <f t="shared" si="0"/>
        <v>1.6277315151176437</v>
      </c>
    </row>
    <row r="44" spans="1:22" x14ac:dyDescent="0.35">
      <c r="A44" s="22">
        <v>43</v>
      </c>
      <c r="B44" s="22" t="s">
        <v>52</v>
      </c>
      <c r="C44" s="23" t="s">
        <v>72</v>
      </c>
      <c r="D44" s="24">
        <v>2</v>
      </c>
      <c r="E44" s="25">
        <v>7.6075999923923996E-3</v>
      </c>
      <c r="F44" s="23" t="s">
        <v>24</v>
      </c>
      <c r="G44" s="26">
        <v>0</v>
      </c>
      <c r="H44" s="25">
        <v>0</v>
      </c>
      <c r="I44" s="23" t="s">
        <v>24</v>
      </c>
      <c r="J44" s="27">
        <v>0</v>
      </c>
      <c r="K44" s="28">
        <v>0</v>
      </c>
      <c r="L44" s="23" t="s">
        <v>24</v>
      </c>
      <c r="M44" s="26">
        <v>0</v>
      </c>
      <c r="N44" s="25">
        <v>0</v>
      </c>
      <c r="O44" s="23" t="s">
        <v>24</v>
      </c>
      <c r="P44" s="24">
        <v>0</v>
      </c>
      <c r="Q44" s="25">
        <v>0</v>
      </c>
      <c r="R44" s="29" t="s">
        <v>24</v>
      </c>
      <c r="S44" s="30">
        <v>0</v>
      </c>
      <c r="T44" t="s">
        <v>24</v>
      </c>
      <c r="U44" s="31">
        <v>293240</v>
      </c>
      <c r="V44" s="32">
        <f t="shared" si="0"/>
        <v>0</v>
      </c>
    </row>
    <row r="45" spans="1:22" x14ac:dyDescent="0.35">
      <c r="A45" s="22">
        <v>44</v>
      </c>
      <c r="B45" s="22" t="s">
        <v>52</v>
      </c>
      <c r="C45" s="23" t="s">
        <v>73</v>
      </c>
      <c r="D45" s="24">
        <v>16</v>
      </c>
      <c r="E45" s="25">
        <v>5.9303407351398635E-2</v>
      </c>
      <c r="F45" s="23" t="s">
        <v>24</v>
      </c>
      <c r="G45" s="26">
        <v>0</v>
      </c>
      <c r="H45" s="25">
        <v>0</v>
      </c>
      <c r="I45" s="23" t="s">
        <v>24</v>
      </c>
      <c r="J45" s="27">
        <v>0</v>
      </c>
      <c r="K45" s="28">
        <v>0</v>
      </c>
      <c r="L45" s="23" t="s">
        <v>24</v>
      </c>
      <c r="M45" s="26">
        <v>0</v>
      </c>
      <c r="N45" s="25">
        <v>0</v>
      </c>
      <c r="O45" s="23" t="s">
        <v>24</v>
      </c>
      <c r="P45" s="24">
        <v>0</v>
      </c>
      <c r="Q45" s="25">
        <v>0</v>
      </c>
      <c r="R45" s="29" t="s">
        <v>24</v>
      </c>
      <c r="S45" s="30">
        <v>0</v>
      </c>
      <c r="T45" t="s">
        <v>24</v>
      </c>
      <c r="U45" s="31">
        <v>305306</v>
      </c>
      <c r="V45" s="32">
        <f t="shared" si="0"/>
        <v>0</v>
      </c>
    </row>
    <row r="46" spans="1:22" x14ac:dyDescent="0.35">
      <c r="A46" s="22">
        <v>45</v>
      </c>
      <c r="B46" s="22" t="s">
        <v>52</v>
      </c>
      <c r="C46" s="23" t="s">
        <v>74</v>
      </c>
      <c r="D46" s="24">
        <v>0</v>
      </c>
      <c r="E46" s="25">
        <v>0</v>
      </c>
      <c r="F46" s="23" t="s">
        <v>24</v>
      </c>
      <c r="G46" s="26">
        <v>0</v>
      </c>
      <c r="H46" s="25">
        <v>0</v>
      </c>
      <c r="I46" s="23" t="s">
        <v>24</v>
      </c>
      <c r="J46" s="27">
        <v>0</v>
      </c>
      <c r="K46" s="28">
        <v>0</v>
      </c>
      <c r="L46" s="23" t="s">
        <v>24</v>
      </c>
      <c r="M46" s="26">
        <v>0</v>
      </c>
      <c r="N46" s="25">
        <v>0</v>
      </c>
      <c r="O46" s="23" t="s">
        <v>24</v>
      </c>
      <c r="P46" s="24">
        <v>0</v>
      </c>
      <c r="Q46" s="25">
        <v>0</v>
      </c>
      <c r="R46" s="29" t="s">
        <v>24</v>
      </c>
      <c r="S46" s="30">
        <v>0</v>
      </c>
      <c r="T46" t="s">
        <v>24</v>
      </c>
      <c r="U46" s="31">
        <v>364835</v>
      </c>
      <c r="V46" s="32">
        <f t="shared" si="0"/>
        <v>0</v>
      </c>
    </row>
    <row r="47" spans="1:22" x14ac:dyDescent="0.35">
      <c r="A47" s="22">
        <v>46</v>
      </c>
      <c r="B47" s="22" t="s">
        <v>52</v>
      </c>
      <c r="C47" s="23" t="s">
        <v>75</v>
      </c>
      <c r="D47" s="24">
        <v>260</v>
      </c>
      <c r="E47" s="25">
        <v>0.72688437785686533</v>
      </c>
      <c r="F47" s="23" t="s">
        <v>31</v>
      </c>
      <c r="G47" s="26">
        <v>276</v>
      </c>
      <c r="H47" s="25">
        <v>0.7646996891329525</v>
      </c>
      <c r="I47" s="23" t="s">
        <v>32</v>
      </c>
      <c r="J47" s="27">
        <v>251</v>
      </c>
      <c r="K47" s="28">
        <v>0.68990918486267783</v>
      </c>
      <c r="L47" s="23" t="s">
        <v>34</v>
      </c>
      <c r="M47" s="26">
        <v>218</v>
      </c>
      <c r="N47" s="25">
        <v>0.59464870718461116</v>
      </c>
      <c r="O47" s="23" t="s">
        <v>34</v>
      </c>
      <c r="P47" s="24">
        <v>434</v>
      </c>
      <c r="Q47" s="25">
        <v>1.1694236142734351</v>
      </c>
      <c r="R47" s="33" t="str">
        <f t="shared" ref="R47:R49" si="4">IF(Q47&lt;1,"Endemis Rendah",IF(Q47&lt;5,"Endemis Sedang",IF(Q47&lt;50,"Endemis Tinggi I",IF(Q47&lt;100,"Endemis Tinggi II","Endemis Tinggi III"))))</f>
        <v>Endemis Sedang</v>
      </c>
      <c r="S47" s="34">
        <v>600</v>
      </c>
      <c r="T47" s="33" t="str">
        <f>IF(V47&lt;1,"Endemis Rendah",IF(V47&lt;5,"Endemis Sedang",IF(V47&lt;50,"Endemis Tinggi I",IF(V47&lt;100,"Endemis Tinggi II","Endemis Tinggi III"))))</f>
        <v>Endemis Sedang</v>
      </c>
      <c r="U47" s="31">
        <v>373943</v>
      </c>
      <c r="V47" s="32">
        <f t="shared" si="0"/>
        <v>1.6045226144091478</v>
      </c>
    </row>
    <row r="48" spans="1:22" x14ac:dyDescent="0.35">
      <c r="A48" s="22">
        <v>47</v>
      </c>
      <c r="B48" s="22" t="s">
        <v>52</v>
      </c>
      <c r="C48" s="23" t="s">
        <v>76</v>
      </c>
      <c r="D48" s="24">
        <v>18</v>
      </c>
      <c r="E48" s="25">
        <v>0.13226541259460653</v>
      </c>
      <c r="F48" s="23" t="s">
        <v>31</v>
      </c>
      <c r="G48" s="26">
        <v>1</v>
      </c>
      <c r="H48" s="25">
        <v>7.2991635158610822E-3</v>
      </c>
      <c r="I48" s="23" t="s">
        <v>32</v>
      </c>
      <c r="J48" s="27">
        <v>4</v>
      </c>
      <c r="K48" s="28">
        <v>2.8992440221212321E-2</v>
      </c>
      <c r="L48" s="23" t="s">
        <v>34</v>
      </c>
      <c r="M48" s="26">
        <v>0</v>
      </c>
      <c r="N48" s="25">
        <v>0</v>
      </c>
      <c r="O48" s="23" t="s">
        <v>34</v>
      </c>
      <c r="P48" s="24">
        <v>35</v>
      </c>
      <c r="Q48" s="25">
        <v>0.25020194871574913</v>
      </c>
      <c r="R48" s="33" t="str">
        <f t="shared" si="4"/>
        <v>Endemis Rendah</v>
      </c>
      <c r="S48" s="34">
        <v>107</v>
      </c>
      <c r="T48" s="33" t="str">
        <f>IF(V48&lt;1,"Endemis Rendah",IF(V48&lt;5,"Endemis Sedang",IF(V48&lt;50,"Endemis Tinggi I",IF(V48&lt;100,"Endemis Tinggi II","Endemis Tinggi III"))))</f>
        <v>Endemis Rendah</v>
      </c>
      <c r="U48" s="31">
        <v>140690</v>
      </c>
      <c r="V48" s="32">
        <f t="shared" si="0"/>
        <v>0.76053735162413816</v>
      </c>
    </row>
    <row r="49" spans="1:22" x14ac:dyDescent="0.35">
      <c r="A49" s="22">
        <v>48</v>
      </c>
      <c r="B49" s="22" t="s">
        <v>52</v>
      </c>
      <c r="C49" s="23" t="s">
        <v>77</v>
      </c>
      <c r="D49" s="24">
        <v>8</v>
      </c>
      <c r="E49" s="25">
        <v>9.3239006538385336E-2</v>
      </c>
      <c r="F49" s="23" t="s">
        <v>31</v>
      </c>
      <c r="G49" s="26">
        <v>33</v>
      </c>
      <c r="H49" s="25">
        <v>0.38285283369104933</v>
      </c>
      <c r="I49" s="23" t="s">
        <v>32</v>
      </c>
      <c r="J49" s="27">
        <v>5</v>
      </c>
      <c r="K49" s="28">
        <v>5.7668796567553228E-2</v>
      </c>
      <c r="L49" s="23" t="s">
        <v>34</v>
      </c>
      <c r="M49" s="26">
        <v>4</v>
      </c>
      <c r="N49" s="25">
        <v>4.598758335249483E-2</v>
      </c>
      <c r="O49" s="23" t="s">
        <v>34</v>
      </c>
      <c r="P49" s="24">
        <v>0</v>
      </c>
      <c r="Q49" s="25">
        <v>0</v>
      </c>
      <c r="R49" s="33" t="str">
        <f t="shared" si="4"/>
        <v>Endemis Rendah</v>
      </c>
      <c r="S49" s="34">
        <v>65</v>
      </c>
      <c r="T49" s="33" t="str">
        <f>IF(V49&lt;1,"Endemis Rendah",IF(V49&lt;5,"Endemis Sedang",IF(V49&lt;50,"Endemis Tinggi I",IF(V49&lt;100,"Endemis Tinggi II","Endemis Tinggi III"))))</f>
        <v>Endemis Rendah</v>
      </c>
      <c r="U49" s="31">
        <v>82553</v>
      </c>
      <c r="V49" s="32">
        <f t="shared" si="0"/>
        <v>0.78737296040119675</v>
      </c>
    </row>
    <row r="50" spans="1:22" x14ac:dyDescent="0.35">
      <c r="A50" s="22">
        <v>49</v>
      </c>
      <c r="B50" s="22" t="s">
        <v>52</v>
      </c>
      <c r="C50" s="23" t="s">
        <v>78</v>
      </c>
      <c r="D50" s="24">
        <v>2</v>
      </c>
      <c r="E50" s="25">
        <v>2.2964749110115971E-2</v>
      </c>
      <c r="F50" s="23" t="s">
        <v>24</v>
      </c>
      <c r="G50" s="26">
        <v>0</v>
      </c>
      <c r="H50" s="25">
        <v>0</v>
      </c>
      <c r="I50" s="23" t="s">
        <v>24</v>
      </c>
      <c r="J50" s="27">
        <v>19</v>
      </c>
      <c r="K50" s="28">
        <v>0.21683062104854725</v>
      </c>
      <c r="L50" s="23" t="s">
        <v>24</v>
      </c>
      <c r="M50" s="26">
        <v>4</v>
      </c>
      <c r="N50" s="25">
        <v>4.5562757002426221E-2</v>
      </c>
      <c r="O50" s="23" t="s">
        <v>24</v>
      </c>
      <c r="P50" s="24">
        <v>11</v>
      </c>
      <c r="Q50" s="25">
        <v>0.1255191930256972</v>
      </c>
      <c r="R50" s="29" t="s">
        <v>24</v>
      </c>
      <c r="S50" s="30">
        <v>25</v>
      </c>
      <c r="T50" t="s">
        <v>24</v>
      </c>
      <c r="U50" s="31">
        <v>87681</v>
      </c>
      <c r="V50" s="32">
        <f t="shared" si="0"/>
        <v>0.28512448535030394</v>
      </c>
    </row>
    <row r="51" spans="1:22" x14ac:dyDescent="0.35">
      <c r="A51" s="22">
        <v>50</v>
      </c>
      <c r="B51" s="22" t="s">
        <v>52</v>
      </c>
      <c r="C51" s="23" t="s">
        <v>79</v>
      </c>
      <c r="D51" s="24">
        <v>0</v>
      </c>
      <c r="E51" s="25">
        <v>0</v>
      </c>
      <c r="F51" s="23" t="s">
        <v>24</v>
      </c>
      <c r="G51" s="26">
        <v>0</v>
      </c>
      <c r="H51" s="25">
        <v>0</v>
      </c>
      <c r="I51" s="23" t="s">
        <v>24</v>
      </c>
      <c r="J51" s="27">
        <v>0</v>
      </c>
      <c r="K51" s="28">
        <v>0</v>
      </c>
      <c r="L51" s="23" t="s">
        <v>24</v>
      </c>
      <c r="M51" s="26">
        <v>0</v>
      </c>
      <c r="N51" s="25">
        <v>0</v>
      </c>
      <c r="O51" s="23" t="s">
        <v>24</v>
      </c>
      <c r="P51" s="24">
        <v>9</v>
      </c>
      <c r="Q51" s="25">
        <v>4.989909294537713E-2</v>
      </c>
      <c r="R51" s="29" t="s">
        <v>24</v>
      </c>
      <c r="S51" s="30">
        <v>14</v>
      </c>
      <c r="T51" t="s">
        <v>24</v>
      </c>
      <c r="U51" s="31">
        <v>182386</v>
      </c>
      <c r="V51" s="32">
        <f t="shared" si="0"/>
        <v>7.6760277652890022E-2</v>
      </c>
    </row>
    <row r="52" spans="1:22" x14ac:dyDescent="0.35">
      <c r="A52" s="22">
        <v>51</v>
      </c>
      <c r="B52" s="22" t="s">
        <v>52</v>
      </c>
      <c r="C52" s="23" t="s">
        <v>80</v>
      </c>
      <c r="D52" s="24">
        <v>12</v>
      </c>
      <c r="E52" s="25">
        <v>4.7711251505886371E-2</v>
      </c>
      <c r="F52" s="23" t="s">
        <v>24</v>
      </c>
      <c r="G52" s="26">
        <v>43</v>
      </c>
      <c r="H52" s="25">
        <v>0.16962524654832348</v>
      </c>
      <c r="I52" s="23" t="s">
        <v>24</v>
      </c>
      <c r="J52" s="27">
        <v>12</v>
      </c>
      <c r="K52" s="28">
        <v>4.7000395586662858E-2</v>
      </c>
      <c r="L52" s="23" t="s">
        <v>24</v>
      </c>
      <c r="M52" s="26">
        <v>6</v>
      </c>
      <c r="N52" s="25">
        <v>2.3336315195830577E-2</v>
      </c>
      <c r="O52" s="23" t="s">
        <v>24</v>
      </c>
      <c r="P52" s="24">
        <v>14</v>
      </c>
      <c r="Q52" s="25">
        <v>5.3985686080947684E-2</v>
      </c>
      <c r="R52" s="29" t="s">
        <v>24</v>
      </c>
      <c r="S52" s="30">
        <v>21</v>
      </c>
      <c r="T52" t="s">
        <v>24</v>
      </c>
      <c r="U52" s="31">
        <v>260934</v>
      </c>
      <c r="V52" s="32">
        <f t="shared" si="0"/>
        <v>8.0480121410011721E-2</v>
      </c>
    </row>
    <row r="53" spans="1:22" x14ac:dyDescent="0.35">
      <c r="A53" s="22">
        <v>52</v>
      </c>
      <c r="B53" s="22" t="s">
        <v>52</v>
      </c>
      <c r="C53" s="23" t="s">
        <v>81</v>
      </c>
      <c r="D53" s="24">
        <v>0</v>
      </c>
      <c r="E53" s="25">
        <v>0</v>
      </c>
      <c r="F53" s="23" t="s">
        <v>24</v>
      </c>
      <c r="G53" s="26">
        <v>0</v>
      </c>
      <c r="H53" s="25">
        <v>0</v>
      </c>
      <c r="I53" s="23" t="s">
        <v>24</v>
      </c>
      <c r="J53" s="27">
        <v>1</v>
      </c>
      <c r="K53" s="28">
        <v>6.0826510626391401E-3</v>
      </c>
      <c r="L53" s="23" t="s">
        <v>24</v>
      </c>
      <c r="M53" s="26">
        <v>0</v>
      </c>
      <c r="N53" s="25">
        <v>0</v>
      </c>
      <c r="O53" s="23" t="s">
        <v>24</v>
      </c>
      <c r="P53" s="24">
        <v>12</v>
      </c>
      <c r="Q53" s="25">
        <v>7.097777804065844E-2</v>
      </c>
      <c r="R53" s="29" t="s">
        <v>24</v>
      </c>
      <c r="S53" s="30">
        <v>14</v>
      </c>
      <c r="T53" t="s">
        <v>24</v>
      </c>
      <c r="U53" s="31">
        <v>170912</v>
      </c>
      <c r="V53" s="32">
        <f t="shared" si="0"/>
        <v>8.1913499344692012E-2</v>
      </c>
    </row>
    <row r="54" spans="1:22" x14ac:dyDescent="0.35">
      <c r="A54" s="22">
        <v>53</v>
      </c>
      <c r="B54" s="22" t="s">
        <v>52</v>
      </c>
      <c r="C54" s="23" t="s">
        <v>82</v>
      </c>
      <c r="D54" s="24">
        <v>0</v>
      </c>
      <c r="E54" s="25">
        <v>0</v>
      </c>
      <c r="F54" s="23" t="s">
        <v>24</v>
      </c>
      <c r="G54" s="26">
        <v>1</v>
      </c>
      <c r="H54" s="25">
        <v>4.4166782604471004E-4</v>
      </c>
      <c r="I54" s="23" t="s">
        <v>24</v>
      </c>
      <c r="J54" s="27">
        <v>5</v>
      </c>
      <c r="K54" s="28">
        <v>2.193084415328081E-3</v>
      </c>
      <c r="L54" s="23" t="s">
        <v>24</v>
      </c>
      <c r="M54" s="26">
        <v>0</v>
      </c>
      <c r="N54" s="25">
        <v>0</v>
      </c>
      <c r="O54" s="23" t="s">
        <v>24</v>
      </c>
      <c r="P54" s="24">
        <v>31</v>
      </c>
      <c r="Q54" s="25">
        <v>1.3380166794569551E-2</v>
      </c>
      <c r="R54" s="29" t="s">
        <v>24</v>
      </c>
      <c r="S54" s="30">
        <v>184</v>
      </c>
      <c r="T54" t="s">
        <v>24</v>
      </c>
      <c r="U54" s="31">
        <v>2331134</v>
      </c>
      <c r="V54" s="32">
        <f t="shared" si="0"/>
        <v>7.8931541472948355E-2</v>
      </c>
    </row>
    <row r="55" spans="1:22" x14ac:dyDescent="0.35">
      <c r="A55" s="22">
        <v>54</v>
      </c>
      <c r="B55" s="22" t="s">
        <v>52</v>
      </c>
      <c r="C55" s="23" t="s">
        <v>83</v>
      </c>
      <c r="D55" s="24">
        <v>0</v>
      </c>
      <c r="E55" s="25">
        <v>0</v>
      </c>
      <c r="F55" s="23" t="s">
        <v>24</v>
      </c>
      <c r="G55" s="26">
        <v>0</v>
      </c>
      <c r="H55" s="25">
        <v>0</v>
      </c>
      <c r="I55" s="23" t="s">
        <v>24</v>
      </c>
      <c r="J55" s="27">
        <v>0</v>
      </c>
      <c r="K55" s="28">
        <v>0</v>
      </c>
      <c r="L55" s="23" t="s">
        <v>24</v>
      </c>
      <c r="M55" s="26">
        <v>0</v>
      </c>
      <c r="N55" s="25">
        <v>0</v>
      </c>
      <c r="O55" s="23" t="s">
        <v>24</v>
      </c>
      <c r="P55" s="24">
        <v>0</v>
      </c>
      <c r="Q55" s="25">
        <v>0</v>
      </c>
      <c r="R55" s="29" t="s">
        <v>24</v>
      </c>
      <c r="S55" s="30">
        <v>0</v>
      </c>
      <c r="T55" t="s">
        <v>24</v>
      </c>
      <c r="U55" s="31">
        <v>287050</v>
      </c>
      <c r="V55" s="32">
        <f t="shared" si="0"/>
        <v>0</v>
      </c>
    </row>
    <row r="56" spans="1:22" x14ac:dyDescent="0.35">
      <c r="A56" s="22">
        <v>55</v>
      </c>
      <c r="B56" s="22" t="s">
        <v>52</v>
      </c>
      <c r="C56" s="23" t="s">
        <v>84</v>
      </c>
      <c r="D56" s="24">
        <v>0</v>
      </c>
      <c r="E56" s="25">
        <v>0</v>
      </c>
      <c r="F56" s="23" t="s">
        <v>24</v>
      </c>
      <c r="G56" s="26">
        <v>0</v>
      </c>
      <c r="H56" s="25">
        <v>0</v>
      </c>
      <c r="I56" s="23" t="s">
        <v>24</v>
      </c>
      <c r="J56" s="27">
        <v>0</v>
      </c>
      <c r="K56" s="28">
        <v>0</v>
      </c>
      <c r="L56" s="23" t="s">
        <v>24</v>
      </c>
      <c r="M56" s="26">
        <v>0</v>
      </c>
      <c r="N56" s="25">
        <v>0</v>
      </c>
      <c r="O56" s="23" t="s">
        <v>24</v>
      </c>
      <c r="P56" s="24">
        <v>0</v>
      </c>
      <c r="Q56" s="25">
        <v>0</v>
      </c>
      <c r="R56" s="29" t="s">
        <v>24</v>
      </c>
      <c r="S56" s="30">
        <v>0</v>
      </c>
      <c r="T56" t="s">
        <v>24</v>
      </c>
      <c r="U56" s="31">
        <v>233461</v>
      </c>
      <c r="V56" s="32">
        <f t="shared" si="0"/>
        <v>0</v>
      </c>
    </row>
    <row r="57" spans="1:22" x14ac:dyDescent="0.35">
      <c r="A57" s="22">
        <v>56</v>
      </c>
      <c r="B57" s="22" t="s">
        <v>52</v>
      </c>
      <c r="C57" s="23" t="s">
        <v>85</v>
      </c>
      <c r="D57" s="24">
        <v>285</v>
      </c>
      <c r="E57" s="25">
        <v>2.0462231029357918</v>
      </c>
      <c r="F57" s="23" t="s">
        <v>43</v>
      </c>
      <c r="G57" s="26">
        <v>87</v>
      </c>
      <c r="H57" s="25">
        <v>0.61734089280265669</v>
      </c>
      <c r="I57" s="23" t="s">
        <v>32</v>
      </c>
      <c r="J57" s="27">
        <v>30</v>
      </c>
      <c r="K57" s="28">
        <v>0.21063569853818825</v>
      </c>
      <c r="L57" s="23" t="s">
        <v>34</v>
      </c>
      <c r="M57" s="26">
        <v>1</v>
      </c>
      <c r="N57" s="25">
        <v>6.9552637436011578E-3</v>
      </c>
      <c r="O57" s="23" t="s">
        <v>34</v>
      </c>
      <c r="P57" s="24">
        <v>0</v>
      </c>
      <c r="Q57" s="25">
        <v>0</v>
      </c>
      <c r="R57" s="33" t="str">
        <f t="shared" ref="R57:R58" si="5">IF(Q57&lt;1,"Endemis Rendah",IF(Q57&lt;5,"Endemis Sedang",IF(Q57&lt;50,"Endemis Tinggi I",IF(Q57&lt;100,"Endemis Tinggi II","Endemis Tinggi III"))))</f>
        <v>Endemis Rendah</v>
      </c>
      <c r="S57" s="34">
        <v>1</v>
      </c>
      <c r="T57" s="33" t="str">
        <f>IF(V57&lt;1,"Endemis Rendah",IF(V57&lt;5,"Endemis Sedang",IF(V57&lt;50,"Endemis Tinggi I",IF(V57&lt;100,"Endemis Tinggi II","Endemis Tinggi III"))))</f>
        <v>Endemis Rendah</v>
      </c>
      <c r="U57" s="31">
        <v>147935</v>
      </c>
      <c r="V57" s="32">
        <f t="shared" si="0"/>
        <v>6.7597255551424609E-3</v>
      </c>
    </row>
    <row r="58" spans="1:22" x14ac:dyDescent="0.35">
      <c r="A58" s="22">
        <v>57</v>
      </c>
      <c r="B58" s="22" t="s">
        <v>86</v>
      </c>
      <c r="C58" s="23" t="s">
        <v>87</v>
      </c>
      <c r="D58" s="24">
        <v>332</v>
      </c>
      <c r="E58" s="25">
        <v>3.743291390429802</v>
      </c>
      <c r="F58" s="23" t="s">
        <v>43</v>
      </c>
      <c r="G58" s="26">
        <v>369</v>
      </c>
      <c r="H58" s="25">
        <v>4.0830779104378516</v>
      </c>
      <c r="I58" s="23" t="s">
        <v>43</v>
      </c>
      <c r="J58" s="27">
        <v>202</v>
      </c>
      <c r="K58" s="28">
        <v>2.1951511068125753</v>
      </c>
      <c r="L58" s="23" t="s">
        <v>44</v>
      </c>
      <c r="M58" s="26">
        <v>59</v>
      </c>
      <c r="N58" s="25">
        <v>0.63051028586695168</v>
      </c>
      <c r="O58" s="23" t="s">
        <v>34</v>
      </c>
      <c r="P58" s="24">
        <v>40</v>
      </c>
      <c r="Q58" s="25">
        <v>0.41282651997564324</v>
      </c>
      <c r="R58" s="33" t="str">
        <f t="shared" si="5"/>
        <v>Endemis Rendah</v>
      </c>
      <c r="S58" s="34">
        <v>123</v>
      </c>
      <c r="T58" s="33" t="str">
        <f>IF(V58&lt;1,"Endemis Rendah",IF(V58&lt;5,"Endemis Sedang",IF(V58&lt;50,"Endemis Tinggi I",IF(V58&lt;100,"Endemis Tinggi II","Endemis Tinggi III"))))</f>
        <v>Endemis Sedang</v>
      </c>
      <c r="U58" s="31">
        <v>98816</v>
      </c>
      <c r="V58" s="32">
        <f t="shared" si="0"/>
        <v>1.2447376943005182</v>
      </c>
    </row>
    <row r="59" spans="1:22" x14ac:dyDescent="0.35">
      <c r="A59" s="22">
        <v>58</v>
      </c>
      <c r="B59" s="22" t="s">
        <v>86</v>
      </c>
      <c r="C59" s="23" t="s">
        <v>88</v>
      </c>
      <c r="D59" s="24">
        <v>22</v>
      </c>
      <c r="E59" s="25">
        <v>4.8110040784193668E-2</v>
      </c>
      <c r="F59" s="23" t="s">
        <v>31</v>
      </c>
      <c r="G59" s="26">
        <v>11</v>
      </c>
      <c r="H59" s="25">
        <v>2.3875880151763777E-2</v>
      </c>
      <c r="I59" s="23" t="s">
        <v>32</v>
      </c>
      <c r="J59" s="27">
        <v>0</v>
      </c>
      <c r="K59" s="28">
        <v>0</v>
      </c>
      <c r="L59" s="23" t="s">
        <v>34</v>
      </c>
      <c r="M59" s="26">
        <v>0</v>
      </c>
      <c r="N59" s="25">
        <v>0</v>
      </c>
      <c r="O59" s="23" t="s">
        <v>34</v>
      </c>
      <c r="P59" s="24">
        <v>0</v>
      </c>
      <c r="Q59" s="25">
        <v>0</v>
      </c>
      <c r="R59" s="29" t="s">
        <v>24</v>
      </c>
      <c r="S59" s="30">
        <v>0</v>
      </c>
      <c r="T59" t="s">
        <v>24</v>
      </c>
      <c r="U59" s="31">
        <v>476075</v>
      </c>
      <c r="V59" s="32">
        <f t="shared" si="0"/>
        <v>0</v>
      </c>
    </row>
    <row r="60" spans="1:22" x14ac:dyDescent="0.35">
      <c r="A60" s="22">
        <v>59</v>
      </c>
      <c r="B60" s="22" t="s">
        <v>86</v>
      </c>
      <c r="C60" s="23" t="s">
        <v>89</v>
      </c>
      <c r="D60" s="24">
        <v>0</v>
      </c>
      <c r="E60" s="25">
        <v>0</v>
      </c>
      <c r="F60" s="23" t="s">
        <v>24</v>
      </c>
      <c r="G60" s="26">
        <v>0</v>
      </c>
      <c r="H60" s="25">
        <v>0</v>
      </c>
      <c r="I60" s="23" t="s">
        <v>24</v>
      </c>
      <c r="J60" s="27">
        <v>3</v>
      </c>
      <c r="K60" s="28">
        <v>8.0339783725302209E-3</v>
      </c>
      <c r="L60" s="23" t="s">
        <v>24</v>
      </c>
      <c r="M60" s="26">
        <v>0</v>
      </c>
      <c r="N60" s="25">
        <v>0</v>
      </c>
      <c r="O60" s="23" t="s">
        <v>24</v>
      </c>
      <c r="P60" s="24">
        <v>1</v>
      </c>
      <c r="Q60" s="25">
        <v>2.6332628496643909E-3</v>
      </c>
      <c r="R60" s="29" t="s">
        <v>24</v>
      </c>
      <c r="S60" s="30">
        <v>1</v>
      </c>
      <c r="T60" t="s">
        <v>24</v>
      </c>
      <c r="U60" s="31">
        <v>381939</v>
      </c>
      <c r="V60" s="32">
        <f t="shared" si="0"/>
        <v>2.618219139705555E-3</v>
      </c>
    </row>
    <row r="61" spans="1:22" x14ac:dyDescent="0.35">
      <c r="A61" s="22">
        <v>60</v>
      </c>
      <c r="B61" s="22" t="s">
        <v>86</v>
      </c>
      <c r="C61" s="23" t="s">
        <v>90</v>
      </c>
      <c r="D61" s="24">
        <v>3</v>
      </c>
      <c r="E61" s="25">
        <v>1.3037583005945139E-2</v>
      </c>
      <c r="F61" s="23" t="s">
        <v>24</v>
      </c>
      <c r="G61" s="26">
        <v>4</v>
      </c>
      <c r="H61" s="25">
        <v>1.7107908130533339E-2</v>
      </c>
      <c r="I61" s="23" t="s">
        <v>24</v>
      </c>
      <c r="J61" s="27">
        <v>1</v>
      </c>
      <c r="K61" s="28">
        <v>4.212725802102993E-3</v>
      </c>
      <c r="L61" s="23" t="s">
        <v>24</v>
      </c>
      <c r="M61" s="26">
        <v>0</v>
      </c>
      <c r="N61" s="25">
        <v>0</v>
      </c>
      <c r="O61" s="23" t="s">
        <v>24</v>
      </c>
      <c r="P61" s="24">
        <v>0</v>
      </c>
      <c r="Q61" s="25">
        <v>0</v>
      </c>
      <c r="R61" s="29" t="s">
        <v>24</v>
      </c>
      <c r="S61" s="30">
        <v>1</v>
      </c>
      <c r="T61" t="s">
        <v>24</v>
      </c>
      <c r="U61" s="31">
        <v>252275</v>
      </c>
      <c r="V61" s="32">
        <f t="shared" si="0"/>
        <v>3.9639282528986224E-3</v>
      </c>
    </row>
    <row r="62" spans="1:22" x14ac:dyDescent="0.35">
      <c r="A62" s="22">
        <v>61</v>
      </c>
      <c r="B62" s="22" t="s">
        <v>86</v>
      </c>
      <c r="C62" s="23" t="s">
        <v>91</v>
      </c>
      <c r="D62" s="24">
        <v>1</v>
      </c>
      <c r="E62" s="25">
        <v>2.8853533692271296E-3</v>
      </c>
      <c r="F62" s="23" t="s">
        <v>24</v>
      </c>
      <c r="G62" s="26">
        <v>0</v>
      </c>
      <c r="H62" s="25">
        <v>0</v>
      </c>
      <c r="I62" s="23" t="s">
        <v>24</v>
      </c>
      <c r="J62" s="27">
        <v>1</v>
      </c>
      <c r="K62" s="28">
        <v>2.8717559926368179E-3</v>
      </c>
      <c r="L62" s="23" t="s">
        <v>24</v>
      </c>
      <c r="M62" s="26">
        <v>1</v>
      </c>
      <c r="N62" s="25">
        <v>2.8662000492986409E-3</v>
      </c>
      <c r="O62" s="23" t="s">
        <v>24</v>
      </c>
      <c r="P62" s="24">
        <v>0</v>
      </c>
      <c r="Q62" s="25">
        <v>0</v>
      </c>
      <c r="R62" s="29" t="s">
        <v>24</v>
      </c>
      <c r="S62" s="30">
        <v>1</v>
      </c>
      <c r="T62" t="s">
        <v>24</v>
      </c>
      <c r="U62" s="31">
        <v>350173</v>
      </c>
      <c r="V62" s="32">
        <f t="shared" si="0"/>
        <v>2.8557313099525092E-3</v>
      </c>
    </row>
    <row r="63" spans="1:22" x14ac:dyDescent="0.35">
      <c r="A63" s="22">
        <v>62</v>
      </c>
      <c r="B63" s="22" t="s">
        <v>86</v>
      </c>
      <c r="C63" s="23" t="s">
        <v>92</v>
      </c>
      <c r="D63" s="24">
        <v>1</v>
      </c>
      <c r="E63" s="25">
        <v>2.4330722646793332E-3</v>
      </c>
      <c r="F63" s="23" t="s">
        <v>24</v>
      </c>
      <c r="G63" s="26">
        <v>0</v>
      </c>
      <c r="H63" s="25">
        <v>0</v>
      </c>
      <c r="I63" s="23" t="s">
        <v>24</v>
      </c>
      <c r="J63" s="27">
        <v>0</v>
      </c>
      <c r="K63" s="28">
        <v>0</v>
      </c>
      <c r="L63" s="23" t="s">
        <v>24</v>
      </c>
      <c r="M63" s="26">
        <v>0</v>
      </c>
      <c r="N63" s="25">
        <v>0</v>
      </c>
      <c r="O63" s="23" t="s">
        <v>24</v>
      </c>
      <c r="P63" s="24">
        <v>1</v>
      </c>
      <c r="Q63" s="25">
        <v>2.3720346601704542E-3</v>
      </c>
      <c r="R63" s="29" t="s">
        <v>24</v>
      </c>
      <c r="S63" s="30">
        <v>0</v>
      </c>
      <c r="T63" t="s">
        <v>24</v>
      </c>
      <c r="U63" s="31">
        <v>423600</v>
      </c>
      <c r="V63" s="32">
        <f t="shared" si="0"/>
        <v>0</v>
      </c>
    </row>
    <row r="64" spans="1:22" x14ac:dyDescent="0.35">
      <c r="A64" s="22">
        <v>63</v>
      </c>
      <c r="B64" s="22" t="s">
        <v>86</v>
      </c>
      <c r="C64" s="23" t="s">
        <v>93</v>
      </c>
      <c r="D64" s="24">
        <v>0</v>
      </c>
      <c r="E64" s="25">
        <v>0</v>
      </c>
      <c r="F64" s="23" t="s">
        <v>24</v>
      </c>
      <c r="G64" s="26">
        <v>1</v>
      </c>
      <c r="H64" s="25">
        <v>2.0495415175625213E-3</v>
      </c>
      <c r="I64" s="23" t="s">
        <v>24</v>
      </c>
      <c r="J64" s="27">
        <v>1</v>
      </c>
      <c r="K64" s="28">
        <v>2.0354908179009206E-3</v>
      </c>
      <c r="L64" s="23" t="s">
        <v>24</v>
      </c>
      <c r="M64" s="26">
        <v>0</v>
      </c>
      <c r="N64" s="25">
        <v>0</v>
      </c>
      <c r="O64" s="23" t="s">
        <v>24</v>
      </c>
      <c r="P64" s="24">
        <v>0</v>
      </c>
      <c r="Q64" s="25">
        <v>0</v>
      </c>
      <c r="R64" s="29" t="s">
        <v>24</v>
      </c>
      <c r="S64" s="30">
        <v>1</v>
      </c>
      <c r="T64" t="s">
        <v>24</v>
      </c>
      <c r="U64" s="31">
        <v>504126</v>
      </c>
      <c r="V64" s="32">
        <f t="shared" si="0"/>
        <v>1.9836310763578949E-3</v>
      </c>
    </row>
    <row r="65" spans="1:22" x14ac:dyDescent="0.35">
      <c r="A65" s="22">
        <v>64</v>
      </c>
      <c r="B65" s="22" t="s">
        <v>86</v>
      </c>
      <c r="C65" s="23" t="s">
        <v>94</v>
      </c>
      <c r="D65" s="24">
        <v>0</v>
      </c>
      <c r="E65" s="25">
        <v>0</v>
      </c>
      <c r="F65" s="23" t="s">
        <v>24</v>
      </c>
      <c r="G65" s="26">
        <v>0</v>
      </c>
      <c r="H65" s="25">
        <v>0</v>
      </c>
      <c r="I65" s="23" t="s">
        <v>24</v>
      </c>
      <c r="J65" s="27">
        <v>0</v>
      </c>
      <c r="K65" s="28">
        <v>0</v>
      </c>
      <c r="L65" s="23" t="s">
        <v>24</v>
      </c>
      <c r="M65" s="26">
        <v>0</v>
      </c>
      <c r="N65" s="25">
        <v>0</v>
      </c>
      <c r="O65" s="23" t="s">
        <v>24</v>
      </c>
      <c r="P65" s="24">
        <v>0</v>
      </c>
      <c r="Q65" s="25">
        <v>0</v>
      </c>
      <c r="R65" s="29" t="s">
        <v>24</v>
      </c>
      <c r="S65" s="30">
        <v>0</v>
      </c>
      <c r="T65" t="s">
        <v>24</v>
      </c>
      <c r="U65" s="31">
        <v>395175</v>
      </c>
      <c r="V65" s="32">
        <f t="shared" si="0"/>
        <v>0</v>
      </c>
    </row>
    <row r="66" spans="1:22" x14ac:dyDescent="0.35">
      <c r="A66" s="22">
        <v>65</v>
      </c>
      <c r="B66" s="22" t="s">
        <v>86</v>
      </c>
      <c r="C66" s="23" t="s">
        <v>95</v>
      </c>
      <c r="D66" s="24">
        <v>0</v>
      </c>
      <c r="E66" s="25">
        <v>0</v>
      </c>
      <c r="F66" s="23" t="s">
        <v>24</v>
      </c>
      <c r="G66" s="26">
        <v>0</v>
      </c>
      <c r="H66" s="25">
        <v>0</v>
      </c>
      <c r="I66" s="23" t="s">
        <v>24</v>
      </c>
      <c r="J66" s="27">
        <v>0</v>
      </c>
      <c r="K66" s="28">
        <v>0</v>
      </c>
      <c r="L66" s="23" t="s">
        <v>24</v>
      </c>
      <c r="M66" s="26">
        <v>0</v>
      </c>
      <c r="N66" s="25">
        <v>0</v>
      </c>
      <c r="O66" s="23" t="s">
        <v>24</v>
      </c>
      <c r="P66" s="24">
        <v>1</v>
      </c>
      <c r="Q66" s="25">
        <v>3.4604231405416254E-3</v>
      </c>
      <c r="R66" s="29" t="s">
        <v>24</v>
      </c>
      <c r="S66" s="30">
        <v>1</v>
      </c>
      <c r="T66" t="s">
        <v>24</v>
      </c>
      <c r="U66" s="31">
        <v>291850</v>
      </c>
      <c r="V66" s="32">
        <f t="shared" si="0"/>
        <v>3.4264176803152305E-3</v>
      </c>
    </row>
    <row r="67" spans="1:22" x14ac:dyDescent="0.35">
      <c r="A67" s="22">
        <v>66</v>
      </c>
      <c r="B67" s="22" t="s">
        <v>86</v>
      </c>
      <c r="C67" s="23" t="s">
        <v>96</v>
      </c>
      <c r="D67" s="24">
        <v>0</v>
      </c>
      <c r="E67" s="25">
        <v>0</v>
      </c>
      <c r="F67" s="23" t="s">
        <v>24</v>
      </c>
      <c r="G67" s="26">
        <v>0</v>
      </c>
      <c r="H67" s="25">
        <v>0</v>
      </c>
      <c r="I67" s="23" t="s">
        <v>24</v>
      </c>
      <c r="J67" s="27">
        <v>1</v>
      </c>
      <c r="K67" s="28">
        <v>5.8453894490720446E-3</v>
      </c>
      <c r="L67" s="23" t="s">
        <v>24</v>
      </c>
      <c r="M67" s="26">
        <v>0</v>
      </c>
      <c r="N67" s="25">
        <v>0</v>
      </c>
      <c r="O67" s="23" t="s">
        <v>24</v>
      </c>
      <c r="P67" s="24">
        <v>0</v>
      </c>
      <c r="Q67" s="25">
        <v>0</v>
      </c>
      <c r="R67" s="29" t="s">
        <v>24</v>
      </c>
      <c r="S67" s="30">
        <v>0</v>
      </c>
      <c r="T67" t="s">
        <v>24</v>
      </c>
      <c r="U67" s="31">
        <v>182347</v>
      </c>
      <c r="V67" s="32">
        <f t="shared" ref="V67:V130" si="6">(S67/U67)*1000</f>
        <v>0</v>
      </c>
    </row>
    <row r="68" spans="1:22" x14ac:dyDescent="0.35">
      <c r="A68" s="22">
        <v>67</v>
      </c>
      <c r="B68" s="22" t="s">
        <v>86</v>
      </c>
      <c r="C68" s="23" t="s">
        <v>97</v>
      </c>
      <c r="D68" s="24">
        <v>1</v>
      </c>
      <c r="E68" s="25">
        <v>4.2467172875367346E-3</v>
      </c>
      <c r="F68" s="23" t="s">
        <v>24</v>
      </c>
      <c r="G68" s="26">
        <v>3</v>
      </c>
      <c r="H68" s="25">
        <v>1.2418709199365817E-2</v>
      </c>
      <c r="I68" s="23" t="s">
        <v>24</v>
      </c>
      <c r="J68" s="27">
        <v>0</v>
      </c>
      <c r="K68" s="28">
        <v>0</v>
      </c>
      <c r="L68" s="23" t="s">
        <v>24</v>
      </c>
      <c r="M68" s="26">
        <v>0</v>
      </c>
      <c r="N68" s="25">
        <v>0</v>
      </c>
      <c r="O68" s="23" t="s">
        <v>24</v>
      </c>
      <c r="P68" s="24">
        <v>1</v>
      </c>
      <c r="Q68" s="25">
        <v>3.7616469995222709E-3</v>
      </c>
      <c r="R68" s="29" t="s">
        <v>24</v>
      </c>
      <c r="S68" s="30">
        <v>0</v>
      </c>
      <c r="T68" t="s">
        <v>24</v>
      </c>
      <c r="U68" s="31">
        <v>273265</v>
      </c>
      <c r="V68" s="32">
        <f t="shared" si="6"/>
        <v>0</v>
      </c>
    </row>
    <row r="69" spans="1:22" x14ac:dyDescent="0.35">
      <c r="A69" s="22">
        <v>68</v>
      </c>
      <c r="B69" s="22" t="s">
        <v>86</v>
      </c>
      <c r="C69" s="23" t="s">
        <v>98</v>
      </c>
      <c r="D69" s="24">
        <v>100</v>
      </c>
      <c r="E69" s="25">
        <v>0.23403035373687966</v>
      </c>
      <c r="F69" s="23" t="s">
        <v>24</v>
      </c>
      <c r="G69" s="26">
        <v>40</v>
      </c>
      <c r="H69" s="25">
        <v>9.1824834944859185E-2</v>
      </c>
      <c r="I69" s="23" t="s">
        <v>24</v>
      </c>
      <c r="J69" s="27">
        <v>83</v>
      </c>
      <c r="K69" s="28">
        <v>0.18705405636862721</v>
      </c>
      <c r="L69" s="23" t="s">
        <v>24</v>
      </c>
      <c r="M69" s="26">
        <v>22</v>
      </c>
      <c r="N69" s="25">
        <v>4.8704353505053075E-2</v>
      </c>
      <c r="O69" s="23" t="s">
        <v>24</v>
      </c>
      <c r="P69" s="24">
        <v>15</v>
      </c>
      <c r="Q69" s="25">
        <v>3.2059776521984454E-2</v>
      </c>
      <c r="R69" s="29" t="s">
        <v>24</v>
      </c>
      <c r="S69" s="30">
        <v>17</v>
      </c>
      <c r="T69" t="s">
        <v>24</v>
      </c>
      <c r="U69" s="31">
        <v>477478</v>
      </c>
      <c r="V69" s="32">
        <f t="shared" si="6"/>
        <v>3.5603734622328152E-2</v>
      </c>
    </row>
    <row r="70" spans="1:22" x14ac:dyDescent="0.35">
      <c r="A70" s="22">
        <v>69</v>
      </c>
      <c r="B70" s="22" t="s">
        <v>86</v>
      </c>
      <c r="C70" s="23" t="s">
        <v>99</v>
      </c>
      <c r="D70" s="24">
        <v>49</v>
      </c>
      <c r="E70" s="25">
        <v>5.28580567005138E-2</v>
      </c>
      <c r="F70" s="23" t="s">
        <v>24</v>
      </c>
      <c r="G70" s="26">
        <v>47</v>
      </c>
      <c r="H70" s="25">
        <v>5.0047278705841261E-2</v>
      </c>
      <c r="I70" s="23" t="s">
        <v>24</v>
      </c>
      <c r="J70" s="27">
        <v>19</v>
      </c>
      <c r="K70" s="28">
        <v>1.9981679954483834E-2</v>
      </c>
      <c r="L70" s="23" t="s">
        <v>24</v>
      </c>
      <c r="M70" s="26">
        <v>7</v>
      </c>
      <c r="N70" s="25">
        <v>7.2750250468719474E-3</v>
      </c>
      <c r="O70" s="23" t="s">
        <v>24</v>
      </c>
      <c r="P70" s="24">
        <v>12</v>
      </c>
      <c r="Q70" s="25">
        <v>1.2189052199616045E-2</v>
      </c>
      <c r="R70" s="29" t="s">
        <v>24</v>
      </c>
      <c r="S70" s="30">
        <v>15</v>
      </c>
      <c r="T70" t="s">
        <v>24</v>
      </c>
      <c r="U70" s="31">
        <v>997356</v>
      </c>
      <c r="V70" s="32">
        <f t="shared" si="6"/>
        <v>1.5039765139027588E-2</v>
      </c>
    </row>
    <row r="71" spans="1:22" x14ac:dyDescent="0.35">
      <c r="A71" s="22">
        <v>70</v>
      </c>
      <c r="B71" s="22" t="s">
        <v>86</v>
      </c>
      <c r="C71" s="23" t="s">
        <v>100</v>
      </c>
      <c r="D71" s="24">
        <v>0</v>
      </c>
      <c r="E71" s="25">
        <v>0</v>
      </c>
      <c r="F71" s="23" t="s">
        <v>24</v>
      </c>
      <c r="G71" s="26">
        <v>0</v>
      </c>
      <c r="H71" s="25">
        <v>0</v>
      </c>
      <c r="I71" s="23" t="s">
        <v>24</v>
      </c>
      <c r="J71" s="27">
        <v>1</v>
      </c>
      <c r="K71" s="28">
        <v>1.408252358822701E-2</v>
      </c>
      <c r="L71" s="23" t="s">
        <v>24</v>
      </c>
      <c r="M71" s="26">
        <v>1</v>
      </c>
      <c r="N71" s="25">
        <v>1.3868471417080409E-2</v>
      </c>
      <c r="O71" s="23" t="s">
        <v>24</v>
      </c>
      <c r="P71" s="24">
        <v>0</v>
      </c>
      <c r="Q71" s="25">
        <v>0</v>
      </c>
      <c r="R71" s="29" t="s">
        <v>24</v>
      </c>
      <c r="S71" s="30">
        <v>0</v>
      </c>
      <c r="T71" t="s">
        <v>24</v>
      </c>
      <c r="U71" s="31">
        <v>75794</v>
      </c>
      <c r="V71" s="32">
        <f t="shared" si="6"/>
        <v>0</v>
      </c>
    </row>
    <row r="72" spans="1:22" x14ac:dyDescent="0.35">
      <c r="A72" s="22">
        <v>71</v>
      </c>
      <c r="B72" s="22" t="s">
        <v>86</v>
      </c>
      <c r="C72" s="23" t="s">
        <v>101</v>
      </c>
      <c r="D72" s="24">
        <v>3</v>
      </c>
      <c r="E72" s="25">
        <v>4.8861526434085804E-2</v>
      </c>
      <c r="F72" s="23" t="s">
        <v>31</v>
      </c>
      <c r="G72" s="26">
        <v>0</v>
      </c>
      <c r="H72" s="25">
        <v>0</v>
      </c>
      <c r="I72" s="23" t="s">
        <v>32</v>
      </c>
      <c r="J72" s="27">
        <v>1</v>
      </c>
      <c r="K72" s="28">
        <v>1.599385835839038E-2</v>
      </c>
      <c r="L72" s="23" t="s">
        <v>24</v>
      </c>
      <c r="M72" s="26">
        <v>0</v>
      </c>
      <c r="N72" s="25">
        <v>0</v>
      </c>
      <c r="O72" s="23" t="s">
        <v>24</v>
      </c>
      <c r="P72" s="24">
        <v>0</v>
      </c>
      <c r="Q72" s="25">
        <v>0</v>
      </c>
      <c r="R72" s="29" t="s">
        <v>24</v>
      </c>
      <c r="S72" s="30">
        <v>0</v>
      </c>
      <c r="T72" t="s">
        <v>24</v>
      </c>
      <c r="U72" s="31">
        <v>64470</v>
      </c>
      <c r="V72" s="32">
        <f t="shared" si="6"/>
        <v>0</v>
      </c>
    </row>
    <row r="73" spans="1:22" x14ac:dyDescent="0.35">
      <c r="A73" s="22">
        <v>72</v>
      </c>
      <c r="B73" s="22" t="s">
        <v>86</v>
      </c>
      <c r="C73" s="23" t="s">
        <v>102</v>
      </c>
      <c r="D73" s="24">
        <v>0</v>
      </c>
      <c r="E73" s="25">
        <v>0</v>
      </c>
      <c r="F73" s="23" t="s">
        <v>24</v>
      </c>
      <c r="G73" s="26">
        <v>2</v>
      </c>
      <c r="H73" s="25">
        <v>3.7740121523191304E-2</v>
      </c>
      <c r="I73" s="23" t="s">
        <v>24</v>
      </c>
      <c r="J73" s="27">
        <v>0</v>
      </c>
      <c r="K73" s="28">
        <v>0</v>
      </c>
      <c r="L73" s="23" t="s">
        <v>24</v>
      </c>
      <c r="M73" s="26">
        <v>0</v>
      </c>
      <c r="N73" s="25">
        <v>0</v>
      </c>
      <c r="O73" s="23" t="s">
        <v>24</v>
      </c>
      <c r="P73" s="24">
        <v>0</v>
      </c>
      <c r="Q73" s="25">
        <v>0</v>
      </c>
      <c r="R73" s="29" t="s">
        <v>24</v>
      </c>
      <c r="S73" s="30">
        <v>2</v>
      </c>
      <c r="T73" t="s">
        <v>24</v>
      </c>
      <c r="U73" s="31">
        <v>56370</v>
      </c>
      <c r="V73" s="32">
        <f t="shared" si="6"/>
        <v>3.5479865176512332E-2</v>
      </c>
    </row>
    <row r="74" spans="1:22" x14ac:dyDescent="0.35">
      <c r="A74" s="22">
        <v>73</v>
      </c>
      <c r="B74" s="22" t="s">
        <v>86</v>
      </c>
      <c r="C74" s="23" t="s">
        <v>103</v>
      </c>
      <c r="D74" s="24">
        <v>0</v>
      </c>
      <c r="E74" s="25">
        <v>0</v>
      </c>
      <c r="F74" s="23" t="s">
        <v>24</v>
      </c>
      <c r="G74" s="26">
        <v>4</v>
      </c>
      <c r="H74" s="25">
        <v>3.1060000155299999E-2</v>
      </c>
      <c r="I74" s="23" t="s">
        <v>24</v>
      </c>
      <c r="J74" s="27">
        <v>1</v>
      </c>
      <c r="K74" s="28">
        <v>7.646838414657459E-3</v>
      </c>
      <c r="L74" s="23" t="s">
        <v>24</v>
      </c>
      <c r="M74" s="26">
        <v>1</v>
      </c>
      <c r="N74" s="25">
        <v>7.5344891239649495E-3</v>
      </c>
      <c r="O74" s="23" t="s">
        <v>24</v>
      </c>
      <c r="P74" s="24">
        <v>0</v>
      </c>
      <c r="Q74" s="25">
        <v>0</v>
      </c>
      <c r="R74" s="29" t="s">
        <v>24</v>
      </c>
      <c r="S74" s="30">
        <v>0</v>
      </c>
      <c r="T74" t="s">
        <v>24</v>
      </c>
      <c r="U74" s="31">
        <v>138716</v>
      </c>
      <c r="V74" s="32">
        <f t="shared" si="6"/>
        <v>0</v>
      </c>
    </row>
    <row r="75" spans="1:22" x14ac:dyDescent="0.35">
      <c r="A75" s="22">
        <v>74</v>
      </c>
      <c r="B75" s="22" t="s">
        <v>86</v>
      </c>
      <c r="C75" s="23" t="s">
        <v>104</v>
      </c>
      <c r="D75" s="24">
        <v>0</v>
      </c>
      <c r="E75" s="25">
        <v>0</v>
      </c>
      <c r="F75" s="23" t="s">
        <v>24</v>
      </c>
      <c r="G75" s="26">
        <v>1</v>
      </c>
      <c r="H75" s="25">
        <v>7.4792637412773085E-3</v>
      </c>
      <c r="I75" s="23" t="s">
        <v>24</v>
      </c>
      <c r="J75" s="27">
        <v>2</v>
      </c>
      <c r="K75" s="28">
        <v>1.475219992181334E-2</v>
      </c>
      <c r="L75" s="23" t="s">
        <v>24</v>
      </c>
      <c r="M75" s="26">
        <v>1</v>
      </c>
      <c r="N75" s="25">
        <v>7.273414941048972E-3</v>
      </c>
      <c r="O75" s="23" t="s">
        <v>24</v>
      </c>
      <c r="P75" s="24">
        <v>1</v>
      </c>
      <c r="Q75" s="25">
        <v>7.0848122878984319E-3</v>
      </c>
      <c r="R75" s="29" t="s">
        <v>24</v>
      </c>
      <c r="S75" s="30">
        <v>31</v>
      </c>
      <c r="T75" t="s">
        <v>24</v>
      </c>
      <c r="U75" s="31">
        <v>143283</v>
      </c>
      <c r="V75" s="32">
        <f t="shared" si="6"/>
        <v>0.21635504560903945</v>
      </c>
    </row>
    <row r="76" spans="1:22" x14ac:dyDescent="0.35">
      <c r="A76" s="22">
        <v>75</v>
      </c>
      <c r="B76" s="22" t="s">
        <v>86</v>
      </c>
      <c r="C76" s="23" t="s">
        <v>105</v>
      </c>
      <c r="D76" s="24">
        <v>0</v>
      </c>
      <c r="E76" s="25">
        <v>0</v>
      </c>
      <c r="F76" s="23" t="s">
        <v>24</v>
      </c>
      <c r="G76" s="26">
        <v>0</v>
      </c>
      <c r="H76" s="25">
        <v>0</v>
      </c>
      <c r="I76" s="23" t="s">
        <v>24</v>
      </c>
      <c r="J76" s="27">
        <v>0</v>
      </c>
      <c r="K76" s="28">
        <v>0</v>
      </c>
      <c r="L76" s="23" t="s">
        <v>24</v>
      </c>
      <c r="M76" s="26">
        <v>1</v>
      </c>
      <c r="N76" s="25">
        <v>1.1185432093241762E-2</v>
      </c>
      <c r="O76" s="23" t="s">
        <v>24</v>
      </c>
      <c r="P76" s="24">
        <v>0</v>
      </c>
      <c r="Q76" s="25">
        <v>0</v>
      </c>
      <c r="R76" s="29" t="s">
        <v>24</v>
      </c>
      <c r="S76" s="30">
        <v>0</v>
      </c>
      <c r="T76" t="s">
        <v>24</v>
      </c>
      <c r="U76" s="31">
        <v>92249</v>
      </c>
      <c r="V76" s="32">
        <f t="shared" si="6"/>
        <v>0</v>
      </c>
    </row>
    <row r="77" spans="1:22" x14ac:dyDescent="0.35">
      <c r="A77" s="22">
        <v>76</v>
      </c>
      <c r="B77" s="22" t="s">
        <v>106</v>
      </c>
      <c r="C77" s="23" t="s">
        <v>107</v>
      </c>
      <c r="D77" s="24">
        <v>14</v>
      </c>
      <c r="E77" s="25">
        <v>4.3584379358437932E-2</v>
      </c>
      <c r="F77" s="23" t="s">
        <v>24</v>
      </c>
      <c r="G77" s="26">
        <v>5</v>
      </c>
      <c r="H77" s="25">
        <v>1.5412452645239248E-2</v>
      </c>
      <c r="I77" s="23" t="s">
        <v>24</v>
      </c>
      <c r="J77" s="27">
        <v>4</v>
      </c>
      <c r="K77" s="28">
        <v>1.2220606386488897E-2</v>
      </c>
      <c r="L77" s="23" t="s">
        <v>24</v>
      </c>
      <c r="M77" s="26">
        <v>0</v>
      </c>
      <c r="N77" s="25">
        <v>0</v>
      </c>
      <c r="O77" s="23" t="s">
        <v>24</v>
      </c>
      <c r="P77" s="24">
        <v>0</v>
      </c>
      <c r="Q77" s="25">
        <v>0</v>
      </c>
      <c r="R77" s="29" t="s">
        <v>24</v>
      </c>
      <c r="S77" s="30">
        <v>4</v>
      </c>
      <c r="T77" t="s">
        <v>24</v>
      </c>
      <c r="U77" s="31">
        <v>323146</v>
      </c>
      <c r="V77" s="32">
        <f t="shared" si="6"/>
        <v>1.2378305781287716E-2</v>
      </c>
    </row>
    <row r="78" spans="1:22" x14ac:dyDescent="0.35">
      <c r="A78" s="22">
        <v>77</v>
      </c>
      <c r="B78" s="22" t="s">
        <v>106</v>
      </c>
      <c r="C78" s="23" t="s">
        <v>108</v>
      </c>
      <c r="D78" s="24">
        <v>53</v>
      </c>
      <c r="E78" s="25">
        <v>0.12444323392745194</v>
      </c>
      <c r="F78" s="23" t="s">
        <v>31</v>
      </c>
      <c r="G78" s="26">
        <v>29</v>
      </c>
      <c r="H78" s="25">
        <v>6.6830439652112994E-2</v>
      </c>
      <c r="I78" s="23" t="s">
        <v>32</v>
      </c>
      <c r="J78" s="27">
        <v>2</v>
      </c>
      <c r="K78" s="28">
        <v>4.527047979918015E-3</v>
      </c>
      <c r="L78" s="23" t="s">
        <v>34</v>
      </c>
      <c r="M78" s="26">
        <v>1</v>
      </c>
      <c r="N78" s="25">
        <v>2.2245406879614531E-3</v>
      </c>
      <c r="O78" s="23" t="s">
        <v>34</v>
      </c>
      <c r="P78" s="24">
        <v>22</v>
      </c>
      <c r="Q78" s="25">
        <v>4.9588639693452043E-2</v>
      </c>
      <c r="R78" s="33" t="str">
        <f>IF(Q78&lt;1,"Endemis Rendah",IF(Q78&lt;5,"Endemis Sedang",IF(Q78&lt;50,"Endemis Tinggi I",IF(Q78&lt;100,"Endemis Tinggi II","Endemis Tinggi III"))))</f>
        <v>Endemis Rendah</v>
      </c>
      <c r="S78" s="34">
        <v>1</v>
      </c>
      <c r="T78" s="33" t="str">
        <f>IF(V78&lt;1,"Endemis Rendah",IF(V78&lt;5,"Endemis Sedang",IF(V78&lt;50,"Endemis Tinggi I",IF(V78&lt;100,"Endemis Tinggi II","Endemis Tinggi III"))))</f>
        <v>Endemis Rendah</v>
      </c>
      <c r="U78" s="31">
        <v>448630</v>
      </c>
      <c r="V78" s="32">
        <f t="shared" si="6"/>
        <v>2.2290083142010118E-3</v>
      </c>
    </row>
    <row r="79" spans="1:22" x14ac:dyDescent="0.35">
      <c r="A79" s="22">
        <v>78</v>
      </c>
      <c r="B79" s="22" t="s">
        <v>106</v>
      </c>
      <c r="C79" s="23" t="s">
        <v>109</v>
      </c>
      <c r="D79" s="24">
        <v>2</v>
      </c>
      <c r="E79" s="25">
        <v>2.7691856102038952E-3</v>
      </c>
      <c r="F79" s="23" t="s">
        <v>31</v>
      </c>
      <c r="G79" s="26">
        <v>3</v>
      </c>
      <c r="H79" s="25">
        <v>4.1017451558389715E-3</v>
      </c>
      <c r="I79" s="23" t="s">
        <v>24</v>
      </c>
      <c r="J79" s="27">
        <v>0</v>
      </c>
      <c r="K79" s="28">
        <v>0</v>
      </c>
      <c r="L79" s="23" t="s">
        <v>24</v>
      </c>
      <c r="M79" s="26">
        <v>1</v>
      </c>
      <c r="N79" s="25">
        <v>1.3336658606879315E-3</v>
      </c>
      <c r="O79" s="23" t="s">
        <v>24</v>
      </c>
      <c r="P79" s="24">
        <v>0</v>
      </c>
      <c r="Q79" s="25">
        <v>0</v>
      </c>
      <c r="R79" s="29" t="s">
        <v>24</v>
      </c>
      <c r="S79" s="30">
        <v>0</v>
      </c>
      <c r="T79" t="s">
        <v>24</v>
      </c>
      <c r="U79" s="31">
        <v>723394</v>
      </c>
      <c r="V79" s="32">
        <f t="shared" si="6"/>
        <v>0</v>
      </c>
    </row>
    <row r="80" spans="1:22" x14ac:dyDescent="0.35">
      <c r="A80" s="22">
        <v>79</v>
      </c>
      <c r="B80" s="22" t="s">
        <v>106</v>
      </c>
      <c r="C80" s="23" t="s">
        <v>110</v>
      </c>
      <c r="D80" s="24">
        <v>65</v>
      </c>
      <c r="E80" s="25">
        <v>0.1481353181946635</v>
      </c>
      <c r="F80" s="23" t="s">
        <v>31</v>
      </c>
      <c r="G80" s="26">
        <v>24</v>
      </c>
      <c r="H80" s="25">
        <v>5.2085593992794825E-2</v>
      </c>
      <c r="I80" s="23" t="s">
        <v>32</v>
      </c>
      <c r="J80" s="27">
        <v>7</v>
      </c>
      <c r="K80" s="28">
        <v>1.4474114080831723E-2</v>
      </c>
      <c r="L80" s="23" t="s">
        <v>34</v>
      </c>
      <c r="M80" s="26">
        <v>0</v>
      </c>
      <c r="N80" s="25">
        <v>0</v>
      </c>
      <c r="O80" s="23" t="s">
        <v>34</v>
      </c>
      <c r="P80" s="24">
        <v>1</v>
      </c>
      <c r="Q80" s="25">
        <v>1.9340900783113072E-3</v>
      </c>
      <c r="R80" s="29" t="s">
        <v>24</v>
      </c>
      <c r="S80" s="30">
        <v>2</v>
      </c>
      <c r="T80" t="s">
        <v>24</v>
      </c>
      <c r="U80" s="31">
        <v>539011</v>
      </c>
      <c r="V80" s="32">
        <f t="shared" si="6"/>
        <v>3.7104994146687172E-3</v>
      </c>
    </row>
    <row r="81" spans="1:22" x14ac:dyDescent="0.35">
      <c r="A81" s="22">
        <v>80</v>
      </c>
      <c r="B81" s="22" t="s">
        <v>106</v>
      </c>
      <c r="C81" s="23" t="s">
        <v>111</v>
      </c>
      <c r="D81" s="24">
        <v>1</v>
      </c>
      <c r="E81" s="25">
        <v>2.1486246653517086E-3</v>
      </c>
      <c r="F81" s="23" t="s">
        <v>24</v>
      </c>
      <c r="G81" s="26">
        <v>1</v>
      </c>
      <c r="H81" s="25">
        <v>2.0934955094521323E-3</v>
      </c>
      <c r="I81" s="23" t="s">
        <v>24</v>
      </c>
      <c r="J81" s="27">
        <v>1</v>
      </c>
      <c r="K81" s="28">
        <v>2.0408329863917255E-3</v>
      </c>
      <c r="L81" s="23" t="s">
        <v>24</v>
      </c>
      <c r="M81" s="26">
        <v>0</v>
      </c>
      <c r="N81" s="25">
        <v>0</v>
      </c>
      <c r="O81" s="23" t="s">
        <v>24</v>
      </c>
      <c r="P81" s="24">
        <v>1</v>
      </c>
      <c r="Q81" s="25">
        <v>2.0009204233947617E-3</v>
      </c>
      <c r="R81" s="29" t="s">
        <v>24</v>
      </c>
      <c r="S81" s="30">
        <v>0</v>
      </c>
      <c r="T81" t="s">
        <v>24</v>
      </c>
      <c r="U81" s="31">
        <v>509172</v>
      </c>
      <c r="V81" s="32">
        <f t="shared" si="6"/>
        <v>0</v>
      </c>
    </row>
    <row r="82" spans="1:22" x14ac:dyDescent="0.35">
      <c r="A82" s="22">
        <v>81</v>
      </c>
      <c r="B82" s="22" t="s">
        <v>106</v>
      </c>
      <c r="C82" s="23" t="s">
        <v>112</v>
      </c>
      <c r="D82" s="24">
        <v>1</v>
      </c>
      <c r="E82" s="25">
        <v>1.2013642692641764E-3</v>
      </c>
      <c r="F82" s="23" t="s">
        <v>31</v>
      </c>
      <c r="G82" s="26">
        <v>2</v>
      </c>
      <c r="H82" s="25">
        <v>2.347867021507636E-3</v>
      </c>
      <c r="I82" s="23" t="s">
        <v>24</v>
      </c>
      <c r="J82" s="27">
        <v>2</v>
      </c>
      <c r="K82" s="28">
        <v>2.295902846575144E-3</v>
      </c>
      <c r="L82" s="23" t="s">
        <v>24</v>
      </c>
      <c r="M82" s="26">
        <v>0</v>
      </c>
      <c r="N82" s="25">
        <v>0</v>
      </c>
      <c r="O82" s="23" t="s">
        <v>24</v>
      </c>
      <c r="P82" s="24">
        <v>0</v>
      </c>
      <c r="Q82" s="25">
        <v>0</v>
      </c>
      <c r="R82" s="29" t="s">
        <v>24</v>
      </c>
      <c r="S82" s="30">
        <v>7</v>
      </c>
      <c r="T82" t="s">
        <v>24</v>
      </c>
      <c r="U82" s="31">
        <v>896680</v>
      </c>
      <c r="V82" s="32">
        <f t="shared" si="6"/>
        <v>7.8065753669090418E-3</v>
      </c>
    </row>
    <row r="83" spans="1:22" x14ac:dyDescent="0.35">
      <c r="A83" s="22">
        <v>82</v>
      </c>
      <c r="B83" s="22" t="s">
        <v>106</v>
      </c>
      <c r="C83" s="23" t="s">
        <v>113</v>
      </c>
      <c r="D83" s="24">
        <v>40</v>
      </c>
      <c r="E83" s="25">
        <v>6.2382253496525313E-2</v>
      </c>
      <c r="F83" s="23" t="s">
        <v>24</v>
      </c>
      <c r="G83" s="26">
        <v>0</v>
      </c>
      <c r="H83" s="25">
        <v>0</v>
      </c>
      <c r="I83" s="23" t="s">
        <v>24</v>
      </c>
      <c r="J83" s="27">
        <v>0</v>
      </c>
      <c r="K83" s="28">
        <v>0</v>
      </c>
      <c r="L83" s="23" t="s">
        <v>24</v>
      </c>
      <c r="M83" s="26">
        <v>0</v>
      </c>
      <c r="N83" s="25">
        <v>0</v>
      </c>
      <c r="O83" s="23" t="s">
        <v>24</v>
      </c>
      <c r="P83" s="24">
        <v>0</v>
      </c>
      <c r="Q83" s="25">
        <v>0</v>
      </c>
      <c r="R83" s="29" t="s">
        <v>24</v>
      </c>
      <c r="S83" s="30">
        <v>2</v>
      </c>
      <c r="T83" t="s">
        <v>24</v>
      </c>
      <c r="U83" s="31">
        <v>747415</v>
      </c>
      <c r="V83" s="32">
        <f t="shared" si="6"/>
        <v>2.6758895660376099E-3</v>
      </c>
    </row>
    <row r="84" spans="1:22" x14ac:dyDescent="0.35">
      <c r="A84" s="22">
        <v>83</v>
      </c>
      <c r="B84" s="22" t="s">
        <v>106</v>
      </c>
      <c r="C84" s="23" t="s">
        <v>114</v>
      </c>
      <c r="D84" s="24">
        <v>2</v>
      </c>
      <c r="E84" s="25">
        <v>3.5772991748959453E-3</v>
      </c>
      <c r="F84" s="23" t="s">
        <v>24</v>
      </c>
      <c r="G84" s="26">
        <v>1</v>
      </c>
      <c r="H84" s="25">
        <v>1.7660730306519636E-3</v>
      </c>
      <c r="I84" s="23" t="s">
        <v>24</v>
      </c>
      <c r="J84" s="27">
        <v>31</v>
      </c>
      <c r="K84" s="28">
        <v>5.4100938389502327E-2</v>
      </c>
      <c r="L84" s="23" t="s">
        <v>24</v>
      </c>
      <c r="M84" s="26">
        <v>11</v>
      </c>
      <c r="N84" s="25">
        <v>1.8984174102134856E-2</v>
      </c>
      <c r="O84" s="23" t="s">
        <v>24</v>
      </c>
      <c r="P84" s="24">
        <v>0</v>
      </c>
      <c r="Q84" s="25">
        <v>0</v>
      </c>
      <c r="R84" s="29" t="s">
        <v>24</v>
      </c>
      <c r="S84" s="30">
        <v>3</v>
      </c>
      <c r="T84" t="s">
        <v>24</v>
      </c>
      <c r="U84" s="31">
        <v>570566</v>
      </c>
      <c r="V84" s="32">
        <f t="shared" si="6"/>
        <v>5.2579368556836545E-3</v>
      </c>
    </row>
    <row r="85" spans="1:22" x14ac:dyDescent="0.35">
      <c r="A85" s="22">
        <v>84</v>
      </c>
      <c r="B85" s="22" t="s">
        <v>106</v>
      </c>
      <c r="C85" s="23" t="s">
        <v>115</v>
      </c>
      <c r="D85" s="24">
        <v>4</v>
      </c>
      <c r="E85" s="25">
        <v>5.8852696115574924E-3</v>
      </c>
      <c r="F85" s="23" t="s">
        <v>31</v>
      </c>
      <c r="G85" s="26">
        <v>2</v>
      </c>
      <c r="H85" s="25">
        <v>2.8685432676723776E-3</v>
      </c>
      <c r="I85" s="23" t="s">
        <v>24</v>
      </c>
      <c r="J85" s="27">
        <v>74</v>
      </c>
      <c r="K85" s="28">
        <v>0.10356936418207495</v>
      </c>
      <c r="L85" s="23" t="s">
        <v>24</v>
      </c>
      <c r="M85" s="26">
        <v>1725</v>
      </c>
      <c r="N85" s="25">
        <v>2.3572561811356643</v>
      </c>
      <c r="O85" s="23" t="s">
        <v>24</v>
      </c>
      <c r="P85" s="24">
        <v>860</v>
      </c>
      <c r="Q85" s="25">
        <v>1.1823548659402059</v>
      </c>
      <c r="R85" s="29" t="s">
        <v>24</v>
      </c>
      <c r="S85" s="30">
        <v>1684</v>
      </c>
      <c r="T85" t="s">
        <v>24</v>
      </c>
      <c r="U85" s="31">
        <v>740453</v>
      </c>
      <c r="V85" s="32">
        <f t="shared" si="6"/>
        <v>2.2742834454043672</v>
      </c>
    </row>
    <row r="86" spans="1:22" x14ac:dyDescent="0.35">
      <c r="A86" s="22">
        <v>85</v>
      </c>
      <c r="B86" s="22" t="s">
        <v>106</v>
      </c>
      <c r="C86" s="23" t="s">
        <v>116</v>
      </c>
      <c r="D86" s="24">
        <v>1</v>
      </c>
      <c r="E86" s="25">
        <v>5.4556266605563647E-3</v>
      </c>
      <c r="F86" s="23" t="s">
        <v>24</v>
      </c>
      <c r="G86" s="26">
        <v>0</v>
      </c>
      <c r="H86" s="25">
        <v>0</v>
      </c>
      <c r="I86" s="23" t="s">
        <v>24</v>
      </c>
      <c r="J86" s="27">
        <v>0</v>
      </c>
      <c r="K86" s="28">
        <v>0</v>
      </c>
      <c r="L86" s="23" t="s">
        <v>24</v>
      </c>
      <c r="M86" s="26">
        <v>0</v>
      </c>
      <c r="N86" s="25">
        <v>0</v>
      </c>
      <c r="O86" s="23" t="s">
        <v>24</v>
      </c>
      <c r="P86" s="24">
        <v>1</v>
      </c>
      <c r="Q86" s="25">
        <v>5.2884030609276914E-3</v>
      </c>
      <c r="R86" s="29" t="s">
        <v>24</v>
      </c>
      <c r="S86" s="30">
        <v>1</v>
      </c>
      <c r="T86" t="s">
        <v>24</v>
      </c>
      <c r="U86" s="31">
        <v>190032</v>
      </c>
      <c r="V86" s="32">
        <f t="shared" si="6"/>
        <v>5.2622716174118038E-3</v>
      </c>
    </row>
    <row r="87" spans="1:22" x14ac:dyDescent="0.35">
      <c r="A87" s="22">
        <v>86</v>
      </c>
      <c r="B87" s="22" t="s">
        <v>106</v>
      </c>
      <c r="C87" s="23" t="s">
        <v>117</v>
      </c>
      <c r="D87" s="24">
        <v>16</v>
      </c>
      <c r="E87" s="25">
        <v>1.4664261727743317E-2</v>
      </c>
      <c r="F87" s="23" t="s">
        <v>24</v>
      </c>
      <c r="G87" s="26">
        <v>5</v>
      </c>
      <c r="H87" s="25">
        <v>4.4748375410230724E-3</v>
      </c>
      <c r="I87" s="23" t="s">
        <v>24</v>
      </c>
      <c r="J87" s="27">
        <v>14</v>
      </c>
      <c r="K87" s="28">
        <v>1.2244623079890042E-2</v>
      </c>
      <c r="L87" s="23" t="s">
        <v>24</v>
      </c>
      <c r="M87" s="26">
        <v>0</v>
      </c>
      <c r="N87" s="25">
        <v>0</v>
      </c>
      <c r="O87" s="23" t="s">
        <v>24</v>
      </c>
      <c r="P87" s="24">
        <v>11</v>
      </c>
      <c r="Q87" s="25">
        <v>9.4799554959180167E-3</v>
      </c>
      <c r="R87" s="29" t="s">
        <v>24</v>
      </c>
      <c r="S87" s="30">
        <v>60</v>
      </c>
      <c r="T87" t="s">
        <v>24</v>
      </c>
      <c r="U87" s="31">
        <v>1179410</v>
      </c>
      <c r="V87" s="32">
        <f t="shared" si="6"/>
        <v>5.0872894074155725E-2</v>
      </c>
    </row>
    <row r="88" spans="1:22" x14ac:dyDescent="0.35">
      <c r="A88" s="22">
        <v>87</v>
      </c>
      <c r="B88" s="22" t="s">
        <v>106</v>
      </c>
      <c r="C88" s="23" t="s">
        <v>118</v>
      </c>
      <c r="D88" s="24">
        <v>12</v>
      </c>
      <c r="E88" s="25">
        <v>4.0317432585892932E-2</v>
      </c>
      <c r="F88" s="23" t="s">
        <v>24</v>
      </c>
      <c r="G88" s="26">
        <v>2</v>
      </c>
      <c r="H88" s="25">
        <v>6.5943051580654947E-3</v>
      </c>
      <c r="I88" s="23" t="s">
        <v>24</v>
      </c>
      <c r="J88" s="27">
        <v>2</v>
      </c>
      <c r="K88" s="28">
        <v>6.4764322629949616E-3</v>
      </c>
      <c r="L88" s="23" t="s">
        <v>24</v>
      </c>
      <c r="M88" s="26">
        <v>2</v>
      </c>
      <c r="N88" s="25">
        <v>6.3660612542413885E-3</v>
      </c>
      <c r="O88" s="23" t="s">
        <v>24</v>
      </c>
      <c r="P88" s="24">
        <v>1</v>
      </c>
      <c r="Q88" s="25">
        <v>3.2268057204811814E-3</v>
      </c>
      <c r="R88" s="29" t="s">
        <v>24</v>
      </c>
      <c r="S88" s="30">
        <v>7</v>
      </c>
      <c r="T88" t="s">
        <v>24</v>
      </c>
      <c r="U88" s="31">
        <v>313391</v>
      </c>
      <c r="V88" s="32">
        <f t="shared" si="6"/>
        <v>2.2336314699528705E-2</v>
      </c>
    </row>
    <row r="89" spans="1:22" x14ac:dyDescent="0.35">
      <c r="A89" s="22">
        <v>88</v>
      </c>
      <c r="B89" s="22" t="s">
        <v>119</v>
      </c>
      <c r="C89" s="23" t="s">
        <v>120</v>
      </c>
      <c r="D89" s="24">
        <v>0</v>
      </c>
      <c r="E89" s="25">
        <v>0</v>
      </c>
      <c r="F89" s="23" t="s">
        <v>24</v>
      </c>
      <c r="G89" s="26">
        <v>0</v>
      </c>
      <c r="H89" s="25">
        <v>0</v>
      </c>
      <c r="I89" s="23" t="s">
        <v>24</v>
      </c>
      <c r="J89" s="27">
        <v>0</v>
      </c>
      <c r="K89" s="28">
        <v>0</v>
      </c>
      <c r="L89" s="23" t="s">
        <v>24</v>
      </c>
      <c r="M89" s="26">
        <v>0</v>
      </c>
      <c r="N89" s="25">
        <v>0</v>
      </c>
      <c r="O89" s="23" t="s">
        <v>24</v>
      </c>
      <c r="P89" s="24">
        <v>0</v>
      </c>
      <c r="Q89" s="25">
        <v>0</v>
      </c>
      <c r="R89" s="29" t="s">
        <v>24</v>
      </c>
      <c r="S89" s="30">
        <v>0</v>
      </c>
      <c r="T89" t="s">
        <v>24</v>
      </c>
      <c r="U89" s="31">
        <v>240569</v>
      </c>
      <c r="V89" s="32">
        <f t="shared" si="6"/>
        <v>0</v>
      </c>
    </row>
    <row r="90" spans="1:22" x14ac:dyDescent="0.35">
      <c r="A90" s="22">
        <v>89</v>
      </c>
      <c r="B90" s="22" t="s">
        <v>119</v>
      </c>
      <c r="C90" s="23" t="s">
        <v>121</v>
      </c>
      <c r="D90" s="24">
        <v>69</v>
      </c>
      <c r="E90" s="25">
        <v>0.18258557044759927</v>
      </c>
      <c r="F90" s="23" t="s">
        <v>31</v>
      </c>
      <c r="G90" s="26">
        <v>84</v>
      </c>
      <c r="H90" s="25">
        <v>0.21904662563888599</v>
      </c>
      <c r="I90" s="23" t="s">
        <v>32</v>
      </c>
      <c r="J90" s="27">
        <v>37</v>
      </c>
      <c r="K90" s="28">
        <v>9.5133289452032241E-2</v>
      </c>
      <c r="L90" s="23" t="s">
        <v>34</v>
      </c>
      <c r="M90" s="26">
        <v>12</v>
      </c>
      <c r="N90" s="25">
        <v>3.044340824103061E-2</v>
      </c>
      <c r="O90" s="23" t="s">
        <v>34</v>
      </c>
      <c r="P90" s="24">
        <v>4</v>
      </c>
      <c r="Q90" s="25">
        <v>1.0259909148504491E-2</v>
      </c>
      <c r="R90" s="33" t="str">
        <f t="shared" ref="R90:R92" si="7">IF(Q90&lt;1,"Endemis Rendah",IF(Q90&lt;5,"Endemis Sedang",IF(Q90&lt;50,"Endemis Tinggi I",IF(Q90&lt;100,"Endemis Tinggi II","Endemis Tinggi III"))))</f>
        <v>Endemis Rendah</v>
      </c>
      <c r="S90" s="34">
        <v>149</v>
      </c>
      <c r="T90" s="33" t="str">
        <f>IF(V90&lt;1,"Endemis Rendah",IF(V90&lt;5,"Endemis Sedang",IF(V90&lt;50,"Endemis Tinggi I",IF(V90&lt;100,"Endemis Tinggi II","Endemis Tinggi III"))))</f>
        <v>Endemis Rendah</v>
      </c>
      <c r="U90" s="31">
        <v>393198</v>
      </c>
      <c r="V90" s="32">
        <f t="shared" si="6"/>
        <v>0.3789439417291034</v>
      </c>
    </row>
    <row r="91" spans="1:22" x14ac:dyDescent="0.35">
      <c r="A91" s="22">
        <v>90</v>
      </c>
      <c r="B91" s="22" t="s">
        <v>119</v>
      </c>
      <c r="C91" s="23" t="s">
        <v>122</v>
      </c>
      <c r="D91" s="24">
        <v>2</v>
      </c>
      <c r="E91" s="25">
        <v>6.8910626363138331E-3</v>
      </c>
      <c r="F91" s="23" t="s">
        <v>31</v>
      </c>
      <c r="G91" s="26">
        <v>11</v>
      </c>
      <c r="H91" s="25">
        <v>3.7164045475277463E-2</v>
      </c>
      <c r="I91" s="23" t="s">
        <v>32</v>
      </c>
      <c r="J91" s="27">
        <v>8</v>
      </c>
      <c r="K91" s="28">
        <v>2.6498138505769969E-2</v>
      </c>
      <c r="L91" s="23" t="s">
        <v>34</v>
      </c>
      <c r="M91" s="26">
        <v>25</v>
      </c>
      <c r="N91" s="25">
        <v>8.1278345823105808E-2</v>
      </c>
      <c r="O91" s="23" t="s">
        <v>34</v>
      </c>
      <c r="P91" s="24">
        <v>0</v>
      </c>
      <c r="Q91" s="25">
        <v>0</v>
      </c>
      <c r="R91" s="33" t="str">
        <f t="shared" si="7"/>
        <v>Endemis Rendah</v>
      </c>
      <c r="S91" s="34">
        <v>2</v>
      </c>
      <c r="T91" s="33" t="str">
        <f>IF(V91&lt;1,"Endemis Rendah",IF(V91&lt;5,"Endemis Sedang",IF(V91&lt;50,"Endemis Tinggi I",IF(V91&lt;100,"Endemis Tinggi II","Endemis Tinggi III"))))</f>
        <v>Endemis Rendah</v>
      </c>
      <c r="U91" s="31">
        <v>310323</v>
      </c>
      <c r="V91" s="32">
        <f t="shared" si="6"/>
        <v>6.4448977355851802E-3</v>
      </c>
    </row>
    <row r="92" spans="1:22" x14ac:dyDescent="0.35">
      <c r="A92" s="22">
        <v>91</v>
      </c>
      <c r="B92" s="22" t="s">
        <v>119</v>
      </c>
      <c r="C92" s="23" t="s">
        <v>123</v>
      </c>
      <c r="D92" s="24">
        <v>9</v>
      </c>
      <c r="E92" s="25">
        <v>3.3711526720130648E-2</v>
      </c>
      <c r="F92" s="23" t="s">
        <v>31</v>
      </c>
      <c r="G92" s="26">
        <v>6</v>
      </c>
      <c r="H92" s="25">
        <v>2.2225020928561375E-2</v>
      </c>
      <c r="I92" s="23" t="s">
        <v>32</v>
      </c>
      <c r="J92" s="27">
        <v>1</v>
      </c>
      <c r="K92" s="28">
        <v>3.6646279120049548E-3</v>
      </c>
      <c r="L92" s="23" t="s">
        <v>34</v>
      </c>
      <c r="M92" s="26">
        <v>15</v>
      </c>
      <c r="N92" s="25">
        <v>5.4445670480283405E-2</v>
      </c>
      <c r="O92" s="23" t="s">
        <v>34</v>
      </c>
      <c r="P92" s="24">
        <v>18</v>
      </c>
      <c r="Q92" s="25">
        <v>6.6292970735336354E-2</v>
      </c>
      <c r="R92" s="33" t="str">
        <f t="shared" si="7"/>
        <v>Endemis Rendah</v>
      </c>
      <c r="S92" s="34">
        <v>23</v>
      </c>
      <c r="T92" s="33" t="str">
        <f>IF(V92&lt;1,"Endemis Rendah",IF(V92&lt;5,"Endemis Sedang",IF(V92&lt;50,"Endemis Tinggi I",IF(V92&lt;100,"Endemis Tinggi II","Endemis Tinggi III"))))</f>
        <v>Endemis Rendah</v>
      </c>
      <c r="U92" s="31">
        <v>272878</v>
      </c>
      <c r="V92" s="32">
        <f t="shared" si="6"/>
        <v>8.4286750855693759E-2</v>
      </c>
    </row>
    <row r="93" spans="1:22" x14ac:dyDescent="0.35">
      <c r="A93" s="22">
        <v>92</v>
      </c>
      <c r="B93" s="22" t="s">
        <v>119</v>
      </c>
      <c r="C93" s="23" t="s">
        <v>124</v>
      </c>
      <c r="D93" s="24">
        <v>3</v>
      </c>
      <c r="E93" s="25">
        <v>7.1228622509669284E-3</v>
      </c>
      <c r="F93" s="23" t="s">
        <v>31</v>
      </c>
      <c r="G93" s="26">
        <v>0</v>
      </c>
      <c r="H93" s="25">
        <v>0</v>
      </c>
      <c r="I93" s="23" t="s">
        <v>24</v>
      </c>
      <c r="J93" s="27">
        <v>0</v>
      </c>
      <c r="K93" s="28">
        <v>0</v>
      </c>
      <c r="L93" s="23" t="s">
        <v>24</v>
      </c>
      <c r="M93" s="26">
        <v>1</v>
      </c>
      <c r="N93" s="25">
        <v>2.2001038449014792E-3</v>
      </c>
      <c r="O93" s="23" t="s">
        <v>24</v>
      </c>
      <c r="P93" s="24">
        <v>0</v>
      </c>
      <c r="Q93" s="25">
        <v>0</v>
      </c>
      <c r="R93" s="29" t="s">
        <v>24</v>
      </c>
      <c r="S93" s="30">
        <v>1</v>
      </c>
      <c r="T93" t="s">
        <v>24</v>
      </c>
      <c r="U93" s="31">
        <v>463708</v>
      </c>
      <c r="V93" s="32">
        <f t="shared" si="6"/>
        <v>2.156529540141641E-3</v>
      </c>
    </row>
    <row r="94" spans="1:22" x14ac:dyDescent="0.35">
      <c r="A94" s="22">
        <v>93</v>
      </c>
      <c r="B94" s="22" t="s">
        <v>119</v>
      </c>
      <c r="C94" s="23" t="s">
        <v>125</v>
      </c>
      <c r="D94" s="24">
        <v>28</v>
      </c>
      <c r="E94" s="25">
        <v>0.1291649944412922</v>
      </c>
      <c r="F94" s="23" t="s">
        <v>31</v>
      </c>
      <c r="G94" s="26">
        <v>0</v>
      </c>
      <c r="H94" s="25">
        <v>0</v>
      </c>
      <c r="I94" s="23" t="s">
        <v>32</v>
      </c>
      <c r="J94" s="27">
        <v>1</v>
      </c>
      <c r="K94" s="28">
        <v>4.5457644839420868E-3</v>
      </c>
      <c r="L94" s="23" t="s">
        <v>24</v>
      </c>
      <c r="M94" s="26">
        <v>0</v>
      </c>
      <c r="N94" s="25">
        <v>0</v>
      </c>
      <c r="O94" s="23" t="s">
        <v>24</v>
      </c>
      <c r="P94" s="24">
        <v>0</v>
      </c>
      <c r="Q94" s="25">
        <v>0</v>
      </c>
      <c r="R94" s="29" t="s">
        <v>24</v>
      </c>
      <c r="S94" s="30">
        <v>0</v>
      </c>
      <c r="T94" t="s">
        <v>24</v>
      </c>
      <c r="U94" s="31">
        <v>214716</v>
      </c>
      <c r="V94" s="32">
        <f t="shared" si="6"/>
        <v>0</v>
      </c>
    </row>
    <row r="95" spans="1:22" x14ac:dyDescent="0.35">
      <c r="A95" s="22">
        <v>94</v>
      </c>
      <c r="B95" s="22" t="s">
        <v>119</v>
      </c>
      <c r="C95" s="23" t="s">
        <v>126</v>
      </c>
      <c r="D95" s="24">
        <v>3</v>
      </c>
      <c r="E95" s="25">
        <v>9.3015468472406951E-3</v>
      </c>
      <c r="F95" s="23" t="s">
        <v>31</v>
      </c>
      <c r="G95" s="26">
        <v>1</v>
      </c>
      <c r="H95" s="25">
        <v>3.0455956119058423E-3</v>
      </c>
      <c r="I95" s="23" t="s">
        <v>32</v>
      </c>
      <c r="J95" s="27">
        <v>4</v>
      </c>
      <c r="K95" s="28">
        <v>1.1978486637998156E-2</v>
      </c>
      <c r="L95" s="23" t="s">
        <v>24</v>
      </c>
      <c r="M95" s="26">
        <v>0</v>
      </c>
      <c r="N95" s="25">
        <v>0</v>
      </c>
      <c r="O95" s="23" t="s">
        <v>24</v>
      </c>
      <c r="P95" s="24">
        <v>0</v>
      </c>
      <c r="Q95" s="25">
        <v>0</v>
      </c>
      <c r="R95" s="29" t="s">
        <v>24</v>
      </c>
      <c r="S95" s="30">
        <v>1</v>
      </c>
      <c r="T95" t="s">
        <v>24</v>
      </c>
      <c r="U95" s="31">
        <v>340635</v>
      </c>
      <c r="V95" s="32">
        <f t="shared" si="6"/>
        <v>2.9356936310126675E-3</v>
      </c>
    </row>
    <row r="96" spans="1:22" x14ac:dyDescent="0.35">
      <c r="A96" s="22">
        <v>95</v>
      </c>
      <c r="B96" s="22" t="s">
        <v>119</v>
      </c>
      <c r="C96" s="23" t="s">
        <v>127</v>
      </c>
      <c r="D96" s="24">
        <v>47</v>
      </c>
      <c r="E96" s="25">
        <v>0.13702504059731255</v>
      </c>
      <c r="F96" s="23" t="s">
        <v>31</v>
      </c>
      <c r="G96" s="26">
        <v>81</v>
      </c>
      <c r="H96" s="25">
        <v>0.23225140497763505</v>
      </c>
      <c r="I96" s="23" t="s">
        <v>32</v>
      </c>
      <c r="J96" s="27">
        <v>7</v>
      </c>
      <c r="K96" s="28">
        <v>1.9746956852899275E-2</v>
      </c>
      <c r="L96" s="23" t="s">
        <v>34</v>
      </c>
      <c r="M96" s="26">
        <v>13</v>
      </c>
      <c r="N96" s="25">
        <v>3.6091761916528083E-2</v>
      </c>
      <c r="O96" s="23" t="s">
        <v>34</v>
      </c>
      <c r="P96" s="24">
        <v>10</v>
      </c>
      <c r="Q96" s="25">
        <v>2.8018738932598122E-2</v>
      </c>
      <c r="R96" s="33" t="str">
        <f>IF(Q96&lt;1,"Endemis Rendah",IF(Q96&lt;5,"Endemis Sedang",IF(Q96&lt;50,"Endemis Tinggi I",IF(Q96&lt;100,"Endemis Tinggi II","Endemis Tinggi III"))))</f>
        <v>Endemis Rendah</v>
      </c>
      <c r="S96" s="34">
        <v>0</v>
      </c>
      <c r="T96" s="33" t="str">
        <f>IF(V96&lt;1,"Endemis Rendah",IF(V96&lt;5,"Endemis Sedang",IF(V96&lt;50,"Endemis Tinggi I",IF(V96&lt;100,"Endemis Tinggi II","Endemis Tinggi III"))))</f>
        <v>Endemis Rendah</v>
      </c>
      <c r="U96" s="31">
        <v>360735</v>
      </c>
      <c r="V96" s="32">
        <f t="shared" si="6"/>
        <v>0</v>
      </c>
    </row>
    <row r="97" spans="1:22" x14ac:dyDescent="0.35">
      <c r="A97" s="22">
        <v>96</v>
      </c>
      <c r="B97" s="22" t="s">
        <v>119</v>
      </c>
      <c r="C97" s="23" t="s">
        <v>128</v>
      </c>
      <c r="D97" s="24">
        <v>26</v>
      </c>
      <c r="E97" s="25">
        <v>7.2304569092577653E-2</v>
      </c>
      <c r="F97" s="23" t="s">
        <v>31</v>
      </c>
      <c r="G97" s="26">
        <v>1</v>
      </c>
      <c r="H97" s="25">
        <v>2.7234450490492457E-3</v>
      </c>
      <c r="I97" s="23" t="s">
        <v>24</v>
      </c>
      <c r="J97" s="27">
        <v>0</v>
      </c>
      <c r="K97" s="28">
        <v>0</v>
      </c>
      <c r="L97" s="23" t="s">
        <v>24</v>
      </c>
      <c r="M97" s="26">
        <v>0</v>
      </c>
      <c r="N97" s="25">
        <v>0</v>
      </c>
      <c r="O97" s="23" t="s">
        <v>24</v>
      </c>
      <c r="P97" s="24">
        <v>0</v>
      </c>
      <c r="Q97" s="25">
        <v>0</v>
      </c>
      <c r="R97" s="29" t="s">
        <v>24</v>
      </c>
      <c r="S97" s="30">
        <v>0</v>
      </c>
      <c r="T97" t="s">
        <v>24</v>
      </c>
      <c r="U97" s="31">
        <v>386343</v>
      </c>
      <c r="V97" s="32">
        <f t="shared" si="6"/>
        <v>0</v>
      </c>
    </row>
    <row r="98" spans="1:22" x14ac:dyDescent="0.35">
      <c r="A98" s="22">
        <v>97</v>
      </c>
      <c r="B98" s="22" t="s">
        <v>119</v>
      </c>
      <c r="C98" s="23" t="s">
        <v>129</v>
      </c>
      <c r="D98" s="24">
        <v>0</v>
      </c>
      <c r="E98" s="25">
        <v>0</v>
      </c>
      <c r="F98" s="23" t="s">
        <v>24</v>
      </c>
      <c r="G98" s="26">
        <v>5</v>
      </c>
      <c r="H98" s="25">
        <v>8.3597641208955648E-3</v>
      </c>
      <c r="I98" s="23" t="s">
        <v>24</v>
      </c>
      <c r="J98" s="27">
        <v>8</v>
      </c>
      <c r="K98" s="28">
        <v>1.3228913112498677E-2</v>
      </c>
      <c r="L98" s="23" t="s">
        <v>24</v>
      </c>
      <c r="M98" s="26">
        <v>2</v>
      </c>
      <c r="N98" s="25">
        <v>3.2714323803105568E-3</v>
      </c>
      <c r="O98" s="23" t="s">
        <v>24</v>
      </c>
      <c r="P98" s="24">
        <v>7</v>
      </c>
      <c r="Q98" s="25">
        <v>1.1618855078020612E-2</v>
      </c>
      <c r="R98" s="29" t="s">
        <v>24</v>
      </c>
      <c r="S98" s="30">
        <v>16</v>
      </c>
      <c r="T98" t="s">
        <v>24</v>
      </c>
      <c r="U98" s="31">
        <v>605849</v>
      </c>
      <c r="V98" s="32">
        <f t="shared" si="6"/>
        <v>2.6409220779435139E-2</v>
      </c>
    </row>
    <row r="99" spans="1:22" x14ac:dyDescent="0.35">
      <c r="A99" s="22">
        <v>98</v>
      </c>
      <c r="B99" s="22" t="s">
        <v>119</v>
      </c>
      <c r="C99" s="23" t="s">
        <v>130</v>
      </c>
      <c r="D99" s="24">
        <v>0</v>
      </c>
      <c r="E99" s="25">
        <v>0</v>
      </c>
      <c r="F99" s="23" t="s">
        <v>24</v>
      </c>
      <c r="G99" s="26">
        <v>0</v>
      </c>
      <c r="H99" s="25">
        <v>0</v>
      </c>
      <c r="I99" s="23" t="s">
        <v>24</v>
      </c>
      <c r="J99" s="27">
        <v>0</v>
      </c>
      <c r="K99" s="28">
        <v>0</v>
      </c>
      <c r="L99" s="23" t="s">
        <v>24</v>
      </c>
      <c r="M99" s="26">
        <v>0</v>
      </c>
      <c r="N99" s="25">
        <v>0</v>
      </c>
      <c r="O99" s="23" t="s">
        <v>24</v>
      </c>
      <c r="P99" s="24">
        <v>0</v>
      </c>
      <c r="Q99" s="25">
        <v>0</v>
      </c>
      <c r="R99" s="29" t="s">
        <v>24</v>
      </c>
      <c r="S99" s="30">
        <v>0</v>
      </c>
      <c r="T99" t="s">
        <v>24</v>
      </c>
      <c r="U99" s="31">
        <v>88724</v>
      </c>
      <c r="V99" s="32">
        <f t="shared" si="6"/>
        <v>0</v>
      </c>
    </row>
    <row r="100" spans="1:22" x14ac:dyDescent="0.35">
      <c r="A100" s="22">
        <v>99</v>
      </c>
      <c r="B100" s="22" t="s">
        <v>131</v>
      </c>
      <c r="C100" s="23" t="s">
        <v>132</v>
      </c>
      <c r="D100" s="24">
        <v>16</v>
      </c>
      <c r="E100" s="25">
        <v>4.4556826662805075E-2</v>
      </c>
      <c r="F100" s="23" t="s">
        <v>31</v>
      </c>
      <c r="G100" s="26">
        <v>15</v>
      </c>
      <c r="H100" s="25">
        <v>4.1252196679473184E-2</v>
      </c>
      <c r="I100" s="23" t="s">
        <v>32</v>
      </c>
      <c r="J100" s="27">
        <v>11</v>
      </c>
      <c r="K100" s="28">
        <v>2.9902273932013102E-2</v>
      </c>
      <c r="L100" s="23" t="s">
        <v>34</v>
      </c>
      <c r="M100" s="26">
        <v>6</v>
      </c>
      <c r="N100" s="25">
        <v>1.6123701034335421E-2</v>
      </c>
      <c r="O100" s="23" t="s">
        <v>34</v>
      </c>
      <c r="P100" s="24">
        <v>0</v>
      </c>
      <c r="Q100" s="25">
        <v>0</v>
      </c>
      <c r="R100" s="33" t="str">
        <f>IF(Q100&lt;1,"Endemis Rendah",IF(Q100&lt;5,"Endemis Sedang",IF(Q100&lt;50,"Endemis Tinggi I",IF(Q100&lt;100,"Endemis Tinggi II","Endemis Tinggi III"))))</f>
        <v>Endemis Rendah</v>
      </c>
      <c r="S100" s="34">
        <v>2</v>
      </c>
      <c r="T100" t="s">
        <v>24</v>
      </c>
      <c r="U100" s="31">
        <v>381741</v>
      </c>
      <c r="V100" s="32">
        <f t="shared" si="6"/>
        <v>5.2391542957135858E-3</v>
      </c>
    </row>
    <row r="101" spans="1:22" x14ac:dyDescent="0.35">
      <c r="A101" s="22">
        <v>100</v>
      </c>
      <c r="B101" s="22" t="s">
        <v>131</v>
      </c>
      <c r="C101" s="23" t="s">
        <v>133</v>
      </c>
      <c r="D101" s="24">
        <v>0</v>
      </c>
      <c r="E101" s="25">
        <v>0</v>
      </c>
      <c r="F101" s="23" t="s">
        <v>24</v>
      </c>
      <c r="G101" s="26">
        <v>0</v>
      </c>
      <c r="H101" s="25">
        <v>0</v>
      </c>
      <c r="I101" s="23" t="s">
        <v>24</v>
      </c>
      <c r="J101" s="27">
        <v>0</v>
      </c>
      <c r="K101" s="28">
        <v>0</v>
      </c>
      <c r="L101" s="23" t="s">
        <v>24</v>
      </c>
      <c r="M101" s="26">
        <v>0</v>
      </c>
      <c r="N101" s="25">
        <v>0</v>
      </c>
      <c r="O101" s="23" t="s">
        <v>24</v>
      </c>
      <c r="P101" s="24">
        <v>0</v>
      </c>
      <c r="Q101" s="25">
        <v>0</v>
      </c>
      <c r="R101" s="29" t="s">
        <v>24</v>
      </c>
      <c r="S101" s="30">
        <v>0</v>
      </c>
      <c r="T101" t="s">
        <v>24</v>
      </c>
      <c r="U101" s="31">
        <v>862963</v>
      </c>
      <c r="V101" s="32">
        <f t="shared" si="6"/>
        <v>0</v>
      </c>
    </row>
    <row r="102" spans="1:22" x14ac:dyDescent="0.35">
      <c r="A102" s="22">
        <v>101</v>
      </c>
      <c r="B102" s="22" t="s">
        <v>131</v>
      </c>
      <c r="C102" s="23" t="s">
        <v>134</v>
      </c>
      <c r="D102" s="24">
        <v>168</v>
      </c>
      <c r="E102" s="25">
        <v>0.27150988586888014</v>
      </c>
      <c r="F102" s="23" t="s">
        <v>31</v>
      </c>
      <c r="G102" s="26">
        <v>148</v>
      </c>
      <c r="H102" s="25">
        <v>0.23573710852508212</v>
      </c>
      <c r="I102" s="23" t="s">
        <v>32</v>
      </c>
      <c r="J102" s="27">
        <v>96</v>
      </c>
      <c r="K102" s="28">
        <v>0.15075021788117429</v>
      </c>
      <c r="L102" s="23" t="s">
        <v>34</v>
      </c>
      <c r="M102" s="26">
        <v>24</v>
      </c>
      <c r="N102" s="25">
        <v>3.717472118959108E-2</v>
      </c>
      <c r="O102" s="23" t="s">
        <v>34</v>
      </c>
      <c r="P102" s="24">
        <v>1</v>
      </c>
      <c r="Q102" s="25">
        <v>1.5267874864497611E-3</v>
      </c>
      <c r="R102" s="33" t="str">
        <f t="shared" ref="R102:R104" si="8">IF(Q102&lt;1,"Endemis Rendah",IF(Q102&lt;5,"Endemis Sedang",IF(Q102&lt;50,"Endemis Tinggi I",IF(Q102&lt;100,"Endemis Tinggi II","Endemis Tinggi III"))))</f>
        <v>Endemis Rendah</v>
      </c>
      <c r="S102" s="34">
        <v>6</v>
      </c>
      <c r="T102" s="33" t="str">
        <f>IF(V102&lt;1,"Endemis Rendah",IF(V102&lt;5,"Endemis Sedang",IF(V102&lt;50,"Endemis Tinggi I",IF(V102&lt;100,"Endemis Tinggi II","Endemis Tinggi III"))))</f>
        <v>Endemis Rendah</v>
      </c>
      <c r="U102" s="31">
        <v>663552</v>
      </c>
      <c r="V102" s="32">
        <f t="shared" si="6"/>
        <v>9.0422453703703706E-3</v>
      </c>
    </row>
    <row r="103" spans="1:22" x14ac:dyDescent="0.35">
      <c r="A103" s="22">
        <v>102</v>
      </c>
      <c r="B103" s="22" t="s">
        <v>131</v>
      </c>
      <c r="C103" s="23" t="s">
        <v>135</v>
      </c>
      <c r="D103" s="24">
        <v>180</v>
      </c>
      <c r="E103" s="25">
        <v>0.4483255042416574</v>
      </c>
      <c r="F103" s="23" t="s">
        <v>31</v>
      </c>
      <c r="G103" s="26">
        <v>98</v>
      </c>
      <c r="H103" s="25">
        <v>0.24166263895601739</v>
      </c>
      <c r="I103" s="23" t="s">
        <v>32</v>
      </c>
      <c r="J103" s="27">
        <v>40</v>
      </c>
      <c r="K103" s="28">
        <v>9.7708252927583533E-2</v>
      </c>
      <c r="L103" s="23" t="s">
        <v>34</v>
      </c>
      <c r="M103" s="26">
        <v>7</v>
      </c>
      <c r="N103" s="25">
        <v>1.6940702700348011E-2</v>
      </c>
      <c r="O103" s="23" t="s">
        <v>34</v>
      </c>
      <c r="P103" s="24">
        <v>1</v>
      </c>
      <c r="Q103" s="25">
        <v>2.4012140538256141E-3</v>
      </c>
      <c r="R103" s="33" t="str">
        <f t="shared" si="8"/>
        <v>Endemis Rendah</v>
      </c>
      <c r="S103" s="34">
        <v>0</v>
      </c>
      <c r="T103" s="33" t="str">
        <f>IF(V103&lt;1,"Endemis Rendah",IF(V103&lt;5,"Endemis Sedang",IF(V103&lt;50,"Endemis Tinggi I",IF(V103&lt;100,"Endemis Tinggi II","Endemis Tinggi III"))))</f>
        <v>Endemis Rendah</v>
      </c>
      <c r="U103" s="31">
        <v>419863</v>
      </c>
      <c r="V103" s="32">
        <f t="shared" si="6"/>
        <v>0</v>
      </c>
    </row>
    <row r="104" spans="1:22" x14ac:dyDescent="0.35">
      <c r="A104" s="22">
        <v>103</v>
      </c>
      <c r="B104" s="22" t="s">
        <v>131</v>
      </c>
      <c r="C104" s="23" t="s">
        <v>136</v>
      </c>
      <c r="D104" s="24">
        <v>23</v>
      </c>
      <c r="E104" s="25">
        <v>5.8318795894356769E-2</v>
      </c>
      <c r="F104" s="23" t="s">
        <v>31</v>
      </c>
      <c r="G104" s="26">
        <v>12</v>
      </c>
      <c r="H104" s="25">
        <v>3.0069535801541064E-2</v>
      </c>
      <c r="I104" s="23" t="s">
        <v>32</v>
      </c>
      <c r="J104" s="27">
        <v>9</v>
      </c>
      <c r="K104" s="28">
        <v>2.2287212835453506E-2</v>
      </c>
      <c r="L104" s="23" t="s">
        <v>34</v>
      </c>
      <c r="M104" s="26">
        <v>0</v>
      </c>
      <c r="N104" s="25">
        <v>0</v>
      </c>
      <c r="O104" s="23" t="s">
        <v>34</v>
      </c>
      <c r="P104" s="24">
        <v>0</v>
      </c>
      <c r="Q104" s="25">
        <v>0</v>
      </c>
      <c r="R104" s="33" t="str">
        <f t="shared" si="8"/>
        <v>Endemis Rendah</v>
      </c>
      <c r="S104" s="34">
        <v>2</v>
      </c>
      <c r="T104" t="s">
        <v>24</v>
      </c>
      <c r="U104" s="31">
        <v>419433</v>
      </c>
      <c r="V104" s="32">
        <f t="shared" si="6"/>
        <v>4.7683420236366717E-3</v>
      </c>
    </row>
    <row r="105" spans="1:22" x14ac:dyDescent="0.35">
      <c r="A105" s="22">
        <v>104</v>
      </c>
      <c r="B105" s="22" t="s">
        <v>131</v>
      </c>
      <c r="C105" s="23" t="s">
        <v>137</v>
      </c>
      <c r="D105" s="24">
        <v>125</v>
      </c>
      <c r="E105" s="25">
        <v>0.19847854288168615</v>
      </c>
      <c r="F105" s="23" t="s">
        <v>31</v>
      </c>
      <c r="G105" s="26">
        <v>10</v>
      </c>
      <c r="H105" s="25">
        <v>1.5658641612840085E-2</v>
      </c>
      <c r="I105" s="23" t="s">
        <v>32</v>
      </c>
      <c r="J105" s="27">
        <v>8</v>
      </c>
      <c r="K105" s="28">
        <v>1.2363327280454351E-2</v>
      </c>
      <c r="L105" s="23" t="s">
        <v>34</v>
      </c>
      <c r="M105" s="26">
        <v>0</v>
      </c>
      <c r="N105" s="25">
        <v>0</v>
      </c>
      <c r="O105" s="23" t="s">
        <v>34</v>
      </c>
      <c r="P105" s="24">
        <v>0</v>
      </c>
      <c r="Q105" s="25">
        <v>0</v>
      </c>
      <c r="R105" s="29" t="s">
        <v>24</v>
      </c>
      <c r="S105" s="30">
        <v>3</v>
      </c>
      <c r="T105" t="s">
        <v>24</v>
      </c>
      <c r="U105" s="31">
        <v>675437</v>
      </c>
      <c r="V105" s="32">
        <f t="shared" si="6"/>
        <v>4.4415689398122999E-3</v>
      </c>
    </row>
    <row r="106" spans="1:22" x14ac:dyDescent="0.35">
      <c r="A106" s="22">
        <v>105</v>
      </c>
      <c r="B106" s="22" t="s">
        <v>131</v>
      </c>
      <c r="C106" s="23" t="s">
        <v>138</v>
      </c>
      <c r="D106" s="24">
        <v>3</v>
      </c>
      <c r="E106" s="25">
        <v>3.5987404408457041E-3</v>
      </c>
      <c r="F106" s="23" t="s">
        <v>24</v>
      </c>
      <c r="G106" s="26">
        <v>1</v>
      </c>
      <c r="H106" s="25">
        <v>1.184588503568573E-3</v>
      </c>
      <c r="I106" s="23" t="s">
        <v>24</v>
      </c>
      <c r="J106" s="27">
        <v>0</v>
      </c>
      <c r="K106" s="28">
        <v>0</v>
      </c>
      <c r="L106" s="23" t="s">
        <v>24</v>
      </c>
      <c r="M106" s="26">
        <v>1</v>
      </c>
      <c r="N106" s="25">
        <v>1.156724618570057E-3</v>
      </c>
      <c r="O106" s="23" t="s">
        <v>24</v>
      </c>
      <c r="P106" s="24">
        <v>0</v>
      </c>
      <c r="Q106" s="25">
        <v>0</v>
      </c>
      <c r="R106" s="29" t="s">
        <v>24</v>
      </c>
      <c r="S106" s="30">
        <v>0</v>
      </c>
      <c r="T106" t="s">
        <v>24</v>
      </c>
      <c r="U106" s="31">
        <v>888470</v>
      </c>
      <c r="V106" s="32">
        <f t="shared" si="6"/>
        <v>0</v>
      </c>
    </row>
    <row r="107" spans="1:22" x14ac:dyDescent="0.35">
      <c r="A107" s="22">
        <v>106</v>
      </c>
      <c r="B107" s="22" t="s">
        <v>131</v>
      </c>
      <c r="C107" s="23" t="s">
        <v>139</v>
      </c>
      <c r="D107" s="24">
        <v>168</v>
      </c>
      <c r="E107" s="25">
        <v>0.47602046888016186</v>
      </c>
      <c r="F107" s="23" t="s">
        <v>31</v>
      </c>
      <c r="G107" s="26">
        <v>218</v>
      </c>
      <c r="H107" s="25">
        <v>0.6104647092591815</v>
      </c>
      <c r="I107" s="23" t="s">
        <v>32</v>
      </c>
      <c r="J107" s="27">
        <v>333</v>
      </c>
      <c r="K107" s="28">
        <v>0.92222052979215419</v>
      </c>
      <c r="L107" s="23" t="s">
        <v>34</v>
      </c>
      <c r="M107" s="26">
        <v>13</v>
      </c>
      <c r="N107" s="25">
        <v>3.561819486988399E-2</v>
      </c>
      <c r="O107" s="23" t="s">
        <v>34</v>
      </c>
      <c r="P107" s="24">
        <v>0</v>
      </c>
      <c r="Q107" s="25">
        <v>0</v>
      </c>
      <c r="R107" s="33" t="str">
        <f t="shared" ref="R107:R108" si="9">IF(Q107&lt;1,"Endemis Rendah",IF(Q107&lt;5,"Endemis Sedang",IF(Q107&lt;50,"Endemis Tinggi I",IF(Q107&lt;100,"Endemis Tinggi II","Endemis Tinggi III"))))</f>
        <v>Endemis Rendah</v>
      </c>
      <c r="S107" s="34">
        <v>0</v>
      </c>
      <c r="T107" s="33" t="str">
        <f>IF(V107&lt;1,"Endemis Rendah",IF(V107&lt;5,"Endemis Sedang",IF(V107&lt;50,"Endemis Tinggi I",IF(V107&lt;100,"Endemis Tinggi II","Endemis Tinggi III"))))</f>
        <v>Endemis Rendah</v>
      </c>
      <c r="U107" s="31">
        <v>376006</v>
      </c>
      <c r="V107" s="32">
        <f t="shared" si="6"/>
        <v>0</v>
      </c>
    </row>
    <row r="108" spans="1:22" x14ac:dyDescent="0.35">
      <c r="A108" s="22">
        <v>107</v>
      </c>
      <c r="B108" s="22" t="s">
        <v>131</v>
      </c>
      <c r="C108" s="23" t="s">
        <v>140</v>
      </c>
      <c r="D108" s="24">
        <v>128</v>
      </c>
      <c r="E108" s="25">
        <v>0.19292187719015313</v>
      </c>
      <c r="F108" s="23" t="s">
        <v>31</v>
      </c>
      <c r="G108" s="26">
        <v>63</v>
      </c>
      <c r="H108" s="25">
        <v>9.3991692924663417E-2</v>
      </c>
      <c r="I108" s="23" t="s">
        <v>32</v>
      </c>
      <c r="J108" s="27">
        <v>85</v>
      </c>
      <c r="K108" s="28">
        <v>0.12559157324869938</v>
      </c>
      <c r="L108" s="23" t="s">
        <v>34</v>
      </c>
      <c r="M108" s="26">
        <v>4</v>
      </c>
      <c r="N108" s="25">
        <v>5.8536699583804069E-3</v>
      </c>
      <c r="O108" s="23" t="s">
        <v>34</v>
      </c>
      <c r="P108" s="24">
        <v>12</v>
      </c>
      <c r="Q108" s="25">
        <v>1.7408359494229128E-2</v>
      </c>
      <c r="R108" s="33" t="str">
        <f t="shared" si="9"/>
        <v>Endemis Rendah</v>
      </c>
      <c r="S108" s="34">
        <v>0</v>
      </c>
      <c r="T108" t="s">
        <v>24</v>
      </c>
      <c r="U108" s="31">
        <v>695212</v>
      </c>
      <c r="V108" s="32">
        <f t="shared" si="6"/>
        <v>0</v>
      </c>
    </row>
    <row r="109" spans="1:22" x14ac:dyDescent="0.35">
      <c r="A109" s="22">
        <v>108</v>
      </c>
      <c r="B109" s="22" t="s">
        <v>131</v>
      </c>
      <c r="C109" s="23" t="s">
        <v>141</v>
      </c>
      <c r="D109" s="24">
        <v>1</v>
      </c>
      <c r="E109" s="25">
        <v>2.3822399249117977E-3</v>
      </c>
      <c r="F109" s="23" t="s">
        <v>24</v>
      </c>
      <c r="G109" s="26">
        <v>5</v>
      </c>
      <c r="H109" s="25">
        <v>1.176382013589565E-2</v>
      </c>
      <c r="I109" s="23" t="s">
        <v>24</v>
      </c>
      <c r="J109" s="27">
        <v>0</v>
      </c>
      <c r="K109" s="28">
        <v>0</v>
      </c>
      <c r="L109" s="23" t="s">
        <v>24</v>
      </c>
      <c r="M109" s="26">
        <v>1</v>
      </c>
      <c r="N109" s="25">
        <v>2.2983644838333039E-3</v>
      </c>
      <c r="O109" s="23" t="s">
        <v>24</v>
      </c>
      <c r="P109" s="24">
        <v>6</v>
      </c>
      <c r="Q109" s="25">
        <v>1.3670758020747653E-2</v>
      </c>
      <c r="R109" s="29" t="s">
        <v>24</v>
      </c>
      <c r="S109" s="30">
        <v>2</v>
      </c>
      <c r="T109" t="s">
        <v>24</v>
      </c>
      <c r="U109" s="31">
        <v>443415</v>
      </c>
      <c r="V109" s="32">
        <f t="shared" si="6"/>
        <v>4.5104473236133192E-3</v>
      </c>
    </row>
    <row r="110" spans="1:22" x14ac:dyDescent="0.35">
      <c r="A110" s="22">
        <v>109</v>
      </c>
      <c r="B110" s="22" t="s">
        <v>131</v>
      </c>
      <c r="C110" s="23" t="s">
        <v>142</v>
      </c>
      <c r="D110" s="24">
        <v>4</v>
      </c>
      <c r="E110" s="25">
        <v>1.6372507285765742E-2</v>
      </c>
      <c r="F110" s="23" t="s">
        <v>24</v>
      </c>
      <c r="G110" s="26">
        <v>26</v>
      </c>
      <c r="H110" s="25">
        <v>0.10514184038659846</v>
      </c>
      <c r="I110" s="23" t="s">
        <v>24</v>
      </c>
      <c r="J110" s="27">
        <v>1</v>
      </c>
      <c r="K110" s="28">
        <v>3.9966587932488444E-3</v>
      </c>
      <c r="L110" s="23" t="s">
        <v>24</v>
      </c>
      <c r="M110" s="26">
        <v>1</v>
      </c>
      <c r="N110" s="25">
        <v>3.9483243311538583E-3</v>
      </c>
      <c r="O110" s="23" t="s">
        <v>24</v>
      </c>
      <c r="P110" s="24">
        <v>0</v>
      </c>
      <c r="Q110" s="25">
        <v>0</v>
      </c>
      <c r="R110" s="29" t="s">
        <v>24</v>
      </c>
      <c r="S110" s="30">
        <v>0</v>
      </c>
      <c r="T110" t="s">
        <v>24</v>
      </c>
      <c r="U110" s="31">
        <v>258868</v>
      </c>
      <c r="V110" s="32">
        <f t="shared" si="6"/>
        <v>0</v>
      </c>
    </row>
    <row r="111" spans="1:22" x14ac:dyDescent="0.35">
      <c r="A111" s="22">
        <v>110</v>
      </c>
      <c r="B111" s="22" t="s">
        <v>131</v>
      </c>
      <c r="C111" s="23" t="s">
        <v>143</v>
      </c>
      <c r="D111" s="24">
        <v>4</v>
      </c>
      <c r="E111" s="25">
        <v>2.1660141549025024E-2</v>
      </c>
      <c r="F111" s="23" t="s">
        <v>24</v>
      </c>
      <c r="G111" s="26">
        <v>5</v>
      </c>
      <c r="H111" s="25">
        <v>2.6697849755180719E-2</v>
      </c>
      <c r="I111" s="23" t="s">
        <v>24</v>
      </c>
      <c r="J111" s="27">
        <v>1</v>
      </c>
      <c r="K111" s="28">
        <v>5.2697034210914609E-3</v>
      </c>
      <c r="L111" s="23" t="s">
        <v>24</v>
      </c>
      <c r="M111" s="26">
        <v>1</v>
      </c>
      <c r="N111" s="25">
        <v>5.2029407020848187E-3</v>
      </c>
      <c r="O111" s="23" t="s">
        <v>24</v>
      </c>
      <c r="P111" s="24">
        <v>0</v>
      </c>
      <c r="Q111" s="25">
        <v>0</v>
      </c>
      <c r="R111" s="29" t="s">
        <v>24</v>
      </c>
      <c r="S111" s="30">
        <v>0</v>
      </c>
      <c r="T111" t="s">
        <v>24</v>
      </c>
      <c r="U111" s="31">
        <v>197356</v>
      </c>
      <c r="V111" s="32">
        <f t="shared" si="6"/>
        <v>0</v>
      </c>
    </row>
    <row r="112" spans="1:22" x14ac:dyDescent="0.35">
      <c r="A112" s="22">
        <v>111</v>
      </c>
      <c r="B112" s="22" t="s">
        <v>131</v>
      </c>
      <c r="C112" s="23" t="s">
        <v>144</v>
      </c>
      <c r="D112" s="24">
        <v>8</v>
      </c>
      <c r="E112" s="25">
        <v>4.2635968769152877E-2</v>
      </c>
      <c r="F112" s="23" t="s">
        <v>31</v>
      </c>
      <c r="G112" s="26">
        <v>2</v>
      </c>
      <c r="H112" s="25">
        <v>1.0532136180520815E-2</v>
      </c>
      <c r="I112" s="23" t="s">
        <v>32</v>
      </c>
      <c r="J112" s="27">
        <v>0</v>
      </c>
      <c r="K112" s="28">
        <v>0</v>
      </c>
      <c r="L112" s="23" t="s">
        <v>34</v>
      </c>
      <c r="M112" s="26">
        <v>0</v>
      </c>
      <c r="N112" s="25">
        <v>0</v>
      </c>
      <c r="O112" s="23" t="s">
        <v>34</v>
      </c>
      <c r="P112" s="24">
        <v>0</v>
      </c>
      <c r="Q112" s="25">
        <v>0</v>
      </c>
      <c r="R112" s="29" t="s">
        <v>24</v>
      </c>
      <c r="S112" s="30">
        <v>0</v>
      </c>
      <c r="T112" t="s">
        <v>24</v>
      </c>
      <c r="U112" s="31">
        <v>199229</v>
      </c>
      <c r="V112" s="32">
        <f t="shared" si="6"/>
        <v>0</v>
      </c>
    </row>
    <row r="113" spans="1:22" x14ac:dyDescent="0.35">
      <c r="A113" s="22">
        <v>112</v>
      </c>
      <c r="B113" s="22" t="s">
        <v>131</v>
      </c>
      <c r="C113" s="23" t="s">
        <v>145</v>
      </c>
      <c r="D113" s="24">
        <v>11</v>
      </c>
      <c r="E113" s="25">
        <v>6.7771590026239927E-3</v>
      </c>
      <c r="F113" s="23" t="s">
        <v>24</v>
      </c>
      <c r="G113" s="26">
        <v>20</v>
      </c>
      <c r="H113" s="25">
        <v>1.2169240055297027E-2</v>
      </c>
      <c r="I113" s="23" t="s">
        <v>24</v>
      </c>
      <c r="J113" s="27">
        <v>10</v>
      </c>
      <c r="K113" s="28">
        <v>6.0136160294137981E-3</v>
      </c>
      <c r="L113" s="23" t="s">
        <v>24</v>
      </c>
      <c r="M113" s="26">
        <v>7</v>
      </c>
      <c r="N113" s="25">
        <v>4.1632617133368303E-3</v>
      </c>
      <c r="O113" s="23" t="s">
        <v>24</v>
      </c>
      <c r="P113" s="24">
        <v>5</v>
      </c>
      <c r="Q113" s="25">
        <v>2.9104523657903099E-3</v>
      </c>
      <c r="R113" s="29" t="s">
        <v>24</v>
      </c>
      <c r="S113" s="30">
        <v>19</v>
      </c>
      <c r="T113" t="s">
        <v>24</v>
      </c>
      <c r="U113" s="31">
        <v>1739429</v>
      </c>
      <c r="V113" s="32">
        <f t="shared" si="6"/>
        <v>1.0923124772554671E-2</v>
      </c>
    </row>
    <row r="114" spans="1:22" x14ac:dyDescent="0.35">
      <c r="A114" s="22">
        <v>113</v>
      </c>
      <c r="B114" s="22" t="s">
        <v>131</v>
      </c>
      <c r="C114" s="23" t="s">
        <v>146</v>
      </c>
      <c r="D114" s="24">
        <v>0</v>
      </c>
      <c r="E114" s="25">
        <v>0</v>
      </c>
      <c r="F114" s="23" t="s">
        <v>24</v>
      </c>
      <c r="G114" s="26">
        <v>4</v>
      </c>
      <c r="H114" s="25">
        <v>2.1689033482445438E-2</v>
      </c>
      <c r="I114" s="23" t="s">
        <v>24</v>
      </c>
      <c r="J114" s="27">
        <v>0</v>
      </c>
      <c r="K114" s="28">
        <v>0</v>
      </c>
      <c r="L114" s="23" t="s">
        <v>24</v>
      </c>
      <c r="M114" s="26">
        <v>0</v>
      </c>
      <c r="N114" s="25">
        <v>0</v>
      </c>
      <c r="O114" s="23" t="s">
        <v>24</v>
      </c>
      <c r="P114" s="24">
        <v>0</v>
      </c>
      <c r="Q114" s="25">
        <v>0</v>
      </c>
      <c r="R114" s="29" t="s">
        <v>24</v>
      </c>
      <c r="S114" s="30">
        <v>0</v>
      </c>
      <c r="T114" t="s">
        <v>24</v>
      </c>
      <c r="U114" s="31">
        <v>196812</v>
      </c>
      <c r="V114" s="32">
        <f t="shared" si="6"/>
        <v>0</v>
      </c>
    </row>
    <row r="115" spans="1:22" x14ac:dyDescent="0.35">
      <c r="A115" s="22">
        <v>114</v>
      </c>
      <c r="B115" s="22" t="s">
        <v>131</v>
      </c>
      <c r="C115" s="23" t="s">
        <v>147</v>
      </c>
      <c r="D115" s="24">
        <v>0</v>
      </c>
      <c r="E115" s="25">
        <v>0</v>
      </c>
      <c r="F115" s="23" t="s">
        <v>24</v>
      </c>
      <c r="G115" s="26">
        <v>0</v>
      </c>
      <c r="H115" s="25">
        <v>0</v>
      </c>
      <c r="I115" s="23" t="s">
        <v>24</v>
      </c>
      <c r="J115" s="27">
        <v>0</v>
      </c>
      <c r="K115" s="28">
        <v>0</v>
      </c>
      <c r="L115" s="23" t="s">
        <v>24</v>
      </c>
      <c r="M115" s="26">
        <v>0</v>
      </c>
      <c r="N115" s="25">
        <v>0</v>
      </c>
      <c r="O115" s="23" t="s">
        <v>24</v>
      </c>
      <c r="P115" s="24">
        <v>0</v>
      </c>
      <c r="Q115" s="25">
        <v>0</v>
      </c>
      <c r="R115" s="29" t="s">
        <v>24</v>
      </c>
      <c r="S115" s="30">
        <v>0</v>
      </c>
      <c r="T115" t="s">
        <v>24</v>
      </c>
      <c r="U115" s="31">
        <v>142627</v>
      </c>
      <c r="V115" s="32">
        <f t="shared" si="6"/>
        <v>0</v>
      </c>
    </row>
    <row r="116" spans="1:22" x14ac:dyDescent="0.35">
      <c r="A116" s="22">
        <v>115</v>
      </c>
      <c r="B116" s="22" t="s">
        <v>131</v>
      </c>
      <c r="C116" s="23" t="s">
        <v>148</v>
      </c>
      <c r="D116" s="24">
        <v>72</v>
      </c>
      <c r="E116" s="25">
        <v>0.31858125149334959</v>
      </c>
      <c r="F116" s="23" t="s">
        <v>31</v>
      </c>
      <c r="G116" s="26">
        <v>19</v>
      </c>
      <c r="H116" s="25">
        <v>8.2888353750043636E-2</v>
      </c>
      <c r="I116" s="23" t="s">
        <v>32</v>
      </c>
      <c r="J116" s="27">
        <v>8</v>
      </c>
      <c r="K116" s="28">
        <v>3.4448755323409221E-2</v>
      </c>
      <c r="L116" s="23" t="s">
        <v>34</v>
      </c>
      <c r="M116" s="26">
        <v>4</v>
      </c>
      <c r="N116" s="25">
        <v>1.7007598144471042E-2</v>
      </c>
      <c r="O116" s="23" t="s">
        <v>24</v>
      </c>
      <c r="P116" s="24">
        <v>0</v>
      </c>
      <c r="Q116" s="25">
        <v>0</v>
      </c>
      <c r="R116" s="29" t="s">
        <v>24</v>
      </c>
      <c r="S116" s="30">
        <v>2</v>
      </c>
      <c r="T116" t="s">
        <v>24</v>
      </c>
      <c r="U116" s="31">
        <v>242800</v>
      </c>
      <c r="V116" s="32">
        <f t="shared" si="6"/>
        <v>8.2372322899505763E-3</v>
      </c>
    </row>
    <row r="117" spans="1:22" x14ac:dyDescent="0.35">
      <c r="A117" s="22">
        <v>116</v>
      </c>
      <c r="B117" s="22" t="s">
        <v>149</v>
      </c>
      <c r="C117" s="23" t="s">
        <v>150</v>
      </c>
      <c r="D117" s="24">
        <v>255</v>
      </c>
      <c r="E117" s="25">
        <v>1.6406415873689899</v>
      </c>
      <c r="F117" s="23" t="s">
        <v>43</v>
      </c>
      <c r="G117" s="26">
        <v>53</v>
      </c>
      <c r="H117" s="25">
        <v>0.33773019817753136</v>
      </c>
      <c r="I117" s="23" t="s">
        <v>32</v>
      </c>
      <c r="J117" s="27">
        <v>4</v>
      </c>
      <c r="K117" s="28">
        <v>2.5251090531472328E-2</v>
      </c>
      <c r="L117" s="23" t="s">
        <v>34</v>
      </c>
      <c r="M117" s="26">
        <v>0</v>
      </c>
      <c r="N117" s="25">
        <v>0</v>
      </c>
      <c r="O117" s="23" t="s">
        <v>34</v>
      </c>
      <c r="P117" s="24">
        <v>0</v>
      </c>
      <c r="Q117" s="25">
        <v>0</v>
      </c>
      <c r="R117" s="33" t="str">
        <f>IF(Q117&lt;1,"Endemis Rendah",IF(Q117&lt;5,"Endemis Sedang",IF(Q117&lt;50,"Endemis Tinggi I",IF(Q117&lt;100,"Endemis Tinggi II","Endemis Tinggi III"))))</f>
        <v>Endemis Rendah</v>
      </c>
      <c r="S117" s="34">
        <v>2</v>
      </c>
      <c r="T117" s="33" t="str">
        <f>IF(V117&lt;1,"Endemis Rendah",IF(V117&lt;5,"Endemis Sedang",IF(V117&lt;50,"Endemis Tinggi I",IF(V117&lt;100,"Endemis Tinggi II","Endemis Tinggi III"))))</f>
        <v>Endemis Rendah</v>
      </c>
      <c r="U117" s="31">
        <v>179186</v>
      </c>
      <c r="V117" s="32">
        <f t="shared" si="6"/>
        <v>1.1161586284642774E-2</v>
      </c>
    </row>
    <row r="118" spans="1:22" x14ac:dyDescent="0.35">
      <c r="A118" s="22">
        <v>117</v>
      </c>
      <c r="B118" s="22" t="s">
        <v>149</v>
      </c>
      <c r="C118" s="23" t="s">
        <v>151</v>
      </c>
      <c r="D118" s="24">
        <v>142</v>
      </c>
      <c r="E118" s="25">
        <v>0.548764699744554</v>
      </c>
      <c r="F118" s="23" t="s">
        <v>24</v>
      </c>
      <c r="G118" s="26">
        <v>71</v>
      </c>
      <c r="H118" s="25">
        <v>0.27313470157148623</v>
      </c>
      <c r="I118" s="23" t="s">
        <v>24</v>
      </c>
      <c r="J118" s="27">
        <v>45</v>
      </c>
      <c r="K118" s="28">
        <v>0.17248053844591202</v>
      </c>
      <c r="L118" s="23" t="s">
        <v>24</v>
      </c>
      <c r="M118" s="26">
        <v>90</v>
      </c>
      <c r="N118" s="25">
        <v>0.34377124697290318</v>
      </c>
      <c r="O118" s="23" t="s">
        <v>24</v>
      </c>
      <c r="P118" s="24">
        <v>2</v>
      </c>
      <c r="Q118" s="25">
        <v>7.3012685954184538E-3</v>
      </c>
      <c r="R118" s="29" t="s">
        <v>24</v>
      </c>
      <c r="S118" s="30">
        <v>4</v>
      </c>
      <c r="T118" t="s">
        <v>24</v>
      </c>
      <c r="U118" s="31">
        <v>276578</v>
      </c>
      <c r="V118" s="32">
        <f t="shared" si="6"/>
        <v>1.4462466284375473E-2</v>
      </c>
    </row>
    <row r="119" spans="1:22" x14ac:dyDescent="0.35">
      <c r="A119" s="22">
        <v>118</v>
      </c>
      <c r="B119" s="22" t="s">
        <v>149</v>
      </c>
      <c r="C119" s="23" t="s">
        <v>152</v>
      </c>
      <c r="D119" s="24">
        <v>241</v>
      </c>
      <c r="E119" s="25">
        <v>0.80667565948245556</v>
      </c>
      <c r="F119" s="23" t="s">
        <v>31</v>
      </c>
      <c r="G119" s="26">
        <v>46</v>
      </c>
      <c r="H119" s="25">
        <v>0.15112390188773467</v>
      </c>
      <c r="I119" s="23" t="s">
        <v>32</v>
      </c>
      <c r="J119" s="27">
        <v>4</v>
      </c>
      <c r="K119" s="28">
        <v>1.2903100937732861E-2</v>
      </c>
      <c r="L119" s="23" t="s">
        <v>34</v>
      </c>
      <c r="M119" s="26">
        <v>0</v>
      </c>
      <c r="N119" s="25">
        <v>0</v>
      </c>
      <c r="O119" s="23" t="s">
        <v>34</v>
      </c>
      <c r="P119" s="24">
        <v>0</v>
      </c>
      <c r="Q119" s="25">
        <v>0</v>
      </c>
      <c r="R119" s="33" t="str">
        <f>IF(Q119&lt;1,"Endemis Rendah",IF(Q119&lt;5,"Endemis Sedang",IF(Q119&lt;50,"Endemis Tinggi I",IF(Q119&lt;100,"Endemis Tinggi II","Endemis Tinggi III"))))</f>
        <v>Endemis Rendah</v>
      </c>
      <c r="S119" s="34">
        <v>1</v>
      </c>
      <c r="T119" s="33" t="str">
        <f>IF(V119&lt;1,"Endemis Rendah",IF(V119&lt;5,"Endemis Sedang",IF(V119&lt;50,"Endemis Tinggi I",IF(V119&lt;100,"Endemis Tinggi II","Endemis Tinggi III"))))</f>
        <v>Endemis Rendah</v>
      </c>
      <c r="U119" s="31">
        <v>310069</v>
      </c>
      <c r="V119" s="32">
        <f t="shared" si="6"/>
        <v>3.2250886093095408E-3</v>
      </c>
    </row>
    <row r="120" spans="1:22" x14ac:dyDescent="0.35">
      <c r="A120" s="22">
        <v>119</v>
      </c>
      <c r="B120" s="22" t="s">
        <v>149</v>
      </c>
      <c r="C120" s="23" t="s">
        <v>153</v>
      </c>
      <c r="D120" s="24">
        <v>99</v>
      </c>
      <c r="E120" s="25">
        <v>0.83483716458941193</v>
      </c>
      <c r="F120" s="23" t="s">
        <v>31</v>
      </c>
      <c r="G120" s="26">
        <v>14</v>
      </c>
      <c r="H120" s="25">
        <v>0.11671432501604823</v>
      </c>
      <c r="I120" s="23" t="s">
        <v>32</v>
      </c>
      <c r="J120" s="27">
        <v>0</v>
      </c>
      <c r="K120" s="28">
        <v>0</v>
      </c>
      <c r="L120" s="23" t="s">
        <v>34</v>
      </c>
      <c r="M120" s="26">
        <v>0</v>
      </c>
      <c r="N120" s="25">
        <v>0</v>
      </c>
      <c r="O120" s="23" t="s">
        <v>34</v>
      </c>
      <c r="P120" s="24">
        <v>0</v>
      </c>
      <c r="Q120" s="25">
        <v>0</v>
      </c>
      <c r="R120" s="29" t="s">
        <v>24</v>
      </c>
      <c r="S120" s="30">
        <v>0</v>
      </c>
      <c r="T120" t="s">
        <v>24</v>
      </c>
      <c r="U120" s="31">
        <v>125000</v>
      </c>
      <c r="V120" s="32">
        <f t="shared" si="6"/>
        <v>0</v>
      </c>
    </row>
    <row r="121" spans="1:22" x14ac:dyDescent="0.35">
      <c r="A121" s="22">
        <v>120</v>
      </c>
      <c r="B121" s="22" t="s">
        <v>149</v>
      </c>
      <c r="C121" s="23" t="s">
        <v>154</v>
      </c>
      <c r="D121" s="24">
        <v>135</v>
      </c>
      <c r="E121" s="25">
        <v>0.71099781960668651</v>
      </c>
      <c r="F121" s="23" t="s">
        <v>31</v>
      </c>
      <c r="G121" s="26">
        <v>36</v>
      </c>
      <c r="H121" s="25">
        <v>0.18759086432490737</v>
      </c>
      <c r="I121" s="23" t="s">
        <v>32</v>
      </c>
      <c r="J121" s="27">
        <v>0</v>
      </c>
      <c r="K121" s="28">
        <v>0</v>
      </c>
      <c r="L121" s="23" t="s">
        <v>34</v>
      </c>
      <c r="M121" s="26">
        <v>0</v>
      </c>
      <c r="N121" s="25">
        <v>0</v>
      </c>
      <c r="O121" s="23" t="s">
        <v>34</v>
      </c>
      <c r="P121" s="24">
        <v>0</v>
      </c>
      <c r="Q121" s="25">
        <v>0</v>
      </c>
      <c r="R121" s="29" t="s">
        <v>24</v>
      </c>
      <c r="S121" s="30">
        <v>0</v>
      </c>
      <c r="T121" t="s">
        <v>24</v>
      </c>
      <c r="U121" s="31">
        <v>200390</v>
      </c>
      <c r="V121" s="32">
        <f t="shared" si="6"/>
        <v>0</v>
      </c>
    </row>
    <row r="122" spans="1:22" x14ac:dyDescent="0.35">
      <c r="A122" s="22">
        <v>121</v>
      </c>
      <c r="B122" s="22" t="s">
        <v>149</v>
      </c>
      <c r="C122" s="23" t="s">
        <v>155</v>
      </c>
      <c r="D122" s="24">
        <v>96</v>
      </c>
      <c r="E122" s="25">
        <v>0.51752300551485453</v>
      </c>
      <c r="F122" s="23" t="s">
        <v>31</v>
      </c>
      <c r="G122" s="26">
        <v>3</v>
      </c>
      <c r="H122" s="25">
        <v>1.5817112006242487E-2</v>
      </c>
      <c r="I122" s="23" t="s">
        <v>32</v>
      </c>
      <c r="J122" s="27">
        <v>2</v>
      </c>
      <c r="K122" s="28">
        <v>1.0315605964483368E-2</v>
      </c>
      <c r="L122" s="23" t="s">
        <v>34</v>
      </c>
      <c r="M122" s="26">
        <v>2</v>
      </c>
      <c r="N122" s="25">
        <v>1.0094739126704118E-2</v>
      </c>
      <c r="O122" s="23" t="s">
        <v>34</v>
      </c>
      <c r="P122" s="24">
        <v>0</v>
      </c>
      <c r="Q122" s="25">
        <v>0</v>
      </c>
      <c r="R122" s="29" t="s">
        <v>24</v>
      </c>
      <c r="S122" s="30">
        <v>0</v>
      </c>
      <c r="T122" t="s">
        <v>24</v>
      </c>
      <c r="U122" s="31">
        <v>191000</v>
      </c>
      <c r="V122" s="32">
        <f t="shared" si="6"/>
        <v>0</v>
      </c>
    </row>
    <row r="123" spans="1:22" x14ac:dyDescent="0.35">
      <c r="A123" s="22">
        <v>122</v>
      </c>
      <c r="B123" s="22" t="s">
        <v>149</v>
      </c>
      <c r="C123" s="23" t="s">
        <v>156</v>
      </c>
      <c r="D123" s="24">
        <v>0</v>
      </c>
      <c r="E123" s="25">
        <v>0</v>
      </c>
      <c r="F123" s="23" t="s">
        <v>24</v>
      </c>
      <c r="G123" s="26">
        <v>1</v>
      </c>
      <c r="H123" s="25">
        <v>8.711636132382022E-3</v>
      </c>
      <c r="I123" s="23" t="s">
        <v>24</v>
      </c>
      <c r="J123" s="27">
        <v>1</v>
      </c>
      <c r="K123" s="28">
        <v>8.5755938598747958E-3</v>
      </c>
      <c r="L123" s="23" t="s">
        <v>24</v>
      </c>
      <c r="M123" s="26">
        <v>0</v>
      </c>
      <c r="N123" s="25">
        <v>0</v>
      </c>
      <c r="O123" s="23" t="s">
        <v>24</v>
      </c>
      <c r="P123" s="24">
        <v>0</v>
      </c>
      <c r="Q123" s="25">
        <v>0</v>
      </c>
      <c r="R123" s="29" t="s">
        <v>24</v>
      </c>
      <c r="S123" s="30">
        <v>0</v>
      </c>
      <c r="T123" t="s">
        <v>24</v>
      </c>
      <c r="U123" s="31">
        <v>117852</v>
      </c>
      <c r="V123" s="32">
        <f t="shared" si="6"/>
        <v>0</v>
      </c>
    </row>
    <row r="124" spans="1:22" x14ac:dyDescent="0.35">
      <c r="A124" s="22">
        <v>123</v>
      </c>
      <c r="B124" s="22" t="s">
        <v>149</v>
      </c>
      <c r="C124" s="23" t="s">
        <v>157</v>
      </c>
      <c r="D124" s="24">
        <v>3</v>
      </c>
      <c r="E124" s="25">
        <v>2.2232432672783055E-2</v>
      </c>
      <c r="F124" s="23" t="s">
        <v>24</v>
      </c>
      <c r="G124" s="26">
        <v>2</v>
      </c>
      <c r="H124" s="25">
        <v>1.4695401074233817E-2</v>
      </c>
      <c r="I124" s="23" t="s">
        <v>24</v>
      </c>
      <c r="J124" s="27">
        <v>0</v>
      </c>
      <c r="K124" s="28">
        <v>0</v>
      </c>
      <c r="L124" s="23" t="s">
        <v>24</v>
      </c>
      <c r="M124" s="26">
        <v>0</v>
      </c>
      <c r="N124" s="25">
        <v>0</v>
      </c>
      <c r="O124" s="23" t="s">
        <v>24</v>
      </c>
      <c r="P124" s="24">
        <v>0</v>
      </c>
      <c r="Q124" s="25">
        <v>0</v>
      </c>
      <c r="R124" s="29" t="s">
        <v>24</v>
      </c>
      <c r="S124" s="30">
        <v>0</v>
      </c>
      <c r="T124" t="s">
        <v>24</v>
      </c>
      <c r="U124" s="31">
        <v>142963</v>
      </c>
      <c r="V124" s="32">
        <f t="shared" si="6"/>
        <v>0</v>
      </c>
    </row>
    <row r="125" spans="1:22" x14ac:dyDescent="0.35">
      <c r="A125" s="22">
        <v>124</v>
      </c>
      <c r="B125" s="22" t="s">
        <v>149</v>
      </c>
      <c r="C125" s="23" t="s">
        <v>158</v>
      </c>
      <c r="D125" s="24">
        <v>35</v>
      </c>
      <c r="E125" s="25">
        <v>0.31441456008911411</v>
      </c>
      <c r="F125" s="23" t="s">
        <v>31</v>
      </c>
      <c r="G125" s="26">
        <v>80</v>
      </c>
      <c r="H125" s="25">
        <v>0.70704481780338846</v>
      </c>
      <c r="I125" s="23" t="s">
        <v>32</v>
      </c>
      <c r="J125" s="27">
        <v>23</v>
      </c>
      <c r="K125" s="28">
        <v>0.20053184532891583</v>
      </c>
      <c r="L125" s="23" t="s">
        <v>34</v>
      </c>
      <c r="M125" s="26">
        <v>9</v>
      </c>
      <c r="N125" s="25">
        <v>7.7298337226879205E-2</v>
      </c>
      <c r="O125" s="23" t="s">
        <v>34</v>
      </c>
      <c r="P125" s="24">
        <v>0</v>
      </c>
      <c r="Q125" s="25">
        <v>0</v>
      </c>
      <c r="R125" s="33" t="str">
        <f>IF(Q125&lt;1,"Endemis Rendah",IF(Q125&lt;5,"Endemis Sedang",IF(Q125&lt;50,"Endemis Tinggi I",IF(Q125&lt;100,"Endemis Tinggi II","Endemis Tinggi III"))))</f>
        <v>Endemis Rendah</v>
      </c>
      <c r="S125" s="34">
        <v>0</v>
      </c>
      <c r="T125" s="33" t="str">
        <f>IF(V125&lt;1,"Endemis Rendah",IF(V125&lt;5,"Endemis Sedang",IF(V125&lt;50,"Endemis Tinggi I",IF(V125&lt;100,"Endemis Tinggi II","Endemis Tinggi III"))))</f>
        <v>Endemis Rendah</v>
      </c>
      <c r="U125" s="31">
        <v>116293</v>
      </c>
      <c r="V125" s="32">
        <f t="shared" si="6"/>
        <v>0</v>
      </c>
    </row>
    <row r="126" spans="1:22" x14ac:dyDescent="0.35">
      <c r="A126" s="22">
        <v>125</v>
      </c>
      <c r="B126" s="22" t="s">
        <v>149</v>
      </c>
      <c r="C126" s="23" t="s">
        <v>159</v>
      </c>
      <c r="D126" s="24">
        <v>25</v>
      </c>
      <c r="E126" s="25">
        <v>6.792278537758277E-2</v>
      </c>
      <c r="F126" s="23" t="s">
        <v>31</v>
      </c>
      <c r="G126" s="26">
        <v>11</v>
      </c>
      <c r="H126" s="25">
        <v>2.9218019549511261E-2</v>
      </c>
      <c r="I126" s="23" t="s">
        <v>32</v>
      </c>
      <c r="J126" s="27">
        <v>3</v>
      </c>
      <c r="K126" s="28">
        <v>7.7894359669416343E-3</v>
      </c>
      <c r="L126" s="23" t="s">
        <v>34</v>
      </c>
      <c r="M126" s="26">
        <v>4</v>
      </c>
      <c r="N126" s="25">
        <v>1.0161362435475349E-2</v>
      </c>
      <c r="O126" s="23" t="s">
        <v>24</v>
      </c>
      <c r="P126" s="24">
        <v>0</v>
      </c>
      <c r="Q126" s="25">
        <v>0</v>
      </c>
      <c r="R126" s="29" t="s">
        <v>24</v>
      </c>
      <c r="S126" s="30">
        <v>0</v>
      </c>
      <c r="T126" t="s">
        <v>24</v>
      </c>
      <c r="U126" s="31">
        <v>378815</v>
      </c>
      <c r="V126" s="32">
        <f t="shared" si="6"/>
        <v>0</v>
      </c>
    </row>
    <row r="127" spans="1:22" x14ac:dyDescent="0.35">
      <c r="A127" s="22">
        <v>126</v>
      </c>
      <c r="B127" s="22" t="s">
        <v>160</v>
      </c>
      <c r="C127" s="23" t="s">
        <v>161</v>
      </c>
      <c r="D127" s="24">
        <v>11</v>
      </c>
      <c r="E127" s="25">
        <v>3.6877359312874218E-2</v>
      </c>
      <c r="F127" s="23" t="s">
        <v>31</v>
      </c>
      <c r="G127" s="26">
        <v>2</v>
      </c>
      <c r="H127" s="25">
        <v>6.651080966934151E-3</v>
      </c>
      <c r="I127" s="23" t="s">
        <v>24</v>
      </c>
      <c r="J127" s="27">
        <v>3</v>
      </c>
      <c r="K127" s="28">
        <v>9.9066136552762619E-3</v>
      </c>
      <c r="L127" s="23" t="s">
        <v>24</v>
      </c>
      <c r="M127" s="26">
        <v>0</v>
      </c>
      <c r="N127" s="25">
        <v>0</v>
      </c>
      <c r="O127" s="23" t="s">
        <v>24</v>
      </c>
      <c r="P127" s="24">
        <v>0</v>
      </c>
      <c r="Q127" s="25">
        <v>0</v>
      </c>
      <c r="R127" s="29" t="s">
        <v>24</v>
      </c>
      <c r="S127" s="30">
        <v>1</v>
      </c>
      <c r="T127" t="s">
        <v>24</v>
      </c>
      <c r="U127" s="31">
        <v>309508</v>
      </c>
      <c r="V127" s="32">
        <f t="shared" si="6"/>
        <v>3.2309342569497397E-3</v>
      </c>
    </row>
    <row r="128" spans="1:22" x14ac:dyDescent="0.35">
      <c r="A128" s="22">
        <v>127</v>
      </c>
      <c r="B128" s="22" t="s">
        <v>160</v>
      </c>
      <c r="C128" s="23" t="s">
        <v>162</v>
      </c>
      <c r="D128" s="24">
        <v>3</v>
      </c>
      <c r="E128" s="25">
        <v>5.1140082915121102E-3</v>
      </c>
      <c r="F128" s="23" t="s">
        <v>31</v>
      </c>
      <c r="G128" s="26">
        <v>0</v>
      </c>
      <c r="H128" s="25">
        <v>0</v>
      </c>
      <c r="I128" s="23" t="s">
        <v>24</v>
      </c>
      <c r="J128" s="27">
        <v>8</v>
      </c>
      <c r="K128" s="28">
        <v>1.3371240801004181E-2</v>
      </c>
      <c r="L128" s="23" t="s">
        <v>24</v>
      </c>
      <c r="M128" s="26">
        <v>2</v>
      </c>
      <c r="N128" s="25">
        <v>3.3128708344790344E-3</v>
      </c>
      <c r="O128" s="23" t="s">
        <v>24</v>
      </c>
      <c r="P128" s="24">
        <v>0</v>
      </c>
      <c r="Q128" s="25">
        <v>0</v>
      </c>
      <c r="R128" s="29" t="s">
        <v>24</v>
      </c>
      <c r="S128" s="30">
        <v>0</v>
      </c>
      <c r="T128" t="s">
        <v>24</v>
      </c>
      <c r="U128" s="31">
        <v>615496</v>
      </c>
      <c r="V128" s="32">
        <f t="shared" si="6"/>
        <v>0</v>
      </c>
    </row>
    <row r="129" spans="1:22" x14ac:dyDescent="0.35">
      <c r="A129" s="22">
        <v>128</v>
      </c>
      <c r="B129" s="22" t="s">
        <v>160</v>
      </c>
      <c r="C129" s="23" t="s">
        <v>163</v>
      </c>
      <c r="D129" s="24">
        <v>85</v>
      </c>
      <c r="E129" s="25">
        <v>8.5619629256932422E-2</v>
      </c>
      <c r="F129" s="23" t="s">
        <v>31</v>
      </c>
      <c r="G129" s="26">
        <v>293</v>
      </c>
      <c r="H129" s="25">
        <v>0.29233202133125807</v>
      </c>
      <c r="I129" s="23" t="s">
        <v>32</v>
      </c>
      <c r="J129" s="27">
        <v>106</v>
      </c>
      <c r="K129" s="28">
        <v>0.10481703494362624</v>
      </c>
      <c r="L129" s="23" t="s">
        <v>34</v>
      </c>
      <c r="M129" s="26">
        <v>36</v>
      </c>
      <c r="N129" s="25">
        <v>3.5301420195746377E-2</v>
      </c>
      <c r="O129" s="23" t="s">
        <v>34</v>
      </c>
      <c r="P129" s="24">
        <v>7</v>
      </c>
      <c r="Q129" s="25">
        <v>6.7940519046153936E-3</v>
      </c>
      <c r="R129" s="33" t="str">
        <f>IF(Q129&lt;1,"Endemis Rendah",IF(Q129&lt;5,"Endemis Sedang",IF(Q129&lt;50,"Endemis Tinggi I",IF(Q129&lt;100,"Endemis Tinggi II","Endemis Tinggi III"))))</f>
        <v>Endemis Rendah</v>
      </c>
      <c r="S129" s="34">
        <v>0</v>
      </c>
      <c r="T129" t="s">
        <v>24</v>
      </c>
      <c r="U129" s="31">
        <v>1038800</v>
      </c>
      <c r="V129" s="32">
        <f t="shared" si="6"/>
        <v>0</v>
      </c>
    </row>
    <row r="130" spans="1:22" x14ac:dyDescent="0.35">
      <c r="A130" s="22">
        <v>129</v>
      </c>
      <c r="B130" s="22" t="s">
        <v>160</v>
      </c>
      <c r="C130" s="23" t="s">
        <v>164</v>
      </c>
      <c r="D130" s="24">
        <v>3</v>
      </c>
      <c r="E130" s="25">
        <v>2.9197762283498592E-3</v>
      </c>
      <c r="F130" s="23" t="s">
        <v>24</v>
      </c>
      <c r="G130" s="26">
        <v>8</v>
      </c>
      <c r="H130" s="25">
        <v>7.7205694305983539E-3</v>
      </c>
      <c r="I130" s="23" t="s">
        <v>24</v>
      </c>
      <c r="J130" s="27">
        <v>13</v>
      </c>
      <c r="K130" s="28">
        <v>1.2448291711352843E-2</v>
      </c>
      <c r="L130" s="23" t="s">
        <v>24</v>
      </c>
      <c r="M130" s="26">
        <v>1</v>
      </c>
      <c r="N130" s="25">
        <v>9.5057576374009737E-4</v>
      </c>
      <c r="O130" s="23" t="s">
        <v>24</v>
      </c>
      <c r="P130" s="24">
        <v>0</v>
      </c>
      <c r="Q130" s="25">
        <v>0</v>
      </c>
      <c r="R130" s="29" t="s">
        <v>24</v>
      </c>
      <c r="S130" s="30">
        <v>11</v>
      </c>
      <c r="T130" t="s">
        <v>24</v>
      </c>
      <c r="U130" s="31">
        <v>1068889</v>
      </c>
      <c r="V130" s="32">
        <f t="shared" si="6"/>
        <v>1.0291059221303616E-2</v>
      </c>
    </row>
    <row r="131" spans="1:22" x14ac:dyDescent="0.35">
      <c r="A131" s="22">
        <v>130</v>
      </c>
      <c r="B131" s="22" t="s">
        <v>160</v>
      </c>
      <c r="C131" s="23" t="s">
        <v>165</v>
      </c>
      <c r="D131" s="24">
        <v>41</v>
      </c>
      <c r="E131" s="25">
        <v>3.2501042411482224E-2</v>
      </c>
      <c r="F131" s="23" t="s">
        <v>24</v>
      </c>
      <c r="G131" s="26">
        <v>5</v>
      </c>
      <c r="H131" s="25">
        <v>3.93215924301216E-3</v>
      </c>
      <c r="I131" s="23" t="s">
        <v>24</v>
      </c>
      <c r="J131" s="27">
        <v>8</v>
      </c>
      <c r="K131" s="28">
        <v>6.2436100553339936E-3</v>
      </c>
      <c r="L131" s="23" t="s">
        <v>24</v>
      </c>
      <c r="M131" s="26">
        <v>2</v>
      </c>
      <c r="N131" s="25">
        <v>1.5498985978842335E-3</v>
      </c>
      <c r="O131" s="23" t="s">
        <v>24</v>
      </c>
      <c r="P131" s="24">
        <v>2</v>
      </c>
      <c r="Q131" s="25">
        <v>1.5368124205179827E-3</v>
      </c>
      <c r="R131" s="29" t="s">
        <v>24</v>
      </c>
      <c r="S131" s="30">
        <v>6</v>
      </c>
      <c r="T131" t="s">
        <v>24</v>
      </c>
      <c r="U131" s="31">
        <v>1310276</v>
      </c>
      <c r="V131" s="32">
        <f t="shared" ref="V131:V194" si="10">(S131/U131)*1000</f>
        <v>4.5791878962905532E-3</v>
      </c>
    </row>
    <row r="132" spans="1:22" x14ac:dyDescent="0.35">
      <c r="A132" s="22">
        <v>131</v>
      </c>
      <c r="B132" s="22" t="s">
        <v>160</v>
      </c>
      <c r="C132" s="23" t="s">
        <v>166</v>
      </c>
      <c r="D132" s="24">
        <v>1</v>
      </c>
      <c r="E132" s="25">
        <v>1.6337199803953602E-3</v>
      </c>
      <c r="F132" s="23" t="s">
        <v>31</v>
      </c>
      <c r="G132" s="26">
        <v>4</v>
      </c>
      <c r="H132" s="25">
        <v>6.5072287177017768E-3</v>
      </c>
      <c r="I132" s="23" t="s">
        <v>24</v>
      </c>
      <c r="J132" s="27">
        <v>1</v>
      </c>
      <c r="K132" s="28">
        <v>1.6210161501839045E-3</v>
      </c>
      <c r="L132" s="23" t="s">
        <v>24</v>
      </c>
      <c r="M132" s="26">
        <v>0</v>
      </c>
      <c r="N132" s="25">
        <v>0</v>
      </c>
      <c r="O132" s="23" t="s">
        <v>24</v>
      </c>
      <c r="P132" s="24">
        <v>0</v>
      </c>
      <c r="Q132" s="25">
        <v>0</v>
      </c>
      <c r="R132" s="29" t="s">
        <v>24</v>
      </c>
      <c r="S132" s="30">
        <v>0</v>
      </c>
      <c r="T132" t="s">
        <v>24</v>
      </c>
      <c r="U132" s="31">
        <v>623348</v>
      </c>
      <c r="V132" s="32">
        <f t="shared" si="10"/>
        <v>0</v>
      </c>
    </row>
    <row r="133" spans="1:22" x14ac:dyDescent="0.35">
      <c r="A133" s="22">
        <v>132</v>
      </c>
      <c r="B133" s="22" t="s">
        <v>160</v>
      </c>
      <c r="C133" s="23" t="s">
        <v>167</v>
      </c>
      <c r="D133" s="24">
        <v>0</v>
      </c>
      <c r="E133" s="25">
        <v>0</v>
      </c>
      <c r="F133" s="23" t="s">
        <v>24</v>
      </c>
      <c r="G133" s="26">
        <v>0</v>
      </c>
      <c r="H133" s="25">
        <v>0</v>
      </c>
      <c r="I133" s="23" t="s">
        <v>24</v>
      </c>
      <c r="J133" s="27">
        <v>0</v>
      </c>
      <c r="K133" s="28">
        <v>0</v>
      </c>
      <c r="L133" s="23" t="s">
        <v>24</v>
      </c>
      <c r="M133" s="26">
        <v>0</v>
      </c>
      <c r="N133" s="25">
        <v>0</v>
      </c>
      <c r="O133" s="23" t="s">
        <v>24</v>
      </c>
      <c r="P133" s="24">
        <v>0</v>
      </c>
      <c r="Q133" s="25">
        <v>0</v>
      </c>
      <c r="R133" s="29" t="s">
        <v>24</v>
      </c>
      <c r="S133" s="30">
        <v>0</v>
      </c>
      <c r="T133" t="s">
        <v>24</v>
      </c>
      <c r="U133" s="31">
        <v>462347</v>
      </c>
      <c r="V133" s="32">
        <f t="shared" si="10"/>
        <v>0</v>
      </c>
    </row>
    <row r="134" spans="1:22" x14ac:dyDescent="0.35">
      <c r="A134" s="22">
        <v>133</v>
      </c>
      <c r="B134" s="22" t="s">
        <v>160</v>
      </c>
      <c r="C134" s="23" t="s">
        <v>168</v>
      </c>
      <c r="D134" s="24">
        <v>0</v>
      </c>
      <c r="E134" s="25">
        <v>0</v>
      </c>
      <c r="F134" s="23" t="s">
        <v>24</v>
      </c>
      <c r="G134" s="26">
        <v>1</v>
      </c>
      <c r="H134" s="25">
        <v>2.2431734623606708E-3</v>
      </c>
      <c r="I134" s="23" t="s">
        <v>24</v>
      </c>
      <c r="J134" s="27">
        <v>0</v>
      </c>
      <c r="K134" s="28">
        <v>0</v>
      </c>
      <c r="L134" s="23" t="s">
        <v>24</v>
      </c>
      <c r="M134" s="26">
        <v>2</v>
      </c>
      <c r="N134" s="25">
        <v>4.3870135624524288E-3</v>
      </c>
      <c r="O134" s="23" t="s">
        <v>24</v>
      </c>
      <c r="P134" s="24">
        <v>0</v>
      </c>
      <c r="Q134" s="25">
        <v>0</v>
      </c>
      <c r="R134" s="29" t="s">
        <v>24</v>
      </c>
      <c r="S134" s="30">
        <v>1</v>
      </c>
      <c r="T134" t="s">
        <v>24</v>
      </c>
      <c r="U134" s="31">
        <v>466782</v>
      </c>
      <c r="V134" s="32">
        <f t="shared" si="10"/>
        <v>2.1423276818729087E-3</v>
      </c>
    </row>
    <row r="135" spans="1:22" x14ac:dyDescent="0.35">
      <c r="A135" s="22">
        <v>134</v>
      </c>
      <c r="B135" s="22" t="s">
        <v>160</v>
      </c>
      <c r="C135" s="23" t="s">
        <v>169</v>
      </c>
      <c r="D135" s="24">
        <v>3144</v>
      </c>
      <c r="E135" s="25">
        <v>7.2138715591278189</v>
      </c>
      <c r="F135" s="23" t="s">
        <v>170</v>
      </c>
      <c r="G135" s="26">
        <v>2034</v>
      </c>
      <c r="H135" s="25">
        <v>4.6207109624890954</v>
      </c>
      <c r="I135" s="23" t="s">
        <v>43</v>
      </c>
      <c r="J135" s="27">
        <v>902</v>
      </c>
      <c r="K135" s="28">
        <v>2.0297943201764252</v>
      </c>
      <c r="L135" s="23" t="s">
        <v>44</v>
      </c>
      <c r="M135" s="26">
        <v>294</v>
      </c>
      <c r="N135" s="25">
        <v>0.65564996320331848</v>
      </c>
      <c r="O135" s="23" t="s">
        <v>34</v>
      </c>
      <c r="P135" s="24">
        <v>397</v>
      </c>
      <c r="Q135" s="25">
        <v>0.87607606193879817</v>
      </c>
      <c r="R135" s="33" t="str">
        <f>IF(Q135&lt;1,"Endemis Rendah",IF(Q135&lt;5,"Endemis Sedang",IF(Q135&lt;50,"Endemis Tinggi I",IF(Q135&lt;100,"Endemis Tinggi II","Endemis Tinggi III"))))</f>
        <v>Endemis Rendah</v>
      </c>
      <c r="S135" s="34">
        <v>419</v>
      </c>
      <c r="T135" s="33" t="str">
        <f>IF(V135&lt;1,"Endemis Rendah",IF(V135&lt;5,"Endemis Sedang",IF(V135&lt;50,"Endemis Tinggi I",IF(V135&lt;100,"Endemis Tinggi II","Endemis Tinggi III"))))</f>
        <v>Endemis Rendah</v>
      </c>
      <c r="U135" s="31">
        <v>457144</v>
      </c>
      <c r="V135" s="32">
        <f t="shared" si="10"/>
        <v>0.91656020859947851</v>
      </c>
    </row>
    <row r="136" spans="1:22" x14ac:dyDescent="0.35">
      <c r="A136" s="22">
        <v>135</v>
      </c>
      <c r="B136" s="22" t="s">
        <v>160</v>
      </c>
      <c r="C136" s="23" t="s">
        <v>171</v>
      </c>
      <c r="D136" s="24">
        <v>5</v>
      </c>
      <c r="E136" s="25">
        <v>1.2693544824714839E-2</v>
      </c>
      <c r="F136" s="23" t="s">
        <v>24</v>
      </c>
      <c r="G136" s="26">
        <v>7</v>
      </c>
      <c r="H136" s="25">
        <v>1.7622520574292772E-2</v>
      </c>
      <c r="I136" s="23" t="s">
        <v>24</v>
      </c>
      <c r="J136" s="27">
        <v>4</v>
      </c>
      <c r="K136" s="28">
        <v>9.9953271845412261E-3</v>
      </c>
      <c r="L136" s="23" t="s">
        <v>24</v>
      </c>
      <c r="M136" s="26">
        <v>0</v>
      </c>
      <c r="N136" s="25">
        <v>0</v>
      </c>
      <c r="O136" s="23" t="s">
        <v>24</v>
      </c>
      <c r="P136" s="24">
        <v>0</v>
      </c>
      <c r="Q136" s="25">
        <v>0</v>
      </c>
      <c r="R136" s="29" t="s">
        <v>24</v>
      </c>
      <c r="S136" s="30">
        <v>3</v>
      </c>
      <c r="T136" t="s">
        <v>24</v>
      </c>
      <c r="U136" s="31">
        <v>409313</v>
      </c>
      <c r="V136" s="32">
        <f t="shared" si="10"/>
        <v>7.3293543083166185E-3</v>
      </c>
    </row>
    <row r="137" spans="1:22" x14ac:dyDescent="0.35">
      <c r="A137" s="22">
        <v>136</v>
      </c>
      <c r="B137" s="22" t="s">
        <v>160</v>
      </c>
      <c r="C137" s="23" t="s">
        <v>172</v>
      </c>
      <c r="D137" s="24">
        <v>0</v>
      </c>
      <c r="E137" s="25">
        <v>0</v>
      </c>
      <c r="F137" s="23" t="s">
        <v>31</v>
      </c>
      <c r="G137" s="26">
        <v>3</v>
      </c>
      <c r="H137" s="25">
        <v>1.5062660668380462E-2</v>
      </c>
      <c r="I137" s="23" t="s">
        <v>32</v>
      </c>
      <c r="J137" s="27">
        <v>4</v>
      </c>
      <c r="K137" s="28">
        <v>1.9980219582613212E-2</v>
      </c>
      <c r="L137" s="23" t="s">
        <v>24</v>
      </c>
      <c r="M137" s="26">
        <v>1</v>
      </c>
      <c r="N137" s="25">
        <v>4.9751491300951741E-3</v>
      </c>
      <c r="O137" s="23" t="s">
        <v>24</v>
      </c>
      <c r="P137" s="24">
        <v>0</v>
      </c>
      <c r="Q137" s="25">
        <v>0</v>
      </c>
      <c r="R137" s="29" t="s">
        <v>24</v>
      </c>
      <c r="S137" s="30">
        <v>1</v>
      </c>
      <c r="T137" t="s">
        <v>24</v>
      </c>
      <c r="U137" s="31">
        <v>203134</v>
      </c>
      <c r="V137" s="32">
        <f t="shared" si="10"/>
        <v>4.9228588025638249E-3</v>
      </c>
    </row>
    <row r="138" spans="1:22" x14ac:dyDescent="0.35">
      <c r="A138" s="22">
        <v>137</v>
      </c>
      <c r="B138" s="22" t="s">
        <v>160</v>
      </c>
      <c r="C138" s="23" t="s">
        <v>173</v>
      </c>
      <c r="D138" s="24">
        <v>0</v>
      </c>
      <c r="E138" s="25">
        <v>0</v>
      </c>
      <c r="F138" s="23" t="s">
        <v>24</v>
      </c>
      <c r="G138" s="26">
        <v>0</v>
      </c>
      <c r="H138" s="25">
        <v>0</v>
      </c>
      <c r="I138" s="23" t="s">
        <v>24</v>
      </c>
      <c r="J138" s="27">
        <v>2</v>
      </c>
      <c r="K138" s="28">
        <v>7.3202423000201314E-3</v>
      </c>
      <c r="L138" s="23" t="s">
        <v>24</v>
      </c>
      <c r="M138" s="26">
        <v>1</v>
      </c>
      <c r="N138" s="25">
        <v>3.6376202688201379E-3</v>
      </c>
      <c r="O138" s="23" t="s">
        <v>24</v>
      </c>
      <c r="P138" s="24">
        <v>1</v>
      </c>
      <c r="Q138" s="25">
        <v>3.6082195240758445E-3</v>
      </c>
      <c r="R138" s="29" t="s">
        <v>24</v>
      </c>
      <c r="S138" s="30">
        <v>1</v>
      </c>
      <c r="T138" t="s">
        <v>24</v>
      </c>
      <c r="U138" s="31">
        <v>278896</v>
      </c>
      <c r="V138" s="32">
        <f t="shared" si="10"/>
        <v>3.5855659457288739E-3</v>
      </c>
    </row>
    <row r="139" spans="1:22" x14ac:dyDescent="0.35">
      <c r="A139" s="22">
        <v>138</v>
      </c>
      <c r="B139" s="22" t="s">
        <v>160</v>
      </c>
      <c r="C139" s="23" t="s">
        <v>174</v>
      </c>
      <c r="D139" s="24">
        <v>173</v>
      </c>
      <c r="E139" s="25">
        <v>1.1342105435687642</v>
      </c>
      <c r="F139" s="23" t="s">
        <v>43</v>
      </c>
      <c r="G139" s="26">
        <v>100</v>
      </c>
      <c r="H139" s="25">
        <v>0.65043611741672791</v>
      </c>
      <c r="I139" s="23" t="s">
        <v>32</v>
      </c>
      <c r="J139" s="27">
        <v>64</v>
      </c>
      <c r="K139" s="28">
        <v>0.41318312405177698</v>
      </c>
      <c r="L139" s="23" t="s">
        <v>34</v>
      </c>
      <c r="M139" s="26">
        <v>1</v>
      </c>
      <c r="N139" s="25">
        <v>6.4150677110396907E-3</v>
      </c>
      <c r="O139" s="23" t="s">
        <v>34</v>
      </c>
      <c r="P139" s="24">
        <v>0</v>
      </c>
      <c r="Q139" s="25">
        <v>0</v>
      </c>
      <c r="R139" s="33" t="str">
        <f t="shared" ref="R139:R140" si="11">IF(Q139&lt;1,"Endemis Rendah",IF(Q139&lt;5,"Endemis Sedang",IF(Q139&lt;50,"Endemis Tinggi I",IF(Q139&lt;100,"Endemis Tinggi II","Endemis Tinggi III"))))</f>
        <v>Endemis Rendah</v>
      </c>
      <c r="S139" s="34">
        <v>0</v>
      </c>
      <c r="T139" t="s">
        <v>24</v>
      </c>
      <c r="U139" s="31">
        <v>158209</v>
      </c>
      <c r="V139" s="32">
        <f t="shared" si="10"/>
        <v>0</v>
      </c>
    </row>
    <row r="140" spans="1:22" x14ac:dyDescent="0.35">
      <c r="A140" s="22">
        <v>139</v>
      </c>
      <c r="B140" s="22" t="s">
        <v>160</v>
      </c>
      <c r="C140" s="23" t="s">
        <v>175</v>
      </c>
      <c r="D140" s="24">
        <v>829</v>
      </c>
      <c r="E140" s="25">
        <v>0.81601716687501835</v>
      </c>
      <c r="F140" s="23" t="s">
        <v>31</v>
      </c>
      <c r="G140" s="26">
        <v>724</v>
      </c>
      <c r="H140" s="25">
        <v>0.70032685144074835</v>
      </c>
      <c r="I140" s="23" t="s">
        <v>32</v>
      </c>
      <c r="J140" s="27">
        <v>403</v>
      </c>
      <c r="K140" s="28">
        <v>0.38326200665715643</v>
      </c>
      <c r="L140" s="23" t="s">
        <v>34</v>
      </c>
      <c r="M140" s="26">
        <v>80</v>
      </c>
      <c r="N140" s="25">
        <v>7.4837555730592281E-2</v>
      </c>
      <c r="O140" s="23" t="s">
        <v>34</v>
      </c>
      <c r="P140" s="24">
        <v>146</v>
      </c>
      <c r="Q140" s="25">
        <v>0.13407730934390277</v>
      </c>
      <c r="R140" s="33" t="str">
        <f t="shared" si="11"/>
        <v>Endemis Rendah</v>
      </c>
      <c r="S140" s="34">
        <v>237</v>
      </c>
      <c r="T140" s="33" t="str">
        <f>IF(V140&lt;1,"Endemis Rendah",IF(V140&lt;5,"Endemis Sedang",IF(V140&lt;50,"Endemis Tinggi I",IF(V140&lt;100,"Endemis Tinggi II","Endemis Tinggi III"))))</f>
        <v>Endemis Rendah</v>
      </c>
      <c r="U140" s="31">
        <v>1106767</v>
      </c>
      <c r="V140" s="32">
        <f t="shared" si="10"/>
        <v>0.21413721225876811</v>
      </c>
    </row>
    <row r="141" spans="1:22" x14ac:dyDescent="0.35">
      <c r="A141" s="22">
        <v>140</v>
      </c>
      <c r="B141" s="22" t="s">
        <v>160</v>
      </c>
      <c r="C141" s="23" t="s">
        <v>176</v>
      </c>
      <c r="D141" s="24">
        <v>2</v>
      </c>
      <c r="E141" s="25">
        <v>1.2271745533084627E-2</v>
      </c>
      <c r="F141" s="23" t="s">
        <v>24</v>
      </c>
      <c r="G141" s="26">
        <v>0</v>
      </c>
      <c r="H141" s="25">
        <v>0</v>
      </c>
      <c r="I141" s="23" t="s">
        <v>24</v>
      </c>
      <c r="J141" s="27">
        <v>3</v>
      </c>
      <c r="K141" s="28">
        <v>1.7919969416585527E-2</v>
      </c>
      <c r="L141" s="23" t="s">
        <v>24</v>
      </c>
      <c r="M141" s="26">
        <v>4</v>
      </c>
      <c r="N141" s="25">
        <v>2.3597845516704324E-2</v>
      </c>
      <c r="O141" s="23" t="s">
        <v>24</v>
      </c>
      <c r="P141" s="24">
        <v>4</v>
      </c>
      <c r="Q141" s="25">
        <v>2.3240950554877692E-2</v>
      </c>
      <c r="R141" s="29" t="s">
        <v>24</v>
      </c>
      <c r="S141" s="30">
        <v>8</v>
      </c>
      <c r="T141" t="s">
        <v>24</v>
      </c>
      <c r="U141" s="31">
        <v>174258</v>
      </c>
      <c r="V141" s="32">
        <f t="shared" si="10"/>
        <v>4.5908939618267169E-2</v>
      </c>
    </row>
    <row r="142" spans="1:22" x14ac:dyDescent="0.35">
      <c r="A142" s="22">
        <v>141</v>
      </c>
      <c r="B142" s="22" t="s">
        <v>177</v>
      </c>
      <c r="C142" s="23" t="s">
        <v>178</v>
      </c>
      <c r="D142" s="24">
        <v>16</v>
      </c>
      <c r="E142" s="25">
        <v>4.933627295293011E-2</v>
      </c>
      <c r="F142" s="23" t="s">
        <v>24</v>
      </c>
      <c r="G142" s="26">
        <v>25</v>
      </c>
      <c r="H142" s="25">
        <v>7.5575964424882028E-2</v>
      </c>
      <c r="I142" s="23" t="s">
        <v>24</v>
      </c>
      <c r="J142" s="27">
        <v>17</v>
      </c>
      <c r="K142" s="28">
        <v>5.0394709148418343E-2</v>
      </c>
      <c r="L142" s="23" t="s">
        <v>24</v>
      </c>
      <c r="M142" s="26">
        <v>4</v>
      </c>
      <c r="N142" s="25">
        <v>1.1633960694663794E-2</v>
      </c>
      <c r="O142" s="23" t="s">
        <v>24</v>
      </c>
      <c r="P142" s="24">
        <v>4</v>
      </c>
      <c r="Q142" s="25">
        <v>1.1859371571900404E-2</v>
      </c>
      <c r="R142" s="29" t="s">
        <v>24</v>
      </c>
      <c r="S142" s="30">
        <v>6</v>
      </c>
      <c r="T142" t="s">
        <v>24</v>
      </c>
      <c r="U142" s="31">
        <v>341430</v>
      </c>
      <c r="V142" s="32">
        <f t="shared" si="10"/>
        <v>1.7573148229505314E-2</v>
      </c>
    </row>
    <row r="143" spans="1:22" x14ac:dyDescent="0.35">
      <c r="A143" s="22">
        <v>142</v>
      </c>
      <c r="B143" s="22" t="s">
        <v>177</v>
      </c>
      <c r="C143" s="23" t="s">
        <v>179</v>
      </c>
      <c r="D143" s="24">
        <v>1</v>
      </c>
      <c r="E143" s="25">
        <v>5.4819151618809544E-3</v>
      </c>
      <c r="F143" s="23" t="s">
        <v>24</v>
      </c>
      <c r="G143" s="26">
        <v>0</v>
      </c>
      <c r="H143" s="25">
        <v>0</v>
      </c>
      <c r="I143" s="23" t="s">
        <v>24</v>
      </c>
      <c r="J143" s="27">
        <v>0</v>
      </c>
      <c r="K143" s="28">
        <v>0</v>
      </c>
      <c r="L143" s="23" t="s">
        <v>24</v>
      </c>
      <c r="M143" s="26">
        <v>0</v>
      </c>
      <c r="N143" s="25">
        <v>0</v>
      </c>
      <c r="O143" s="23" t="s">
        <v>24</v>
      </c>
      <c r="P143" s="24">
        <v>0</v>
      </c>
      <c r="Q143" s="25">
        <v>0</v>
      </c>
      <c r="R143" s="29" t="s">
        <v>24</v>
      </c>
      <c r="S143" s="30">
        <v>0</v>
      </c>
      <c r="T143" t="s">
        <v>24</v>
      </c>
      <c r="U143" s="31">
        <v>192079</v>
      </c>
      <c r="V143" s="32">
        <f t="shared" si="10"/>
        <v>0</v>
      </c>
    </row>
    <row r="144" spans="1:22" x14ac:dyDescent="0.35">
      <c r="A144" s="22">
        <v>143</v>
      </c>
      <c r="B144" s="22" t="s">
        <v>177</v>
      </c>
      <c r="C144" s="23" t="s">
        <v>180</v>
      </c>
      <c r="D144" s="24">
        <v>53</v>
      </c>
      <c r="E144" s="25">
        <v>0.25881686509292989</v>
      </c>
      <c r="F144" s="23" t="s">
        <v>31</v>
      </c>
      <c r="G144" s="26">
        <v>154</v>
      </c>
      <c r="H144" s="25">
        <v>0.73680332614072941</v>
      </c>
      <c r="I144" s="23" t="s">
        <v>32</v>
      </c>
      <c r="J144" s="27">
        <v>91</v>
      </c>
      <c r="K144" s="28">
        <v>0.42690335564802523</v>
      </c>
      <c r="L144" s="23" t="s">
        <v>34</v>
      </c>
      <c r="M144" s="26">
        <v>179</v>
      </c>
      <c r="N144" s="25">
        <v>0.82362468481401729</v>
      </c>
      <c r="O144" s="23" t="s">
        <v>34</v>
      </c>
      <c r="P144" s="24">
        <v>96</v>
      </c>
      <c r="Q144" s="25">
        <v>0.4501083073114468</v>
      </c>
      <c r="R144" s="33" t="str">
        <f>IF(Q144&lt;1,"Endemis Rendah",IF(Q144&lt;5,"Endemis Sedang",IF(Q144&lt;50,"Endemis Tinggi I",IF(Q144&lt;100,"Endemis Tinggi II","Endemis Tinggi III"))))</f>
        <v>Endemis Rendah</v>
      </c>
      <c r="S144" s="34">
        <v>110</v>
      </c>
      <c r="T144" s="33" t="str">
        <f>IF(V144&lt;1,"Endemis Rendah",IF(V144&lt;5,"Endemis Sedang",IF(V144&lt;50,"Endemis Tinggi I",IF(V144&lt;100,"Endemis Tinggi II","Endemis Tinggi III"))))</f>
        <v>Endemis Rendah</v>
      </c>
      <c r="U144" s="31">
        <v>215918</v>
      </c>
      <c r="V144" s="32">
        <f t="shared" si="10"/>
        <v>0.50945266258487021</v>
      </c>
    </row>
    <row r="145" spans="1:22" x14ac:dyDescent="0.35">
      <c r="A145" s="22">
        <v>144</v>
      </c>
      <c r="B145" s="22" t="s">
        <v>177</v>
      </c>
      <c r="C145" s="23" t="s">
        <v>181</v>
      </c>
      <c r="D145" s="24">
        <v>3</v>
      </c>
      <c r="E145" s="25">
        <v>1.5906427787468917E-2</v>
      </c>
      <c r="F145" s="23" t="s">
        <v>31</v>
      </c>
      <c r="G145" s="26">
        <v>26</v>
      </c>
      <c r="H145" s="25">
        <v>0.13511476960333421</v>
      </c>
      <c r="I145" s="23" t="s">
        <v>32</v>
      </c>
      <c r="J145" s="27">
        <v>6</v>
      </c>
      <c r="K145" s="28">
        <v>3.0581663234724461E-2</v>
      </c>
      <c r="L145" s="23" t="s">
        <v>24</v>
      </c>
      <c r="M145" s="26">
        <v>2</v>
      </c>
      <c r="N145" s="25">
        <v>9.9992000639948803E-3</v>
      </c>
      <c r="O145" s="23" t="s">
        <v>24</v>
      </c>
      <c r="P145" s="24">
        <v>1</v>
      </c>
      <c r="Q145" s="25">
        <v>5.1004794450678365E-3</v>
      </c>
      <c r="R145" s="29" t="s">
        <v>24</v>
      </c>
      <c r="S145" s="30">
        <v>4</v>
      </c>
      <c r="T145" t="s">
        <v>24</v>
      </c>
      <c r="U145" s="31">
        <v>198458</v>
      </c>
      <c r="V145" s="32">
        <f t="shared" si="10"/>
        <v>2.0155398119501355E-2</v>
      </c>
    </row>
    <row r="146" spans="1:22" x14ac:dyDescent="0.35">
      <c r="A146" s="22">
        <v>145</v>
      </c>
      <c r="B146" s="22" t="s">
        <v>177</v>
      </c>
      <c r="C146" s="23" t="s">
        <v>182</v>
      </c>
      <c r="D146" s="24">
        <v>18</v>
      </c>
      <c r="E146" s="25">
        <v>8.9205181829895633E-2</v>
      </c>
      <c r="F146" s="23" t="s">
        <v>24</v>
      </c>
      <c r="G146" s="26">
        <v>5</v>
      </c>
      <c r="H146" s="25">
        <v>2.4283514893079686E-2</v>
      </c>
      <c r="I146" s="23" t="s">
        <v>24</v>
      </c>
      <c r="J146" s="27">
        <v>16</v>
      </c>
      <c r="K146" s="28">
        <v>7.6200273368480703E-2</v>
      </c>
      <c r="L146" s="23" t="s">
        <v>24</v>
      </c>
      <c r="M146" s="26">
        <v>2</v>
      </c>
      <c r="N146" s="25">
        <v>9.3472794743090035E-3</v>
      </c>
      <c r="O146" s="23" t="s">
        <v>24</v>
      </c>
      <c r="P146" s="24">
        <v>0</v>
      </c>
      <c r="Q146" s="25">
        <v>0</v>
      </c>
      <c r="R146" s="29" t="s">
        <v>24</v>
      </c>
      <c r="S146" s="30">
        <v>0</v>
      </c>
      <c r="T146" t="s">
        <v>24</v>
      </c>
      <c r="U146" s="31">
        <v>212382</v>
      </c>
      <c r="V146" s="32">
        <f t="shared" si="10"/>
        <v>0</v>
      </c>
    </row>
    <row r="147" spans="1:22" x14ac:dyDescent="0.35">
      <c r="A147" s="22">
        <v>146</v>
      </c>
      <c r="B147" s="22" t="s">
        <v>177</v>
      </c>
      <c r="C147" s="23" t="s">
        <v>183</v>
      </c>
      <c r="D147" s="24">
        <v>0</v>
      </c>
      <c r="E147" s="25">
        <v>0</v>
      </c>
      <c r="F147" s="23" t="s">
        <v>24</v>
      </c>
      <c r="G147" s="26">
        <v>12</v>
      </c>
      <c r="H147" s="25">
        <v>9.4440596864572179E-2</v>
      </c>
      <c r="I147" s="23" t="s">
        <v>24</v>
      </c>
      <c r="J147" s="27">
        <v>0</v>
      </c>
      <c r="K147" s="28">
        <v>0</v>
      </c>
      <c r="L147" s="23" t="s">
        <v>24</v>
      </c>
      <c r="M147" s="26">
        <v>0</v>
      </c>
      <c r="N147" s="25">
        <v>0</v>
      </c>
      <c r="O147" s="23" t="s">
        <v>24</v>
      </c>
      <c r="P147" s="24">
        <v>1</v>
      </c>
      <c r="Q147" s="25">
        <v>7.7273183886995694E-3</v>
      </c>
      <c r="R147" s="29" t="s">
        <v>24</v>
      </c>
      <c r="S147" s="30">
        <v>0</v>
      </c>
      <c r="T147" t="s">
        <v>24</v>
      </c>
      <c r="U147" s="31">
        <v>130987</v>
      </c>
      <c r="V147" s="32">
        <f t="shared" si="10"/>
        <v>0</v>
      </c>
    </row>
    <row r="148" spans="1:22" x14ac:dyDescent="0.35">
      <c r="A148" s="22">
        <v>147</v>
      </c>
      <c r="B148" s="22" t="s">
        <v>177</v>
      </c>
      <c r="C148" s="23" t="s">
        <v>184</v>
      </c>
      <c r="D148" s="24">
        <v>4</v>
      </c>
      <c r="E148" s="25">
        <v>1.9570237582684252E-2</v>
      </c>
      <c r="F148" s="23" t="s">
        <v>24</v>
      </c>
      <c r="G148" s="26">
        <v>5</v>
      </c>
      <c r="H148" s="25">
        <v>2.3978515250335699E-2</v>
      </c>
      <c r="I148" s="23" t="s">
        <v>24</v>
      </c>
      <c r="J148" s="27">
        <v>0</v>
      </c>
      <c r="K148" s="28">
        <v>0</v>
      </c>
      <c r="L148" s="23" t="s">
        <v>24</v>
      </c>
      <c r="M148" s="26">
        <v>0</v>
      </c>
      <c r="N148" s="25">
        <v>0</v>
      </c>
      <c r="O148" s="23" t="s">
        <v>24</v>
      </c>
      <c r="P148" s="24">
        <v>2</v>
      </c>
      <c r="Q148" s="25">
        <v>9.4056123288766402E-3</v>
      </c>
      <c r="R148" s="29" t="s">
        <v>24</v>
      </c>
      <c r="S148" s="30">
        <v>3</v>
      </c>
      <c r="T148" t="s">
        <v>24</v>
      </c>
      <c r="U148" s="31">
        <v>215251</v>
      </c>
      <c r="V148" s="32">
        <f t="shared" si="10"/>
        <v>1.3937217480987312E-2</v>
      </c>
    </row>
    <row r="149" spans="1:22" x14ac:dyDescent="0.35">
      <c r="A149" s="22">
        <v>148</v>
      </c>
      <c r="B149" s="22" t="s">
        <v>185</v>
      </c>
      <c r="C149" s="23" t="s">
        <v>186</v>
      </c>
      <c r="D149" s="24">
        <v>1</v>
      </c>
      <c r="E149" s="25">
        <v>4.3631159628960614E-3</v>
      </c>
      <c r="F149" s="23" t="s">
        <v>24</v>
      </c>
      <c r="G149" s="26">
        <v>0</v>
      </c>
      <c r="H149" s="25">
        <v>0</v>
      </c>
      <c r="I149" s="23" t="s">
        <v>24</v>
      </c>
      <c r="J149" s="27">
        <v>0</v>
      </c>
      <c r="K149" s="28">
        <v>0</v>
      </c>
      <c r="L149" s="23" t="s">
        <v>24</v>
      </c>
      <c r="M149" s="26">
        <v>0</v>
      </c>
      <c r="N149" s="25">
        <v>0</v>
      </c>
      <c r="O149" s="23" t="s">
        <v>24</v>
      </c>
      <c r="P149" s="24">
        <v>0</v>
      </c>
      <c r="Q149" s="25">
        <v>0</v>
      </c>
      <c r="R149" s="29" t="s">
        <v>24</v>
      </c>
      <c r="S149" s="30">
        <v>0</v>
      </c>
      <c r="T149" t="s">
        <v>24</v>
      </c>
      <c r="U149" s="31">
        <v>239735</v>
      </c>
      <c r="V149" s="32">
        <f t="shared" si="10"/>
        <v>0</v>
      </c>
    </row>
    <row r="150" spans="1:22" x14ac:dyDescent="0.35">
      <c r="A150" s="22">
        <v>149</v>
      </c>
      <c r="B150" s="22" t="s">
        <v>185</v>
      </c>
      <c r="C150" s="23" t="s">
        <v>187</v>
      </c>
      <c r="D150" s="24">
        <v>66</v>
      </c>
      <c r="E150" s="25">
        <v>0.42222975696199289</v>
      </c>
      <c r="F150" s="23" t="s">
        <v>31</v>
      </c>
      <c r="G150" s="26">
        <v>93</v>
      </c>
      <c r="H150" s="25">
        <v>0.58887967225363613</v>
      </c>
      <c r="I150" s="23" t="s">
        <v>32</v>
      </c>
      <c r="J150" s="27">
        <v>60</v>
      </c>
      <c r="K150" s="28">
        <v>0.37640445913815923</v>
      </c>
      <c r="L150" s="23" t="s">
        <v>34</v>
      </c>
      <c r="M150" s="26">
        <v>150</v>
      </c>
      <c r="N150" s="25">
        <v>0.93213440135221626</v>
      </c>
      <c r="O150" s="23" t="s">
        <v>34</v>
      </c>
      <c r="P150" s="24">
        <v>20</v>
      </c>
      <c r="Q150" s="25">
        <v>0.12153030965922901</v>
      </c>
      <c r="R150" s="33" t="str">
        <f>IF(Q150&lt;1,"Endemis Rendah",IF(Q150&lt;5,"Endemis Sedang",IF(Q150&lt;50,"Endemis Tinggi I",IF(Q150&lt;100,"Endemis Tinggi II","Endemis Tinggi III"))))</f>
        <v>Endemis Rendah</v>
      </c>
      <c r="S150" s="34">
        <v>44</v>
      </c>
      <c r="T150" s="33" t="str">
        <f>IF(V150&lt;1,"Endemis Rendah",IF(V150&lt;5,"Endemis Sedang",IF(V150&lt;50,"Endemis Tinggi I",IF(V150&lt;100,"Endemis Tinggi II","Endemis Tinggi III"))))</f>
        <v>Endemis Rendah</v>
      </c>
      <c r="U150" s="31">
        <v>166137</v>
      </c>
      <c r="V150" s="32">
        <f t="shared" si="10"/>
        <v>0.26484166681714488</v>
      </c>
    </row>
    <row r="151" spans="1:22" x14ac:dyDescent="0.35">
      <c r="A151" s="22">
        <v>150</v>
      </c>
      <c r="B151" s="22" t="s">
        <v>185</v>
      </c>
      <c r="C151" s="23" t="s">
        <v>188</v>
      </c>
      <c r="D151" s="24">
        <v>0</v>
      </c>
      <c r="E151" s="25">
        <v>0</v>
      </c>
      <c r="F151" s="23" t="s">
        <v>31</v>
      </c>
      <c r="G151" s="26">
        <v>0</v>
      </c>
      <c r="H151" s="25">
        <v>0</v>
      </c>
      <c r="I151" s="23" t="s">
        <v>32</v>
      </c>
      <c r="J151" s="27">
        <v>0</v>
      </c>
      <c r="K151" s="28">
        <v>0</v>
      </c>
      <c r="L151" s="23" t="s">
        <v>34</v>
      </c>
      <c r="M151" s="26">
        <v>0</v>
      </c>
      <c r="N151" s="25">
        <v>0</v>
      </c>
      <c r="O151" s="23" t="s">
        <v>34</v>
      </c>
      <c r="P151" s="24">
        <v>0</v>
      </c>
      <c r="Q151" s="25">
        <v>0</v>
      </c>
      <c r="R151" s="29" t="s">
        <v>24</v>
      </c>
      <c r="S151" s="30">
        <v>0</v>
      </c>
      <c r="T151" t="s">
        <v>24</v>
      </c>
      <c r="U151" s="31">
        <v>81426</v>
      </c>
      <c r="V151" s="32">
        <f t="shared" si="10"/>
        <v>0</v>
      </c>
    </row>
    <row r="152" spans="1:22" x14ac:dyDescent="0.35">
      <c r="A152" s="22">
        <v>151</v>
      </c>
      <c r="B152" s="22" t="s">
        <v>185</v>
      </c>
      <c r="C152" s="23" t="s">
        <v>189</v>
      </c>
      <c r="D152" s="24">
        <v>230</v>
      </c>
      <c r="E152" s="25">
        <v>2.5747229374230383</v>
      </c>
      <c r="F152" s="23" t="s">
        <v>43</v>
      </c>
      <c r="G152" s="26">
        <v>115</v>
      </c>
      <c r="H152" s="25">
        <v>1.2849018446721265</v>
      </c>
      <c r="I152" s="23" t="s">
        <v>43</v>
      </c>
      <c r="J152" s="27">
        <v>19</v>
      </c>
      <c r="K152" s="28">
        <v>0.21162606787627672</v>
      </c>
      <c r="L152" s="23" t="s">
        <v>34</v>
      </c>
      <c r="M152" s="26">
        <v>3</v>
      </c>
      <c r="N152" s="25">
        <v>3.3340742387197156E-2</v>
      </c>
      <c r="O152" s="23" t="s">
        <v>34</v>
      </c>
      <c r="P152" s="24">
        <v>1</v>
      </c>
      <c r="Q152" s="25">
        <v>1.1069293779056896E-2</v>
      </c>
      <c r="R152" s="33" t="str">
        <f t="shared" ref="R152:R153" si="12">IF(Q152&lt;1,"Endemis Rendah",IF(Q152&lt;5,"Endemis Sedang",IF(Q152&lt;50,"Endemis Tinggi I",IF(Q152&lt;100,"Endemis Tinggi II","Endemis Tinggi III"))))</f>
        <v>Endemis Rendah</v>
      </c>
      <c r="S152" s="34">
        <v>1</v>
      </c>
      <c r="T152" s="33" t="str">
        <f>IF(V152&lt;1,"Endemis Rendah",IF(V152&lt;5,"Endemis Sedang",IF(V152&lt;50,"Endemis Tinggi I",IF(V152&lt;100,"Endemis Tinggi II","Endemis Tinggi III"))))</f>
        <v>Endemis Rendah</v>
      </c>
      <c r="U152" s="31">
        <v>90393</v>
      </c>
      <c r="V152" s="32">
        <f t="shared" si="10"/>
        <v>1.106280353567201E-2</v>
      </c>
    </row>
    <row r="153" spans="1:22" x14ac:dyDescent="0.35">
      <c r="A153" s="22">
        <v>152</v>
      </c>
      <c r="B153" s="22" t="s">
        <v>185</v>
      </c>
      <c r="C153" s="23" t="s">
        <v>190</v>
      </c>
      <c r="D153" s="24">
        <v>59</v>
      </c>
      <c r="E153" s="25">
        <v>1.4247078141601468</v>
      </c>
      <c r="F153" s="23" t="s">
        <v>43</v>
      </c>
      <c r="G153" s="26">
        <v>8</v>
      </c>
      <c r="H153" s="25">
        <v>0.19080783266153076</v>
      </c>
      <c r="I153" s="23" t="s">
        <v>32</v>
      </c>
      <c r="J153" s="27">
        <v>60</v>
      </c>
      <c r="K153" s="28">
        <v>1.4181379848259237</v>
      </c>
      <c r="L153" s="23" t="s">
        <v>44</v>
      </c>
      <c r="M153" s="26">
        <v>45</v>
      </c>
      <c r="N153" s="25">
        <v>1.0527793374508703</v>
      </c>
      <c r="O153" s="23" t="s">
        <v>44</v>
      </c>
      <c r="P153" s="24">
        <v>18</v>
      </c>
      <c r="Q153" s="25">
        <v>0.41367898510755652</v>
      </c>
      <c r="R153" s="33" t="str">
        <f t="shared" si="12"/>
        <v>Endemis Rendah</v>
      </c>
      <c r="S153" s="34">
        <v>0</v>
      </c>
      <c r="T153" s="33" t="str">
        <f>IF(V153&lt;1,"Endemis Rendah",IF(V153&lt;5,"Endemis Sedang",IF(V153&lt;50,"Endemis Tinggi I",IF(V153&lt;100,"Endemis Tinggi II","Endemis Tinggi III"))))</f>
        <v>Endemis Rendah</v>
      </c>
      <c r="U153" s="31">
        <v>43949</v>
      </c>
      <c r="V153" s="32">
        <f t="shared" si="10"/>
        <v>0</v>
      </c>
    </row>
    <row r="154" spans="1:22" x14ac:dyDescent="0.35">
      <c r="A154" s="22">
        <v>153</v>
      </c>
      <c r="B154" s="22" t="s">
        <v>185</v>
      </c>
      <c r="C154" s="23" t="s">
        <v>191</v>
      </c>
      <c r="D154" s="24">
        <v>1</v>
      </c>
      <c r="E154" s="25">
        <v>7.793041748883257E-4</v>
      </c>
      <c r="F154" s="23" t="s">
        <v>24</v>
      </c>
      <c r="G154" s="26">
        <v>19</v>
      </c>
      <c r="H154" s="25">
        <v>1.4288152940389074E-2</v>
      </c>
      <c r="I154" s="23" t="s">
        <v>24</v>
      </c>
      <c r="J154" s="27">
        <v>0</v>
      </c>
      <c r="K154" s="28">
        <v>0</v>
      </c>
      <c r="L154" s="23" t="s">
        <v>24</v>
      </c>
      <c r="M154" s="26">
        <v>0</v>
      </c>
      <c r="N154" s="25">
        <v>0</v>
      </c>
      <c r="O154" s="23" t="s">
        <v>24</v>
      </c>
      <c r="P154" s="24">
        <v>0</v>
      </c>
      <c r="Q154" s="25">
        <v>0</v>
      </c>
      <c r="R154" s="29" t="s">
        <v>24</v>
      </c>
      <c r="S154" s="30">
        <v>0</v>
      </c>
      <c r="T154" t="s">
        <v>24</v>
      </c>
      <c r="U154" s="31">
        <v>1607135</v>
      </c>
      <c r="V154" s="32">
        <f t="shared" si="10"/>
        <v>0</v>
      </c>
    </row>
    <row r="155" spans="1:22" x14ac:dyDescent="0.35">
      <c r="A155" s="22">
        <v>154</v>
      </c>
      <c r="B155" s="22" t="s">
        <v>185</v>
      </c>
      <c r="C155" s="23" t="s">
        <v>192</v>
      </c>
      <c r="D155" s="24">
        <v>0</v>
      </c>
      <c r="E155" s="25">
        <v>0</v>
      </c>
      <c r="F155" s="23" t="s">
        <v>24</v>
      </c>
      <c r="G155" s="26">
        <v>3</v>
      </c>
      <c r="H155" s="25">
        <v>1.4334862385321102E-2</v>
      </c>
      <c r="I155" s="23" t="s">
        <v>24</v>
      </c>
      <c r="J155" s="27">
        <v>0</v>
      </c>
      <c r="K155" s="28">
        <v>0</v>
      </c>
      <c r="L155" s="23" t="s">
        <v>24</v>
      </c>
      <c r="M155" s="26">
        <v>0</v>
      </c>
      <c r="N155" s="25">
        <v>0</v>
      </c>
      <c r="O155" s="23" t="s">
        <v>24</v>
      </c>
      <c r="P155" s="24">
        <v>0</v>
      </c>
      <c r="Q155" s="25">
        <v>0</v>
      </c>
      <c r="R155" s="29" t="s">
        <v>24</v>
      </c>
      <c r="S155" s="30">
        <v>0</v>
      </c>
      <c r="T155" t="s">
        <v>24</v>
      </c>
      <c r="U155" s="31">
        <v>220647</v>
      </c>
      <c r="V155" s="32">
        <f t="shared" si="10"/>
        <v>0</v>
      </c>
    </row>
    <row r="156" spans="1:22" x14ac:dyDescent="0.35">
      <c r="A156" s="22">
        <v>155</v>
      </c>
      <c r="B156" s="22" t="s">
        <v>193</v>
      </c>
      <c r="C156" s="23" t="s">
        <v>194</v>
      </c>
      <c r="D156" s="24">
        <v>0</v>
      </c>
      <c r="E156" s="25">
        <v>0</v>
      </c>
      <c r="F156" s="23" t="s">
        <v>24</v>
      </c>
      <c r="G156" s="26">
        <v>0</v>
      </c>
      <c r="H156" s="25">
        <v>0</v>
      </c>
      <c r="I156" s="23" t="s">
        <v>24</v>
      </c>
      <c r="J156" s="27">
        <v>0</v>
      </c>
      <c r="K156" s="28">
        <v>0</v>
      </c>
      <c r="L156" s="23" t="s">
        <v>24</v>
      </c>
      <c r="M156" s="26">
        <v>0</v>
      </c>
      <c r="N156" s="25">
        <v>0</v>
      </c>
      <c r="O156" s="23" t="s">
        <v>24</v>
      </c>
      <c r="P156" s="24">
        <v>0</v>
      </c>
      <c r="Q156" s="25">
        <v>0</v>
      </c>
      <c r="R156" s="29" t="s">
        <v>24</v>
      </c>
      <c r="S156" s="30">
        <v>0</v>
      </c>
      <c r="T156" t="s">
        <v>24</v>
      </c>
      <c r="U156" s="31">
        <v>26105</v>
      </c>
      <c r="V156" s="32">
        <f t="shared" si="10"/>
        <v>0</v>
      </c>
    </row>
    <row r="157" spans="1:22" x14ac:dyDescent="0.35">
      <c r="A157" s="22">
        <v>156</v>
      </c>
      <c r="B157" s="22" t="s">
        <v>193</v>
      </c>
      <c r="C157" s="23" t="s">
        <v>195</v>
      </c>
      <c r="D157" s="24">
        <v>0</v>
      </c>
      <c r="E157" s="25">
        <v>0</v>
      </c>
      <c r="F157" s="23" t="s">
        <v>24</v>
      </c>
      <c r="G157" s="26">
        <v>10</v>
      </c>
      <c r="H157" s="25">
        <v>4.4520881851819365E-3</v>
      </c>
      <c r="I157" s="23" t="s">
        <v>24</v>
      </c>
      <c r="J157" s="27">
        <v>11</v>
      </c>
      <c r="K157" s="28">
        <v>4.8571576178556182E-3</v>
      </c>
      <c r="L157" s="23" t="s">
        <v>24</v>
      </c>
      <c r="M157" s="26">
        <v>1</v>
      </c>
      <c r="N157" s="25">
        <v>4.3811206994371575E-4</v>
      </c>
      <c r="O157" s="23" t="s">
        <v>24</v>
      </c>
      <c r="P157" s="24">
        <v>21</v>
      </c>
      <c r="Q157" s="25">
        <v>9.1528752450028578E-3</v>
      </c>
      <c r="R157" s="29" t="s">
        <v>24</v>
      </c>
      <c r="S157" s="30">
        <v>17</v>
      </c>
      <c r="T157" t="s">
        <v>24</v>
      </c>
      <c r="U157" s="31">
        <v>2309334</v>
      </c>
      <c r="V157" s="32">
        <f t="shared" si="10"/>
        <v>7.3614297455456851E-3</v>
      </c>
    </row>
    <row r="158" spans="1:22" x14ac:dyDescent="0.35">
      <c r="A158" s="22">
        <v>157</v>
      </c>
      <c r="B158" s="22" t="s">
        <v>193</v>
      </c>
      <c r="C158" s="23" t="s">
        <v>196</v>
      </c>
      <c r="D158" s="24">
        <v>100</v>
      </c>
      <c r="E158" s="25">
        <v>0</v>
      </c>
      <c r="F158" s="23" t="s">
        <v>24</v>
      </c>
      <c r="G158" s="26">
        <v>28</v>
      </c>
      <c r="H158" s="25">
        <v>9.6021355149385219E-3</v>
      </c>
      <c r="I158" s="23" t="s">
        <v>24</v>
      </c>
      <c r="J158" s="27">
        <v>43</v>
      </c>
      <c r="K158" s="28">
        <v>1.4636509104078854E-2</v>
      </c>
      <c r="L158" s="23" t="s">
        <v>24</v>
      </c>
      <c r="M158" s="26">
        <v>40</v>
      </c>
      <c r="N158" s="25">
        <v>1.3517559647921642E-2</v>
      </c>
      <c r="O158" s="23" t="s">
        <v>24</v>
      </c>
      <c r="P158" s="24">
        <v>37</v>
      </c>
      <c r="Q158" s="25">
        <v>1.2601068230016494E-2</v>
      </c>
      <c r="R158" s="29" t="s">
        <v>24</v>
      </c>
      <c r="S158" s="30">
        <v>48</v>
      </c>
      <c r="T158" t="s">
        <v>24</v>
      </c>
      <c r="U158" s="31">
        <v>2949974</v>
      </c>
      <c r="V158" s="32">
        <f t="shared" si="10"/>
        <v>1.627132984900884E-2</v>
      </c>
    </row>
    <row r="159" spans="1:22" x14ac:dyDescent="0.35">
      <c r="A159" s="22">
        <v>158</v>
      </c>
      <c r="B159" s="22" t="s">
        <v>193</v>
      </c>
      <c r="C159" s="23" t="s">
        <v>197</v>
      </c>
      <c r="D159" s="24">
        <v>11</v>
      </c>
      <c r="E159" s="25">
        <v>0</v>
      </c>
      <c r="F159" s="23" t="s">
        <v>24</v>
      </c>
      <c r="G159" s="26">
        <v>7</v>
      </c>
      <c r="H159" s="25">
        <v>7.5701373222910266E-3</v>
      </c>
      <c r="I159" s="23" t="s">
        <v>24</v>
      </c>
      <c r="J159" s="27">
        <v>18</v>
      </c>
      <c r="K159" s="28">
        <v>1.9394273732934383E-2</v>
      </c>
      <c r="L159" s="23" t="s">
        <v>24</v>
      </c>
      <c r="M159" s="26">
        <v>14</v>
      </c>
      <c r="N159" s="25">
        <v>1.5031684643845706E-2</v>
      </c>
      <c r="O159" s="23" t="s">
        <v>24</v>
      </c>
      <c r="P159" s="24">
        <v>43</v>
      </c>
      <c r="Q159" s="25">
        <v>4.7121067171629172E-2</v>
      </c>
      <c r="R159" s="29" t="s">
        <v>24</v>
      </c>
      <c r="S159" s="30">
        <v>40</v>
      </c>
      <c r="T159" t="s">
        <v>24</v>
      </c>
      <c r="U159" s="31">
        <v>913724</v>
      </c>
      <c r="V159" s="32">
        <f t="shared" si="10"/>
        <v>4.3776895430129886E-2</v>
      </c>
    </row>
    <row r="160" spans="1:22" x14ac:dyDescent="0.35">
      <c r="A160" s="22">
        <v>159</v>
      </c>
      <c r="B160" s="22" t="s">
        <v>193</v>
      </c>
      <c r="C160" s="23" t="s">
        <v>198</v>
      </c>
      <c r="D160" s="24">
        <v>0</v>
      </c>
      <c r="E160" s="25">
        <v>0</v>
      </c>
      <c r="F160" s="23" t="s">
        <v>24</v>
      </c>
      <c r="G160" s="26">
        <v>10</v>
      </c>
      <c r="H160" s="25">
        <v>3.9072237534197975E-3</v>
      </c>
      <c r="I160" s="23" t="s">
        <v>24</v>
      </c>
      <c r="J160" s="27">
        <v>9</v>
      </c>
      <c r="K160" s="28">
        <v>3.4749933685543216E-3</v>
      </c>
      <c r="L160" s="23" t="s">
        <v>24</v>
      </c>
      <c r="M160" s="26">
        <v>0</v>
      </c>
      <c r="N160" s="25">
        <v>0</v>
      </c>
      <c r="O160" s="23" t="s">
        <v>24</v>
      </c>
      <c r="P160" s="24">
        <v>8</v>
      </c>
      <c r="Q160" s="25">
        <v>3.0315972007747246E-3</v>
      </c>
      <c r="R160" s="29" t="s">
        <v>24</v>
      </c>
      <c r="S160" s="30">
        <v>13</v>
      </c>
      <c r="T160" t="s">
        <v>24</v>
      </c>
      <c r="U160" s="31">
        <v>2662270</v>
      </c>
      <c r="V160" s="32">
        <f t="shared" si="10"/>
        <v>4.883050930221202E-3</v>
      </c>
    </row>
    <row r="161" spans="1:22" x14ac:dyDescent="0.35">
      <c r="A161" s="22">
        <v>160</v>
      </c>
      <c r="B161" s="22" t="s">
        <v>193</v>
      </c>
      <c r="C161" s="23" t="s">
        <v>199</v>
      </c>
      <c r="D161" s="24">
        <v>0</v>
      </c>
      <c r="E161" s="25">
        <v>0</v>
      </c>
      <c r="F161" s="23" t="s">
        <v>24</v>
      </c>
      <c r="G161" s="26">
        <v>8</v>
      </c>
      <c r="H161" s="25">
        <v>4.4511409387011126E-3</v>
      </c>
      <c r="I161" s="23" t="s">
        <v>24</v>
      </c>
      <c r="J161" s="27">
        <v>10</v>
      </c>
      <c r="K161" s="28">
        <v>5.5159784104605019E-3</v>
      </c>
      <c r="L161" s="23" t="s">
        <v>24</v>
      </c>
      <c r="M161" s="26">
        <v>3</v>
      </c>
      <c r="N161" s="25">
        <v>1.6413793933571189E-3</v>
      </c>
      <c r="O161" s="23" t="s">
        <v>24</v>
      </c>
      <c r="P161" s="24">
        <v>6</v>
      </c>
      <c r="Q161" s="25">
        <v>3.2647997453456199E-3</v>
      </c>
      <c r="R161" s="29" t="s">
        <v>24</v>
      </c>
      <c r="S161" s="30">
        <v>12</v>
      </c>
      <c r="T161" t="s">
        <v>24</v>
      </c>
      <c r="U161" s="31">
        <v>1850402</v>
      </c>
      <c r="V161" s="32">
        <f t="shared" si="10"/>
        <v>6.4850772967171462E-3</v>
      </c>
    </row>
    <row r="162" spans="1:22" x14ac:dyDescent="0.35">
      <c r="A162" s="22">
        <v>161</v>
      </c>
      <c r="B162" s="22" t="s">
        <v>200</v>
      </c>
      <c r="C162" s="23" t="s">
        <v>201</v>
      </c>
      <c r="D162" s="24">
        <v>5</v>
      </c>
      <c r="E162" s="25">
        <v>8.7488926089180263E-4</v>
      </c>
      <c r="F162" s="23" t="s">
        <v>24</v>
      </c>
      <c r="G162" s="26">
        <v>4</v>
      </c>
      <c r="H162" s="25">
        <v>6.8482514787515029E-4</v>
      </c>
      <c r="I162" s="23" t="s">
        <v>24</v>
      </c>
      <c r="J162" s="27">
        <v>9</v>
      </c>
      <c r="K162" s="28">
        <v>1.5086976419055856E-3</v>
      </c>
      <c r="L162" s="23" t="s">
        <v>24</v>
      </c>
      <c r="M162" s="26">
        <v>5</v>
      </c>
      <c r="N162" s="25">
        <v>8.2125634810625685E-4</v>
      </c>
      <c r="O162" s="23" t="s">
        <v>24</v>
      </c>
      <c r="P162" s="24">
        <v>5</v>
      </c>
      <c r="Q162" s="25">
        <v>8.2400070138939705E-4</v>
      </c>
      <c r="R162" s="29" t="s">
        <v>24</v>
      </c>
      <c r="S162" s="30">
        <v>10</v>
      </c>
      <c r="T162" t="s">
        <v>24</v>
      </c>
      <c r="U162" s="31">
        <v>6165345</v>
      </c>
      <c r="V162" s="32">
        <f t="shared" si="10"/>
        <v>1.6219692490850065E-3</v>
      </c>
    </row>
    <row r="163" spans="1:22" x14ac:dyDescent="0.35">
      <c r="A163" s="22">
        <v>162</v>
      </c>
      <c r="B163" s="22" t="s">
        <v>200</v>
      </c>
      <c r="C163" s="23" t="s">
        <v>202</v>
      </c>
      <c r="D163" s="24">
        <v>69</v>
      </c>
      <c r="E163" s="25">
        <v>2.8123112388923895E-2</v>
      </c>
      <c r="F163" s="23" t="s">
        <v>31</v>
      </c>
      <c r="G163" s="26">
        <v>55</v>
      </c>
      <c r="H163" s="25">
        <v>2.2351427016698143E-2</v>
      </c>
      <c r="I163" s="23" t="s">
        <v>32</v>
      </c>
      <c r="J163" s="27">
        <v>43</v>
      </c>
      <c r="K163" s="28">
        <v>1.7435222067963305E-2</v>
      </c>
      <c r="L163" s="23" t="s">
        <v>34</v>
      </c>
      <c r="M163" s="26">
        <v>11</v>
      </c>
      <c r="N163" s="25">
        <v>4.4530464707785017E-3</v>
      </c>
      <c r="O163" s="23" t="s">
        <v>34</v>
      </c>
      <c r="P163" s="24">
        <v>19</v>
      </c>
      <c r="Q163" s="25">
        <v>7.5191600069334577E-3</v>
      </c>
      <c r="R163" s="29" t="s">
        <v>24</v>
      </c>
      <c r="S163" s="30">
        <v>24</v>
      </c>
      <c r="T163" t="s">
        <v>24</v>
      </c>
      <c r="U163" s="31">
        <v>2539454</v>
      </c>
      <c r="V163" s="32">
        <f t="shared" si="10"/>
        <v>9.4508504584056262E-3</v>
      </c>
    </row>
    <row r="164" spans="1:22" x14ac:dyDescent="0.35">
      <c r="A164" s="22">
        <v>163</v>
      </c>
      <c r="B164" s="22" t="s">
        <v>200</v>
      </c>
      <c r="C164" s="23" t="s">
        <v>203</v>
      </c>
      <c r="D164" s="24">
        <v>2</v>
      </c>
      <c r="E164" s="25">
        <v>8.8629342782402991E-4</v>
      </c>
      <c r="F164" s="23" t="s">
        <v>24</v>
      </c>
      <c r="G164" s="26">
        <v>0</v>
      </c>
      <c r="H164" s="25">
        <v>0</v>
      </c>
      <c r="I164" s="23" t="s">
        <v>24</v>
      </c>
      <c r="J164" s="27">
        <v>0</v>
      </c>
      <c r="K164" s="28">
        <v>0</v>
      </c>
      <c r="L164" s="23" t="s">
        <v>24</v>
      </c>
      <c r="M164" s="26">
        <v>0</v>
      </c>
      <c r="N164" s="25">
        <v>0</v>
      </c>
      <c r="O164" s="23" t="s">
        <v>24</v>
      </c>
      <c r="P164" s="24">
        <v>0</v>
      </c>
      <c r="Q164" s="25">
        <v>0</v>
      </c>
      <c r="R164" s="29" t="s">
        <v>24</v>
      </c>
      <c r="S164" s="30">
        <v>2</v>
      </c>
      <c r="T164" t="s">
        <v>24</v>
      </c>
      <c r="U164" s="31">
        <v>2341228</v>
      </c>
      <c r="V164" s="32">
        <f t="shared" si="10"/>
        <v>8.5425255464226474E-4</v>
      </c>
    </row>
    <row r="165" spans="1:22" x14ac:dyDescent="0.35">
      <c r="A165" s="22">
        <v>164</v>
      </c>
      <c r="B165" s="22" t="s">
        <v>200</v>
      </c>
      <c r="C165" s="23" t="s">
        <v>204</v>
      </c>
      <c r="D165" s="24">
        <v>4</v>
      </c>
      <c r="E165" s="25">
        <v>1.0936129993402779E-3</v>
      </c>
      <c r="F165" s="23" t="s">
        <v>24</v>
      </c>
      <c r="G165" s="26">
        <v>2</v>
      </c>
      <c r="H165" s="25">
        <v>5.380262131751321E-4</v>
      </c>
      <c r="I165" s="23" t="s">
        <v>24</v>
      </c>
      <c r="J165" s="27">
        <v>0</v>
      </c>
      <c r="K165" s="28">
        <v>0</v>
      </c>
      <c r="L165" s="23" t="s">
        <v>24</v>
      </c>
      <c r="M165" s="26">
        <v>1</v>
      </c>
      <c r="N165" s="25">
        <v>2.6099404803073468E-4</v>
      </c>
      <c r="O165" s="23" t="s">
        <v>24</v>
      </c>
      <c r="P165" s="24">
        <v>8</v>
      </c>
      <c r="Q165" s="25">
        <v>2.1199319713830385E-3</v>
      </c>
      <c r="R165" s="29" t="s">
        <v>24</v>
      </c>
      <c r="S165" s="30">
        <v>0</v>
      </c>
      <c r="T165" t="s">
        <v>24</v>
      </c>
      <c r="U165" s="31">
        <v>3810690</v>
      </c>
      <c r="V165" s="32">
        <f t="shared" si="10"/>
        <v>0</v>
      </c>
    </row>
    <row r="166" spans="1:22" x14ac:dyDescent="0.35">
      <c r="A166" s="22">
        <v>165</v>
      </c>
      <c r="B166" s="22" t="s">
        <v>200</v>
      </c>
      <c r="C166" s="23" t="s">
        <v>205</v>
      </c>
      <c r="D166" s="24">
        <v>10</v>
      </c>
      <c r="E166" s="25">
        <v>3.8627353806088365E-3</v>
      </c>
      <c r="F166" s="23" t="s">
        <v>31</v>
      </c>
      <c r="G166" s="26">
        <v>0</v>
      </c>
      <c r="H166" s="25">
        <v>0</v>
      </c>
      <c r="I166" s="23" t="s">
        <v>32</v>
      </c>
      <c r="J166" s="27">
        <v>5</v>
      </c>
      <c r="K166" s="28">
        <v>1.9066322201778888E-3</v>
      </c>
      <c r="L166" s="23" t="s">
        <v>34</v>
      </c>
      <c r="M166" s="26">
        <v>0</v>
      </c>
      <c r="N166" s="25">
        <v>0</v>
      </c>
      <c r="O166" s="23" t="s">
        <v>206</v>
      </c>
      <c r="P166" s="24">
        <v>0</v>
      </c>
      <c r="Q166" s="25">
        <v>0</v>
      </c>
      <c r="R166" s="29" t="s">
        <v>206</v>
      </c>
      <c r="S166" s="30">
        <v>3</v>
      </c>
      <c r="T166" t="s">
        <v>206</v>
      </c>
      <c r="U166" s="31">
        <v>2658006</v>
      </c>
      <c r="V166" s="32">
        <f t="shared" si="10"/>
        <v>1.1286656237796302E-3</v>
      </c>
    </row>
    <row r="167" spans="1:22" x14ac:dyDescent="0.35">
      <c r="A167" s="22">
        <v>166</v>
      </c>
      <c r="B167" s="22" t="s">
        <v>200</v>
      </c>
      <c r="C167" s="23" t="s">
        <v>207</v>
      </c>
      <c r="D167" s="24">
        <v>32</v>
      </c>
      <c r="E167" s="25">
        <v>1.8313781463935013E-2</v>
      </c>
      <c r="F167" s="23" t="s">
        <v>31</v>
      </c>
      <c r="G167" s="26">
        <v>13</v>
      </c>
      <c r="H167" s="25">
        <v>7.42307835059199E-3</v>
      </c>
      <c r="I167" s="23" t="s">
        <v>32</v>
      </c>
      <c r="J167" s="27">
        <v>14</v>
      </c>
      <c r="K167" s="28">
        <v>7.981173551759051E-3</v>
      </c>
      <c r="L167" s="23" t="s">
        <v>34</v>
      </c>
      <c r="M167" s="26">
        <v>6</v>
      </c>
      <c r="N167" s="25">
        <v>3.4174208724675487E-3</v>
      </c>
      <c r="O167" s="23" t="s">
        <v>24</v>
      </c>
      <c r="P167" s="24">
        <v>3</v>
      </c>
      <c r="Q167" s="25">
        <v>1.6646644452644459E-3</v>
      </c>
      <c r="R167" s="29" t="s">
        <v>24</v>
      </c>
      <c r="S167" s="30">
        <v>26</v>
      </c>
      <c r="T167" t="s">
        <v>24</v>
      </c>
      <c r="U167" s="31">
        <v>1811135</v>
      </c>
      <c r="V167" s="32">
        <f t="shared" si="10"/>
        <v>1.4355638867340094E-2</v>
      </c>
    </row>
    <row r="168" spans="1:22" x14ac:dyDescent="0.35">
      <c r="A168" s="22">
        <v>167</v>
      </c>
      <c r="B168" s="22" t="s">
        <v>200</v>
      </c>
      <c r="C168" s="23" t="s">
        <v>208</v>
      </c>
      <c r="D168" s="24">
        <v>1</v>
      </c>
      <c r="E168" s="25">
        <v>8.460372882474422E-4</v>
      </c>
      <c r="F168" s="23" t="s">
        <v>24</v>
      </c>
      <c r="G168" s="26">
        <v>7</v>
      </c>
      <c r="H168" s="25">
        <v>5.8891378218098329E-3</v>
      </c>
      <c r="I168" s="23" t="s">
        <v>24</v>
      </c>
      <c r="J168" s="27">
        <v>3</v>
      </c>
      <c r="K168" s="28">
        <v>2.5100905640675518E-3</v>
      </c>
      <c r="L168" s="23" t="s">
        <v>24</v>
      </c>
      <c r="M168" s="26">
        <v>1</v>
      </c>
      <c r="N168" s="25">
        <v>8.3216483521055852E-4</v>
      </c>
      <c r="O168" s="23" t="s">
        <v>24</v>
      </c>
      <c r="P168" s="24">
        <v>2</v>
      </c>
      <c r="Q168" s="25">
        <v>1.6485355234677275E-3</v>
      </c>
      <c r="R168" s="29" t="s">
        <v>24</v>
      </c>
      <c r="S168" s="30">
        <v>1</v>
      </c>
      <c r="T168" t="s">
        <v>24</v>
      </c>
      <c r="U168" s="31">
        <v>1219236</v>
      </c>
      <c r="V168" s="32">
        <f t="shared" si="10"/>
        <v>8.2018575566994412E-4</v>
      </c>
    </row>
    <row r="169" spans="1:22" x14ac:dyDescent="0.35">
      <c r="A169" s="22">
        <v>168</v>
      </c>
      <c r="B169" s="22" t="s">
        <v>200</v>
      </c>
      <c r="C169" s="23" t="s">
        <v>209</v>
      </c>
      <c r="D169" s="24">
        <v>1</v>
      </c>
      <c r="E169" s="25">
        <v>9.3615340184103929E-4</v>
      </c>
      <c r="F169" s="23" t="s">
        <v>24</v>
      </c>
      <c r="G169" s="26">
        <v>1</v>
      </c>
      <c r="H169" s="25">
        <v>9.3066802420109127E-4</v>
      </c>
      <c r="I169" s="23" t="s">
        <v>24</v>
      </c>
      <c r="J169" s="27">
        <v>1</v>
      </c>
      <c r="K169" s="28">
        <v>9.2523713827854083E-4</v>
      </c>
      <c r="L169" s="23" t="s">
        <v>24</v>
      </c>
      <c r="M169" s="26">
        <v>0</v>
      </c>
      <c r="N169" s="25">
        <v>0</v>
      </c>
      <c r="O169" s="23" t="s">
        <v>24</v>
      </c>
      <c r="P169" s="24">
        <v>2</v>
      </c>
      <c r="Q169" s="25">
        <v>1.8257437167029989E-3</v>
      </c>
      <c r="R169" s="29" t="s">
        <v>24</v>
      </c>
      <c r="S169" s="30">
        <v>0</v>
      </c>
      <c r="T169" t="s">
        <v>24</v>
      </c>
      <c r="U169" s="31">
        <v>1100895</v>
      </c>
      <c r="V169" s="32">
        <f t="shared" si="10"/>
        <v>0</v>
      </c>
    </row>
    <row r="170" spans="1:22" x14ac:dyDescent="0.35">
      <c r="A170" s="22">
        <v>169</v>
      </c>
      <c r="B170" s="22" t="s">
        <v>200</v>
      </c>
      <c r="C170" s="23" t="s">
        <v>210</v>
      </c>
      <c r="D170" s="24">
        <v>9</v>
      </c>
      <c r="E170" s="25">
        <v>4.1674827987147481E-3</v>
      </c>
      <c r="F170" s="23" t="s">
        <v>24</v>
      </c>
      <c r="G170" s="26">
        <v>6</v>
      </c>
      <c r="H170" s="25">
        <v>2.7570830612628451E-3</v>
      </c>
      <c r="I170" s="23" t="s">
        <v>24</v>
      </c>
      <c r="J170" s="27">
        <v>3</v>
      </c>
      <c r="K170" s="28">
        <v>1.3680495671719178E-3</v>
      </c>
      <c r="L170" s="23" t="s">
        <v>24</v>
      </c>
      <c r="M170" s="26">
        <v>3</v>
      </c>
      <c r="N170" s="25">
        <v>1.357691526149365E-3</v>
      </c>
      <c r="O170" s="23" t="s">
        <v>24</v>
      </c>
      <c r="P170" s="24">
        <v>0</v>
      </c>
      <c r="Q170" s="25">
        <v>0</v>
      </c>
      <c r="R170" s="29" t="s">
        <v>24</v>
      </c>
      <c r="S170" s="30">
        <v>0</v>
      </c>
      <c r="T170" t="s">
        <v>24</v>
      </c>
      <c r="U170" s="31">
        <v>2217596</v>
      </c>
      <c r="V170" s="32">
        <f t="shared" si="10"/>
        <v>0</v>
      </c>
    </row>
    <row r="171" spans="1:22" x14ac:dyDescent="0.35">
      <c r="A171" s="22">
        <v>170</v>
      </c>
      <c r="B171" s="22" t="s">
        <v>200</v>
      </c>
      <c r="C171" s="23" t="s">
        <v>211</v>
      </c>
      <c r="D171" s="24">
        <v>27</v>
      </c>
      <c r="E171" s="25">
        <v>2.2618274728266559E-2</v>
      </c>
      <c r="F171" s="23" t="s">
        <v>24</v>
      </c>
      <c r="G171" s="26">
        <v>0</v>
      </c>
      <c r="H171" s="25">
        <v>0</v>
      </c>
      <c r="I171" s="23" t="s">
        <v>24</v>
      </c>
      <c r="J171" s="27">
        <v>0</v>
      </c>
      <c r="K171" s="28">
        <v>0</v>
      </c>
      <c r="L171" s="23" t="s">
        <v>24</v>
      </c>
      <c r="M171" s="26">
        <v>0</v>
      </c>
      <c r="N171" s="25">
        <v>0</v>
      </c>
      <c r="O171" s="23" t="s">
        <v>24</v>
      </c>
      <c r="P171" s="24">
        <v>0</v>
      </c>
      <c r="Q171" s="25">
        <v>0</v>
      </c>
      <c r="R171" s="29" t="s">
        <v>24</v>
      </c>
      <c r="S171" s="30">
        <v>0</v>
      </c>
      <c r="T171" t="s">
        <v>24</v>
      </c>
      <c r="U171" s="31">
        <v>1233270</v>
      </c>
      <c r="V171" s="32">
        <f t="shared" si="10"/>
        <v>0</v>
      </c>
    </row>
    <row r="172" spans="1:22" x14ac:dyDescent="0.35">
      <c r="A172" s="22">
        <v>171</v>
      </c>
      <c r="B172" s="22" t="s">
        <v>200</v>
      </c>
      <c r="C172" s="23" t="s">
        <v>212</v>
      </c>
      <c r="D172" s="24">
        <v>10</v>
      </c>
      <c r="E172" s="25">
        <v>8.722692520727297E-3</v>
      </c>
      <c r="F172" s="23" t="s">
        <v>24</v>
      </c>
      <c r="G172" s="26">
        <v>1</v>
      </c>
      <c r="H172" s="25">
        <v>8.6963630070631859E-4</v>
      </c>
      <c r="I172" s="23" t="s">
        <v>24</v>
      </c>
      <c r="J172" s="27">
        <v>0</v>
      </c>
      <c r="K172" s="28">
        <v>0</v>
      </c>
      <c r="L172" s="23" t="s">
        <v>24</v>
      </c>
      <c r="M172" s="26">
        <v>0</v>
      </c>
      <c r="N172" s="25">
        <v>0</v>
      </c>
      <c r="O172" s="23" t="s">
        <v>24</v>
      </c>
      <c r="P172" s="24">
        <v>1</v>
      </c>
      <c r="Q172" s="25">
        <v>8.4706280970733979E-4</v>
      </c>
      <c r="R172" s="29" t="s">
        <v>24</v>
      </c>
      <c r="S172" s="30">
        <v>6</v>
      </c>
      <c r="T172" t="s">
        <v>24</v>
      </c>
      <c r="U172" s="31">
        <v>1186427</v>
      </c>
      <c r="V172" s="32">
        <f t="shared" si="10"/>
        <v>5.0572011594476529E-3</v>
      </c>
    </row>
    <row r="173" spans="1:22" x14ac:dyDescent="0.35">
      <c r="A173" s="22">
        <v>172</v>
      </c>
      <c r="B173" s="22" t="s">
        <v>200</v>
      </c>
      <c r="C173" s="23" t="s">
        <v>213</v>
      </c>
      <c r="D173" s="24">
        <v>5</v>
      </c>
      <c r="E173" s="25">
        <v>2.9239868677901795E-3</v>
      </c>
      <c r="F173" s="23" t="s">
        <v>24</v>
      </c>
      <c r="G173" s="26">
        <v>3</v>
      </c>
      <c r="H173" s="25">
        <v>1.7450108685093592E-3</v>
      </c>
      <c r="I173" s="23" t="s">
        <v>24</v>
      </c>
      <c r="J173" s="27">
        <v>0</v>
      </c>
      <c r="K173" s="28">
        <v>0</v>
      </c>
      <c r="L173" s="23" t="s">
        <v>24</v>
      </c>
      <c r="M173" s="26">
        <v>19</v>
      </c>
      <c r="N173" s="25">
        <v>1.09344714391606E-2</v>
      </c>
      <c r="O173" s="23" t="s">
        <v>24</v>
      </c>
      <c r="P173" s="24">
        <v>7</v>
      </c>
      <c r="Q173" s="25">
        <v>3.9870477904635519E-3</v>
      </c>
      <c r="R173" s="29" t="s">
        <v>24</v>
      </c>
      <c r="S173" s="30">
        <v>10</v>
      </c>
      <c r="T173" t="s">
        <v>24</v>
      </c>
      <c r="U173" s="31">
        <v>1764423</v>
      </c>
      <c r="V173" s="32">
        <f t="shared" si="10"/>
        <v>5.6675751789678555E-3</v>
      </c>
    </row>
    <row r="174" spans="1:22" x14ac:dyDescent="0.35">
      <c r="A174" s="22">
        <v>173</v>
      </c>
      <c r="B174" s="22" t="s">
        <v>200</v>
      </c>
      <c r="C174" s="23" t="s">
        <v>214</v>
      </c>
      <c r="D174" s="24">
        <v>3</v>
      </c>
      <c r="E174" s="25">
        <v>1.9199889408637008E-3</v>
      </c>
      <c r="F174" s="23" t="s">
        <v>24</v>
      </c>
      <c r="G174" s="26">
        <v>7</v>
      </c>
      <c r="H174" s="25">
        <v>4.433135024426574E-3</v>
      </c>
      <c r="I174" s="23" t="s">
        <v>24</v>
      </c>
      <c r="J174" s="27">
        <v>3</v>
      </c>
      <c r="K174" s="28">
        <v>1.8799053780959691E-3</v>
      </c>
      <c r="L174" s="23" t="s">
        <v>24</v>
      </c>
      <c r="M174" s="26">
        <v>0</v>
      </c>
      <c r="N174" s="25">
        <v>0</v>
      </c>
      <c r="O174" s="23" t="s">
        <v>24</v>
      </c>
      <c r="P174" s="24">
        <v>3</v>
      </c>
      <c r="Q174" s="25">
        <v>1.8906736848473848E-3</v>
      </c>
      <c r="R174" s="29" t="s">
        <v>24</v>
      </c>
      <c r="S174" s="30">
        <v>3</v>
      </c>
      <c r="T174" t="s">
        <v>24</v>
      </c>
      <c r="U174" s="31">
        <v>1594632</v>
      </c>
      <c r="V174" s="32">
        <f t="shared" si="10"/>
        <v>1.8813118010926658E-3</v>
      </c>
    </row>
    <row r="175" spans="1:22" x14ac:dyDescent="0.35">
      <c r="A175" s="22">
        <v>174</v>
      </c>
      <c r="B175" s="22" t="s">
        <v>200</v>
      </c>
      <c r="C175" s="23" t="s">
        <v>215</v>
      </c>
      <c r="D175" s="24">
        <v>4</v>
      </c>
      <c r="E175" s="25">
        <v>4.2402662039122815E-3</v>
      </c>
      <c r="F175" s="23" t="s">
        <v>24</v>
      </c>
      <c r="G175" s="26">
        <v>6</v>
      </c>
      <c r="H175" s="25">
        <v>6.2931737943852303E-3</v>
      </c>
      <c r="I175" s="23" t="s">
        <v>24</v>
      </c>
      <c r="J175" s="27">
        <v>0</v>
      </c>
      <c r="K175" s="28">
        <v>0</v>
      </c>
      <c r="L175" s="23" t="s">
        <v>24</v>
      </c>
      <c r="M175" s="26">
        <v>0</v>
      </c>
      <c r="N175" s="25">
        <v>0</v>
      </c>
      <c r="O175" s="23" t="s">
        <v>24</v>
      </c>
      <c r="P175" s="24">
        <v>1</v>
      </c>
      <c r="Q175" s="25">
        <v>1.0459627407152503E-3</v>
      </c>
      <c r="R175" s="29" t="s">
        <v>24</v>
      </c>
      <c r="S175" s="30">
        <v>3</v>
      </c>
      <c r="T175" t="s">
        <v>24</v>
      </c>
      <c r="U175" s="31">
        <v>960815</v>
      </c>
      <c r="V175" s="32">
        <f t="shared" si="10"/>
        <v>3.1223492555798983E-3</v>
      </c>
    </row>
    <row r="176" spans="1:22" x14ac:dyDescent="0.35">
      <c r="A176" s="22">
        <v>175</v>
      </c>
      <c r="B176" s="22" t="s">
        <v>200</v>
      </c>
      <c r="C176" s="23" t="s">
        <v>216</v>
      </c>
      <c r="D176" s="24">
        <v>1</v>
      </c>
      <c r="E176" s="25">
        <v>4.3168778267455623E-4</v>
      </c>
      <c r="F176" s="23" t="s">
        <v>24</v>
      </c>
      <c r="G176" s="26">
        <v>4</v>
      </c>
      <c r="H176" s="25">
        <v>1.7123221699916395E-3</v>
      </c>
      <c r="I176" s="23" t="s">
        <v>24</v>
      </c>
      <c r="J176" s="27">
        <v>0</v>
      </c>
      <c r="K176" s="28">
        <v>0</v>
      </c>
      <c r="L176" s="23" t="s">
        <v>24</v>
      </c>
      <c r="M176" s="26">
        <v>0</v>
      </c>
      <c r="N176" s="25">
        <v>0</v>
      </c>
      <c r="O176" s="23" t="s">
        <v>24</v>
      </c>
      <c r="P176" s="24">
        <v>3</v>
      </c>
      <c r="Q176" s="25">
        <v>1.2716832593072378E-3</v>
      </c>
      <c r="R176" s="29" t="s">
        <v>24</v>
      </c>
      <c r="S176" s="30">
        <v>4</v>
      </c>
      <c r="T176" t="s">
        <v>24</v>
      </c>
      <c r="U176" s="31">
        <v>2370819</v>
      </c>
      <c r="V176" s="32">
        <f t="shared" si="10"/>
        <v>1.6871806746951161E-3</v>
      </c>
    </row>
    <row r="177" spans="1:22" x14ac:dyDescent="0.35">
      <c r="A177" s="22">
        <v>176</v>
      </c>
      <c r="B177" s="22" t="s">
        <v>200</v>
      </c>
      <c r="C177" s="23" t="s">
        <v>217</v>
      </c>
      <c r="D177" s="24">
        <v>1</v>
      </c>
      <c r="E177" s="25">
        <v>2.8571240817560343E-4</v>
      </c>
      <c r="F177" s="23" t="s">
        <v>24</v>
      </c>
      <c r="G177" s="26">
        <v>1</v>
      </c>
      <c r="H177" s="25">
        <v>2.7541327828005505E-4</v>
      </c>
      <c r="I177" s="23" t="s">
        <v>24</v>
      </c>
      <c r="J177" s="27">
        <v>3</v>
      </c>
      <c r="K177" s="28">
        <v>7.9704858223655028E-4</v>
      </c>
      <c r="L177" s="23" t="s">
        <v>24</v>
      </c>
      <c r="M177" s="26">
        <v>0</v>
      </c>
      <c r="N177" s="25">
        <v>0</v>
      </c>
      <c r="O177" s="23" t="s">
        <v>24</v>
      </c>
      <c r="P177" s="24">
        <v>4</v>
      </c>
      <c r="Q177" s="25">
        <v>1.0196312146841171E-3</v>
      </c>
      <c r="R177" s="29" t="s">
        <v>24</v>
      </c>
      <c r="S177" s="30">
        <v>2</v>
      </c>
      <c r="T177" t="s">
        <v>24</v>
      </c>
      <c r="U177" s="31">
        <v>4043491</v>
      </c>
      <c r="V177" s="32">
        <f t="shared" si="10"/>
        <v>4.9462209758844525E-4</v>
      </c>
    </row>
    <row r="178" spans="1:22" x14ac:dyDescent="0.35">
      <c r="A178" s="22">
        <v>177</v>
      </c>
      <c r="B178" s="22" t="s">
        <v>200</v>
      </c>
      <c r="C178" s="23" t="s">
        <v>218</v>
      </c>
      <c r="D178" s="24">
        <v>3</v>
      </c>
      <c r="E178" s="25">
        <v>1.8001692159062951E-3</v>
      </c>
      <c r="F178" s="23" t="s">
        <v>24</v>
      </c>
      <c r="G178" s="26">
        <v>4</v>
      </c>
      <c r="H178" s="25">
        <v>2.3757046191418833E-3</v>
      </c>
      <c r="I178" s="23" t="s">
        <v>24</v>
      </c>
      <c r="J178" s="27">
        <v>2</v>
      </c>
      <c r="K178" s="28">
        <v>1.1765425649569151E-3</v>
      </c>
      <c r="L178" s="23" t="s">
        <v>24</v>
      </c>
      <c r="M178" s="26">
        <v>0</v>
      </c>
      <c r="N178" s="25">
        <v>0</v>
      </c>
      <c r="O178" s="23" t="s">
        <v>24</v>
      </c>
      <c r="P178" s="24">
        <v>0</v>
      </c>
      <c r="Q178" s="25">
        <v>0</v>
      </c>
      <c r="R178" s="29" t="s">
        <v>24</v>
      </c>
      <c r="S178" s="30">
        <v>1</v>
      </c>
      <c r="T178" t="s">
        <v>24</v>
      </c>
      <c r="U178" s="31">
        <v>1698855</v>
      </c>
      <c r="V178" s="32">
        <f t="shared" si="10"/>
        <v>5.8863175491728249E-4</v>
      </c>
    </row>
    <row r="179" spans="1:22" x14ac:dyDescent="0.35">
      <c r="A179" s="22">
        <v>178</v>
      </c>
      <c r="B179" s="22" t="s">
        <v>200</v>
      </c>
      <c r="C179" s="23" t="s">
        <v>219</v>
      </c>
      <c r="D179" s="24">
        <v>11</v>
      </c>
      <c r="E179" s="25">
        <v>2.7841193830391447E-2</v>
      </c>
      <c r="F179" s="23" t="s">
        <v>31</v>
      </c>
      <c r="G179" s="26">
        <v>6</v>
      </c>
      <c r="H179" s="25">
        <v>1.5106234594787845E-2</v>
      </c>
      <c r="I179" s="23" t="s">
        <v>32</v>
      </c>
      <c r="J179" s="27">
        <v>25</v>
      </c>
      <c r="K179" s="28">
        <v>6.2612075615351481E-2</v>
      </c>
      <c r="L179" s="23" t="s">
        <v>34</v>
      </c>
      <c r="M179" s="26">
        <v>3</v>
      </c>
      <c r="N179" s="25">
        <v>7.4721103481256209E-3</v>
      </c>
      <c r="O179" s="23" t="s">
        <v>34</v>
      </c>
      <c r="P179" s="24">
        <v>0</v>
      </c>
      <c r="Q179" s="25">
        <v>0</v>
      </c>
      <c r="R179" s="33" t="str">
        <f>IF(Q179&lt;1,"Endemis Rendah",IF(Q179&lt;5,"Endemis Sedang",IF(Q179&lt;50,"Endemis Tinggi I",IF(Q179&lt;100,"Endemis Tinggi II","Endemis Tinggi III"))))</f>
        <v>Endemis Rendah</v>
      </c>
      <c r="S179" s="34">
        <v>5</v>
      </c>
      <c r="T179" t="s">
        <v>24</v>
      </c>
      <c r="U179" s="31">
        <v>407348</v>
      </c>
      <c r="V179" s="32">
        <f t="shared" si="10"/>
        <v>1.227451712049648E-2</v>
      </c>
    </row>
    <row r="180" spans="1:22" x14ac:dyDescent="0.35">
      <c r="A180" s="22">
        <v>179</v>
      </c>
      <c r="B180" s="22" t="s">
        <v>200</v>
      </c>
      <c r="C180" s="23" t="s">
        <v>220</v>
      </c>
      <c r="D180" s="24">
        <v>15</v>
      </c>
      <c r="E180" s="25">
        <v>1.3875925177311198E-2</v>
      </c>
      <c r="F180" s="23" t="s">
        <v>24</v>
      </c>
      <c r="G180" s="26">
        <v>5</v>
      </c>
      <c r="H180" s="25">
        <v>4.5585998898642266E-3</v>
      </c>
      <c r="I180" s="23" t="s">
        <v>24</v>
      </c>
      <c r="J180" s="27">
        <v>31</v>
      </c>
      <c r="K180" s="28">
        <v>2.7875667329987652E-2</v>
      </c>
      <c r="L180" s="23" t="s">
        <v>24</v>
      </c>
      <c r="M180" s="26">
        <v>21</v>
      </c>
      <c r="N180" s="25">
        <v>1.863474741487248E-2</v>
      </c>
      <c r="O180" s="23" t="s">
        <v>24</v>
      </c>
      <c r="P180" s="24">
        <v>22</v>
      </c>
      <c r="Q180" s="25">
        <v>1.9852800508231693E-2</v>
      </c>
      <c r="R180" s="29" t="s">
        <v>24</v>
      </c>
      <c r="S180" s="30">
        <v>39</v>
      </c>
      <c r="T180" t="s">
        <v>24</v>
      </c>
      <c r="U180" s="31">
        <v>1117208</v>
      </c>
      <c r="V180" s="32">
        <f t="shared" si="10"/>
        <v>3.4908450351232717E-2</v>
      </c>
    </row>
    <row r="181" spans="1:22" x14ac:dyDescent="0.35">
      <c r="A181" s="22">
        <v>180</v>
      </c>
      <c r="B181" s="22" t="s">
        <v>200</v>
      </c>
      <c r="C181" s="23" t="s">
        <v>221</v>
      </c>
      <c r="D181" s="24">
        <v>3</v>
      </c>
      <c r="E181" s="25">
        <v>9.2653217537401016E-3</v>
      </c>
      <c r="F181" s="23" t="s">
        <v>24</v>
      </c>
      <c r="G181" s="26">
        <v>8</v>
      </c>
      <c r="H181" s="25">
        <v>2.451866790077295E-2</v>
      </c>
      <c r="I181" s="23" t="s">
        <v>24</v>
      </c>
      <c r="J181" s="27">
        <v>5</v>
      </c>
      <c r="K181" s="28">
        <v>1.5212364609954971E-2</v>
      </c>
      <c r="L181" s="23" t="s">
        <v>24</v>
      </c>
      <c r="M181" s="26">
        <v>3</v>
      </c>
      <c r="N181" s="25">
        <v>9.0719130547852814E-3</v>
      </c>
      <c r="O181" s="23" t="s">
        <v>24</v>
      </c>
      <c r="P181" s="24">
        <v>0</v>
      </c>
      <c r="Q181" s="25">
        <v>0</v>
      </c>
      <c r="R181" s="29" t="s">
        <v>24</v>
      </c>
      <c r="S181" s="30">
        <v>6</v>
      </c>
      <c r="T181" t="s">
        <v>24</v>
      </c>
      <c r="U181" s="31">
        <v>331755</v>
      </c>
      <c r="V181" s="32">
        <f t="shared" si="10"/>
        <v>1.8085635484016819E-2</v>
      </c>
    </row>
    <row r="182" spans="1:22" x14ac:dyDescent="0.35">
      <c r="A182" s="22">
        <v>181</v>
      </c>
      <c r="B182" s="22" t="s">
        <v>200</v>
      </c>
      <c r="C182" s="23" t="s">
        <v>222</v>
      </c>
      <c r="D182" s="24">
        <v>52</v>
      </c>
      <c r="E182" s="25">
        <v>2.0817170001817497E-2</v>
      </c>
      <c r="F182" s="23" t="s">
        <v>24</v>
      </c>
      <c r="G182" s="26">
        <v>15</v>
      </c>
      <c r="H182" s="25">
        <v>5.9911139797452417E-3</v>
      </c>
      <c r="I182" s="23" t="s">
        <v>24</v>
      </c>
      <c r="J182" s="27">
        <v>24</v>
      </c>
      <c r="K182" s="28">
        <v>9.5698053501591784E-3</v>
      </c>
      <c r="L182" s="23" t="s">
        <v>24</v>
      </c>
      <c r="M182" s="26">
        <v>6</v>
      </c>
      <c r="N182" s="25">
        <v>2.3903401573560929E-3</v>
      </c>
      <c r="O182" s="23" t="s">
        <v>24</v>
      </c>
      <c r="P182" s="24">
        <v>22</v>
      </c>
      <c r="Q182" s="25">
        <v>8.5402069059218565E-3</v>
      </c>
      <c r="R182" s="29" t="s">
        <v>24</v>
      </c>
      <c r="S182" s="30">
        <v>36</v>
      </c>
      <c r="T182" t="s">
        <v>24</v>
      </c>
      <c r="U182" s="31">
        <v>2588871</v>
      </c>
      <c r="V182" s="32">
        <f t="shared" si="10"/>
        <v>1.3905675485568807E-2</v>
      </c>
    </row>
    <row r="183" spans="1:22" x14ac:dyDescent="0.35">
      <c r="A183" s="22">
        <v>182</v>
      </c>
      <c r="B183" s="22" t="s">
        <v>200</v>
      </c>
      <c r="C183" s="23" t="s">
        <v>223</v>
      </c>
      <c r="D183" s="24">
        <v>9</v>
      </c>
      <c r="E183" s="25">
        <v>2.8724168195962661E-2</v>
      </c>
      <c r="F183" s="23" t="s">
        <v>24</v>
      </c>
      <c r="G183" s="26">
        <v>6</v>
      </c>
      <c r="H183" s="25">
        <v>1.8970712381867792E-2</v>
      </c>
      <c r="I183" s="23" t="s">
        <v>24</v>
      </c>
      <c r="J183" s="27">
        <v>1</v>
      </c>
      <c r="K183" s="28">
        <v>3.1317332264368392E-3</v>
      </c>
      <c r="L183" s="23" t="s">
        <v>24</v>
      </c>
      <c r="M183" s="26">
        <v>2</v>
      </c>
      <c r="N183" s="25">
        <v>6.2049751490745285E-3</v>
      </c>
      <c r="O183" s="23" t="s">
        <v>24</v>
      </c>
      <c r="P183" s="24">
        <v>2</v>
      </c>
      <c r="Q183" s="25">
        <v>6.2668225016528746E-3</v>
      </c>
      <c r="R183" s="29" t="s">
        <v>24</v>
      </c>
      <c r="S183" s="30">
        <v>1</v>
      </c>
      <c r="T183" t="s">
        <v>24</v>
      </c>
      <c r="U183" s="31">
        <v>320729</v>
      </c>
      <c r="V183" s="32">
        <f t="shared" si="10"/>
        <v>3.1178970408039185E-3</v>
      </c>
    </row>
    <row r="184" spans="1:22" x14ac:dyDescent="0.35">
      <c r="A184" s="22">
        <v>183</v>
      </c>
      <c r="B184" s="22" t="s">
        <v>200</v>
      </c>
      <c r="C184" s="23" t="s">
        <v>224</v>
      </c>
      <c r="D184" s="24">
        <v>24</v>
      </c>
      <c r="E184" s="25">
        <v>8.3926941597339509E-3</v>
      </c>
      <c r="F184" s="23" t="s">
        <v>24</v>
      </c>
      <c r="G184" s="26">
        <v>3</v>
      </c>
      <c r="H184" s="25">
        <v>1.0232283057692681E-3</v>
      </c>
      <c r="I184" s="23" t="s">
        <v>24</v>
      </c>
      <c r="J184" s="27">
        <v>18</v>
      </c>
      <c r="K184" s="28">
        <v>5.9921642465535904E-3</v>
      </c>
      <c r="L184" s="23" t="s">
        <v>24</v>
      </c>
      <c r="M184" s="26">
        <v>5</v>
      </c>
      <c r="N184" s="25">
        <v>1.6256514798305421E-3</v>
      </c>
      <c r="O184" s="23" t="s">
        <v>24</v>
      </c>
      <c r="P184" s="24">
        <v>4</v>
      </c>
      <c r="Q184" s="25">
        <v>1.3085014648673899E-3</v>
      </c>
      <c r="R184" s="29" t="s">
        <v>24</v>
      </c>
      <c r="S184" s="30">
        <v>25</v>
      </c>
      <c r="T184" t="s">
        <v>24</v>
      </c>
      <c r="U184" s="31">
        <v>3114154</v>
      </c>
      <c r="V184" s="32">
        <f t="shared" si="10"/>
        <v>8.0278624628069128E-3</v>
      </c>
    </row>
    <row r="185" spans="1:22" x14ac:dyDescent="0.35">
      <c r="A185" s="22">
        <v>184</v>
      </c>
      <c r="B185" s="22" t="s">
        <v>200</v>
      </c>
      <c r="C185" s="23" t="s">
        <v>225</v>
      </c>
      <c r="D185" s="24">
        <v>8</v>
      </c>
      <c r="E185" s="25">
        <v>3.5484381771140818E-3</v>
      </c>
      <c r="F185" s="23" t="s">
        <v>24</v>
      </c>
      <c r="G185" s="26">
        <v>6</v>
      </c>
      <c r="H185" s="25">
        <v>2.5747393183720955E-3</v>
      </c>
      <c r="I185" s="23" t="s">
        <v>24</v>
      </c>
      <c r="J185" s="27">
        <v>234</v>
      </c>
      <c r="K185" s="28">
        <v>9.7223480218345648E-2</v>
      </c>
      <c r="L185" s="23" t="s">
        <v>24</v>
      </c>
      <c r="M185" s="26">
        <v>187</v>
      </c>
      <c r="N185" s="25">
        <v>7.5276166921478496E-2</v>
      </c>
      <c r="O185" s="23" t="s">
        <v>24</v>
      </c>
      <c r="P185" s="24">
        <v>57</v>
      </c>
      <c r="Q185" s="25">
        <v>2.2891290466379922E-2</v>
      </c>
      <c r="R185" s="29" t="s">
        <v>24</v>
      </c>
      <c r="S185" s="30">
        <v>175</v>
      </c>
      <c r="T185" t="s">
        <v>24</v>
      </c>
      <c r="U185" s="31">
        <v>2557194</v>
      </c>
      <c r="V185" s="32">
        <f t="shared" si="10"/>
        <v>6.8434385502234088E-2</v>
      </c>
    </row>
    <row r="186" spans="1:22" x14ac:dyDescent="0.35">
      <c r="A186" s="22">
        <v>185</v>
      </c>
      <c r="B186" s="22" t="s">
        <v>200</v>
      </c>
      <c r="C186" s="23" t="s">
        <v>226</v>
      </c>
      <c r="D186" s="24">
        <v>14</v>
      </c>
      <c r="E186" s="25">
        <v>2.3290672584715663E-2</v>
      </c>
      <c r="F186" s="23" t="s">
        <v>24</v>
      </c>
      <c r="G186" s="26">
        <v>1</v>
      </c>
      <c r="H186" s="25">
        <v>1.6452482761911186E-3</v>
      </c>
      <c r="I186" s="23" t="s">
        <v>24</v>
      </c>
      <c r="J186" s="27">
        <v>11</v>
      </c>
      <c r="K186" s="28">
        <v>1.7906443715163829E-2</v>
      </c>
      <c r="L186" s="23" t="s">
        <v>24</v>
      </c>
      <c r="M186" s="26">
        <v>43</v>
      </c>
      <c r="N186" s="25">
        <v>6.9310904539541876E-2</v>
      </c>
      <c r="O186" s="23" t="s">
        <v>24</v>
      </c>
      <c r="P186" s="24">
        <v>72</v>
      </c>
      <c r="Q186" s="25">
        <v>0.11849745230477544</v>
      </c>
      <c r="R186" s="29" t="s">
        <v>24</v>
      </c>
      <c r="S186" s="30">
        <v>37</v>
      </c>
      <c r="T186" t="s">
        <v>24</v>
      </c>
      <c r="U186" s="31">
        <v>610492</v>
      </c>
      <c r="V186" s="32">
        <f t="shared" si="10"/>
        <v>6.0606854799080088E-2</v>
      </c>
    </row>
    <row r="187" spans="1:22" x14ac:dyDescent="0.35">
      <c r="A187" s="22">
        <v>186</v>
      </c>
      <c r="B187" s="22" t="s">
        <v>200</v>
      </c>
      <c r="C187" s="23" t="s">
        <v>227</v>
      </c>
      <c r="D187" s="24">
        <v>1</v>
      </c>
      <c r="E187" s="25">
        <v>1.5119352165998393E-3</v>
      </c>
      <c r="F187" s="23" t="s">
        <v>24</v>
      </c>
      <c r="G187" s="26">
        <v>2</v>
      </c>
      <c r="H187" s="25">
        <v>3.017852104121933E-3</v>
      </c>
      <c r="I187" s="23" t="s">
        <v>24</v>
      </c>
      <c r="J187" s="27">
        <v>1</v>
      </c>
      <c r="K187" s="28">
        <v>1.5071203902838962E-3</v>
      </c>
      <c r="L187" s="23" t="s">
        <v>24</v>
      </c>
      <c r="M187" s="26">
        <v>3</v>
      </c>
      <c r="N187" s="25">
        <v>4.5181675517254882E-3</v>
      </c>
      <c r="O187" s="23" t="s">
        <v>24</v>
      </c>
      <c r="P187" s="24">
        <v>10</v>
      </c>
      <c r="Q187" s="25">
        <v>1.4653088138325152E-2</v>
      </c>
      <c r="R187" s="29" t="s">
        <v>24</v>
      </c>
      <c r="S187" s="30">
        <v>2</v>
      </c>
      <c r="T187" t="s">
        <v>24</v>
      </c>
      <c r="U187" s="31">
        <v>685846</v>
      </c>
      <c r="V187" s="32">
        <f t="shared" si="10"/>
        <v>2.9161065312037979E-3</v>
      </c>
    </row>
    <row r="188" spans="1:22" x14ac:dyDescent="0.35">
      <c r="A188" s="22">
        <v>187</v>
      </c>
      <c r="B188" s="22" t="s">
        <v>200</v>
      </c>
      <c r="C188" s="23" t="s">
        <v>228</v>
      </c>
      <c r="D188" s="24">
        <v>4</v>
      </c>
      <c r="E188" s="25">
        <v>2.1931267407943506E-2</v>
      </c>
      <c r="F188" s="23" t="s">
        <v>24</v>
      </c>
      <c r="G188" s="26">
        <v>15</v>
      </c>
      <c r="H188" s="25">
        <v>8.204836477609001E-2</v>
      </c>
      <c r="I188" s="23" t="s">
        <v>24</v>
      </c>
      <c r="J188" s="27">
        <v>0</v>
      </c>
      <c r="K188" s="28">
        <v>0</v>
      </c>
      <c r="L188" s="23" t="s">
        <v>24</v>
      </c>
      <c r="M188" s="26">
        <v>0</v>
      </c>
      <c r="N188" s="25">
        <v>0</v>
      </c>
      <c r="O188" s="23" t="s">
        <v>24</v>
      </c>
      <c r="P188" s="24">
        <v>0</v>
      </c>
      <c r="Q188" s="25">
        <v>0</v>
      </c>
      <c r="R188" s="29" t="s">
        <v>24</v>
      </c>
      <c r="S188" s="30">
        <v>0</v>
      </c>
      <c r="T188" t="s">
        <v>24</v>
      </c>
      <c r="U188" s="31">
        <v>189242</v>
      </c>
      <c r="V188" s="32">
        <f t="shared" si="10"/>
        <v>0</v>
      </c>
    </row>
    <row r="189" spans="1:22" x14ac:dyDescent="0.35">
      <c r="A189" s="22">
        <v>188</v>
      </c>
      <c r="B189" s="22" t="s">
        <v>229</v>
      </c>
      <c r="C189" s="23" t="s">
        <v>230</v>
      </c>
      <c r="D189" s="24">
        <v>31</v>
      </c>
      <c r="E189" s="25">
        <v>1.8111422640563625E-2</v>
      </c>
      <c r="F189" s="23" t="s">
        <v>31</v>
      </c>
      <c r="G189" s="26">
        <v>48</v>
      </c>
      <c r="H189" s="25">
        <v>2.7915026658850459E-2</v>
      </c>
      <c r="I189" s="23" t="s">
        <v>32</v>
      </c>
      <c r="J189" s="27">
        <v>34</v>
      </c>
      <c r="K189" s="28">
        <v>1.9686201941059512E-2</v>
      </c>
      <c r="L189" s="23" t="s">
        <v>24</v>
      </c>
      <c r="M189" s="26">
        <v>10</v>
      </c>
      <c r="N189" s="25">
        <v>5.766078276819039E-3</v>
      </c>
      <c r="O189" s="23" t="s">
        <v>24</v>
      </c>
      <c r="P189" s="24">
        <v>10</v>
      </c>
      <c r="Q189" s="25">
        <v>5.7824057583509498E-3</v>
      </c>
      <c r="R189" s="29" t="s">
        <v>24</v>
      </c>
      <c r="S189" s="30">
        <v>22</v>
      </c>
      <c r="T189" t="s">
        <v>24</v>
      </c>
      <c r="U189" s="31">
        <v>1734138</v>
      </c>
      <c r="V189" s="32">
        <f t="shared" si="10"/>
        <v>1.2686418266597006E-2</v>
      </c>
    </row>
    <row r="190" spans="1:22" x14ac:dyDescent="0.35">
      <c r="A190" s="22">
        <v>189</v>
      </c>
      <c r="B190" s="22" t="s">
        <v>229</v>
      </c>
      <c r="C190" s="23" t="s">
        <v>231</v>
      </c>
      <c r="D190" s="24">
        <v>5</v>
      </c>
      <c r="E190" s="25">
        <v>3.0029579135448414E-3</v>
      </c>
      <c r="F190" s="23" t="s">
        <v>31</v>
      </c>
      <c r="G190" s="26">
        <v>7</v>
      </c>
      <c r="H190" s="25">
        <v>4.1688404191709489E-3</v>
      </c>
      <c r="I190" s="23" t="s">
        <v>32</v>
      </c>
      <c r="J190" s="27">
        <v>9</v>
      </c>
      <c r="K190" s="28">
        <v>5.3159882481219793E-3</v>
      </c>
      <c r="L190" s="23" t="s">
        <v>24</v>
      </c>
      <c r="M190" s="26">
        <v>10</v>
      </c>
      <c r="N190" s="25">
        <v>5.8595180546400063E-3</v>
      </c>
      <c r="O190" s="23" t="s">
        <v>24</v>
      </c>
      <c r="P190" s="24">
        <v>9</v>
      </c>
      <c r="Q190" s="25">
        <v>5.267840419554224E-3</v>
      </c>
      <c r="R190" s="29" t="s">
        <v>24</v>
      </c>
      <c r="S190" s="30">
        <v>22</v>
      </c>
      <c r="T190" t="s">
        <v>24</v>
      </c>
      <c r="U190" s="31">
        <v>1719757</v>
      </c>
      <c r="V190" s="32">
        <f t="shared" si="10"/>
        <v>1.2792504987623252E-2</v>
      </c>
    </row>
    <row r="191" spans="1:22" x14ac:dyDescent="0.35">
      <c r="A191" s="22">
        <v>190</v>
      </c>
      <c r="B191" s="22" t="s">
        <v>229</v>
      </c>
      <c r="C191" s="23" t="s">
        <v>232</v>
      </c>
      <c r="D191" s="24">
        <v>5</v>
      </c>
      <c r="E191" s="25">
        <v>5.4559719432098787E-3</v>
      </c>
      <c r="F191" s="23" t="s">
        <v>31</v>
      </c>
      <c r="G191" s="26">
        <v>24</v>
      </c>
      <c r="H191" s="25">
        <v>2.5940533488688307E-2</v>
      </c>
      <c r="I191" s="23" t="s">
        <v>32</v>
      </c>
      <c r="J191" s="27">
        <v>10</v>
      </c>
      <c r="K191" s="28">
        <v>1.0706764212426485E-2</v>
      </c>
      <c r="L191" s="23" t="s">
        <v>24</v>
      </c>
      <c r="M191" s="26">
        <v>45</v>
      </c>
      <c r="N191" s="25">
        <v>4.7741559027133118E-2</v>
      </c>
      <c r="O191" s="23" t="s">
        <v>24</v>
      </c>
      <c r="P191" s="24">
        <v>23</v>
      </c>
      <c r="Q191" s="25">
        <v>2.4355221971375202E-2</v>
      </c>
      <c r="R191" s="29" t="s">
        <v>24</v>
      </c>
      <c r="S191" s="30">
        <v>10</v>
      </c>
      <c r="T191" t="s">
        <v>24</v>
      </c>
      <c r="U191" s="31">
        <v>951622</v>
      </c>
      <c r="V191" s="32">
        <f t="shared" si="10"/>
        <v>1.0508374123338889E-2</v>
      </c>
    </row>
    <row r="192" spans="1:22" x14ac:dyDescent="0.35">
      <c r="A192" s="22">
        <v>191</v>
      </c>
      <c r="B192" s="22" t="s">
        <v>229</v>
      </c>
      <c r="C192" s="23" t="s">
        <v>233</v>
      </c>
      <c r="D192" s="24">
        <v>73</v>
      </c>
      <c r="E192" s="25">
        <v>7.9963457795177439E-2</v>
      </c>
      <c r="F192" s="23" t="s">
        <v>31</v>
      </c>
      <c r="G192" s="26">
        <v>29</v>
      </c>
      <c r="H192" s="25">
        <v>3.1582879465574115E-2</v>
      </c>
      <c r="I192" s="23" t="s">
        <v>32</v>
      </c>
      <c r="J192" s="27">
        <v>9</v>
      </c>
      <c r="K192" s="28">
        <v>9.7487846515134455E-3</v>
      </c>
      <c r="L192" s="23" t="s">
        <v>34</v>
      </c>
      <c r="M192" s="26">
        <v>4</v>
      </c>
      <c r="N192" s="25">
        <v>4.3093325059414926E-3</v>
      </c>
      <c r="O192" s="23" t="s">
        <v>34</v>
      </c>
      <c r="P192" s="24">
        <v>7</v>
      </c>
      <c r="Q192" s="25">
        <v>7.5561149479383685E-3</v>
      </c>
      <c r="R192" s="33" t="str">
        <f>IF(Q192&lt;1,"Endemis Rendah",IF(Q192&lt;5,"Endemis Sedang",IF(Q192&lt;50,"Endemis Tinggi I",IF(Q192&lt;100,"Endemis Tinggi II","Endemis Tinggi III"))))</f>
        <v>Endemis Rendah</v>
      </c>
      <c r="S192" s="34">
        <v>13</v>
      </c>
      <c r="T192" t="s">
        <v>24</v>
      </c>
      <c r="U192" s="31">
        <v>929976</v>
      </c>
      <c r="V192" s="32">
        <f t="shared" si="10"/>
        <v>1.397885536831058E-2</v>
      </c>
    </row>
    <row r="193" spans="1:22" x14ac:dyDescent="0.35">
      <c r="A193" s="22">
        <v>192</v>
      </c>
      <c r="B193" s="22" t="s">
        <v>229</v>
      </c>
      <c r="C193" s="23" t="s">
        <v>234</v>
      </c>
      <c r="D193" s="24">
        <v>5</v>
      </c>
      <c r="E193" s="25">
        <v>4.1946062397284576E-3</v>
      </c>
      <c r="F193" s="23" t="s">
        <v>31</v>
      </c>
      <c r="G193" s="26">
        <v>6</v>
      </c>
      <c r="H193" s="25">
        <v>5.0205339839945375E-3</v>
      </c>
      <c r="I193" s="23" t="s">
        <v>24</v>
      </c>
      <c r="J193" s="27">
        <v>17</v>
      </c>
      <c r="K193" s="28">
        <v>1.4190530408637192E-2</v>
      </c>
      <c r="L193" s="23" t="s">
        <v>24</v>
      </c>
      <c r="M193" s="26">
        <v>4</v>
      </c>
      <c r="N193" s="25">
        <v>3.3316092255591062E-3</v>
      </c>
      <c r="O193" s="23" t="s">
        <v>24</v>
      </c>
      <c r="P193" s="24">
        <v>4</v>
      </c>
      <c r="Q193" s="25">
        <v>3.3486337992678209E-3</v>
      </c>
      <c r="R193" s="29" t="s">
        <v>24</v>
      </c>
      <c r="S193" s="30">
        <v>3</v>
      </c>
      <c r="T193" t="s">
        <v>24</v>
      </c>
      <c r="U193" s="31">
        <v>1195392</v>
      </c>
      <c r="V193" s="32">
        <f t="shared" si="10"/>
        <v>2.5096370061034375E-3</v>
      </c>
    </row>
    <row r="194" spans="1:22" x14ac:dyDescent="0.35">
      <c r="A194" s="22">
        <v>193</v>
      </c>
      <c r="B194" s="22" t="s">
        <v>229</v>
      </c>
      <c r="C194" s="23" t="s">
        <v>235</v>
      </c>
      <c r="D194" s="24">
        <v>454</v>
      </c>
      <c r="E194" s="25">
        <v>0.63534357533299557</v>
      </c>
      <c r="F194" s="23" t="s">
        <v>31</v>
      </c>
      <c r="G194" s="26">
        <v>176</v>
      </c>
      <c r="H194" s="25">
        <v>0.24564640595580875</v>
      </c>
      <c r="I194" s="23" t="s">
        <v>32</v>
      </c>
      <c r="J194" s="27">
        <v>25</v>
      </c>
      <c r="K194" s="28">
        <v>3.4803624031763181E-2</v>
      </c>
      <c r="L194" s="23" t="s">
        <v>34</v>
      </c>
      <c r="M194" s="26">
        <v>5</v>
      </c>
      <c r="N194" s="25">
        <v>6.9453029610604643E-3</v>
      </c>
      <c r="O194" s="23" t="s">
        <v>34</v>
      </c>
      <c r="P194" s="24">
        <v>535</v>
      </c>
      <c r="Q194" s="25">
        <v>0.74683954257124985</v>
      </c>
      <c r="R194" s="33" t="str">
        <f>IF(Q194&lt;1,"Endemis Rendah",IF(Q194&lt;5,"Endemis Sedang",IF(Q194&lt;50,"Endemis Tinggi I",IF(Q194&lt;100,"Endemis Tinggi II","Endemis Tinggi III"))))</f>
        <v>Endemis Rendah</v>
      </c>
      <c r="S194" s="34">
        <v>523</v>
      </c>
      <c r="T194" s="33" t="str">
        <f>IF(V194&lt;1,"Endemis Rendah",IF(V194&lt;5,"Endemis Sedang",IF(V194&lt;50,"Endemis Tinggi I",IF(V194&lt;100,"Endemis Tinggi II","Endemis Tinggi III"))))</f>
        <v>Endemis Rendah</v>
      </c>
      <c r="U194" s="31">
        <v>716893</v>
      </c>
      <c r="V194" s="32">
        <f t="shared" si="10"/>
        <v>0.72953704388242047</v>
      </c>
    </row>
    <row r="195" spans="1:22" x14ac:dyDescent="0.35">
      <c r="A195" s="22">
        <v>194</v>
      </c>
      <c r="B195" s="22" t="s">
        <v>229</v>
      </c>
      <c r="C195" s="23" t="s">
        <v>236</v>
      </c>
      <c r="D195" s="24">
        <v>8</v>
      </c>
      <c r="E195" s="25">
        <v>1.0201388153893041E-2</v>
      </c>
      <c r="F195" s="23" t="s">
        <v>24</v>
      </c>
      <c r="G195" s="26">
        <v>27</v>
      </c>
      <c r="H195" s="25">
        <v>3.4290765369883056E-2</v>
      </c>
      <c r="I195" s="23" t="s">
        <v>24</v>
      </c>
      <c r="J195" s="27">
        <v>6</v>
      </c>
      <c r="K195" s="28">
        <v>7.5900944207745943E-3</v>
      </c>
      <c r="L195" s="23" t="s">
        <v>24</v>
      </c>
      <c r="M195" s="26">
        <v>15</v>
      </c>
      <c r="N195" s="25">
        <v>1.890590280097252E-2</v>
      </c>
      <c r="O195" s="23" t="s">
        <v>24</v>
      </c>
      <c r="P195" s="24">
        <v>4</v>
      </c>
      <c r="Q195" s="25">
        <v>5.058309664659361E-3</v>
      </c>
      <c r="R195" s="29" t="s">
        <v>24</v>
      </c>
      <c r="S195" s="30">
        <v>18</v>
      </c>
      <c r="T195" t="s">
        <v>24</v>
      </c>
      <c r="U195" s="31">
        <v>792573</v>
      </c>
      <c r="V195" s="32">
        <f t="shared" ref="V195:V258" si="13">(S195/U195)*1000</f>
        <v>2.2710841777350478E-2</v>
      </c>
    </row>
    <row r="196" spans="1:22" x14ac:dyDescent="0.35">
      <c r="A196" s="22">
        <v>195</v>
      </c>
      <c r="B196" s="22" t="s">
        <v>229</v>
      </c>
      <c r="C196" s="23" t="s">
        <v>237</v>
      </c>
      <c r="D196" s="24">
        <v>12</v>
      </c>
      <c r="E196" s="25">
        <v>9.4607677728406579E-3</v>
      </c>
      <c r="F196" s="23" t="s">
        <v>24</v>
      </c>
      <c r="G196" s="26">
        <v>6</v>
      </c>
      <c r="H196" s="25">
        <v>4.6888736934648824E-3</v>
      </c>
      <c r="I196" s="23" t="s">
        <v>24</v>
      </c>
      <c r="J196" s="27">
        <v>4</v>
      </c>
      <c r="K196" s="28">
        <v>3.0993552566227411E-3</v>
      </c>
      <c r="L196" s="23" t="s">
        <v>24</v>
      </c>
      <c r="M196" s="26">
        <v>0</v>
      </c>
      <c r="N196" s="25">
        <v>0</v>
      </c>
      <c r="O196" s="23" t="s">
        <v>24</v>
      </c>
      <c r="P196" s="24">
        <v>49</v>
      </c>
      <c r="Q196" s="25">
        <v>3.7597359898042103E-2</v>
      </c>
      <c r="R196" s="29" t="s">
        <v>24</v>
      </c>
      <c r="S196" s="30">
        <v>18</v>
      </c>
      <c r="T196" t="s">
        <v>24</v>
      </c>
      <c r="U196" s="31">
        <v>1312296</v>
      </c>
      <c r="V196" s="32">
        <f t="shared" si="13"/>
        <v>1.3716417637484227E-2</v>
      </c>
    </row>
    <row r="197" spans="1:22" x14ac:dyDescent="0.35">
      <c r="A197" s="22">
        <v>196</v>
      </c>
      <c r="B197" s="22" t="s">
        <v>229</v>
      </c>
      <c r="C197" s="23" t="s">
        <v>238</v>
      </c>
      <c r="D197" s="24">
        <v>1</v>
      </c>
      <c r="E197" s="25">
        <v>1.0260840834863053E-3</v>
      </c>
      <c r="F197" s="23" t="s">
        <v>24</v>
      </c>
      <c r="G197" s="26">
        <v>4</v>
      </c>
      <c r="H197" s="25">
        <v>4.0824699759848702E-3</v>
      </c>
      <c r="I197" s="23" t="s">
        <v>24</v>
      </c>
      <c r="J197" s="27">
        <v>2</v>
      </c>
      <c r="K197" s="28">
        <v>2.0308547766212061E-3</v>
      </c>
      <c r="L197" s="23" t="s">
        <v>24</v>
      </c>
      <c r="M197" s="26">
        <v>2</v>
      </c>
      <c r="N197" s="25">
        <v>2.0209797912125777E-3</v>
      </c>
      <c r="O197" s="23" t="s">
        <v>24</v>
      </c>
      <c r="P197" s="24">
        <v>3</v>
      </c>
      <c r="Q197" s="25">
        <v>3.0381162059194655E-3</v>
      </c>
      <c r="R197" s="29" t="s">
        <v>24</v>
      </c>
      <c r="S197" s="30">
        <v>1</v>
      </c>
      <c r="T197" t="s">
        <v>24</v>
      </c>
      <c r="U197" s="31">
        <v>990845</v>
      </c>
      <c r="V197" s="32">
        <f t="shared" si="13"/>
        <v>1.0092395884320959E-3</v>
      </c>
    </row>
    <row r="198" spans="1:22" x14ac:dyDescent="0.35">
      <c r="A198" s="22">
        <v>197</v>
      </c>
      <c r="B198" s="22" t="s">
        <v>229</v>
      </c>
      <c r="C198" s="23" t="s">
        <v>239</v>
      </c>
      <c r="D198" s="24">
        <v>8</v>
      </c>
      <c r="E198" s="25">
        <v>6.85282949046643E-3</v>
      </c>
      <c r="F198" s="23" t="s">
        <v>24</v>
      </c>
      <c r="G198" s="26">
        <v>9</v>
      </c>
      <c r="H198" s="25">
        <v>7.6830420748994158E-3</v>
      </c>
      <c r="I198" s="23" t="s">
        <v>24</v>
      </c>
      <c r="J198" s="27">
        <v>2</v>
      </c>
      <c r="K198" s="28">
        <v>1.7021479404860994E-3</v>
      </c>
      <c r="L198" s="23" t="s">
        <v>24</v>
      </c>
      <c r="M198" s="26">
        <v>2</v>
      </c>
      <c r="N198" s="25">
        <v>1.6970711098251083E-3</v>
      </c>
      <c r="O198" s="23" t="s">
        <v>24</v>
      </c>
      <c r="P198" s="24">
        <v>8</v>
      </c>
      <c r="Q198" s="25">
        <v>6.8168939674748946E-3</v>
      </c>
      <c r="R198" s="29" t="s">
        <v>24</v>
      </c>
      <c r="S198" s="30">
        <v>7</v>
      </c>
      <c r="T198" t="s">
        <v>24</v>
      </c>
      <c r="U198" s="31">
        <v>1175301</v>
      </c>
      <c r="V198" s="32">
        <f t="shared" si="13"/>
        <v>5.9559210789406286E-3</v>
      </c>
    </row>
    <row r="199" spans="1:22" x14ac:dyDescent="0.35">
      <c r="A199" s="22">
        <v>198</v>
      </c>
      <c r="B199" s="22" t="s">
        <v>229</v>
      </c>
      <c r="C199" s="23" t="s">
        <v>240</v>
      </c>
      <c r="D199" s="24">
        <v>3</v>
      </c>
      <c r="E199" s="25">
        <v>3.4154016398481738E-3</v>
      </c>
      <c r="F199" s="23" t="s">
        <v>24</v>
      </c>
      <c r="G199" s="26">
        <v>1</v>
      </c>
      <c r="H199" s="25">
        <v>1.1296818251139565E-3</v>
      </c>
      <c r="I199" s="23" t="s">
        <v>24</v>
      </c>
      <c r="J199" s="27">
        <v>3</v>
      </c>
      <c r="K199" s="28">
        <v>3.3635605306353094E-3</v>
      </c>
      <c r="L199" s="23" t="s">
        <v>24</v>
      </c>
      <c r="M199" s="26">
        <v>2</v>
      </c>
      <c r="N199" s="25">
        <v>2.2262393474447224E-3</v>
      </c>
      <c r="O199" s="23" t="s">
        <v>24</v>
      </c>
      <c r="P199" s="24">
        <v>8</v>
      </c>
      <c r="Q199" s="25">
        <v>8.9038671721095274E-3</v>
      </c>
      <c r="R199" s="29" t="s">
        <v>24</v>
      </c>
      <c r="S199" s="30">
        <v>15</v>
      </c>
      <c r="T199" t="s">
        <v>24</v>
      </c>
      <c r="U199" s="31">
        <v>903752</v>
      </c>
      <c r="V199" s="32">
        <f t="shared" si="13"/>
        <v>1.6597473643211853E-2</v>
      </c>
    </row>
    <row r="200" spans="1:22" x14ac:dyDescent="0.35">
      <c r="A200" s="22">
        <v>199</v>
      </c>
      <c r="B200" s="22" t="s">
        <v>229</v>
      </c>
      <c r="C200" s="23" t="s">
        <v>241</v>
      </c>
      <c r="D200" s="24">
        <v>1</v>
      </c>
      <c r="E200" s="25">
        <v>1.0474428777026647E-3</v>
      </c>
      <c r="F200" s="23" t="s">
        <v>24</v>
      </c>
      <c r="G200" s="26">
        <v>1</v>
      </c>
      <c r="H200" s="25">
        <v>1.0448163526296983E-3</v>
      </c>
      <c r="I200" s="23" t="s">
        <v>24</v>
      </c>
      <c r="J200" s="27">
        <v>0</v>
      </c>
      <c r="K200" s="28">
        <v>0</v>
      </c>
      <c r="L200" s="23" t="s">
        <v>24</v>
      </c>
      <c r="M200" s="26">
        <v>0</v>
      </c>
      <c r="N200" s="25">
        <v>0</v>
      </c>
      <c r="O200" s="23" t="s">
        <v>24</v>
      </c>
      <c r="P200" s="24">
        <v>0</v>
      </c>
      <c r="Q200" s="25">
        <v>0</v>
      </c>
      <c r="R200" s="29" t="s">
        <v>24</v>
      </c>
      <c r="S200" s="30">
        <v>0</v>
      </c>
      <c r="T200" t="s">
        <v>24</v>
      </c>
      <c r="U200" s="31">
        <v>957367</v>
      </c>
      <c r="V200" s="32">
        <f t="shared" si="13"/>
        <v>0</v>
      </c>
    </row>
    <row r="201" spans="1:22" x14ac:dyDescent="0.35">
      <c r="A201" s="22">
        <v>200</v>
      </c>
      <c r="B201" s="22" t="s">
        <v>229</v>
      </c>
      <c r="C201" s="23" t="s">
        <v>242</v>
      </c>
      <c r="D201" s="24">
        <v>0</v>
      </c>
      <c r="E201" s="25">
        <v>0</v>
      </c>
      <c r="F201" s="23" t="s">
        <v>24</v>
      </c>
      <c r="G201" s="26">
        <v>1</v>
      </c>
      <c r="H201" s="25">
        <v>1.1375554842687451E-3</v>
      </c>
      <c r="I201" s="23" t="s">
        <v>24</v>
      </c>
      <c r="J201" s="27">
        <v>0</v>
      </c>
      <c r="K201" s="28">
        <v>0</v>
      </c>
      <c r="L201" s="23" t="s">
        <v>24</v>
      </c>
      <c r="M201" s="26">
        <v>1</v>
      </c>
      <c r="N201" s="25">
        <v>1.1189700104847489E-3</v>
      </c>
      <c r="O201" s="23" t="s">
        <v>24</v>
      </c>
      <c r="P201" s="24">
        <v>0</v>
      </c>
      <c r="Q201" s="25">
        <v>0</v>
      </c>
      <c r="R201" s="29" t="s">
        <v>24</v>
      </c>
      <c r="S201" s="30">
        <v>0</v>
      </c>
      <c r="T201" t="s">
        <v>24</v>
      </c>
      <c r="U201" s="31">
        <v>900966</v>
      </c>
      <c r="V201" s="32">
        <f t="shared" si="13"/>
        <v>0</v>
      </c>
    </row>
    <row r="202" spans="1:22" x14ac:dyDescent="0.35">
      <c r="A202" s="22">
        <v>201</v>
      </c>
      <c r="B202" s="22" t="s">
        <v>229</v>
      </c>
      <c r="C202" s="23" t="s">
        <v>243</v>
      </c>
      <c r="D202" s="24">
        <v>1</v>
      </c>
      <c r="E202" s="25">
        <v>1.1297877580717687E-3</v>
      </c>
      <c r="F202" s="23" t="s">
        <v>24</v>
      </c>
      <c r="G202" s="26">
        <v>4</v>
      </c>
      <c r="H202" s="25">
        <v>4.5050676379592494E-3</v>
      </c>
      <c r="I202" s="23" t="s">
        <v>24</v>
      </c>
      <c r="J202" s="27">
        <v>4</v>
      </c>
      <c r="K202" s="28">
        <v>4.4917677127245042E-3</v>
      </c>
      <c r="L202" s="23" t="s">
        <v>24</v>
      </c>
      <c r="M202" s="26">
        <v>0</v>
      </c>
      <c r="N202" s="25">
        <v>0</v>
      </c>
      <c r="O202" s="23" t="s">
        <v>24</v>
      </c>
      <c r="P202" s="24">
        <v>0</v>
      </c>
      <c r="Q202" s="25">
        <v>0</v>
      </c>
      <c r="R202" s="29" t="s">
        <v>24</v>
      </c>
      <c r="S202" s="30">
        <v>11</v>
      </c>
      <c r="T202" t="s">
        <v>24</v>
      </c>
      <c r="U202" s="31">
        <v>890093</v>
      </c>
      <c r="V202" s="32">
        <f t="shared" si="13"/>
        <v>1.2358259193140493E-2</v>
      </c>
    </row>
    <row r="203" spans="1:22" x14ac:dyDescent="0.35">
      <c r="A203" s="22">
        <v>202</v>
      </c>
      <c r="B203" s="22" t="s">
        <v>229</v>
      </c>
      <c r="C203" s="23" t="s">
        <v>244</v>
      </c>
      <c r="D203" s="24">
        <v>0</v>
      </c>
      <c r="E203" s="25">
        <v>0</v>
      </c>
      <c r="F203" s="23" t="s">
        <v>24</v>
      </c>
      <c r="G203" s="26">
        <v>7</v>
      </c>
      <c r="H203" s="25">
        <v>5.1034915172680287E-3</v>
      </c>
      <c r="I203" s="23" t="s">
        <v>24</v>
      </c>
      <c r="J203" s="27">
        <v>0</v>
      </c>
      <c r="K203" s="28">
        <v>0</v>
      </c>
      <c r="L203" s="23" t="s">
        <v>24</v>
      </c>
      <c r="M203" s="26">
        <v>2</v>
      </c>
      <c r="N203" s="25">
        <v>1.445304962960447E-3</v>
      </c>
      <c r="O203" s="23" t="s">
        <v>24</v>
      </c>
      <c r="P203" s="24">
        <v>10</v>
      </c>
      <c r="Q203" s="25">
        <v>7.2453372632042649E-3</v>
      </c>
      <c r="R203" s="29" t="s">
        <v>24</v>
      </c>
      <c r="S203" s="30">
        <v>17</v>
      </c>
      <c r="T203" t="s">
        <v>24</v>
      </c>
      <c r="U203" s="31">
        <v>1384168</v>
      </c>
      <c r="V203" s="32">
        <f t="shared" si="13"/>
        <v>1.2281746146421533E-2</v>
      </c>
    </row>
    <row r="204" spans="1:22" x14ac:dyDescent="0.35">
      <c r="A204" s="22">
        <v>203</v>
      </c>
      <c r="B204" s="22" t="s">
        <v>229</v>
      </c>
      <c r="C204" s="23" t="s">
        <v>245</v>
      </c>
      <c r="D204" s="24">
        <v>4</v>
      </c>
      <c r="E204" s="25">
        <v>4.6573093559523319E-3</v>
      </c>
      <c r="F204" s="23" t="s">
        <v>24</v>
      </c>
      <c r="G204" s="26">
        <v>137</v>
      </c>
      <c r="H204" s="25">
        <v>0.15891243576805744</v>
      </c>
      <c r="I204" s="23" t="s">
        <v>24</v>
      </c>
      <c r="J204" s="27">
        <v>25</v>
      </c>
      <c r="K204" s="28">
        <v>2.8901299749252322E-2</v>
      </c>
      <c r="L204" s="23" t="s">
        <v>24</v>
      </c>
      <c r="M204" s="26">
        <v>9</v>
      </c>
      <c r="N204" s="25">
        <v>1.0371065189058757E-2</v>
      </c>
      <c r="O204" s="23" t="s">
        <v>24</v>
      </c>
      <c r="P204" s="24">
        <v>16</v>
      </c>
      <c r="Q204" s="25">
        <v>1.8505774379911979E-2</v>
      </c>
      <c r="R204" s="29" t="s">
        <v>24</v>
      </c>
      <c r="S204" s="30">
        <v>22</v>
      </c>
      <c r="T204" t="s">
        <v>24</v>
      </c>
      <c r="U204" s="31">
        <v>866144</v>
      </c>
      <c r="V204" s="32">
        <f t="shared" si="13"/>
        <v>2.5399933498355932E-2</v>
      </c>
    </row>
    <row r="205" spans="1:22" x14ac:dyDescent="0.35">
      <c r="A205" s="22">
        <v>204</v>
      </c>
      <c r="B205" s="22" t="s">
        <v>229</v>
      </c>
      <c r="C205" s="23" t="s">
        <v>246</v>
      </c>
      <c r="D205" s="24">
        <v>7</v>
      </c>
      <c r="E205" s="25">
        <v>1.1130156044787749E-2</v>
      </c>
      <c r="F205" s="23" t="s">
        <v>24</v>
      </c>
      <c r="G205" s="26">
        <v>23</v>
      </c>
      <c r="H205" s="25">
        <v>3.6301421753074575E-2</v>
      </c>
      <c r="I205" s="23" t="s">
        <v>24</v>
      </c>
      <c r="J205" s="27">
        <v>6</v>
      </c>
      <c r="K205" s="28">
        <v>9.4016183319021972E-3</v>
      </c>
      <c r="L205" s="23" t="s">
        <v>24</v>
      </c>
      <c r="M205" s="26">
        <v>3</v>
      </c>
      <c r="N205" s="25">
        <v>4.6676624346527265E-3</v>
      </c>
      <c r="O205" s="23" t="s">
        <v>24</v>
      </c>
      <c r="P205" s="24">
        <v>1</v>
      </c>
      <c r="Q205" s="25">
        <v>1.5555680000995564E-3</v>
      </c>
      <c r="R205" s="29" t="s">
        <v>24</v>
      </c>
      <c r="S205" s="30">
        <v>5</v>
      </c>
      <c r="T205" t="s">
        <v>24</v>
      </c>
      <c r="U205" s="31">
        <v>646460</v>
      </c>
      <c r="V205" s="32">
        <f t="shared" si="13"/>
        <v>7.7344305912198747E-3</v>
      </c>
    </row>
    <row r="206" spans="1:22" x14ac:dyDescent="0.35">
      <c r="A206" s="22">
        <v>205</v>
      </c>
      <c r="B206" s="22" t="s">
        <v>229</v>
      </c>
      <c r="C206" s="23" t="s">
        <v>247</v>
      </c>
      <c r="D206" s="24">
        <v>43</v>
      </c>
      <c r="E206" s="25">
        <v>3.4491305383611497E-2</v>
      </c>
      <c r="F206" s="23" t="s">
        <v>24</v>
      </c>
      <c r="G206" s="26">
        <v>59</v>
      </c>
      <c r="H206" s="25">
        <v>4.7075757660382717E-2</v>
      </c>
      <c r="I206" s="23" t="s">
        <v>24</v>
      </c>
      <c r="J206" s="27">
        <v>16</v>
      </c>
      <c r="K206" s="28">
        <v>1.270254606657722E-2</v>
      </c>
      <c r="L206" s="23" t="s">
        <v>24</v>
      </c>
      <c r="M206" s="26">
        <v>19</v>
      </c>
      <c r="N206" s="25">
        <v>1.5011669597892678E-2</v>
      </c>
      <c r="O206" s="23" t="s">
        <v>24</v>
      </c>
      <c r="P206" s="24">
        <v>9</v>
      </c>
      <c r="Q206" s="25">
        <v>7.128413619071833E-3</v>
      </c>
      <c r="R206" s="29" t="s">
        <v>24</v>
      </c>
      <c r="S206" s="30">
        <v>21</v>
      </c>
      <c r="T206" t="s">
        <v>24</v>
      </c>
      <c r="U206" s="31">
        <v>1266770</v>
      </c>
      <c r="V206" s="32">
        <f t="shared" si="13"/>
        <v>1.6577594985672222E-2</v>
      </c>
    </row>
    <row r="207" spans="1:22" x14ac:dyDescent="0.35">
      <c r="A207" s="22">
        <v>206</v>
      </c>
      <c r="B207" s="22" t="s">
        <v>229</v>
      </c>
      <c r="C207" s="23" t="s">
        <v>248</v>
      </c>
      <c r="D207" s="24">
        <v>9</v>
      </c>
      <c r="E207" s="25">
        <v>1.056985617949025E-2</v>
      </c>
      <c r="F207" s="23" t="s">
        <v>24</v>
      </c>
      <c r="G207" s="26">
        <v>7</v>
      </c>
      <c r="H207" s="25">
        <v>8.1260230082537167E-3</v>
      </c>
      <c r="I207" s="23" t="s">
        <v>24</v>
      </c>
      <c r="J207" s="27">
        <v>13</v>
      </c>
      <c r="K207" s="28">
        <v>1.4920045770109639E-2</v>
      </c>
      <c r="L207" s="23" t="s">
        <v>24</v>
      </c>
      <c r="M207" s="26">
        <v>4</v>
      </c>
      <c r="N207" s="25">
        <v>4.5396355580573991E-3</v>
      </c>
      <c r="O207" s="23" t="s">
        <v>24</v>
      </c>
      <c r="P207" s="24">
        <v>1</v>
      </c>
      <c r="Q207" s="25">
        <v>1.1303011122162944E-3</v>
      </c>
      <c r="R207" s="29" t="s">
        <v>24</v>
      </c>
      <c r="S207" s="30">
        <v>1</v>
      </c>
      <c r="T207" t="s">
        <v>24</v>
      </c>
      <c r="U207" s="31">
        <v>893352</v>
      </c>
      <c r="V207" s="32">
        <f t="shared" si="13"/>
        <v>1.1193795950532378E-3</v>
      </c>
    </row>
    <row r="208" spans="1:22" x14ac:dyDescent="0.35">
      <c r="A208" s="22">
        <v>207</v>
      </c>
      <c r="B208" s="22" t="s">
        <v>229</v>
      </c>
      <c r="C208" s="23" t="s">
        <v>249</v>
      </c>
      <c r="D208" s="24">
        <v>13</v>
      </c>
      <c r="E208" s="25">
        <v>1.0627878724458346E-2</v>
      </c>
      <c r="F208" s="23" t="s">
        <v>24</v>
      </c>
      <c r="G208" s="26">
        <v>24</v>
      </c>
      <c r="H208" s="25">
        <v>1.9345477994518783E-2</v>
      </c>
      <c r="I208" s="23" t="s">
        <v>24</v>
      </c>
      <c r="J208" s="27">
        <v>2</v>
      </c>
      <c r="K208" s="28">
        <v>1.5899363389489886E-3</v>
      </c>
      <c r="L208" s="23" t="s">
        <v>24</v>
      </c>
      <c r="M208" s="26">
        <v>0</v>
      </c>
      <c r="N208" s="25">
        <v>0</v>
      </c>
      <c r="O208" s="23" t="s">
        <v>24</v>
      </c>
      <c r="P208" s="24">
        <v>2</v>
      </c>
      <c r="Q208" s="25">
        <v>1.5578216668068706E-3</v>
      </c>
      <c r="R208" s="29" t="s">
        <v>24</v>
      </c>
      <c r="S208" s="30">
        <v>3</v>
      </c>
      <c r="T208" t="s">
        <v>24</v>
      </c>
      <c r="U208" s="31">
        <v>1299609</v>
      </c>
      <c r="V208" s="32">
        <f t="shared" si="13"/>
        <v>2.3083865993541136E-3</v>
      </c>
    </row>
    <row r="209" spans="1:22" x14ac:dyDescent="0.35">
      <c r="A209" s="22">
        <v>208</v>
      </c>
      <c r="B209" s="22" t="s">
        <v>229</v>
      </c>
      <c r="C209" s="23" t="s">
        <v>250</v>
      </c>
      <c r="D209" s="24">
        <v>18</v>
      </c>
      <c r="E209" s="25">
        <v>1.5780130186074038E-2</v>
      </c>
      <c r="F209" s="23" t="s">
        <v>24</v>
      </c>
      <c r="G209" s="26">
        <v>23</v>
      </c>
      <c r="H209" s="25">
        <v>1.9968813921909783E-2</v>
      </c>
      <c r="I209" s="23" t="s">
        <v>24</v>
      </c>
      <c r="J209" s="27">
        <v>33</v>
      </c>
      <c r="K209" s="28">
        <v>2.8379650930293557E-2</v>
      </c>
      <c r="L209" s="23" t="s">
        <v>24</v>
      </c>
      <c r="M209" s="26">
        <v>18</v>
      </c>
      <c r="N209" s="25">
        <v>1.5337161943388829E-2</v>
      </c>
      <c r="O209" s="23" t="s">
        <v>24</v>
      </c>
      <c r="P209" s="24">
        <v>5</v>
      </c>
      <c r="Q209" s="25">
        <v>4.2500816015667506E-3</v>
      </c>
      <c r="R209" s="29" t="s">
        <v>24</v>
      </c>
      <c r="S209" s="30">
        <v>15</v>
      </c>
      <c r="T209" t="s">
        <v>24</v>
      </c>
      <c r="U209" s="31">
        <v>1185701</v>
      </c>
      <c r="V209" s="32">
        <f t="shared" si="13"/>
        <v>1.2650744158940576E-2</v>
      </c>
    </row>
    <row r="210" spans="1:22" x14ac:dyDescent="0.35">
      <c r="A210" s="22">
        <v>209</v>
      </c>
      <c r="B210" s="22" t="s">
        <v>229</v>
      </c>
      <c r="C210" s="23" t="s">
        <v>251</v>
      </c>
      <c r="D210" s="24">
        <v>4</v>
      </c>
      <c r="E210" s="25">
        <v>3.8929857156621626E-3</v>
      </c>
      <c r="F210" s="23" t="s">
        <v>24</v>
      </c>
      <c r="G210" s="26">
        <v>6</v>
      </c>
      <c r="H210" s="25">
        <v>5.7657436031477117E-3</v>
      </c>
      <c r="I210" s="23" t="s">
        <v>24</v>
      </c>
      <c r="J210" s="27">
        <v>9</v>
      </c>
      <c r="K210" s="28">
        <v>8.540633487254529E-3</v>
      </c>
      <c r="L210" s="23" t="s">
        <v>24</v>
      </c>
      <c r="M210" s="26">
        <v>1</v>
      </c>
      <c r="N210" s="25">
        <v>9.3738722060002157E-4</v>
      </c>
      <c r="O210" s="23" t="s">
        <v>24</v>
      </c>
      <c r="P210" s="24">
        <v>1</v>
      </c>
      <c r="Q210" s="25">
        <v>9.3222882861718767E-4</v>
      </c>
      <c r="R210" s="29" t="s">
        <v>24</v>
      </c>
      <c r="S210" s="30">
        <v>0</v>
      </c>
      <c r="T210" t="s">
        <v>24</v>
      </c>
      <c r="U210" s="31">
        <v>1084401</v>
      </c>
      <c r="V210" s="32">
        <f t="shared" si="13"/>
        <v>0</v>
      </c>
    </row>
    <row r="211" spans="1:22" x14ac:dyDescent="0.35">
      <c r="A211" s="22">
        <v>210</v>
      </c>
      <c r="B211" s="22" t="s">
        <v>229</v>
      </c>
      <c r="C211" s="23" t="s">
        <v>252</v>
      </c>
      <c r="D211" s="24">
        <v>1</v>
      </c>
      <c r="E211" s="25">
        <v>1.3173009031414993E-3</v>
      </c>
      <c r="F211" s="23" t="s">
        <v>24</v>
      </c>
      <c r="G211" s="26">
        <v>9</v>
      </c>
      <c r="H211" s="25">
        <v>1.175557802177133E-2</v>
      </c>
      <c r="I211" s="23" t="s">
        <v>24</v>
      </c>
      <c r="J211" s="27">
        <v>0</v>
      </c>
      <c r="K211" s="28">
        <v>0</v>
      </c>
      <c r="L211" s="23" t="s">
        <v>24</v>
      </c>
      <c r="M211" s="26">
        <v>0</v>
      </c>
      <c r="N211" s="25">
        <v>0</v>
      </c>
      <c r="O211" s="23" t="s">
        <v>24</v>
      </c>
      <c r="P211" s="24">
        <v>4</v>
      </c>
      <c r="Q211" s="25">
        <v>5.1337601199246364E-3</v>
      </c>
      <c r="R211" s="29" t="s">
        <v>24</v>
      </c>
      <c r="S211" s="30">
        <v>0</v>
      </c>
      <c r="T211" t="s">
        <v>24</v>
      </c>
      <c r="U211" s="31">
        <v>784338</v>
      </c>
      <c r="V211" s="32">
        <f t="shared" si="13"/>
        <v>0</v>
      </c>
    </row>
    <row r="212" spans="1:22" x14ac:dyDescent="0.35">
      <c r="A212" s="22">
        <v>211</v>
      </c>
      <c r="B212" s="22" t="s">
        <v>229</v>
      </c>
      <c r="C212" s="23" t="s">
        <v>253</v>
      </c>
      <c r="D212" s="24">
        <v>60</v>
      </c>
      <c r="E212" s="25">
        <v>6.2694352492727451E-2</v>
      </c>
      <c r="F212" s="23" t="s">
        <v>24</v>
      </c>
      <c r="G212" s="26">
        <v>12</v>
      </c>
      <c r="H212" s="25">
        <v>1.2446764152489456E-2</v>
      </c>
      <c r="I212" s="23" t="s">
        <v>24</v>
      </c>
      <c r="J212" s="27">
        <v>5</v>
      </c>
      <c r="K212" s="28">
        <v>5.1488745589988944E-3</v>
      </c>
      <c r="L212" s="23" t="s">
        <v>24</v>
      </c>
      <c r="M212" s="26">
        <v>8</v>
      </c>
      <c r="N212" s="25">
        <v>8.180653368332895E-3</v>
      </c>
      <c r="O212" s="23" t="s">
        <v>24</v>
      </c>
      <c r="P212" s="24">
        <v>3</v>
      </c>
      <c r="Q212" s="25">
        <v>3.0687083806425876E-3</v>
      </c>
      <c r="R212" s="29" t="s">
        <v>24</v>
      </c>
      <c r="S212" s="30">
        <v>6</v>
      </c>
      <c r="T212" t="s">
        <v>24</v>
      </c>
      <c r="U212" s="31">
        <v>982997</v>
      </c>
      <c r="V212" s="32">
        <f t="shared" si="13"/>
        <v>6.1037826158167321E-3</v>
      </c>
    </row>
    <row r="213" spans="1:22" x14ac:dyDescent="0.35">
      <c r="A213" s="22">
        <v>212</v>
      </c>
      <c r="B213" s="22" t="s">
        <v>229</v>
      </c>
      <c r="C213" s="23" t="s">
        <v>254</v>
      </c>
      <c r="D213" s="24">
        <v>5</v>
      </c>
      <c r="E213" s="25">
        <v>6.6130655658998595E-3</v>
      </c>
      <c r="F213" s="23" t="s">
        <v>24</v>
      </c>
      <c r="G213" s="26">
        <v>2</v>
      </c>
      <c r="H213" s="25">
        <v>2.6233740000026237E-3</v>
      </c>
      <c r="I213" s="23" t="s">
        <v>24</v>
      </c>
      <c r="J213" s="27">
        <v>4</v>
      </c>
      <c r="K213" s="28">
        <v>5.2043826105963829E-3</v>
      </c>
      <c r="L213" s="23" t="s">
        <v>24</v>
      </c>
      <c r="M213" s="26">
        <v>0</v>
      </c>
      <c r="N213" s="25">
        <v>0</v>
      </c>
      <c r="O213" s="23" t="s">
        <v>24</v>
      </c>
      <c r="P213" s="24">
        <v>0</v>
      </c>
      <c r="Q213" s="25">
        <v>0</v>
      </c>
      <c r="R213" s="29" t="s">
        <v>24</v>
      </c>
      <c r="S213" s="30">
        <v>3</v>
      </c>
      <c r="T213" t="s">
        <v>24</v>
      </c>
      <c r="U213" s="31">
        <v>780328</v>
      </c>
      <c r="V213" s="32">
        <f t="shared" si="13"/>
        <v>3.8445371689853495E-3</v>
      </c>
    </row>
    <row r="214" spans="1:22" x14ac:dyDescent="0.35">
      <c r="A214" s="22">
        <v>213</v>
      </c>
      <c r="B214" s="22" t="s">
        <v>229</v>
      </c>
      <c r="C214" s="23" t="s">
        <v>255</v>
      </c>
      <c r="D214" s="24">
        <v>1</v>
      </c>
      <c r="E214" s="25">
        <v>1.1284172706520108E-3</v>
      </c>
      <c r="F214" s="23" t="s">
        <v>24</v>
      </c>
      <c r="G214" s="26">
        <v>1</v>
      </c>
      <c r="H214" s="25">
        <v>1.121211985307638E-3</v>
      </c>
      <c r="I214" s="23" t="s">
        <v>24</v>
      </c>
      <c r="J214" s="27">
        <v>1</v>
      </c>
      <c r="K214" s="28">
        <v>1.1139442426348792E-3</v>
      </c>
      <c r="L214" s="23" t="s">
        <v>24</v>
      </c>
      <c r="M214" s="26">
        <v>0</v>
      </c>
      <c r="N214" s="25">
        <v>0</v>
      </c>
      <c r="O214" s="23" t="s">
        <v>24</v>
      </c>
      <c r="P214" s="24">
        <v>1</v>
      </c>
      <c r="Q214" s="25">
        <v>1.1083648293672345E-3</v>
      </c>
      <c r="R214" s="29" t="s">
        <v>24</v>
      </c>
      <c r="S214" s="30">
        <v>0</v>
      </c>
      <c r="T214" t="s">
        <v>24</v>
      </c>
      <c r="U214" s="31">
        <v>906447</v>
      </c>
      <c r="V214" s="32">
        <f t="shared" si="13"/>
        <v>0</v>
      </c>
    </row>
    <row r="215" spans="1:22" x14ac:dyDescent="0.35">
      <c r="A215" s="22">
        <v>214</v>
      </c>
      <c r="B215" s="22" t="s">
        <v>229</v>
      </c>
      <c r="C215" s="23" t="s">
        <v>256</v>
      </c>
      <c r="D215" s="24">
        <v>3</v>
      </c>
      <c r="E215" s="25">
        <v>2.3143130231793878E-3</v>
      </c>
      <c r="F215" s="23" t="s">
        <v>24</v>
      </c>
      <c r="G215" s="26">
        <v>3</v>
      </c>
      <c r="H215" s="25">
        <v>2.3081823525610053E-3</v>
      </c>
      <c r="I215" s="23" t="s">
        <v>24</v>
      </c>
      <c r="J215" s="27">
        <v>6</v>
      </c>
      <c r="K215" s="28">
        <v>4.6054191967688377E-3</v>
      </c>
      <c r="L215" s="23" t="s">
        <v>24</v>
      </c>
      <c r="M215" s="26">
        <v>7</v>
      </c>
      <c r="N215" s="25">
        <v>5.4449834978107271E-3</v>
      </c>
      <c r="O215" s="23" t="s">
        <v>24</v>
      </c>
      <c r="P215" s="24">
        <v>0</v>
      </c>
      <c r="Q215" s="25">
        <v>0</v>
      </c>
      <c r="R215" s="29" t="s">
        <v>24</v>
      </c>
      <c r="S215" s="30">
        <v>2</v>
      </c>
      <c r="T215" t="s">
        <v>24</v>
      </c>
      <c r="U215" s="31">
        <v>1300339</v>
      </c>
      <c r="V215" s="32">
        <f t="shared" si="13"/>
        <v>1.5380604596186072E-3</v>
      </c>
    </row>
    <row r="216" spans="1:22" x14ac:dyDescent="0.35">
      <c r="A216" s="22">
        <v>215</v>
      </c>
      <c r="B216" s="22" t="s">
        <v>229</v>
      </c>
      <c r="C216" s="23" t="s">
        <v>257</v>
      </c>
      <c r="D216" s="24">
        <v>3</v>
      </c>
      <c r="E216" s="25">
        <v>2.0927580109032693E-3</v>
      </c>
      <c r="F216" s="23" t="s">
        <v>24</v>
      </c>
      <c r="G216" s="26">
        <v>15</v>
      </c>
      <c r="H216" s="25">
        <v>1.0436779209935814E-2</v>
      </c>
      <c r="I216" s="23" t="s">
        <v>24</v>
      </c>
      <c r="J216" s="27">
        <v>0</v>
      </c>
      <c r="K216" s="28">
        <v>0</v>
      </c>
      <c r="L216" s="23" t="s">
        <v>24</v>
      </c>
      <c r="M216" s="26">
        <v>3</v>
      </c>
      <c r="N216" s="25">
        <v>2.0491131438313496E-3</v>
      </c>
      <c r="O216" s="23" t="s">
        <v>24</v>
      </c>
      <c r="P216" s="24">
        <v>4</v>
      </c>
      <c r="Q216" s="25">
        <v>2.7845767860971652E-3</v>
      </c>
      <c r="R216" s="29" t="s">
        <v>24</v>
      </c>
      <c r="S216" s="30">
        <v>4</v>
      </c>
      <c r="T216" t="s">
        <v>24</v>
      </c>
      <c r="U216" s="31">
        <v>1437542</v>
      </c>
      <c r="V216" s="32">
        <f t="shared" si="13"/>
        <v>2.782527397460387E-3</v>
      </c>
    </row>
    <row r="217" spans="1:22" x14ac:dyDescent="0.35">
      <c r="A217" s="22">
        <v>216</v>
      </c>
      <c r="B217" s="22" t="s">
        <v>229</v>
      </c>
      <c r="C217" s="23" t="s">
        <v>258</v>
      </c>
      <c r="D217" s="24">
        <v>3</v>
      </c>
      <c r="E217" s="25">
        <v>1.6703748989423187E-3</v>
      </c>
      <c r="F217" s="23" t="s">
        <v>24</v>
      </c>
      <c r="G217" s="26">
        <v>2</v>
      </c>
      <c r="H217" s="25">
        <v>1.1093675551036731E-3</v>
      </c>
      <c r="I217" s="23" t="s">
        <v>24</v>
      </c>
      <c r="J217" s="27">
        <v>1</v>
      </c>
      <c r="K217" s="28">
        <v>5.5276226358357992E-4</v>
      </c>
      <c r="L217" s="23" t="s">
        <v>24</v>
      </c>
      <c r="M217" s="26">
        <v>12</v>
      </c>
      <c r="N217" s="25">
        <v>6.6112569872722286E-3</v>
      </c>
      <c r="O217" s="23" t="s">
        <v>24</v>
      </c>
      <c r="P217" s="24">
        <v>1</v>
      </c>
      <c r="Q217" s="25">
        <v>5.531056050062695E-4</v>
      </c>
      <c r="R217" s="29" t="s">
        <v>24</v>
      </c>
      <c r="S217" s="30">
        <v>0</v>
      </c>
      <c r="T217" t="s">
        <v>24</v>
      </c>
      <c r="U217" s="31">
        <v>1811321</v>
      </c>
      <c r="V217" s="32">
        <f t="shared" si="13"/>
        <v>0</v>
      </c>
    </row>
    <row r="218" spans="1:22" x14ac:dyDescent="0.35">
      <c r="A218" s="22">
        <v>217</v>
      </c>
      <c r="B218" s="22" t="s">
        <v>229</v>
      </c>
      <c r="C218" s="23" t="s">
        <v>259</v>
      </c>
      <c r="D218" s="24">
        <v>0</v>
      </c>
      <c r="E218" s="25">
        <v>0</v>
      </c>
      <c r="F218" s="23" t="s">
        <v>24</v>
      </c>
      <c r="G218" s="26">
        <v>0</v>
      </c>
      <c r="H218" s="25">
        <v>0</v>
      </c>
      <c r="I218" s="23" t="s">
        <v>24</v>
      </c>
      <c r="J218" s="27">
        <v>0</v>
      </c>
      <c r="K218" s="28">
        <v>0</v>
      </c>
      <c r="L218" s="23" t="s">
        <v>24</v>
      </c>
      <c r="M218" s="26">
        <v>0</v>
      </c>
      <c r="N218" s="25">
        <v>0</v>
      </c>
      <c r="O218" s="23" t="s">
        <v>24</v>
      </c>
      <c r="P218" s="24">
        <v>0</v>
      </c>
      <c r="Q218" s="25">
        <v>0</v>
      </c>
      <c r="R218" s="29" t="s">
        <v>24</v>
      </c>
      <c r="S218" s="30">
        <v>0</v>
      </c>
      <c r="T218" t="s">
        <v>24</v>
      </c>
      <c r="U218" s="31">
        <v>121920</v>
      </c>
      <c r="V218" s="32">
        <f t="shared" si="13"/>
        <v>0</v>
      </c>
    </row>
    <row r="219" spans="1:22" x14ac:dyDescent="0.35">
      <c r="A219" s="22">
        <v>218</v>
      </c>
      <c r="B219" s="22" t="s">
        <v>229</v>
      </c>
      <c r="C219" s="23" t="s">
        <v>260</v>
      </c>
      <c r="D219" s="24">
        <v>0</v>
      </c>
      <c r="E219" s="25">
        <v>0</v>
      </c>
      <c r="F219" s="23" t="s">
        <v>24</v>
      </c>
      <c r="G219" s="26">
        <v>0</v>
      </c>
      <c r="H219" s="25">
        <v>0</v>
      </c>
      <c r="I219" s="23" t="s">
        <v>24</v>
      </c>
      <c r="J219" s="27">
        <v>0</v>
      </c>
      <c r="K219" s="28">
        <v>0</v>
      </c>
      <c r="L219" s="23" t="s">
        <v>24</v>
      </c>
      <c r="M219" s="26">
        <v>0</v>
      </c>
      <c r="N219" s="25">
        <v>0</v>
      </c>
      <c r="O219" s="23" t="s">
        <v>24</v>
      </c>
      <c r="P219" s="24">
        <v>0</v>
      </c>
      <c r="Q219" s="25">
        <v>0</v>
      </c>
      <c r="R219" s="29" t="s">
        <v>24</v>
      </c>
      <c r="S219" s="30">
        <v>11</v>
      </c>
      <c r="T219" t="s">
        <v>24</v>
      </c>
      <c r="U219" s="31">
        <v>519802</v>
      </c>
      <c r="V219" s="32">
        <f t="shared" si="13"/>
        <v>2.1161903955736992E-2</v>
      </c>
    </row>
    <row r="220" spans="1:22" x14ac:dyDescent="0.35">
      <c r="A220" s="22">
        <v>219</v>
      </c>
      <c r="B220" s="22" t="s">
        <v>229</v>
      </c>
      <c r="C220" s="23" t="s">
        <v>261</v>
      </c>
      <c r="D220" s="24">
        <v>79</v>
      </c>
      <c r="E220" s="25">
        <v>0.41814871273712739</v>
      </c>
      <c r="F220" s="23" t="s">
        <v>24</v>
      </c>
      <c r="G220" s="26">
        <v>7</v>
      </c>
      <c r="H220" s="25">
        <v>3.6539977345214046E-2</v>
      </c>
      <c r="I220" s="23" t="s">
        <v>24</v>
      </c>
      <c r="J220" s="27">
        <v>1</v>
      </c>
      <c r="K220" s="28">
        <v>5.1524082356093235E-3</v>
      </c>
      <c r="L220" s="23" t="s">
        <v>24</v>
      </c>
      <c r="M220" s="26">
        <v>49</v>
      </c>
      <c r="N220" s="25">
        <v>0.24923829724464516</v>
      </c>
      <c r="O220" s="23" t="s">
        <v>24</v>
      </c>
      <c r="P220" s="24">
        <v>30</v>
      </c>
      <c r="Q220" s="25">
        <v>0.15160780072670674</v>
      </c>
      <c r="R220" s="29" t="s">
        <v>24</v>
      </c>
      <c r="S220" s="30">
        <v>32</v>
      </c>
      <c r="T220" t="s">
        <v>24</v>
      </c>
      <c r="U220" s="31">
        <v>200181</v>
      </c>
      <c r="V220" s="32">
        <f t="shared" si="13"/>
        <v>0.15985533092551243</v>
      </c>
    </row>
    <row r="221" spans="1:22" x14ac:dyDescent="0.35">
      <c r="A221" s="22">
        <v>220</v>
      </c>
      <c r="B221" s="22" t="s">
        <v>229</v>
      </c>
      <c r="C221" s="23" t="s">
        <v>262</v>
      </c>
      <c r="D221" s="24">
        <v>39</v>
      </c>
      <c r="E221" s="25">
        <v>2.2188263432717792E-2</v>
      </c>
      <c r="F221" s="23" t="s">
        <v>24</v>
      </c>
      <c r="G221" s="26">
        <v>52</v>
      </c>
      <c r="H221" s="25">
        <v>2.9113483237912026E-2</v>
      </c>
      <c r="I221" s="23" t="s">
        <v>24</v>
      </c>
      <c r="J221" s="27">
        <v>50</v>
      </c>
      <c r="K221" s="28">
        <v>2.7561724481977391E-2</v>
      </c>
      <c r="L221" s="23" t="s">
        <v>24</v>
      </c>
      <c r="M221" s="26">
        <v>30</v>
      </c>
      <c r="N221" s="25">
        <v>1.6279707073804054E-2</v>
      </c>
      <c r="O221" s="23" t="s">
        <v>24</v>
      </c>
      <c r="P221" s="24">
        <v>57</v>
      </c>
      <c r="Q221" s="25">
        <v>3.0659567990550397E-2</v>
      </c>
      <c r="R221" s="29" t="s">
        <v>24</v>
      </c>
      <c r="S221" s="30">
        <v>67</v>
      </c>
      <c r="T221" t="s">
        <v>24</v>
      </c>
      <c r="U221" s="31">
        <v>1885508</v>
      </c>
      <c r="V221" s="32">
        <f t="shared" si="13"/>
        <v>3.5534190255358235E-2</v>
      </c>
    </row>
    <row r="222" spans="1:22" x14ac:dyDescent="0.35">
      <c r="A222" s="22">
        <v>221</v>
      </c>
      <c r="B222" s="22" t="s">
        <v>229</v>
      </c>
      <c r="C222" s="23" t="s">
        <v>263</v>
      </c>
      <c r="D222" s="24">
        <v>0</v>
      </c>
      <c r="E222" s="25">
        <v>0</v>
      </c>
      <c r="F222" s="23" t="s">
        <v>24</v>
      </c>
      <c r="G222" s="26">
        <v>0</v>
      </c>
      <c r="H222" s="25">
        <v>0</v>
      </c>
      <c r="I222" s="23" t="s">
        <v>24</v>
      </c>
      <c r="J222" s="27">
        <v>0</v>
      </c>
      <c r="K222" s="28">
        <v>0</v>
      </c>
      <c r="L222" s="23" t="s">
        <v>24</v>
      </c>
      <c r="M222" s="26">
        <v>0</v>
      </c>
      <c r="N222" s="25">
        <v>0</v>
      </c>
      <c r="O222" s="23" t="s">
        <v>24</v>
      </c>
      <c r="P222" s="24">
        <v>0</v>
      </c>
      <c r="Q222" s="25">
        <v>0</v>
      </c>
      <c r="R222" s="29" t="s">
        <v>24</v>
      </c>
      <c r="S222" s="30">
        <v>0</v>
      </c>
      <c r="T222" t="s">
        <v>24</v>
      </c>
      <c r="U222" s="31">
        <v>311940</v>
      </c>
      <c r="V222" s="32">
        <f t="shared" si="13"/>
        <v>0</v>
      </c>
    </row>
    <row r="223" spans="1:22" x14ac:dyDescent="0.35">
      <c r="A223" s="22">
        <v>222</v>
      </c>
      <c r="B223" s="22" t="s">
        <v>229</v>
      </c>
      <c r="C223" s="23" t="s">
        <v>264</v>
      </c>
      <c r="D223" s="24">
        <v>5</v>
      </c>
      <c r="E223" s="25">
        <v>2.0153651438567639E-2</v>
      </c>
      <c r="F223" s="23" t="s">
        <v>24</v>
      </c>
      <c r="G223" s="26">
        <v>0</v>
      </c>
      <c r="H223" s="25">
        <v>0</v>
      </c>
      <c r="I223" s="23" t="s">
        <v>24</v>
      </c>
      <c r="J223" s="27">
        <v>0</v>
      </c>
      <c r="K223" s="28">
        <v>0</v>
      </c>
      <c r="L223" s="23" t="s">
        <v>24</v>
      </c>
      <c r="M223" s="26">
        <v>0</v>
      </c>
      <c r="N223" s="25">
        <v>0</v>
      </c>
      <c r="O223" s="23" t="s">
        <v>24</v>
      </c>
      <c r="P223" s="24">
        <v>0</v>
      </c>
      <c r="Q223" s="25">
        <v>0</v>
      </c>
      <c r="R223" s="29" t="s">
        <v>24</v>
      </c>
      <c r="S223" s="30">
        <v>0</v>
      </c>
      <c r="T223" t="s">
        <v>24</v>
      </c>
      <c r="U223" s="31">
        <v>250139</v>
      </c>
      <c r="V223" s="32">
        <f t="shared" si="13"/>
        <v>0</v>
      </c>
    </row>
    <row r="224" spans="1:22" x14ac:dyDescent="0.35">
      <c r="A224" s="22">
        <v>223</v>
      </c>
      <c r="B224" s="22" t="s">
        <v>265</v>
      </c>
      <c r="C224" s="23" t="s">
        <v>266</v>
      </c>
      <c r="D224" s="24">
        <v>86</v>
      </c>
      <c r="E224" s="25">
        <v>0.11791094707169533</v>
      </c>
      <c r="F224" s="23" t="s">
        <v>31</v>
      </c>
      <c r="G224" s="26">
        <v>26</v>
      </c>
      <c r="H224" s="25">
        <v>6.1067554808130441E-2</v>
      </c>
      <c r="I224" s="23" t="s">
        <v>32</v>
      </c>
      <c r="J224" s="27">
        <v>9</v>
      </c>
      <c r="K224" s="28">
        <v>2.09195295430245E-2</v>
      </c>
      <c r="L224" s="23" t="s">
        <v>34</v>
      </c>
      <c r="M224" s="26">
        <v>5</v>
      </c>
      <c r="N224" s="25">
        <v>1.1507930114642E-2</v>
      </c>
      <c r="O224" s="23" t="s">
        <v>34</v>
      </c>
      <c r="P224" s="24">
        <v>19</v>
      </c>
      <c r="Q224" s="25">
        <v>4.2916128332776173E-2</v>
      </c>
      <c r="R224" s="33" t="str">
        <f>IF(Q224&lt;1,"Endemis Rendah",IF(Q224&lt;5,"Endemis Sedang",IF(Q224&lt;50,"Endemis Tinggi I",IF(Q224&lt;100,"Endemis Tinggi II","Endemis Tinggi III"))))</f>
        <v>Endemis Rendah</v>
      </c>
      <c r="S224" s="34">
        <v>18</v>
      </c>
      <c r="T224" t="s">
        <v>24</v>
      </c>
      <c r="U224" s="31">
        <v>448131</v>
      </c>
      <c r="V224" s="32">
        <f t="shared" si="13"/>
        <v>4.0166826218226363E-2</v>
      </c>
    </row>
    <row r="225" spans="1:22" x14ac:dyDescent="0.35">
      <c r="A225" s="22">
        <v>224</v>
      </c>
      <c r="B225" s="22" t="s">
        <v>265</v>
      </c>
      <c r="C225" s="23" t="s">
        <v>267</v>
      </c>
      <c r="D225" s="24">
        <v>0</v>
      </c>
      <c r="E225" s="25">
        <v>0</v>
      </c>
      <c r="F225" s="23" t="s">
        <v>24</v>
      </c>
      <c r="G225" s="26">
        <v>4</v>
      </c>
      <c r="H225" s="25">
        <v>3.9734099406769892E-3</v>
      </c>
      <c r="I225" s="23" t="s">
        <v>24</v>
      </c>
      <c r="J225" s="27">
        <v>3</v>
      </c>
      <c r="K225" s="28">
        <v>2.9457915440071801E-3</v>
      </c>
      <c r="L225" s="23" t="s">
        <v>24</v>
      </c>
      <c r="M225" s="26">
        <v>0</v>
      </c>
      <c r="N225" s="25">
        <v>0</v>
      </c>
      <c r="O225" s="23" t="s">
        <v>24</v>
      </c>
      <c r="P225" s="24">
        <v>2</v>
      </c>
      <c r="Q225" s="25">
        <v>1.9042033384492928E-3</v>
      </c>
      <c r="R225" s="29" t="s">
        <v>24</v>
      </c>
      <c r="S225" s="30">
        <v>8</v>
      </c>
      <c r="T225" t="s">
        <v>24</v>
      </c>
      <c r="U225" s="31">
        <v>1064286</v>
      </c>
      <c r="V225" s="32">
        <f t="shared" si="13"/>
        <v>7.5167765055633544E-3</v>
      </c>
    </row>
    <row r="226" spans="1:22" x14ac:dyDescent="0.35">
      <c r="A226" s="22">
        <v>225</v>
      </c>
      <c r="B226" s="22" t="s">
        <v>265</v>
      </c>
      <c r="C226" s="23" t="s">
        <v>268</v>
      </c>
      <c r="D226" s="24">
        <v>0</v>
      </c>
      <c r="E226" s="25">
        <v>0</v>
      </c>
      <c r="F226" s="23" t="s">
        <v>24</v>
      </c>
      <c r="G226" s="26">
        <v>0</v>
      </c>
      <c r="H226" s="25">
        <v>0</v>
      </c>
      <c r="I226" s="23" t="s">
        <v>24</v>
      </c>
      <c r="J226" s="27">
        <v>0</v>
      </c>
      <c r="K226" s="28">
        <v>0</v>
      </c>
      <c r="L226" s="23" t="s">
        <v>24</v>
      </c>
      <c r="M226" s="26">
        <v>0</v>
      </c>
      <c r="N226" s="25">
        <v>0</v>
      </c>
      <c r="O226" s="23" t="s">
        <v>24</v>
      </c>
      <c r="P226" s="24">
        <v>0</v>
      </c>
      <c r="Q226" s="25">
        <v>0</v>
      </c>
      <c r="R226" s="29" t="s">
        <v>24</v>
      </c>
      <c r="S226" s="30">
        <v>1</v>
      </c>
      <c r="T226" t="s">
        <v>24</v>
      </c>
      <c r="U226" s="31">
        <v>776705</v>
      </c>
      <c r="V226" s="32">
        <f t="shared" si="13"/>
        <v>1.2874901024198377E-3</v>
      </c>
    </row>
    <row r="227" spans="1:22" x14ac:dyDescent="0.35">
      <c r="A227" s="22">
        <v>226</v>
      </c>
      <c r="B227" s="22" t="s">
        <v>265</v>
      </c>
      <c r="C227" s="23" t="s">
        <v>269</v>
      </c>
      <c r="D227" s="24">
        <v>0</v>
      </c>
      <c r="E227" s="25">
        <v>0</v>
      </c>
      <c r="F227" s="23" t="s">
        <v>24</v>
      </c>
      <c r="G227" s="26">
        <v>0</v>
      </c>
      <c r="H227" s="25">
        <v>0</v>
      </c>
      <c r="I227" s="23" t="s">
        <v>24</v>
      </c>
      <c r="J227" s="27">
        <v>0</v>
      </c>
      <c r="K227" s="28">
        <v>0</v>
      </c>
      <c r="L227" s="23" t="s">
        <v>24</v>
      </c>
      <c r="M227" s="26">
        <v>1</v>
      </c>
      <c r="N227" s="25">
        <v>8.1129451775842571E-4</v>
      </c>
      <c r="O227" s="23" t="s">
        <v>24</v>
      </c>
      <c r="P227" s="24">
        <v>1</v>
      </c>
      <c r="Q227" s="25">
        <v>7.9024583757761205E-4</v>
      </c>
      <c r="R227" s="29" t="s">
        <v>24</v>
      </c>
      <c r="S227" s="30">
        <v>16</v>
      </c>
      <c r="T227" t="s">
        <v>24</v>
      </c>
      <c r="U227" s="31">
        <v>1282804</v>
      </c>
      <c r="V227" s="32">
        <f t="shared" si="13"/>
        <v>1.2472677041855186E-2</v>
      </c>
    </row>
    <row r="228" spans="1:22" x14ac:dyDescent="0.35">
      <c r="A228" s="22">
        <v>227</v>
      </c>
      <c r="B228" s="22" t="s">
        <v>265</v>
      </c>
      <c r="C228" s="23" t="s">
        <v>270</v>
      </c>
      <c r="D228" s="24">
        <v>0</v>
      </c>
      <c r="E228" s="25">
        <v>0</v>
      </c>
      <c r="F228" s="23" t="s">
        <v>24</v>
      </c>
      <c r="G228" s="26">
        <v>0</v>
      </c>
      <c r="H228" s="25">
        <v>0</v>
      </c>
      <c r="I228" s="23" t="s">
        <v>24</v>
      </c>
      <c r="J228" s="27">
        <v>0</v>
      </c>
      <c r="K228" s="28">
        <v>0</v>
      </c>
      <c r="L228" s="23" t="s">
        <v>24</v>
      </c>
      <c r="M228" s="26">
        <v>0</v>
      </c>
      <c r="N228" s="25">
        <v>0</v>
      </c>
      <c r="O228" s="23" t="s">
        <v>24</v>
      </c>
      <c r="P228" s="24">
        <v>3</v>
      </c>
      <c r="Q228" s="25">
        <v>6.7522704509391284E-3</v>
      </c>
      <c r="R228" s="29" t="s">
        <v>24</v>
      </c>
      <c r="S228" s="30">
        <v>16</v>
      </c>
      <c r="T228" t="s">
        <v>24</v>
      </c>
      <c r="U228" s="31">
        <v>449890</v>
      </c>
      <c r="V228" s="32">
        <f t="shared" si="13"/>
        <v>3.5564249038653899E-2</v>
      </c>
    </row>
    <row r="229" spans="1:22" x14ac:dyDescent="0.35">
      <c r="A229" s="22">
        <v>228</v>
      </c>
      <c r="B229" s="22" t="s">
        <v>271</v>
      </c>
      <c r="C229" s="23" t="s">
        <v>272</v>
      </c>
      <c r="D229" s="24">
        <v>0</v>
      </c>
      <c r="E229" s="25">
        <v>0</v>
      </c>
      <c r="F229" s="23" t="s">
        <v>24</v>
      </c>
      <c r="G229" s="26">
        <v>8</v>
      </c>
      <c r="H229" s="25">
        <v>1.4430170600691926E-2</v>
      </c>
      <c r="I229" s="23" t="s">
        <v>24</v>
      </c>
      <c r="J229" s="27">
        <v>9</v>
      </c>
      <c r="K229" s="28">
        <v>1.6207338682955642E-2</v>
      </c>
      <c r="L229" s="23" t="s">
        <v>24</v>
      </c>
      <c r="M229" s="26">
        <v>4</v>
      </c>
      <c r="N229" s="25">
        <v>7.1944516388960838E-3</v>
      </c>
      <c r="O229" s="23" t="s">
        <v>24</v>
      </c>
      <c r="P229" s="24">
        <v>4</v>
      </c>
      <c r="Q229" s="25">
        <v>7.1792147374920125E-3</v>
      </c>
      <c r="R229" s="29" t="s">
        <v>24</v>
      </c>
      <c r="S229" s="30">
        <v>4</v>
      </c>
      <c r="T229" t="s">
        <v>24</v>
      </c>
      <c r="U229" s="31">
        <v>557765</v>
      </c>
      <c r="V229" s="32">
        <f t="shared" si="13"/>
        <v>7.1714790279060175E-3</v>
      </c>
    </row>
    <row r="230" spans="1:22" x14ac:dyDescent="0.35">
      <c r="A230" s="22">
        <v>229</v>
      </c>
      <c r="B230" s="22" t="s">
        <v>271</v>
      </c>
      <c r="C230" s="23" t="s">
        <v>273</v>
      </c>
      <c r="D230" s="24">
        <v>3</v>
      </c>
      <c r="E230" s="25">
        <v>3.4486960480242419E-3</v>
      </c>
      <c r="F230" s="23" t="s">
        <v>24</v>
      </c>
      <c r="G230" s="26">
        <v>3</v>
      </c>
      <c r="H230" s="25">
        <v>3.4454838320671179E-3</v>
      </c>
      <c r="I230" s="23" t="s">
        <v>24</v>
      </c>
      <c r="J230" s="27">
        <v>25</v>
      </c>
      <c r="K230" s="28">
        <v>2.869045296487141E-2</v>
      </c>
      <c r="L230" s="23" t="s">
        <v>24</v>
      </c>
      <c r="M230" s="26">
        <v>9</v>
      </c>
      <c r="N230" s="25">
        <v>1.0323172655062655E-2</v>
      </c>
      <c r="O230" s="23" t="s">
        <v>24</v>
      </c>
      <c r="P230" s="24">
        <v>1</v>
      </c>
      <c r="Q230" s="25">
        <v>1.1400935560772116E-3</v>
      </c>
      <c r="R230" s="29" t="s">
        <v>24</v>
      </c>
      <c r="S230" s="30">
        <v>1</v>
      </c>
      <c r="T230" t="s">
        <v>24</v>
      </c>
      <c r="U230" s="31">
        <v>878068</v>
      </c>
      <c r="V230" s="32">
        <f t="shared" si="13"/>
        <v>1.1388639604221996E-3</v>
      </c>
    </row>
    <row r="231" spans="1:22" x14ac:dyDescent="0.35">
      <c r="A231" s="22">
        <v>230</v>
      </c>
      <c r="B231" s="22" t="s">
        <v>271</v>
      </c>
      <c r="C231" s="23" t="s">
        <v>274</v>
      </c>
      <c r="D231" s="24">
        <v>4</v>
      </c>
      <c r="E231" s="25">
        <v>5.7711396846649278E-3</v>
      </c>
      <c r="F231" s="23" t="s">
        <v>24</v>
      </c>
      <c r="G231" s="26">
        <v>67</v>
      </c>
      <c r="H231" s="25">
        <v>9.6416473114194517E-2</v>
      </c>
      <c r="I231" s="23" t="s">
        <v>24</v>
      </c>
      <c r="J231" s="27">
        <v>74</v>
      </c>
      <c r="K231" s="28">
        <v>0.10627679360041362</v>
      </c>
      <c r="L231" s="23" t="s">
        <v>24</v>
      </c>
      <c r="M231" s="26">
        <v>36</v>
      </c>
      <c r="N231" s="25">
        <v>5.1605504587155966E-2</v>
      </c>
      <c r="O231" s="23" t="s">
        <v>24</v>
      </c>
      <c r="P231" s="24">
        <v>11</v>
      </c>
      <c r="Q231" s="25">
        <v>1.5724933740847376E-2</v>
      </c>
      <c r="R231" s="29" t="s">
        <v>24</v>
      </c>
      <c r="S231" s="30">
        <v>38</v>
      </c>
      <c r="T231" t="s">
        <v>24</v>
      </c>
      <c r="U231" s="31">
        <v>700716</v>
      </c>
      <c r="V231" s="32">
        <f t="shared" si="13"/>
        <v>5.4230244492775963E-2</v>
      </c>
    </row>
    <row r="232" spans="1:22" x14ac:dyDescent="0.35">
      <c r="A232" s="22">
        <v>231</v>
      </c>
      <c r="B232" s="22" t="s">
        <v>271</v>
      </c>
      <c r="C232" s="23" t="s">
        <v>275</v>
      </c>
      <c r="D232" s="24">
        <v>5</v>
      </c>
      <c r="E232" s="25">
        <v>4.8506485317086892E-3</v>
      </c>
      <c r="F232" s="23" t="s">
        <v>24</v>
      </c>
      <c r="G232" s="26">
        <v>1</v>
      </c>
      <c r="H232" s="25">
        <v>9.659129326082546E-4</v>
      </c>
      <c r="I232" s="23" t="s">
        <v>24</v>
      </c>
      <c r="J232" s="27">
        <v>16</v>
      </c>
      <c r="K232" s="28">
        <v>1.5395214397604506E-2</v>
      </c>
      <c r="L232" s="23" t="s">
        <v>24</v>
      </c>
      <c r="M232" s="26">
        <v>3</v>
      </c>
      <c r="N232" s="25">
        <v>2.8758164922324195E-3</v>
      </c>
      <c r="O232" s="23" t="s">
        <v>24</v>
      </c>
      <c r="P232" s="24">
        <v>6</v>
      </c>
      <c r="Q232" s="25">
        <v>5.7271308506221096E-3</v>
      </c>
      <c r="R232" s="29" t="s">
        <v>24</v>
      </c>
      <c r="S232" s="30">
        <v>5</v>
      </c>
      <c r="T232" t="s">
        <v>24</v>
      </c>
      <c r="U232" s="31">
        <v>1051302</v>
      </c>
      <c r="V232" s="32">
        <f t="shared" si="13"/>
        <v>4.7560073128368437E-3</v>
      </c>
    </row>
    <row r="233" spans="1:22" x14ac:dyDescent="0.35">
      <c r="A233" s="22">
        <v>232</v>
      </c>
      <c r="B233" s="22" t="s">
        <v>271</v>
      </c>
      <c r="C233" s="23" t="s">
        <v>276</v>
      </c>
      <c r="D233" s="24">
        <v>3</v>
      </c>
      <c r="E233" s="25">
        <v>2.6000972436369123E-3</v>
      </c>
      <c r="F233" s="23" t="s">
        <v>24</v>
      </c>
      <c r="G233" s="26">
        <v>14</v>
      </c>
      <c r="H233" s="25">
        <v>1.2095032397408207E-2</v>
      </c>
      <c r="I233" s="23" t="s">
        <v>24</v>
      </c>
      <c r="J233" s="27">
        <v>4</v>
      </c>
      <c r="K233" s="28">
        <v>3.4462645507751079E-3</v>
      </c>
      <c r="L233" s="23" t="s">
        <v>24</v>
      </c>
      <c r="M233" s="26">
        <v>4</v>
      </c>
      <c r="N233" s="25">
        <v>3.4370491558177643E-3</v>
      </c>
      <c r="O233" s="23" t="s">
        <v>24</v>
      </c>
      <c r="P233" s="24">
        <v>1</v>
      </c>
      <c r="Q233" s="25">
        <v>8.5631394524386109E-4</v>
      </c>
      <c r="R233" s="29" t="s">
        <v>24</v>
      </c>
      <c r="S233" s="30">
        <v>1</v>
      </c>
      <c r="T233" t="s">
        <v>24</v>
      </c>
      <c r="U233" s="31">
        <v>1170647</v>
      </c>
      <c r="V233" s="32">
        <f t="shared" si="13"/>
        <v>8.5422847365602093E-4</v>
      </c>
    </row>
    <row r="234" spans="1:22" x14ac:dyDescent="0.35">
      <c r="A234" s="22">
        <v>233</v>
      </c>
      <c r="B234" s="22" t="s">
        <v>271</v>
      </c>
      <c r="C234" s="23" t="s">
        <v>277</v>
      </c>
      <c r="D234" s="24">
        <v>0</v>
      </c>
      <c r="E234" s="25">
        <v>0</v>
      </c>
      <c r="F234" s="23" t="s">
        <v>24</v>
      </c>
      <c r="G234" s="26">
        <v>0</v>
      </c>
      <c r="H234" s="25">
        <v>0</v>
      </c>
      <c r="I234" s="23" t="s">
        <v>24</v>
      </c>
      <c r="J234" s="27">
        <v>11</v>
      </c>
      <c r="K234" s="28">
        <v>6.9873566956663146E-3</v>
      </c>
      <c r="L234" s="23" t="s">
        <v>24</v>
      </c>
      <c r="M234" s="26">
        <v>2</v>
      </c>
      <c r="N234" s="25">
        <v>1.2657490829647894E-3</v>
      </c>
      <c r="O234" s="23" t="s">
        <v>24</v>
      </c>
      <c r="P234" s="24">
        <v>1</v>
      </c>
      <c r="Q234" s="25">
        <v>6.3006731639208332E-4</v>
      </c>
      <c r="R234" s="29" t="s">
        <v>24</v>
      </c>
      <c r="S234" s="30">
        <v>6</v>
      </c>
      <c r="T234" t="s">
        <v>24</v>
      </c>
      <c r="U234" s="31">
        <v>1592699</v>
      </c>
      <c r="V234" s="32">
        <f t="shared" si="13"/>
        <v>3.7671901595970111E-3</v>
      </c>
    </row>
    <row r="235" spans="1:22" x14ac:dyDescent="0.35">
      <c r="A235" s="22">
        <v>234</v>
      </c>
      <c r="B235" s="22" t="s">
        <v>271</v>
      </c>
      <c r="C235" s="23" t="s">
        <v>278</v>
      </c>
      <c r="D235" s="24">
        <v>40</v>
      </c>
      <c r="E235" s="25">
        <v>1.5524358494696104E-2</v>
      </c>
      <c r="F235" s="23" t="s">
        <v>24</v>
      </c>
      <c r="G235" s="26">
        <v>50</v>
      </c>
      <c r="H235" s="25">
        <v>1.9291649223800496E-2</v>
      </c>
      <c r="I235" s="23" t="s">
        <v>24</v>
      </c>
      <c r="J235" s="27">
        <v>62</v>
      </c>
      <c r="K235" s="28">
        <v>2.3789388704798242E-2</v>
      </c>
      <c r="L235" s="23" t="s">
        <v>24</v>
      </c>
      <c r="M235" s="26">
        <v>24</v>
      </c>
      <c r="N235" s="25">
        <v>9.1603927518392348E-3</v>
      </c>
      <c r="O235" s="23" t="s">
        <v>24</v>
      </c>
      <c r="P235" s="24">
        <v>22</v>
      </c>
      <c r="Q235" s="25">
        <v>8.3423076339698768E-3</v>
      </c>
      <c r="R235" s="29" t="s">
        <v>24</v>
      </c>
      <c r="S235" s="30">
        <v>98</v>
      </c>
      <c r="T235" t="s">
        <v>24</v>
      </c>
      <c r="U235" s="31">
        <v>2650825</v>
      </c>
      <c r="V235" s="32">
        <f t="shared" si="13"/>
        <v>3.6969622664642141E-2</v>
      </c>
    </row>
    <row r="236" spans="1:22" x14ac:dyDescent="0.35">
      <c r="A236" s="22">
        <v>235</v>
      </c>
      <c r="B236" s="22" t="s">
        <v>271</v>
      </c>
      <c r="C236" s="23" t="s">
        <v>279</v>
      </c>
      <c r="D236" s="24">
        <v>2</v>
      </c>
      <c r="E236" s="25">
        <v>1.9289695541090427E-3</v>
      </c>
      <c r="F236" s="23" t="s">
        <v>24</v>
      </c>
      <c r="G236" s="26">
        <v>5</v>
      </c>
      <c r="H236" s="25">
        <v>4.808644789256333E-3</v>
      </c>
      <c r="I236" s="23" t="s">
        <v>24</v>
      </c>
      <c r="J236" s="27">
        <v>10</v>
      </c>
      <c r="K236" s="28">
        <v>9.5932923699749133E-3</v>
      </c>
      <c r="L236" s="23" t="s">
        <v>24</v>
      </c>
      <c r="M236" s="26">
        <v>14</v>
      </c>
      <c r="N236" s="25">
        <v>1.3400745464326258E-2</v>
      </c>
      <c r="O236" s="23" t="s">
        <v>24</v>
      </c>
      <c r="P236" s="24">
        <v>4</v>
      </c>
      <c r="Q236" s="25">
        <v>3.8186813711357337E-3</v>
      </c>
      <c r="R236" s="29" t="s">
        <v>24</v>
      </c>
      <c r="S236" s="30">
        <v>15</v>
      </c>
      <c r="T236" t="s">
        <v>24</v>
      </c>
      <c r="U236" s="31">
        <v>1049583</v>
      </c>
      <c r="V236" s="32">
        <f t="shared" si="13"/>
        <v>1.4291390009175071E-2</v>
      </c>
    </row>
    <row r="237" spans="1:22" x14ac:dyDescent="0.35">
      <c r="A237" s="22">
        <v>236</v>
      </c>
      <c r="B237" s="22" t="s">
        <v>271</v>
      </c>
      <c r="C237" s="23" t="s">
        <v>280</v>
      </c>
      <c r="D237" s="24">
        <v>9</v>
      </c>
      <c r="E237" s="25">
        <v>3.7034217559568511E-3</v>
      </c>
      <c r="F237" s="23" t="s">
        <v>24</v>
      </c>
      <c r="G237" s="26">
        <v>9</v>
      </c>
      <c r="H237" s="25">
        <v>3.6874455589634837E-3</v>
      </c>
      <c r="I237" s="23" t="s">
        <v>24</v>
      </c>
      <c r="J237" s="27">
        <v>12</v>
      </c>
      <c r="K237" s="28">
        <v>4.8966241041218149E-3</v>
      </c>
      <c r="L237" s="23" t="s">
        <v>24</v>
      </c>
      <c r="M237" s="26">
        <v>13</v>
      </c>
      <c r="N237" s="25">
        <v>5.2847891572387383E-3</v>
      </c>
      <c r="O237" s="23" t="s">
        <v>24</v>
      </c>
      <c r="P237" s="24">
        <v>9</v>
      </c>
      <c r="Q237" s="25">
        <v>3.6414513692261757E-3</v>
      </c>
      <c r="R237" s="29" t="s">
        <v>24</v>
      </c>
      <c r="S237" s="30">
        <v>11</v>
      </c>
      <c r="T237" t="s">
        <v>24</v>
      </c>
      <c r="U237" s="31">
        <v>2480477</v>
      </c>
      <c r="V237" s="32">
        <f t="shared" si="13"/>
        <v>4.434630919778736E-3</v>
      </c>
    </row>
    <row r="238" spans="1:22" x14ac:dyDescent="0.35">
      <c r="A238" s="22">
        <v>237</v>
      </c>
      <c r="B238" s="22" t="s">
        <v>271</v>
      </c>
      <c r="C238" s="23" t="s">
        <v>281</v>
      </c>
      <c r="D238" s="24">
        <v>4</v>
      </c>
      <c r="E238" s="25">
        <v>2.4923717846067378E-3</v>
      </c>
      <c r="F238" s="23" t="s">
        <v>24</v>
      </c>
      <c r="G238" s="26">
        <v>23</v>
      </c>
      <c r="H238" s="25">
        <v>1.4288580876784598E-2</v>
      </c>
      <c r="I238" s="23" t="s">
        <v>24</v>
      </c>
      <c r="J238" s="27">
        <v>23</v>
      </c>
      <c r="K238" s="28">
        <v>1.4250389252480341E-2</v>
      </c>
      <c r="L238" s="23" t="s">
        <v>24</v>
      </c>
      <c r="M238" s="26">
        <v>8</v>
      </c>
      <c r="N238" s="25">
        <v>4.9449442272102972E-3</v>
      </c>
      <c r="O238" s="23" t="s">
        <v>24</v>
      </c>
      <c r="P238" s="24">
        <v>8</v>
      </c>
      <c r="Q238" s="25">
        <v>4.9305531587588809E-3</v>
      </c>
      <c r="R238" s="29" t="s">
        <v>24</v>
      </c>
      <c r="S238" s="30">
        <v>12</v>
      </c>
      <c r="T238" t="s">
        <v>24</v>
      </c>
      <c r="U238" s="31">
        <v>1626064</v>
      </c>
      <c r="V238" s="32">
        <f t="shared" si="13"/>
        <v>7.3797833295614441E-3</v>
      </c>
    </row>
    <row r="239" spans="1:22" x14ac:dyDescent="0.35">
      <c r="A239" s="22">
        <v>238</v>
      </c>
      <c r="B239" s="22" t="s">
        <v>271</v>
      </c>
      <c r="C239" s="23" t="s">
        <v>282</v>
      </c>
      <c r="D239" s="24">
        <v>1</v>
      </c>
      <c r="E239" s="25">
        <v>1.3005389433381192E-3</v>
      </c>
      <c r="F239" s="23" t="s">
        <v>24</v>
      </c>
      <c r="G239" s="26">
        <v>6</v>
      </c>
      <c r="H239" s="25">
        <v>7.7690318620945052E-3</v>
      </c>
      <c r="I239" s="23" t="s">
        <v>24</v>
      </c>
      <c r="J239" s="27">
        <v>4</v>
      </c>
      <c r="K239" s="28">
        <v>5.1565330050340648E-3</v>
      </c>
      <c r="L239" s="23" t="s">
        <v>24</v>
      </c>
      <c r="M239" s="26">
        <v>3</v>
      </c>
      <c r="N239" s="25">
        <v>3.8521345319463942E-3</v>
      </c>
      <c r="O239" s="23" t="s">
        <v>24</v>
      </c>
      <c r="P239" s="24">
        <v>1</v>
      </c>
      <c r="Q239" s="25">
        <v>1.2776678983385207E-3</v>
      </c>
      <c r="R239" s="29" t="s">
        <v>24</v>
      </c>
      <c r="S239" s="30">
        <v>2</v>
      </c>
      <c r="T239" t="s">
        <v>24</v>
      </c>
      <c r="U239" s="31">
        <v>785692</v>
      </c>
      <c r="V239" s="32">
        <f t="shared" si="13"/>
        <v>2.5455267458495186E-3</v>
      </c>
    </row>
    <row r="240" spans="1:22" x14ac:dyDescent="0.35">
      <c r="A240" s="22">
        <v>239</v>
      </c>
      <c r="B240" s="22" t="s">
        <v>271</v>
      </c>
      <c r="C240" s="23" t="s">
        <v>283</v>
      </c>
      <c r="D240" s="24">
        <v>0</v>
      </c>
      <c r="E240" s="25">
        <v>0</v>
      </c>
      <c r="F240" s="23" t="s">
        <v>24</v>
      </c>
      <c r="G240" s="26">
        <v>1</v>
      </c>
      <c r="H240" s="25">
        <v>1.4706033738582603E-3</v>
      </c>
      <c r="I240" s="23" t="s">
        <v>24</v>
      </c>
      <c r="J240" s="27">
        <v>2</v>
      </c>
      <c r="K240" s="28">
        <v>2.9283520113385789E-3</v>
      </c>
      <c r="L240" s="23" t="s">
        <v>24</v>
      </c>
      <c r="M240" s="26">
        <v>5</v>
      </c>
      <c r="N240" s="25">
        <v>7.2910104757238515E-3</v>
      </c>
      <c r="O240" s="23" t="s">
        <v>24</v>
      </c>
      <c r="P240" s="24">
        <v>0</v>
      </c>
      <c r="Q240" s="25">
        <v>0</v>
      </c>
      <c r="R240" s="29" t="s">
        <v>24</v>
      </c>
      <c r="S240" s="30">
        <v>2</v>
      </c>
      <c r="T240" t="s">
        <v>24</v>
      </c>
      <c r="U240" s="31">
        <v>692143</v>
      </c>
      <c r="V240" s="32">
        <f t="shared" si="13"/>
        <v>2.8895762869811585E-3</v>
      </c>
    </row>
    <row r="241" spans="1:22" x14ac:dyDescent="0.35">
      <c r="A241" s="22">
        <v>240</v>
      </c>
      <c r="B241" s="22" t="s">
        <v>271</v>
      </c>
      <c r="C241" s="23" t="s">
        <v>284</v>
      </c>
      <c r="D241" s="24">
        <v>0</v>
      </c>
      <c r="E241" s="25">
        <v>0</v>
      </c>
      <c r="F241" s="23" t="s">
        <v>24</v>
      </c>
      <c r="G241" s="26">
        <v>1</v>
      </c>
      <c r="H241" s="25">
        <v>8.6051706749551676E-4</v>
      </c>
      <c r="I241" s="23" t="s">
        <v>24</v>
      </c>
      <c r="J241" s="27">
        <v>10</v>
      </c>
      <c r="K241" s="28">
        <v>8.557958344993552E-3</v>
      </c>
      <c r="L241" s="23" t="s">
        <v>24</v>
      </c>
      <c r="M241" s="26">
        <v>1</v>
      </c>
      <c r="N241" s="25">
        <v>8.5114351130744154E-4</v>
      </c>
      <c r="O241" s="23" t="s">
        <v>24</v>
      </c>
      <c r="P241" s="24">
        <v>0</v>
      </c>
      <c r="Q241" s="25">
        <v>0</v>
      </c>
      <c r="R241" s="29" t="s">
        <v>24</v>
      </c>
      <c r="S241" s="30">
        <v>8</v>
      </c>
      <c r="T241" t="s">
        <v>24</v>
      </c>
      <c r="U241" s="31">
        <v>1188469</v>
      </c>
      <c r="V241" s="32">
        <f t="shared" si="13"/>
        <v>6.7313493242145981E-3</v>
      </c>
    </row>
    <row r="242" spans="1:22" x14ac:dyDescent="0.35">
      <c r="A242" s="22">
        <v>241</v>
      </c>
      <c r="B242" s="22" t="s">
        <v>271</v>
      </c>
      <c r="C242" s="23" t="s">
        <v>285</v>
      </c>
      <c r="D242" s="24">
        <v>0</v>
      </c>
      <c r="E242" s="25">
        <v>0</v>
      </c>
      <c r="F242" s="23" t="s">
        <v>24</v>
      </c>
      <c r="G242" s="26">
        <v>0</v>
      </c>
      <c r="H242" s="25">
        <v>0</v>
      </c>
      <c r="I242" s="23" t="s">
        <v>24</v>
      </c>
      <c r="J242" s="27">
        <v>6</v>
      </c>
      <c r="K242" s="28">
        <v>3.686871542021733E-3</v>
      </c>
      <c r="L242" s="23" t="s">
        <v>24</v>
      </c>
      <c r="M242" s="26">
        <v>7</v>
      </c>
      <c r="N242" s="25">
        <v>4.2743340892798477E-3</v>
      </c>
      <c r="O242" s="23" t="s">
        <v>24</v>
      </c>
      <c r="P242" s="24">
        <v>0</v>
      </c>
      <c r="Q242" s="25">
        <v>0</v>
      </c>
      <c r="R242" s="29" t="s">
        <v>24</v>
      </c>
      <c r="S242" s="30">
        <v>13</v>
      </c>
      <c r="T242" t="s">
        <v>24</v>
      </c>
      <c r="U242" s="31">
        <v>1660602</v>
      </c>
      <c r="V242" s="32">
        <f t="shared" si="13"/>
        <v>7.828486295933643E-3</v>
      </c>
    </row>
    <row r="243" spans="1:22" x14ac:dyDescent="0.35">
      <c r="A243" s="22">
        <v>242</v>
      </c>
      <c r="B243" s="22" t="s">
        <v>271</v>
      </c>
      <c r="C243" s="23" t="s">
        <v>286</v>
      </c>
      <c r="D243" s="24">
        <v>1</v>
      </c>
      <c r="E243" s="25">
        <v>4.5794213626343031E-4</v>
      </c>
      <c r="F243" s="23" t="s">
        <v>24</v>
      </c>
      <c r="G243" s="26">
        <v>15</v>
      </c>
      <c r="H243" s="25">
        <v>6.7664980756079471E-3</v>
      </c>
      <c r="I243" s="23" t="s">
        <v>24</v>
      </c>
      <c r="J243" s="27">
        <v>7</v>
      </c>
      <c r="K243" s="28">
        <v>3.1118358230983571E-3</v>
      </c>
      <c r="L243" s="23" t="s">
        <v>24</v>
      </c>
      <c r="M243" s="26">
        <v>3</v>
      </c>
      <c r="N243" s="25">
        <v>1.3145124363830752E-3</v>
      </c>
      <c r="O243" s="23" t="s">
        <v>24</v>
      </c>
      <c r="P243" s="24">
        <v>8</v>
      </c>
      <c r="Q243" s="25">
        <v>3.4459750795697184E-3</v>
      </c>
      <c r="R243" s="29" t="s">
        <v>24</v>
      </c>
      <c r="S243" s="30">
        <v>8</v>
      </c>
      <c r="T243" t="s">
        <v>24</v>
      </c>
      <c r="U243" s="31">
        <v>2355415</v>
      </c>
      <c r="V243" s="32">
        <f t="shared" si="13"/>
        <v>3.3964290793766705E-3</v>
      </c>
    </row>
    <row r="244" spans="1:22" x14ac:dyDescent="0.35">
      <c r="A244" s="22">
        <v>243</v>
      </c>
      <c r="B244" s="22" t="s">
        <v>271</v>
      </c>
      <c r="C244" s="23" t="s">
        <v>287</v>
      </c>
      <c r="D244" s="24">
        <v>1</v>
      </c>
      <c r="E244" s="25">
        <v>9.0950101136512472E-4</v>
      </c>
      <c r="F244" s="23" t="s">
        <v>24</v>
      </c>
      <c r="G244" s="26">
        <v>0</v>
      </c>
      <c r="H244" s="25">
        <v>0</v>
      </c>
      <c r="I244" s="23" t="s">
        <v>24</v>
      </c>
      <c r="J244" s="27">
        <v>7</v>
      </c>
      <c r="K244" s="28">
        <v>6.2629284737780134E-3</v>
      </c>
      <c r="L244" s="23" t="s">
        <v>24</v>
      </c>
      <c r="M244" s="26">
        <v>2</v>
      </c>
      <c r="N244" s="25">
        <v>1.7755807924772194E-3</v>
      </c>
      <c r="O244" s="23" t="s">
        <v>24</v>
      </c>
      <c r="P244" s="24">
        <v>45</v>
      </c>
      <c r="Q244" s="25">
        <v>3.9582048749251239E-2</v>
      </c>
      <c r="R244" s="29" t="s">
        <v>24</v>
      </c>
      <c r="S244" s="30">
        <v>0</v>
      </c>
      <c r="T244" t="s">
        <v>24</v>
      </c>
      <c r="U244" s="31">
        <v>1145650</v>
      </c>
      <c r="V244" s="32">
        <f t="shared" si="13"/>
        <v>0</v>
      </c>
    </row>
    <row r="245" spans="1:22" x14ac:dyDescent="0.35">
      <c r="A245" s="22">
        <v>244</v>
      </c>
      <c r="B245" s="22" t="s">
        <v>271</v>
      </c>
      <c r="C245" s="23" t="s">
        <v>288</v>
      </c>
      <c r="D245" s="24">
        <v>0</v>
      </c>
      <c r="E245" s="25">
        <v>0</v>
      </c>
      <c r="F245" s="23" t="s">
        <v>24</v>
      </c>
      <c r="G245" s="26">
        <v>0</v>
      </c>
      <c r="H245" s="25">
        <v>0</v>
      </c>
      <c r="I245" s="23" t="s">
        <v>24</v>
      </c>
      <c r="J245" s="27">
        <v>14</v>
      </c>
      <c r="K245" s="28">
        <v>1.1077579453938634E-2</v>
      </c>
      <c r="L245" s="23" t="s">
        <v>24</v>
      </c>
      <c r="M245" s="26">
        <v>5</v>
      </c>
      <c r="N245" s="25">
        <v>3.9416509526182027E-3</v>
      </c>
      <c r="O245" s="23" t="s">
        <v>24</v>
      </c>
      <c r="P245" s="24">
        <v>5</v>
      </c>
      <c r="Q245" s="25">
        <v>3.9240400032334085E-3</v>
      </c>
      <c r="R245" s="29" t="s">
        <v>24</v>
      </c>
      <c r="S245" s="30">
        <v>6</v>
      </c>
      <c r="T245" t="s">
        <v>24</v>
      </c>
      <c r="U245" s="31">
        <v>1278825</v>
      </c>
      <c r="V245" s="32">
        <f t="shared" si="13"/>
        <v>4.6918069321447422E-3</v>
      </c>
    </row>
    <row r="246" spans="1:22" x14ac:dyDescent="0.35">
      <c r="A246" s="22">
        <v>245</v>
      </c>
      <c r="B246" s="22" t="s">
        <v>271</v>
      </c>
      <c r="C246" s="23" t="s">
        <v>289</v>
      </c>
      <c r="D246" s="24">
        <v>7</v>
      </c>
      <c r="E246" s="25">
        <v>6.6743007954813078E-3</v>
      </c>
      <c r="F246" s="23" t="s">
        <v>24</v>
      </c>
      <c r="G246" s="26">
        <v>9</v>
      </c>
      <c r="H246" s="25">
        <v>8.5559463827360009E-3</v>
      </c>
      <c r="I246" s="23" t="s">
        <v>24</v>
      </c>
      <c r="J246" s="27">
        <v>13</v>
      </c>
      <c r="K246" s="28">
        <v>1.2326820031272194E-2</v>
      </c>
      <c r="L246" s="23" t="s">
        <v>24</v>
      </c>
      <c r="M246" s="26">
        <v>1</v>
      </c>
      <c r="N246" s="25">
        <v>9.4606394824651768E-4</v>
      </c>
      <c r="O246" s="23" t="s">
        <v>24</v>
      </c>
      <c r="P246" s="24">
        <v>3</v>
      </c>
      <c r="Q246" s="25">
        <v>2.8299590787917209E-3</v>
      </c>
      <c r="R246" s="29" t="s">
        <v>24</v>
      </c>
      <c r="S246" s="30">
        <v>4</v>
      </c>
      <c r="T246" t="s">
        <v>24</v>
      </c>
      <c r="U246" s="31">
        <v>1062357</v>
      </c>
      <c r="V246" s="32">
        <f t="shared" si="13"/>
        <v>3.7652126356770839E-3</v>
      </c>
    </row>
    <row r="247" spans="1:22" x14ac:dyDescent="0.35">
      <c r="A247" s="22">
        <v>246</v>
      </c>
      <c r="B247" s="22" t="s">
        <v>271</v>
      </c>
      <c r="C247" s="23" t="s">
        <v>290</v>
      </c>
      <c r="D247" s="24">
        <v>0</v>
      </c>
      <c r="E247" s="25">
        <v>0</v>
      </c>
      <c r="F247" s="23" t="s">
        <v>24</v>
      </c>
      <c r="G247" s="26">
        <v>33</v>
      </c>
      <c r="H247" s="25">
        <v>4.8430129998209552E-2</v>
      </c>
      <c r="I247" s="23" t="s">
        <v>24</v>
      </c>
      <c r="J247" s="27">
        <v>52</v>
      </c>
      <c r="K247" s="28">
        <v>7.6169940997591848E-2</v>
      </c>
      <c r="L247" s="23" t="s">
        <v>24</v>
      </c>
      <c r="M247" s="26">
        <v>19</v>
      </c>
      <c r="N247" s="25">
        <v>2.7786552478560482E-2</v>
      </c>
      <c r="O247" s="23" t="s">
        <v>24</v>
      </c>
      <c r="P247" s="24">
        <v>8</v>
      </c>
      <c r="Q247" s="25">
        <v>1.1670483887438184E-2</v>
      </c>
      <c r="R247" s="29" t="s">
        <v>24</v>
      </c>
      <c r="S247" s="30">
        <v>18</v>
      </c>
      <c r="T247" t="s">
        <v>24</v>
      </c>
      <c r="U247" s="31">
        <v>686525</v>
      </c>
      <c r="V247" s="32">
        <f t="shared" si="13"/>
        <v>2.6219001493026473E-2</v>
      </c>
    </row>
    <row r="248" spans="1:22" x14ac:dyDescent="0.35">
      <c r="A248" s="22">
        <v>247</v>
      </c>
      <c r="B248" s="22" t="s">
        <v>271</v>
      </c>
      <c r="C248" s="23" t="s">
        <v>291</v>
      </c>
      <c r="D248" s="24">
        <v>4</v>
      </c>
      <c r="E248" s="25">
        <v>6.3632560144700444E-3</v>
      </c>
      <c r="F248" s="23" t="s">
        <v>24</v>
      </c>
      <c r="G248" s="26">
        <v>0</v>
      </c>
      <c r="H248" s="25">
        <v>0</v>
      </c>
      <c r="I248" s="23" t="s">
        <v>24</v>
      </c>
      <c r="J248" s="27">
        <v>2</v>
      </c>
      <c r="K248" s="28">
        <v>3.1797665097451893E-3</v>
      </c>
      <c r="L248" s="23" t="s">
        <v>24</v>
      </c>
      <c r="M248" s="26">
        <v>0</v>
      </c>
      <c r="N248" s="25">
        <v>0</v>
      </c>
      <c r="O248" s="23" t="s">
        <v>24</v>
      </c>
      <c r="P248" s="24">
        <v>0</v>
      </c>
      <c r="Q248" s="25">
        <v>0</v>
      </c>
      <c r="R248" s="29" t="s">
        <v>24</v>
      </c>
      <c r="S248" s="30">
        <v>0</v>
      </c>
      <c r="T248" t="s">
        <v>24</v>
      </c>
      <c r="U248" s="31">
        <v>637108</v>
      </c>
      <c r="V248" s="32">
        <f t="shared" si="13"/>
        <v>0</v>
      </c>
    </row>
    <row r="249" spans="1:22" x14ac:dyDescent="0.35">
      <c r="A249" s="22">
        <v>248</v>
      </c>
      <c r="B249" s="22" t="s">
        <v>271</v>
      </c>
      <c r="C249" s="23" t="s">
        <v>292</v>
      </c>
      <c r="D249" s="24">
        <v>0</v>
      </c>
      <c r="E249" s="25">
        <v>0</v>
      </c>
      <c r="F249" s="23" t="s">
        <v>24</v>
      </c>
      <c r="G249" s="26">
        <v>0</v>
      </c>
      <c r="H249" s="25">
        <v>0</v>
      </c>
      <c r="I249" s="23" t="s">
        <v>24</v>
      </c>
      <c r="J249" s="27">
        <v>0</v>
      </c>
      <c r="K249" s="28">
        <v>0</v>
      </c>
      <c r="L249" s="23" t="s">
        <v>24</v>
      </c>
      <c r="M249" s="26">
        <v>0</v>
      </c>
      <c r="N249" s="25">
        <v>0</v>
      </c>
      <c r="O249" s="23" t="s">
        <v>24</v>
      </c>
      <c r="P249" s="24">
        <v>0</v>
      </c>
      <c r="Q249" s="25">
        <v>0</v>
      </c>
      <c r="R249" s="29" t="s">
        <v>24</v>
      </c>
      <c r="S249" s="30">
        <v>0</v>
      </c>
      <c r="T249" t="s">
        <v>24</v>
      </c>
      <c r="U249" s="31">
        <v>841595</v>
      </c>
      <c r="V249" s="32">
        <f t="shared" si="13"/>
        <v>0</v>
      </c>
    </row>
    <row r="250" spans="1:22" x14ac:dyDescent="0.35">
      <c r="A250" s="22">
        <v>249</v>
      </c>
      <c r="B250" s="22" t="s">
        <v>271</v>
      </c>
      <c r="C250" s="23" t="s">
        <v>293</v>
      </c>
      <c r="D250" s="24">
        <v>1</v>
      </c>
      <c r="E250" s="25">
        <v>8.0391926721150959E-4</v>
      </c>
      <c r="F250" s="23" t="s">
        <v>24</v>
      </c>
      <c r="G250" s="26">
        <v>1</v>
      </c>
      <c r="H250" s="25">
        <v>8.019715669000671E-4</v>
      </c>
      <c r="I250" s="23" t="s">
        <v>24</v>
      </c>
      <c r="J250" s="27">
        <v>5</v>
      </c>
      <c r="K250" s="28">
        <v>4.000985842911693E-3</v>
      </c>
      <c r="L250" s="23" t="s">
        <v>24</v>
      </c>
      <c r="M250" s="26">
        <v>6</v>
      </c>
      <c r="N250" s="25">
        <v>4.7922557147649404E-3</v>
      </c>
      <c r="O250" s="23" t="s">
        <v>24</v>
      </c>
      <c r="P250" s="24">
        <v>7</v>
      </c>
      <c r="Q250" s="25">
        <v>5.5771604126780014E-3</v>
      </c>
      <c r="R250" s="29" t="s">
        <v>24</v>
      </c>
      <c r="S250" s="30">
        <v>6</v>
      </c>
      <c r="T250" t="s">
        <v>24</v>
      </c>
      <c r="U250" s="31">
        <v>1257262</v>
      </c>
      <c r="V250" s="32">
        <f t="shared" si="13"/>
        <v>4.7722749912110602E-3</v>
      </c>
    </row>
    <row r="251" spans="1:22" x14ac:dyDescent="0.35">
      <c r="A251" s="22">
        <v>250</v>
      </c>
      <c r="B251" s="22" t="s">
        <v>271</v>
      </c>
      <c r="C251" s="23" t="s">
        <v>294</v>
      </c>
      <c r="D251" s="24">
        <v>0</v>
      </c>
      <c r="E251" s="25">
        <v>0</v>
      </c>
      <c r="F251" s="23" t="s">
        <v>24</v>
      </c>
      <c r="G251" s="26">
        <v>0</v>
      </c>
      <c r="H251" s="25">
        <v>0</v>
      </c>
      <c r="I251" s="23" t="s">
        <v>24</v>
      </c>
      <c r="J251" s="27">
        <v>0</v>
      </c>
      <c r="K251" s="28">
        <v>0</v>
      </c>
      <c r="L251" s="23" t="s">
        <v>24</v>
      </c>
      <c r="M251" s="26">
        <v>0</v>
      </c>
      <c r="N251" s="25">
        <v>0</v>
      </c>
      <c r="O251" s="23" t="s">
        <v>24</v>
      </c>
      <c r="P251" s="24">
        <v>0</v>
      </c>
      <c r="Q251" s="25">
        <v>0</v>
      </c>
      <c r="R251" s="29" t="s">
        <v>24</v>
      </c>
      <c r="S251" s="30">
        <v>1</v>
      </c>
      <c r="T251" t="s">
        <v>24</v>
      </c>
      <c r="U251" s="31">
        <v>1186077</v>
      </c>
      <c r="V251" s="32">
        <f t="shared" si="13"/>
        <v>8.4311558187200324E-4</v>
      </c>
    </row>
    <row r="252" spans="1:22" x14ac:dyDescent="0.35">
      <c r="A252" s="22">
        <v>251</v>
      </c>
      <c r="B252" s="22" t="s">
        <v>271</v>
      </c>
      <c r="C252" s="23" t="s">
        <v>295</v>
      </c>
      <c r="D252" s="24">
        <v>4</v>
      </c>
      <c r="E252" s="25">
        <v>3.3656491748269637E-3</v>
      </c>
      <c r="F252" s="23" t="s">
        <v>24</v>
      </c>
      <c r="G252" s="26">
        <v>1</v>
      </c>
      <c r="H252" s="25">
        <v>8.4110443741468039E-4</v>
      </c>
      <c r="I252" s="23" t="s">
        <v>24</v>
      </c>
      <c r="J252" s="27">
        <v>6</v>
      </c>
      <c r="K252" s="28">
        <v>5.045807522626242E-3</v>
      </c>
      <c r="L252" s="23" t="s">
        <v>24</v>
      </c>
      <c r="M252" s="26">
        <v>7</v>
      </c>
      <c r="N252" s="25">
        <v>5.8854192940859945E-3</v>
      </c>
      <c r="O252" s="23" t="s">
        <v>24</v>
      </c>
      <c r="P252" s="24">
        <v>10</v>
      </c>
      <c r="Q252" s="25">
        <v>8.3026343428506434E-3</v>
      </c>
      <c r="R252" s="29" t="s">
        <v>24</v>
      </c>
      <c r="S252" s="30">
        <v>10</v>
      </c>
      <c r="T252" t="s">
        <v>24</v>
      </c>
      <c r="U252" s="31">
        <v>1206257</v>
      </c>
      <c r="V252" s="32">
        <f t="shared" si="13"/>
        <v>8.2901073320196268E-3</v>
      </c>
    </row>
    <row r="253" spans="1:22" x14ac:dyDescent="0.35">
      <c r="A253" s="22">
        <v>252</v>
      </c>
      <c r="B253" s="22" t="s">
        <v>271</v>
      </c>
      <c r="C253" s="23" t="s">
        <v>296</v>
      </c>
      <c r="D253" s="24">
        <v>0</v>
      </c>
      <c r="E253" s="25">
        <v>0</v>
      </c>
      <c r="F253" s="23" t="s">
        <v>24</v>
      </c>
      <c r="G253" s="26">
        <v>4</v>
      </c>
      <c r="H253" s="25">
        <v>3.0792348717190751E-3</v>
      </c>
      <c r="I253" s="23" t="s">
        <v>24</v>
      </c>
      <c r="J253" s="27">
        <v>4</v>
      </c>
      <c r="K253" s="28">
        <v>3.0467346240824569E-3</v>
      </c>
      <c r="L253" s="23" t="s">
        <v>24</v>
      </c>
      <c r="M253" s="26">
        <v>4</v>
      </c>
      <c r="N253" s="25">
        <v>3.0156360730387061E-3</v>
      </c>
      <c r="O253" s="23" t="s">
        <v>24</v>
      </c>
      <c r="P253" s="24">
        <v>2</v>
      </c>
      <c r="Q253" s="25">
        <v>1.4896158876472113E-3</v>
      </c>
      <c r="R253" s="29" t="s">
        <v>24</v>
      </c>
      <c r="S253" s="30">
        <v>4</v>
      </c>
      <c r="T253" t="s">
        <v>24</v>
      </c>
      <c r="U253" s="31">
        <v>1356453</v>
      </c>
      <c r="V253" s="32">
        <f t="shared" si="13"/>
        <v>2.9488673769013742E-3</v>
      </c>
    </row>
    <row r="254" spans="1:22" x14ac:dyDescent="0.35">
      <c r="A254" s="22">
        <v>253</v>
      </c>
      <c r="B254" s="22" t="s">
        <v>271</v>
      </c>
      <c r="C254" s="23" t="s">
        <v>297</v>
      </c>
      <c r="D254" s="24">
        <v>12</v>
      </c>
      <c r="E254" s="25">
        <v>1.2359742670157606E-2</v>
      </c>
      <c r="F254" s="23" t="s">
        <v>24</v>
      </c>
      <c r="G254" s="26">
        <v>1</v>
      </c>
      <c r="H254" s="25">
        <v>1.0215631550773733E-3</v>
      </c>
      <c r="I254" s="23" t="s">
        <v>24</v>
      </c>
      <c r="J254" s="27">
        <v>0</v>
      </c>
      <c r="K254" s="28">
        <v>0</v>
      </c>
      <c r="L254" s="23" t="s">
        <v>24</v>
      </c>
      <c r="M254" s="26">
        <v>0</v>
      </c>
      <c r="N254" s="25">
        <v>0</v>
      </c>
      <c r="O254" s="23" t="s">
        <v>24</v>
      </c>
      <c r="P254" s="24">
        <v>0</v>
      </c>
      <c r="Q254" s="25">
        <v>0</v>
      </c>
      <c r="R254" s="29" t="s">
        <v>24</v>
      </c>
      <c r="S254" s="30">
        <v>1</v>
      </c>
      <c r="T254" t="s">
        <v>24</v>
      </c>
      <c r="U254" s="31">
        <v>1010737</v>
      </c>
      <c r="V254" s="32">
        <f t="shared" si="13"/>
        <v>9.8937705852264251E-4</v>
      </c>
    </row>
    <row r="255" spans="1:22" x14ac:dyDescent="0.35">
      <c r="A255" s="22">
        <v>254</v>
      </c>
      <c r="B255" s="22" t="s">
        <v>271</v>
      </c>
      <c r="C255" s="23" t="s">
        <v>298</v>
      </c>
      <c r="D255" s="24">
        <v>0</v>
      </c>
      <c r="E255" s="25">
        <v>0</v>
      </c>
      <c r="F255" s="23" t="s">
        <v>24</v>
      </c>
      <c r="G255" s="26">
        <v>3</v>
      </c>
      <c r="H255" s="25">
        <v>3.0975096022797673E-3</v>
      </c>
      <c r="I255" s="23" t="s">
        <v>24</v>
      </c>
      <c r="J255" s="27">
        <v>0</v>
      </c>
      <c r="K255" s="28">
        <v>0</v>
      </c>
      <c r="L255" s="23" t="s">
        <v>24</v>
      </c>
      <c r="M255" s="26">
        <v>0</v>
      </c>
      <c r="N255" s="25">
        <v>0</v>
      </c>
      <c r="O255" s="23" t="s">
        <v>24</v>
      </c>
      <c r="P255" s="24">
        <v>0</v>
      </c>
      <c r="Q255" s="25">
        <v>0</v>
      </c>
      <c r="R255" s="29" t="s">
        <v>24</v>
      </c>
      <c r="S255" s="30">
        <v>0</v>
      </c>
      <c r="T255" t="s">
        <v>24</v>
      </c>
      <c r="U255" s="31">
        <v>1011438</v>
      </c>
      <c r="V255" s="32">
        <f t="shared" si="13"/>
        <v>0</v>
      </c>
    </row>
    <row r="256" spans="1:22" x14ac:dyDescent="0.35">
      <c r="A256" s="22">
        <v>255</v>
      </c>
      <c r="B256" s="22" t="s">
        <v>271</v>
      </c>
      <c r="C256" s="23" t="s">
        <v>299</v>
      </c>
      <c r="D256" s="24">
        <v>0</v>
      </c>
      <c r="E256" s="25">
        <v>0</v>
      </c>
      <c r="F256" s="23" t="s">
        <v>24</v>
      </c>
      <c r="G256" s="26">
        <v>0</v>
      </c>
      <c r="H256" s="25">
        <v>0</v>
      </c>
      <c r="I256" s="23" t="s">
        <v>24</v>
      </c>
      <c r="J256" s="27">
        <v>0</v>
      </c>
      <c r="K256" s="28">
        <v>0</v>
      </c>
      <c r="L256" s="23" t="s">
        <v>24</v>
      </c>
      <c r="M256" s="26">
        <v>0</v>
      </c>
      <c r="N256" s="25">
        <v>0</v>
      </c>
      <c r="O256" s="23" t="s">
        <v>24</v>
      </c>
      <c r="P256" s="24">
        <v>0</v>
      </c>
      <c r="Q256" s="25">
        <v>0</v>
      </c>
      <c r="R256" s="29" t="s">
        <v>24</v>
      </c>
      <c r="S256" s="30">
        <v>0</v>
      </c>
      <c r="T256" t="s">
        <v>24</v>
      </c>
      <c r="U256" s="31">
        <v>906496</v>
      </c>
      <c r="V256" s="32">
        <f t="shared" si="13"/>
        <v>0</v>
      </c>
    </row>
    <row r="257" spans="1:22" x14ac:dyDescent="0.35">
      <c r="A257" s="22">
        <v>256</v>
      </c>
      <c r="B257" s="22" t="s">
        <v>271</v>
      </c>
      <c r="C257" s="23" t="s">
        <v>300</v>
      </c>
      <c r="D257" s="24">
        <v>2</v>
      </c>
      <c r="E257" s="25">
        <v>1.8497896789135076E-3</v>
      </c>
      <c r="F257" s="23" t="s">
        <v>24</v>
      </c>
      <c r="G257" s="26">
        <v>0</v>
      </c>
      <c r="H257" s="25">
        <v>0</v>
      </c>
      <c r="I257" s="23" t="s">
        <v>24</v>
      </c>
      <c r="J257" s="27">
        <v>1</v>
      </c>
      <c r="K257" s="28">
        <v>9.1834954220275323E-4</v>
      </c>
      <c r="L257" s="23" t="s">
        <v>24</v>
      </c>
      <c r="M257" s="26">
        <v>0</v>
      </c>
      <c r="N257" s="25">
        <v>0</v>
      </c>
      <c r="O257" s="23" t="s">
        <v>24</v>
      </c>
      <c r="P257" s="24">
        <v>0</v>
      </c>
      <c r="Q257" s="25">
        <v>0</v>
      </c>
      <c r="R257" s="29" t="s">
        <v>24</v>
      </c>
      <c r="S257" s="30">
        <v>1</v>
      </c>
      <c r="T257" t="s">
        <v>24</v>
      </c>
      <c r="U257" s="31">
        <v>1099979</v>
      </c>
      <c r="V257" s="32">
        <f t="shared" si="13"/>
        <v>9.0910826479414608E-4</v>
      </c>
    </row>
    <row r="258" spans="1:22" x14ac:dyDescent="0.35">
      <c r="A258" s="22">
        <v>257</v>
      </c>
      <c r="B258" s="22" t="s">
        <v>271</v>
      </c>
      <c r="C258" s="23" t="s">
        <v>301</v>
      </c>
      <c r="D258" s="24">
        <v>0</v>
      </c>
      <c r="E258" s="25">
        <v>0</v>
      </c>
      <c r="F258" s="23" t="s">
        <v>24</v>
      </c>
      <c r="G258" s="26">
        <v>13</v>
      </c>
      <c r="H258" s="25">
        <v>4.5521076258307598E-2</v>
      </c>
      <c r="I258" s="23" t="s">
        <v>24</v>
      </c>
      <c r="J258" s="27">
        <v>13</v>
      </c>
      <c r="K258" s="28">
        <v>4.5231708123266844E-2</v>
      </c>
      <c r="L258" s="23" t="s">
        <v>24</v>
      </c>
      <c r="M258" s="26">
        <v>14</v>
      </c>
      <c r="N258" s="25">
        <v>4.8424642608843035E-2</v>
      </c>
      <c r="O258" s="23" t="s">
        <v>24</v>
      </c>
      <c r="P258" s="24">
        <v>8</v>
      </c>
      <c r="Q258" s="25">
        <v>2.7467245309967865E-2</v>
      </c>
      <c r="R258" s="29" t="s">
        <v>24</v>
      </c>
      <c r="S258" s="30">
        <v>8</v>
      </c>
      <c r="T258" t="s">
        <v>24</v>
      </c>
      <c r="U258" s="31">
        <v>292927</v>
      </c>
      <c r="V258" s="32">
        <f t="shared" si="13"/>
        <v>2.7310558603338031E-2</v>
      </c>
    </row>
    <row r="259" spans="1:22" x14ac:dyDescent="0.35">
      <c r="A259" s="22">
        <v>258</v>
      </c>
      <c r="B259" s="22" t="s">
        <v>271</v>
      </c>
      <c r="C259" s="23" t="s">
        <v>302</v>
      </c>
      <c r="D259" s="24">
        <v>0</v>
      </c>
      <c r="E259" s="25">
        <v>0</v>
      </c>
      <c r="F259" s="23" t="s">
        <v>24</v>
      </c>
      <c r="G259" s="26">
        <v>8</v>
      </c>
      <c r="H259" s="25">
        <v>5.6749260486199292E-2</v>
      </c>
      <c r="I259" s="23" t="s">
        <v>24</v>
      </c>
      <c r="J259" s="27">
        <v>6</v>
      </c>
      <c r="K259" s="28">
        <v>4.2290450816205701E-2</v>
      </c>
      <c r="L259" s="23" t="s">
        <v>24</v>
      </c>
      <c r="M259" s="26">
        <v>9</v>
      </c>
      <c r="N259" s="25">
        <v>6.3026092802420192E-2</v>
      </c>
      <c r="O259" s="23" t="s">
        <v>24</v>
      </c>
      <c r="P259" s="24">
        <v>2</v>
      </c>
      <c r="Q259" s="25">
        <v>1.3904338153503894E-2</v>
      </c>
      <c r="R259" s="29" t="s">
        <v>24</v>
      </c>
      <c r="S259" s="30">
        <v>7</v>
      </c>
      <c r="T259" t="s">
        <v>24</v>
      </c>
      <c r="U259" s="31">
        <v>144727</v>
      </c>
      <c r="V259" s="32">
        <f t="shared" ref="V259:V322" si="14">(S259/U259)*1000</f>
        <v>4.8366925314557753E-2</v>
      </c>
    </row>
    <row r="260" spans="1:22" x14ac:dyDescent="0.35">
      <c r="A260" s="22">
        <v>259</v>
      </c>
      <c r="B260" s="22" t="s">
        <v>271</v>
      </c>
      <c r="C260" s="23" t="s">
        <v>303</v>
      </c>
      <c r="D260" s="24">
        <v>0</v>
      </c>
      <c r="E260" s="25">
        <v>0</v>
      </c>
      <c r="F260" s="23" t="s">
        <v>24</v>
      </c>
      <c r="G260" s="26">
        <v>3</v>
      </c>
      <c r="H260" s="25">
        <v>3.4637312698731584E-3</v>
      </c>
      <c r="I260" s="23" t="s">
        <v>24</v>
      </c>
      <c r="J260" s="27">
        <v>11</v>
      </c>
      <c r="K260" s="28">
        <v>1.2633774443482236E-2</v>
      </c>
      <c r="L260" s="23" t="s">
        <v>24</v>
      </c>
      <c r="M260" s="26">
        <v>11</v>
      </c>
      <c r="N260" s="25">
        <v>1.25730091782967E-2</v>
      </c>
      <c r="O260" s="23" t="s">
        <v>24</v>
      </c>
      <c r="P260" s="24">
        <v>5</v>
      </c>
      <c r="Q260" s="25">
        <v>5.6807272239763045E-3</v>
      </c>
      <c r="R260" s="29" t="s">
        <v>24</v>
      </c>
      <c r="S260" s="30">
        <v>26</v>
      </c>
      <c r="T260" t="s">
        <v>24</v>
      </c>
      <c r="U260" s="31">
        <v>884360</v>
      </c>
      <c r="V260" s="32">
        <f t="shared" si="14"/>
        <v>2.9399791939933962E-2</v>
      </c>
    </row>
    <row r="261" spans="1:22" x14ac:dyDescent="0.35">
      <c r="A261" s="22">
        <v>260</v>
      </c>
      <c r="B261" s="22" t="s">
        <v>271</v>
      </c>
      <c r="C261" s="23" t="s">
        <v>304</v>
      </c>
      <c r="D261" s="24">
        <v>0</v>
      </c>
      <c r="E261" s="25">
        <v>0</v>
      </c>
      <c r="F261" s="23" t="s">
        <v>24</v>
      </c>
      <c r="G261" s="26">
        <v>5</v>
      </c>
      <c r="H261" s="25">
        <v>2.1257509215130244E-2</v>
      </c>
      <c r="I261" s="23" t="s">
        <v>24</v>
      </c>
      <c r="J261" s="27">
        <v>0</v>
      </c>
      <c r="K261" s="28">
        <v>0</v>
      </c>
      <c r="L261" s="23" t="s">
        <v>24</v>
      </c>
      <c r="M261" s="26">
        <v>1</v>
      </c>
      <c r="N261" s="25">
        <v>4.1836802998862039E-3</v>
      </c>
      <c r="O261" s="23" t="s">
        <v>24</v>
      </c>
      <c r="P261" s="24">
        <v>1</v>
      </c>
      <c r="Q261" s="25">
        <v>4.1421074214138673E-3</v>
      </c>
      <c r="R261" s="29" t="s">
        <v>24</v>
      </c>
      <c r="S261" s="30">
        <v>5</v>
      </c>
      <c r="T261" t="s">
        <v>24</v>
      </c>
      <c r="U261" s="31">
        <v>243356</v>
      </c>
      <c r="V261" s="32">
        <f t="shared" si="14"/>
        <v>2.0546031328588572E-2</v>
      </c>
    </row>
    <row r="262" spans="1:22" x14ac:dyDescent="0.35">
      <c r="A262" s="22">
        <v>261</v>
      </c>
      <c r="B262" s="22" t="s">
        <v>271</v>
      </c>
      <c r="C262" s="23" t="s">
        <v>305</v>
      </c>
      <c r="D262" s="24">
        <v>1</v>
      </c>
      <c r="E262" s="25">
        <v>5.058271285205568E-3</v>
      </c>
      <c r="F262" s="23" t="s">
        <v>24</v>
      </c>
      <c r="G262" s="26">
        <v>1</v>
      </c>
      <c r="H262" s="25">
        <v>8.3978568669275597E-3</v>
      </c>
      <c r="I262" s="23" t="s">
        <v>24</v>
      </c>
      <c r="J262" s="27">
        <v>0</v>
      </c>
      <c r="K262" s="28">
        <v>0</v>
      </c>
      <c r="L262" s="23" t="s">
        <v>24</v>
      </c>
      <c r="M262" s="26">
        <v>0</v>
      </c>
      <c r="N262" s="25">
        <v>0</v>
      </c>
      <c r="O262" s="23" t="s">
        <v>24</v>
      </c>
      <c r="P262" s="24">
        <v>0</v>
      </c>
      <c r="Q262" s="25">
        <v>0</v>
      </c>
      <c r="R262" s="29" t="s">
        <v>24</v>
      </c>
      <c r="S262" s="30">
        <v>1</v>
      </c>
      <c r="T262" t="s">
        <v>24</v>
      </c>
      <c r="U262" s="31">
        <v>204520</v>
      </c>
      <c r="V262" s="32">
        <f t="shared" si="14"/>
        <v>4.8894973596714259E-3</v>
      </c>
    </row>
    <row r="263" spans="1:22" x14ac:dyDescent="0.35">
      <c r="A263" s="22">
        <v>262</v>
      </c>
      <c r="B263" s="22" t="s">
        <v>271</v>
      </c>
      <c r="C263" s="23" t="s">
        <v>306</v>
      </c>
      <c r="D263" s="24">
        <v>0</v>
      </c>
      <c r="E263" s="25">
        <v>0</v>
      </c>
      <c r="F263" s="23" t="s">
        <v>24</v>
      </c>
      <c r="G263" s="26">
        <v>0</v>
      </c>
      <c r="H263" s="25">
        <v>0</v>
      </c>
      <c r="I263" s="23" t="s">
        <v>24</v>
      </c>
      <c r="J263" s="27">
        <v>1</v>
      </c>
      <c r="K263" s="28">
        <v>7.7510967801943977E-3</v>
      </c>
      <c r="L263" s="23" t="s">
        <v>24</v>
      </c>
      <c r="M263" s="26">
        <v>0</v>
      </c>
      <c r="N263" s="25">
        <v>0</v>
      </c>
      <c r="O263" s="23" t="s">
        <v>24</v>
      </c>
      <c r="P263" s="24">
        <v>0</v>
      </c>
      <c r="Q263" s="25">
        <v>0</v>
      </c>
      <c r="R263" s="29" t="s">
        <v>24</v>
      </c>
      <c r="S263" s="30">
        <v>0</v>
      </c>
      <c r="T263" t="s">
        <v>24</v>
      </c>
      <c r="U263" s="31">
        <v>132045</v>
      </c>
      <c r="V263" s="32">
        <f t="shared" si="14"/>
        <v>0</v>
      </c>
    </row>
    <row r="264" spans="1:22" x14ac:dyDescent="0.35">
      <c r="A264" s="22">
        <v>263</v>
      </c>
      <c r="B264" s="22" t="s">
        <v>271</v>
      </c>
      <c r="C264" s="23" t="s">
        <v>307</v>
      </c>
      <c r="D264" s="24">
        <v>1</v>
      </c>
      <c r="E264" s="25">
        <v>5.6786239558430209E-3</v>
      </c>
      <c r="F264" s="23" t="s">
        <v>24</v>
      </c>
      <c r="G264" s="26">
        <v>71</v>
      </c>
      <c r="H264" s="25">
        <v>0.40181780109452903</v>
      </c>
      <c r="I264" s="23" t="s">
        <v>24</v>
      </c>
      <c r="J264" s="27">
        <v>211</v>
      </c>
      <c r="K264" s="28">
        <v>1.1920432525267364</v>
      </c>
      <c r="L264" s="23" t="s">
        <v>24</v>
      </c>
      <c r="M264" s="26">
        <v>63</v>
      </c>
      <c r="N264" s="25">
        <v>0.35513165237684541</v>
      </c>
      <c r="O264" s="23" t="s">
        <v>24</v>
      </c>
      <c r="P264" s="24">
        <v>24</v>
      </c>
      <c r="Q264" s="25">
        <v>0.13485267345425125</v>
      </c>
      <c r="R264" s="29" t="s">
        <v>24</v>
      </c>
      <c r="S264" s="30">
        <v>135</v>
      </c>
      <c r="T264" t="s">
        <v>24</v>
      </c>
      <c r="U264" s="31">
        <v>178333</v>
      </c>
      <c r="V264" s="32">
        <f t="shared" si="14"/>
        <v>0.75701076076777718</v>
      </c>
    </row>
    <row r="265" spans="1:22" x14ac:dyDescent="0.35">
      <c r="A265" s="22">
        <v>264</v>
      </c>
      <c r="B265" s="22" t="s">
        <v>271</v>
      </c>
      <c r="C265" s="23" t="s">
        <v>308</v>
      </c>
      <c r="D265" s="24">
        <v>0</v>
      </c>
      <c r="E265" s="25">
        <v>0</v>
      </c>
      <c r="F265" s="23" t="s">
        <v>24</v>
      </c>
      <c r="G265" s="26">
        <v>5</v>
      </c>
      <c r="H265" s="25">
        <v>1.7327689127394903E-3</v>
      </c>
      <c r="I265" s="23" t="s">
        <v>24</v>
      </c>
      <c r="J265" s="27">
        <v>13</v>
      </c>
      <c r="K265" s="28">
        <v>4.4886480364754447E-3</v>
      </c>
      <c r="L265" s="23" t="s">
        <v>24</v>
      </c>
      <c r="M265" s="26">
        <v>14</v>
      </c>
      <c r="N265" s="25">
        <v>4.8196902247387126E-3</v>
      </c>
      <c r="O265" s="23" t="s">
        <v>24</v>
      </c>
      <c r="P265" s="24">
        <v>15</v>
      </c>
      <c r="Q265" s="25">
        <v>5.13955079640766E-3</v>
      </c>
      <c r="R265" s="29" t="s">
        <v>24</v>
      </c>
      <c r="S265" s="30">
        <v>84</v>
      </c>
      <c r="T265" t="s">
        <v>24</v>
      </c>
      <c r="U265" s="31">
        <v>2928058</v>
      </c>
      <c r="V265" s="32">
        <f t="shared" si="14"/>
        <v>2.8687956317805179E-2</v>
      </c>
    </row>
    <row r="266" spans="1:22" x14ac:dyDescent="0.35">
      <c r="A266" s="22">
        <v>265</v>
      </c>
      <c r="B266" s="22" t="s">
        <v>271</v>
      </c>
      <c r="C266" s="23" t="s">
        <v>309</v>
      </c>
      <c r="D266" s="24">
        <v>2</v>
      </c>
      <c r="E266" s="25">
        <v>9.8040657460648929E-3</v>
      </c>
      <c r="F266" s="23" t="s">
        <v>24</v>
      </c>
      <c r="G266" s="26">
        <v>0</v>
      </c>
      <c r="H266" s="25">
        <v>0</v>
      </c>
      <c r="I266" s="23" t="s">
        <v>24</v>
      </c>
      <c r="J266" s="27">
        <v>2</v>
      </c>
      <c r="K266" s="28">
        <v>9.6390187478914632E-3</v>
      </c>
      <c r="L266" s="23" t="s">
        <v>24</v>
      </c>
      <c r="M266" s="26">
        <v>3</v>
      </c>
      <c r="N266" s="25">
        <v>1.4345487148834428E-2</v>
      </c>
      <c r="O266" s="23" t="s">
        <v>24</v>
      </c>
      <c r="P266" s="24">
        <v>1</v>
      </c>
      <c r="Q266" s="25">
        <v>4.734288081429755E-3</v>
      </c>
      <c r="R266" s="29" t="s">
        <v>24</v>
      </c>
      <c r="S266" s="30">
        <v>5</v>
      </c>
      <c r="T266" t="s">
        <v>24</v>
      </c>
      <c r="U266" s="31">
        <v>212889</v>
      </c>
      <c r="V266" s="32">
        <f t="shared" si="14"/>
        <v>2.3486417804583611E-2</v>
      </c>
    </row>
    <row r="267" spans="1:22" x14ac:dyDescent="0.35">
      <c r="A267" s="22">
        <v>266</v>
      </c>
      <c r="B267" s="22" t="s">
        <v>310</v>
      </c>
      <c r="C267" s="23" t="s">
        <v>311</v>
      </c>
      <c r="D267" s="24">
        <v>21</v>
      </c>
      <c r="E267" s="25">
        <v>1.742445048676447E-2</v>
      </c>
      <c r="F267" s="23" t="s">
        <v>31</v>
      </c>
      <c r="G267" s="26">
        <v>13</v>
      </c>
      <c r="H267" s="25">
        <v>1.0752590340369111E-2</v>
      </c>
      <c r="I267" s="23" t="s">
        <v>32</v>
      </c>
      <c r="J267" s="27">
        <v>2</v>
      </c>
      <c r="K267" s="28">
        <v>1.6502889243334277E-3</v>
      </c>
      <c r="L267" s="23" t="s">
        <v>34</v>
      </c>
      <c r="M267" s="26">
        <v>0</v>
      </c>
      <c r="N267" s="25">
        <v>0</v>
      </c>
      <c r="O267" s="23" t="s">
        <v>34</v>
      </c>
      <c r="P267" s="24">
        <v>11</v>
      </c>
      <c r="Q267" s="25">
        <v>8.9655689550058853E-3</v>
      </c>
      <c r="R267" s="29" t="s">
        <v>24</v>
      </c>
      <c r="S267" s="30">
        <v>8</v>
      </c>
      <c r="T267" t="s">
        <v>24</v>
      </c>
      <c r="U267" s="31">
        <v>1230369</v>
      </c>
      <c r="V267" s="32">
        <f t="shared" si="14"/>
        <v>6.502114406328508E-3</v>
      </c>
    </row>
    <row r="268" spans="1:22" x14ac:dyDescent="0.35">
      <c r="A268" s="22">
        <v>267</v>
      </c>
      <c r="B268" s="22" t="s">
        <v>310</v>
      </c>
      <c r="C268" s="23" t="s">
        <v>312</v>
      </c>
      <c r="D268" s="24">
        <v>3</v>
      </c>
      <c r="E268" s="25">
        <v>2.329006298409366E-3</v>
      </c>
      <c r="F268" s="23" t="s">
        <v>31</v>
      </c>
      <c r="G268" s="26">
        <v>9</v>
      </c>
      <c r="H268" s="25">
        <v>6.9454626835724377E-3</v>
      </c>
      <c r="I268" s="23" t="s">
        <v>32</v>
      </c>
      <c r="J268" s="27">
        <v>3</v>
      </c>
      <c r="K268" s="28">
        <v>2.3030719909596744E-3</v>
      </c>
      <c r="L268" s="23" t="s">
        <v>34</v>
      </c>
      <c r="M268" s="26">
        <v>2</v>
      </c>
      <c r="N268" s="25">
        <v>1.528577521044691E-3</v>
      </c>
      <c r="O268" s="23" t="s">
        <v>34</v>
      </c>
      <c r="P268" s="24">
        <v>1</v>
      </c>
      <c r="Q268" s="25">
        <v>7.6267702687139965E-4</v>
      </c>
      <c r="R268" s="29" t="s">
        <v>24</v>
      </c>
      <c r="S268" s="30">
        <v>7</v>
      </c>
      <c r="T268" t="s">
        <v>24</v>
      </c>
      <c r="U268" s="31">
        <v>1316067</v>
      </c>
      <c r="V268" s="32">
        <f t="shared" si="14"/>
        <v>5.3188781422222426E-3</v>
      </c>
    </row>
    <row r="269" spans="1:22" x14ac:dyDescent="0.35">
      <c r="A269" s="22">
        <v>268</v>
      </c>
      <c r="B269" s="22" t="s">
        <v>310</v>
      </c>
      <c r="C269" s="23" t="s">
        <v>313</v>
      </c>
      <c r="D269" s="24">
        <v>3</v>
      </c>
      <c r="E269" s="25">
        <v>8.3687377432861796E-4</v>
      </c>
      <c r="F269" s="23" t="s">
        <v>24</v>
      </c>
      <c r="G269" s="26">
        <v>3</v>
      </c>
      <c r="H269" s="25">
        <v>8.1241522108661617E-4</v>
      </c>
      <c r="I269" s="23" t="s">
        <v>24</v>
      </c>
      <c r="J269" s="27">
        <v>5</v>
      </c>
      <c r="K269" s="28">
        <v>1.3155170231849353E-3</v>
      </c>
      <c r="L269" s="23" t="s">
        <v>24</v>
      </c>
      <c r="M269" s="26">
        <v>0</v>
      </c>
      <c r="N269" s="25">
        <v>0</v>
      </c>
      <c r="O269" s="23" t="s">
        <v>24</v>
      </c>
      <c r="P269" s="24">
        <v>0</v>
      </c>
      <c r="Q269" s="25">
        <v>0</v>
      </c>
      <c r="R269" s="29" t="s">
        <v>24</v>
      </c>
      <c r="S269" s="30">
        <v>5</v>
      </c>
      <c r="T269" t="s">
        <v>24</v>
      </c>
      <c r="U269" s="31">
        <v>3926447</v>
      </c>
      <c r="V269" s="32">
        <f t="shared" si="14"/>
        <v>1.2734158897344087E-3</v>
      </c>
    </row>
    <row r="270" spans="1:22" x14ac:dyDescent="0.35">
      <c r="A270" s="22">
        <v>269</v>
      </c>
      <c r="B270" s="22" t="s">
        <v>310</v>
      </c>
      <c r="C270" s="23" t="s">
        <v>314</v>
      </c>
      <c r="D270" s="24">
        <v>1</v>
      </c>
      <c r="E270" s="25">
        <v>6.6952733378816557E-4</v>
      </c>
      <c r="F270" s="23" t="s">
        <v>24</v>
      </c>
      <c r="G270" s="26">
        <v>2</v>
      </c>
      <c r="H270" s="25">
        <v>1.3320004448881485E-3</v>
      </c>
      <c r="I270" s="23" t="s">
        <v>24</v>
      </c>
      <c r="J270" s="27">
        <v>1</v>
      </c>
      <c r="K270" s="28">
        <v>6.6295544210178098E-4</v>
      </c>
      <c r="L270" s="23" t="s">
        <v>24</v>
      </c>
      <c r="M270" s="26">
        <v>0</v>
      </c>
      <c r="N270" s="25">
        <v>0</v>
      </c>
      <c r="O270" s="23" t="s">
        <v>24</v>
      </c>
      <c r="P270" s="24">
        <v>2</v>
      </c>
      <c r="Q270" s="25">
        <v>1.3192011709229593E-3</v>
      </c>
      <c r="R270" s="29" t="s">
        <v>24</v>
      </c>
      <c r="S270" s="30">
        <v>3</v>
      </c>
      <c r="T270" t="s">
        <v>24</v>
      </c>
      <c r="U270" s="31">
        <v>1520697</v>
      </c>
      <c r="V270" s="32">
        <f t="shared" si="14"/>
        <v>1.9727795872550549E-3</v>
      </c>
    </row>
    <row r="271" spans="1:22" x14ac:dyDescent="0.35">
      <c r="A271" s="22">
        <v>270</v>
      </c>
      <c r="B271" s="22" t="s">
        <v>310</v>
      </c>
      <c r="C271" s="23" t="s">
        <v>315</v>
      </c>
      <c r="D271" s="24">
        <v>7</v>
      </c>
      <c r="E271" s="25">
        <v>3.2711946543071586E-3</v>
      </c>
      <c r="F271" s="23" t="s">
        <v>24</v>
      </c>
      <c r="G271" s="26">
        <v>8</v>
      </c>
      <c r="H271" s="25">
        <v>3.6608178999352034E-3</v>
      </c>
      <c r="I271" s="23" t="s">
        <v>24</v>
      </c>
      <c r="J271" s="27">
        <v>7</v>
      </c>
      <c r="K271" s="28">
        <v>3.1391528144074556E-3</v>
      </c>
      <c r="L271" s="23" t="s">
        <v>24</v>
      </c>
      <c r="M271" s="26">
        <v>0</v>
      </c>
      <c r="N271" s="25">
        <v>0</v>
      </c>
      <c r="O271" s="23" t="s">
        <v>24</v>
      </c>
      <c r="P271" s="24">
        <v>0</v>
      </c>
      <c r="Q271" s="25">
        <v>0</v>
      </c>
      <c r="R271" s="29" t="s">
        <v>24</v>
      </c>
      <c r="S271" s="30">
        <v>4</v>
      </c>
      <c r="T271" t="s">
        <v>24</v>
      </c>
      <c r="U271" s="31">
        <v>2310136</v>
      </c>
      <c r="V271" s="32">
        <f t="shared" si="14"/>
        <v>1.7314997904885254E-3</v>
      </c>
    </row>
    <row r="272" spans="1:22" x14ac:dyDescent="0.35">
      <c r="A272" s="22">
        <v>271</v>
      </c>
      <c r="B272" s="22" t="s">
        <v>310</v>
      </c>
      <c r="C272" s="23" t="s">
        <v>316</v>
      </c>
      <c r="D272" s="24">
        <v>0</v>
      </c>
      <c r="E272" s="25">
        <v>0</v>
      </c>
      <c r="F272" s="23" t="s">
        <v>24</v>
      </c>
      <c r="G272" s="26">
        <v>1</v>
      </c>
      <c r="H272" s="25">
        <v>2.3185448812325384E-3</v>
      </c>
      <c r="I272" s="23" t="s">
        <v>24</v>
      </c>
      <c r="J272" s="27">
        <v>4</v>
      </c>
      <c r="K272" s="28">
        <v>9.1490262005237827E-3</v>
      </c>
      <c r="L272" s="23" t="s">
        <v>24</v>
      </c>
      <c r="M272" s="26">
        <v>3</v>
      </c>
      <c r="N272" s="25">
        <v>6.7750218494454645E-3</v>
      </c>
      <c r="O272" s="23" t="s">
        <v>24</v>
      </c>
      <c r="P272" s="24">
        <v>0</v>
      </c>
      <c r="Q272" s="25">
        <v>0</v>
      </c>
      <c r="R272" s="29" t="s">
        <v>24</v>
      </c>
      <c r="S272" s="30">
        <v>0</v>
      </c>
      <c r="T272" t="s">
        <v>24</v>
      </c>
      <c r="U272" s="31">
        <v>452907</v>
      </c>
      <c r="V272" s="32">
        <f t="shared" si="14"/>
        <v>0</v>
      </c>
    </row>
    <row r="273" spans="1:22" x14ac:dyDescent="0.35">
      <c r="A273" s="22">
        <v>272</v>
      </c>
      <c r="B273" s="22" t="s">
        <v>310</v>
      </c>
      <c r="C273" s="23" t="s">
        <v>317</v>
      </c>
      <c r="D273" s="24">
        <v>6</v>
      </c>
      <c r="E273" s="25">
        <v>9.0009000900090012E-3</v>
      </c>
      <c r="F273" s="23" t="s">
        <v>24</v>
      </c>
      <c r="G273" s="26">
        <v>1</v>
      </c>
      <c r="H273" s="25">
        <v>1.4753527568441614E-3</v>
      </c>
      <c r="I273" s="23" t="s">
        <v>24</v>
      </c>
      <c r="J273" s="27">
        <v>4</v>
      </c>
      <c r="K273" s="28">
        <v>5.8088622907538886E-3</v>
      </c>
      <c r="L273" s="23" t="s">
        <v>24</v>
      </c>
      <c r="M273" s="26">
        <v>1</v>
      </c>
      <c r="N273" s="25">
        <v>1.4304064356846355E-3</v>
      </c>
      <c r="O273" s="23" t="s">
        <v>24</v>
      </c>
      <c r="P273" s="24">
        <v>0</v>
      </c>
      <c r="Q273" s="25">
        <v>0</v>
      </c>
      <c r="R273" s="29" t="s">
        <v>24</v>
      </c>
      <c r="S273" s="30">
        <v>17</v>
      </c>
      <c r="T273" t="s">
        <v>24</v>
      </c>
      <c r="U273" s="31">
        <v>718427</v>
      </c>
      <c r="V273" s="32">
        <f t="shared" si="14"/>
        <v>2.366280777309316E-2</v>
      </c>
    </row>
    <row r="274" spans="1:22" x14ac:dyDescent="0.35">
      <c r="A274" s="22">
        <v>273</v>
      </c>
      <c r="B274" s="22" t="s">
        <v>310</v>
      </c>
      <c r="C274" s="23" t="s">
        <v>318</v>
      </c>
      <c r="D274" s="24">
        <v>1</v>
      </c>
      <c r="E274" s="25">
        <v>6.0794006197340998E-4</v>
      </c>
      <c r="F274" s="23" t="s">
        <v>24</v>
      </c>
      <c r="G274" s="26">
        <v>18</v>
      </c>
      <c r="H274" s="25">
        <v>1.0611280498588701E-2</v>
      </c>
      <c r="I274" s="23" t="s">
        <v>24</v>
      </c>
      <c r="J274" s="27">
        <v>7</v>
      </c>
      <c r="K274" s="28">
        <v>4.0047920197081536E-3</v>
      </c>
      <c r="L274" s="23" t="s">
        <v>24</v>
      </c>
      <c r="M274" s="26">
        <v>0</v>
      </c>
      <c r="N274" s="25">
        <v>0</v>
      </c>
      <c r="O274" s="23" t="s">
        <v>24</v>
      </c>
      <c r="P274" s="24">
        <v>9</v>
      </c>
      <c r="Q274" s="25">
        <v>5.1621488304865043E-3</v>
      </c>
      <c r="R274" s="29" t="s">
        <v>24</v>
      </c>
      <c r="S274" s="30">
        <v>28</v>
      </c>
      <c r="T274" t="s">
        <v>24</v>
      </c>
      <c r="U274" s="31">
        <v>1776483</v>
      </c>
      <c r="V274" s="32">
        <f t="shared" si="14"/>
        <v>1.5761479282379847E-2</v>
      </c>
    </row>
    <row r="275" spans="1:22" x14ac:dyDescent="0.35">
      <c r="A275" s="22">
        <v>274</v>
      </c>
      <c r="B275" s="22" t="s">
        <v>319</v>
      </c>
      <c r="C275" s="23" t="s">
        <v>320</v>
      </c>
      <c r="D275" s="24">
        <v>4</v>
      </c>
      <c r="E275" s="25">
        <v>1.4548787540418349E-2</v>
      </c>
      <c r="F275" s="23" t="s">
        <v>24</v>
      </c>
      <c r="G275" s="26">
        <v>1</v>
      </c>
      <c r="H275" s="25">
        <v>3.6154858489883869E-3</v>
      </c>
      <c r="I275" s="23" t="s">
        <v>24</v>
      </c>
      <c r="J275" s="27">
        <v>0</v>
      </c>
      <c r="K275" s="28">
        <v>0</v>
      </c>
      <c r="L275" s="23" t="s">
        <v>24</v>
      </c>
      <c r="M275" s="26">
        <v>1</v>
      </c>
      <c r="N275" s="25">
        <v>3.5765634947317218E-3</v>
      </c>
      <c r="O275" s="23" t="s">
        <v>24</v>
      </c>
      <c r="P275" s="24">
        <v>0</v>
      </c>
      <c r="Q275" s="25">
        <v>0</v>
      </c>
      <c r="R275" s="29" t="s">
        <v>24</v>
      </c>
      <c r="S275" s="30">
        <v>0</v>
      </c>
      <c r="T275" t="s">
        <v>24</v>
      </c>
      <c r="U275" s="31">
        <v>283597</v>
      </c>
      <c r="V275" s="32">
        <f t="shared" si="14"/>
        <v>0</v>
      </c>
    </row>
    <row r="276" spans="1:22" x14ac:dyDescent="0.35">
      <c r="A276" s="22">
        <v>275</v>
      </c>
      <c r="B276" s="22" t="s">
        <v>319</v>
      </c>
      <c r="C276" s="23" t="s">
        <v>321</v>
      </c>
      <c r="D276" s="24">
        <v>4</v>
      </c>
      <c r="E276" s="25">
        <v>9.0695955413868327E-3</v>
      </c>
      <c r="F276" s="23" t="s">
        <v>24</v>
      </c>
      <c r="G276" s="26">
        <v>9</v>
      </c>
      <c r="H276" s="25">
        <v>2.0292665328853914E-2</v>
      </c>
      <c r="I276" s="23" t="s">
        <v>24</v>
      </c>
      <c r="J276" s="27">
        <v>0</v>
      </c>
      <c r="K276" s="28">
        <v>0</v>
      </c>
      <c r="L276" s="23" t="s">
        <v>24</v>
      </c>
      <c r="M276" s="26">
        <v>1</v>
      </c>
      <c r="N276" s="25">
        <v>2.2321727523136473E-3</v>
      </c>
      <c r="O276" s="23" t="s">
        <v>24</v>
      </c>
      <c r="P276" s="24">
        <v>0</v>
      </c>
      <c r="Q276" s="25">
        <v>0</v>
      </c>
      <c r="R276" s="29" t="s">
        <v>24</v>
      </c>
      <c r="S276" s="30">
        <v>0</v>
      </c>
      <c r="T276" t="s">
        <v>24</v>
      </c>
      <c r="U276" s="31">
        <v>453918</v>
      </c>
      <c r="V276" s="32">
        <f t="shared" si="14"/>
        <v>0</v>
      </c>
    </row>
    <row r="277" spans="1:22" x14ac:dyDescent="0.35">
      <c r="A277" s="22">
        <v>276</v>
      </c>
      <c r="B277" s="22" t="s">
        <v>319</v>
      </c>
      <c r="C277" s="23" t="s">
        <v>322</v>
      </c>
      <c r="D277" s="24">
        <v>3</v>
      </c>
      <c r="E277" s="25">
        <v>4.6621930334403566E-3</v>
      </c>
      <c r="F277" s="23" t="s">
        <v>24</v>
      </c>
      <c r="G277" s="26">
        <v>1</v>
      </c>
      <c r="H277" s="25">
        <v>1.5222530563035739E-3</v>
      </c>
      <c r="I277" s="23" t="s">
        <v>24</v>
      </c>
      <c r="J277" s="27">
        <v>9</v>
      </c>
      <c r="K277" s="28">
        <v>1.3428286237349435E-2</v>
      </c>
      <c r="L277" s="23" t="s">
        <v>24</v>
      </c>
      <c r="M277" s="26">
        <v>7</v>
      </c>
      <c r="N277" s="25">
        <v>1.0245856648755934E-2</v>
      </c>
      <c r="O277" s="23" t="s">
        <v>24</v>
      </c>
      <c r="P277" s="24">
        <v>11</v>
      </c>
      <c r="Q277" s="25">
        <v>1.5463229143969692E-2</v>
      </c>
      <c r="R277" s="29" t="s">
        <v>24</v>
      </c>
      <c r="S277" s="30">
        <v>6</v>
      </c>
      <c r="T277" t="s">
        <v>24</v>
      </c>
      <c r="U277" s="31">
        <v>727951</v>
      </c>
      <c r="V277" s="32">
        <f t="shared" si="14"/>
        <v>8.2423130128264129E-3</v>
      </c>
    </row>
    <row r="278" spans="1:22" x14ac:dyDescent="0.35">
      <c r="A278" s="22">
        <v>277</v>
      </c>
      <c r="B278" s="22" t="s">
        <v>319</v>
      </c>
      <c r="C278" s="23" t="s">
        <v>323</v>
      </c>
      <c r="D278" s="24">
        <v>8</v>
      </c>
      <c r="E278" s="25">
        <v>1.5876165905933718E-2</v>
      </c>
      <c r="F278" s="23" t="s">
        <v>24</v>
      </c>
      <c r="G278" s="26">
        <v>18</v>
      </c>
      <c r="H278" s="25">
        <v>3.5425539452242437E-2</v>
      </c>
      <c r="I278" s="23" t="s">
        <v>24</v>
      </c>
      <c r="J278" s="27">
        <v>0</v>
      </c>
      <c r="K278" s="28">
        <v>0</v>
      </c>
      <c r="L278" s="23" t="s">
        <v>24</v>
      </c>
      <c r="M278" s="26">
        <v>1</v>
      </c>
      <c r="N278" s="25">
        <v>1.9366933672125559E-3</v>
      </c>
      <c r="O278" s="23" t="s">
        <v>24</v>
      </c>
      <c r="P278" s="24">
        <v>0</v>
      </c>
      <c r="Q278" s="25">
        <v>0</v>
      </c>
      <c r="R278" s="29" t="s">
        <v>24</v>
      </c>
      <c r="S278" s="30">
        <v>2</v>
      </c>
      <c r="T278" t="s">
        <v>24</v>
      </c>
      <c r="U278" s="31">
        <v>528067</v>
      </c>
      <c r="V278" s="32">
        <f t="shared" si="14"/>
        <v>3.7873981900024053E-3</v>
      </c>
    </row>
    <row r="279" spans="1:22" x14ac:dyDescent="0.35">
      <c r="A279" s="22">
        <v>278</v>
      </c>
      <c r="B279" s="22" t="s">
        <v>319</v>
      </c>
      <c r="C279" s="23" t="s">
        <v>324</v>
      </c>
      <c r="D279" s="24">
        <v>4</v>
      </c>
      <c r="E279" s="25">
        <v>2.2549948135119288E-2</v>
      </c>
      <c r="F279" s="23" t="s">
        <v>24</v>
      </c>
      <c r="G279" s="26">
        <v>1</v>
      </c>
      <c r="H279" s="25">
        <v>5.609563183314915E-3</v>
      </c>
      <c r="I279" s="23" t="s">
        <v>24</v>
      </c>
      <c r="J279" s="27">
        <v>1</v>
      </c>
      <c r="K279" s="28">
        <v>5.5842524082088518E-3</v>
      </c>
      <c r="L279" s="23" t="s">
        <v>24</v>
      </c>
      <c r="M279" s="26">
        <v>0</v>
      </c>
      <c r="N279" s="25">
        <v>0</v>
      </c>
      <c r="O279" s="23" t="s">
        <v>24</v>
      </c>
      <c r="P279" s="24">
        <v>0</v>
      </c>
      <c r="Q279" s="25">
        <v>0</v>
      </c>
      <c r="R279" s="29" t="s">
        <v>24</v>
      </c>
      <c r="S279" s="30">
        <v>0</v>
      </c>
      <c r="T279" t="s">
        <v>24</v>
      </c>
      <c r="U279" s="31">
        <v>181443</v>
      </c>
      <c r="V279" s="32">
        <f t="shared" si="14"/>
        <v>0</v>
      </c>
    </row>
    <row r="280" spans="1:22" x14ac:dyDescent="0.35">
      <c r="A280" s="22">
        <v>279</v>
      </c>
      <c r="B280" s="22" t="s">
        <v>319</v>
      </c>
      <c r="C280" s="23" t="s">
        <v>325</v>
      </c>
      <c r="D280" s="24">
        <v>0</v>
      </c>
      <c r="E280" s="25">
        <v>0</v>
      </c>
      <c r="F280" s="23" t="s">
        <v>24</v>
      </c>
      <c r="G280" s="26">
        <v>3</v>
      </c>
      <c r="H280" s="25">
        <v>1.3264886518895831E-2</v>
      </c>
      <c r="I280" s="23" t="s">
        <v>24</v>
      </c>
      <c r="J280" s="27">
        <v>0</v>
      </c>
      <c r="K280" s="28">
        <v>0</v>
      </c>
      <c r="L280" s="23" t="s">
        <v>24</v>
      </c>
      <c r="M280" s="26">
        <v>0</v>
      </c>
      <c r="N280" s="25">
        <v>0</v>
      </c>
      <c r="O280" s="23" t="s">
        <v>24</v>
      </c>
      <c r="P280" s="24">
        <v>0</v>
      </c>
      <c r="Q280" s="25">
        <v>0</v>
      </c>
      <c r="R280" s="29" t="s">
        <v>24</v>
      </c>
      <c r="S280" s="30">
        <v>0</v>
      </c>
      <c r="T280" t="s">
        <v>24</v>
      </c>
      <c r="U280" s="31">
        <v>231050</v>
      </c>
      <c r="V280" s="32">
        <f t="shared" si="14"/>
        <v>0</v>
      </c>
    </row>
    <row r="281" spans="1:22" x14ac:dyDescent="0.35">
      <c r="A281" s="22">
        <v>280</v>
      </c>
      <c r="B281" s="22" t="s">
        <v>319</v>
      </c>
      <c r="C281" s="23" t="s">
        <v>326</v>
      </c>
      <c r="D281" s="24">
        <v>1</v>
      </c>
      <c r="E281" s="25">
        <v>2.4223515219634613E-3</v>
      </c>
      <c r="F281" s="23" t="s">
        <v>24</v>
      </c>
      <c r="G281" s="26">
        <v>24</v>
      </c>
      <c r="H281" s="25">
        <v>5.7859209257473482E-2</v>
      </c>
      <c r="I281" s="23" t="s">
        <v>24</v>
      </c>
      <c r="J281" s="27">
        <v>5</v>
      </c>
      <c r="K281" s="28">
        <v>1.2001257731810294E-2</v>
      </c>
      <c r="L281" s="23" t="s">
        <v>24</v>
      </c>
      <c r="M281" s="26">
        <v>0</v>
      </c>
      <c r="N281" s="25">
        <v>0</v>
      </c>
      <c r="O281" s="23" t="s">
        <v>24</v>
      </c>
      <c r="P281" s="24">
        <v>1</v>
      </c>
      <c r="Q281" s="25">
        <v>2.3762451524598888E-3</v>
      </c>
      <c r="R281" s="29" t="s">
        <v>24</v>
      </c>
      <c r="S281" s="30">
        <v>2</v>
      </c>
      <c r="T281" t="s">
        <v>24</v>
      </c>
      <c r="U281" s="31">
        <v>422596</v>
      </c>
      <c r="V281" s="32">
        <f t="shared" si="14"/>
        <v>4.732652462399076E-3</v>
      </c>
    </row>
    <row r="282" spans="1:22" x14ac:dyDescent="0.35">
      <c r="A282" s="22">
        <v>281</v>
      </c>
      <c r="B282" s="22" t="s">
        <v>319</v>
      </c>
      <c r="C282" s="23" t="s">
        <v>327</v>
      </c>
      <c r="D282" s="24">
        <v>2</v>
      </c>
      <c r="E282" s="25">
        <v>3.0599567934100772E-3</v>
      </c>
      <c r="F282" s="23" t="s">
        <v>24</v>
      </c>
      <c r="G282" s="26">
        <v>2</v>
      </c>
      <c r="H282" s="25">
        <v>3.0433062479077273E-3</v>
      </c>
      <c r="I282" s="23" t="s">
        <v>24</v>
      </c>
      <c r="J282" s="27">
        <v>0</v>
      </c>
      <c r="K282" s="28">
        <v>0</v>
      </c>
      <c r="L282" s="23" t="s">
        <v>24</v>
      </c>
      <c r="M282" s="26">
        <v>2</v>
      </c>
      <c r="N282" s="25">
        <v>3.0120708740276657E-3</v>
      </c>
      <c r="O282" s="23" t="s">
        <v>24</v>
      </c>
      <c r="P282" s="24">
        <v>13</v>
      </c>
      <c r="Q282" s="25">
        <v>1.9430129255198308E-2</v>
      </c>
      <c r="R282" s="29" t="s">
        <v>24</v>
      </c>
      <c r="S282" s="30">
        <v>8</v>
      </c>
      <c r="T282" t="s">
        <v>24</v>
      </c>
      <c r="U282" s="31">
        <v>672468</v>
      </c>
      <c r="V282" s="32">
        <f t="shared" si="14"/>
        <v>1.1896476858378391E-2</v>
      </c>
    </row>
    <row r="283" spans="1:22" x14ac:dyDescent="0.35">
      <c r="A283" s="22">
        <v>282</v>
      </c>
      <c r="B283" s="22" t="s">
        <v>319</v>
      </c>
      <c r="C283" s="23" t="s">
        <v>328</v>
      </c>
      <c r="D283" s="24">
        <v>7</v>
      </c>
      <c r="E283" s="25">
        <v>7.6563062259988471E-3</v>
      </c>
      <c r="F283" s="23" t="s">
        <v>24</v>
      </c>
      <c r="G283" s="26">
        <v>11</v>
      </c>
      <c r="H283" s="25">
        <v>1.182008963926161E-2</v>
      </c>
      <c r="I283" s="23" t="s">
        <v>24</v>
      </c>
      <c r="J283" s="27">
        <v>17</v>
      </c>
      <c r="K283" s="28">
        <v>1.7949226916238351E-2</v>
      </c>
      <c r="L283" s="23" t="s">
        <v>24</v>
      </c>
      <c r="M283" s="26">
        <v>5</v>
      </c>
      <c r="N283" s="25">
        <v>5.1927604610755868E-3</v>
      </c>
      <c r="O283" s="23" t="s">
        <v>24</v>
      </c>
      <c r="P283" s="24">
        <v>8</v>
      </c>
      <c r="Q283" s="25">
        <v>8.020138567944108E-3</v>
      </c>
      <c r="R283" s="29" t="s">
        <v>24</v>
      </c>
      <c r="S283" s="30">
        <v>7</v>
      </c>
      <c r="T283" t="s">
        <v>24</v>
      </c>
      <c r="U283" s="31">
        <v>1017590</v>
      </c>
      <c r="V283" s="32">
        <f t="shared" si="14"/>
        <v>6.8789984178303639E-3</v>
      </c>
    </row>
    <row r="284" spans="1:22" x14ac:dyDescent="0.35">
      <c r="A284" s="22">
        <v>283</v>
      </c>
      <c r="B284" s="22" t="s">
        <v>329</v>
      </c>
      <c r="C284" s="23" t="s">
        <v>330</v>
      </c>
      <c r="D284" s="24">
        <v>175</v>
      </c>
      <c r="E284" s="25">
        <v>0.25917401980385713</v>
      </c>
      <c r="F284" s="23" t="s">
        <v>31</v>
      </c>
      <c r="G284" s="26">
        <v>1073</v>
      </c>
      <c r="H284" s="25">
        <v>1.5660552775187147</v>
      </c>
      <c r="I284" s="23" t="s">
        <v>43</v>
      </c>
      <c r="J284" s="27">
        <v>422</v>
      </c>
      <c r="K284" s="28">
        <v>0.60720734979891655</v>
      </c>
      <c r="L284" s="23" t="s">
        <v>34</v>
      </c>
      <c r="M284" s="26">
        <v>76</v>
      </c>
      <c r="N284" s="25">
        <v>0.1078647602989557</v>
      </c>
      <c r="O284" s="23" t="s">
        <v>34</v>
      </c>
      <c r="P284" s="24">
        <v>104</v>
      </c>
      <c r="Q284" s="25">
        <v>0.1423479751000542</v>
      </c>
      <c r="R284" s="33" t="str">
        <f>IF(Q284&lt;1,"Endemis Rendah",IF(Q284&lt;5,"Endemis Sedang",IF(Q284&lt;50,"Endemis Tinggi I",IF(Q284&lt;100,"Endemis Tinggi II","Endemis Tinggi III"))))</f>
        <v>Endemis Rendah</v>
      </c>
      <c r="S284" s="34">
        <v>32</v>
      </c>
      <c r="T284" s="33" t="str">
        <f>IF(V284&lt;1,"Endemis Rendah",IF(V284&lt;5,"Endemis Sedang",IF(V284&lt;50,"Endemis Tinggi I",IF(V284&lt;100,"Endemis Tinggi II","Endemis Tinggi III"))))</f>
        <v>Endemis Rendah</v>
      </c>
      <c r="U284" s="31">
        <v>742655</v>
      </c>
      <c r="V284" s="32">
        <f t="shared" si="14"/>
        <v>4.3088648160989958E-2</v>
      </c>
    </row>
    <row r="285" spans="1:22" x14ac:dyDescent="0.35">
      <c r="A285" s="22">
        <v>284</v>
      </c>
      <c r="B285" s="22" t="s">
        <v>329</v>
      </c>
      <c r="C285" s="23" t="s">
        <v>331</v>
      </c>
      <c r="D285" s="24">
        <v>32</v>
      </c>
      <c r="E285" s="25">
        <v>3.4379139597570683E-2</v>
      </c>
      <c r="F285" s="23" t="s">
        <v>24</v>
      </c>
      <c r="G285" s="26">
        <v>9</v>
      </c>
      <c r="H285" s="25">
        <v>9.5804915643771787E-3</v>
      </c>
      <c r="I285" s="23" t="s">
        <v>24</v>
      </c>
      <c r="J285" s="27">
        <v>16</v>
      </c>
      <c r="K285" s="28">
        <v>1.6886757404843123E-2</v>
      </c>
      <c r="L285" s="23" t="s">
        <v>24</v>
      </c>
      <c r="M285" s="26">
        <v>4</v>
      </c>
      <c r="N285" s="25">
        <v>4.1866798686638522E-3</v>
      </c>
      <c r="O285" s="23" t="s">
        <v>24</v>
      </c>
      <c r="P285" s="24">
        <v>0</v>
      </c>
      <c r="Q285" s="25">
        <v>0</v>
      </c>
      <c r="R285" s="29" t="s">
        <v>24</v>
      </c>
      <c r="S285" s="30">
        <v>11</v>
      </c>
      <c r="T285" t="s">
        <v>24</v>
      </c>
      <c r="U285" s="31">
        <v>995458</v>
      </c>
      <c r="V285" s="32">
        <f t="shared" si="14"/>
        <v>1.1050189962811088E-2</v>
      </c>
    </row>
    <row r="286" spans="1:22" x14ac:dyDescent="0.35">
      <c r="A286" s="22">
        <v>285</v>
      </c>
      <c r="B286" s="22" t="s">
        <v>329</v>
      </c>
      <c r="C286" s="23" t="s">
        <v>332</v>
      </c>
      <c r="D286" s="24">
        <v>66</v>
      </c>
      <c r="E286" s="25">
        <v>5.5780744487003084E-2</v>
      </c>
      <c r="F286" s="23" t="s">
        <v>31</v>
      </c>
      <c r="G286" s="26">
        <v>27</v>
      </c>
      <c r="H286" s="25">
        <v>2.2648916626821353E-2</v>
      </c>
      <c r="I286" s="23" t="s">
        <v>32</v>
      </c>
      <c r="J286" s="27">
        <v>21</v>
      </c>
      <c r="K286" s="28">
        <v>1.749107954942979E-2</v>
      </c>
      <c r="L286" s="23" t="s">
        <v>34</v>
      </c>
      <c r="M286" s="26">
        <v>16</v>
      </c>
      <c r="N286" s="25">
        <v>1.3238523441287975E-2</v>
      </c>
      <c r="O286" s="23" t="s">
        <v>34</v>
      </c>
      <c r="P286" s="24">
        <v>2</v>
      </c>
      <c r="Q286" s="25">
        <v>1.6074831555858834E-3</v>
      </c>
      <c r="R286" s="29" t="s">
        <v>24</v>
      </c>
      <c r="S286" s="30">
        <v>5</v>
      </c>
      <c r="T286" t="s">
        <v>24</v>
      </c>
      <c r="U286" s="31">
        <v>1255768</v>
      </c>
      <c r="V286" s="32">
        <f t="shared" si="14"/>
        <v>3.9816271795427181E-3</v>
      </c>
    </row>
    <row r="287" spans="1:22" x14ac:dyDescent="0.35">
      <c r="A287" s="22">
        <v>286</v>
      </c>
      <c r="B287" s="22" t="s">
        <v>329</v>
      </c>
      <c r="C287" s="23" t="s">
        <v>333</v>
      </c>
      <c r="D287" s="24">
        <v>54</v>
      </c>
      <c r="E287" s="25">
        <v>0.1200853940579968</v>
      </c>
      <c r="F287" s="23" t="s">
        <v>31</v>
      </c>
      <c r="G287" s="26">
        <v>232</v>
      </c>
      <c r="H287" s="25">
        <v>0.5112418107656066</v>
      </c>
      <c r="I287" s="23" t="s">
        <v>32</v>
      </c>
      <c r="J287" s="27">
        <v>301</v>
      </c>
      <c r="K287" s="28">
        <v>0.6576776767590693</v>
      </c>
      <c r="L287" s="23" t="s">
        <v>34</v>
      </c>
      <c r="M287" s="26">
        <v>68</v>
      </c>
      <c r="N287" s="25">
        <v>0.14734497358624665</v>
      </c>
      <c r="O287" s="23" t="s">
        <v>34</v>
      </c>
      <c r="P287" s="24">
        <v>57</v>
      </c>
      <c r="Q287" s="25">
        <v>0.11980578851125545</v>
      </c>
      <c r="R287" s="33" t="str">
        <f>IF(Q287&lt;1,"Endemis Rendah",IF(Q287&lt;5,"Endemis Sedang",IF(Q287&lt;50,"Endemis Tinggi I",IF(Q287&lt;100,"Endemis Tinggi II","Endemis Tinggi III"))))</f>
        <v>Endemis Rendah</v>
      </c>
      <c r="S287" s="34">
        <v>139</v>
      </c>
      <c r="T287" s="33" t="str">
        <f>IF(V287&lt;1,"Endemis Rendah",IF(V287&lt;5,"Endemis Sedang",IF(V287&lt;50,"Endemis Tinggi I",IF(V287&lt;100,"Endemis Tinggi II","Endemis Tinggi III"))))</f>
        <v>Endemis Rendah</v>
      </c>
      <c r="U287" s="31">
        <v>480920</v>
      </c>
      <c r="V287" s="32">
        <f t="shared" si="14"/>
        <v>0.28902936039258093</v>
      </c>
    </row>
    <row r="288" spans="1:22" x14ac:dyDescent="0.35">
      <c r="A288" s="22">
        <v>287</v>
      </c>
      <c r="B288" s="22" t="s">
        <v>329</v>
      </c>
      <c r="C288" s="23" t="s">
        <v>334</v>
      </c>
      <c r="D288" s="24">
        <v>16</v>
      </c>
      <c r="E288" s="25">
        <v>6.5203128120071563E-2</v>
      </c>
      <c r="F288" s="23" t="s">
        <v>31</v>
      </c>
      <c r="G288" s="26">
        <v>77</v>
      </c>
      <c r="H288" s="25">
        <v>0.30938729262010861</v>
      </c>
      <c r="I288" s="23" t="s">
        <v>32</v>
      </c>
      <c r="J288" s="27">
        <v>22</v>
      </c>
      <c r="K288" s="28">
        <v>8.7201927955352615E-2</v>
      </c>
      <c r="L288" s="23" t="s">
        <v>34</v>
      </c>
      <c r="M288" s="26">
        <v>2</v>
      </c>
      <c r="N288" s="25">
        <v>7.8256752579538204E-3</v>
      </c>
      <c r="O288" s="23" t="s">
        <v>34</v>
      </c>
      <c r="P288" s="24">
        <v>12</v>
      </c>
      <c r="Q288" s="25">
        <v>4.5268669553801814E-2</v>
      </c>
      <c r="R288" s="29" t="s">
        <v>24</v>
      </c>
      <c r="S288" s="30">
        <v>6</v>
      </c>
      <c r="T288" t="s">
        <v>24</v>
      </c>
      <c r="U288" s="31">
        <v>269315</v>
      </c>
      <c r="V288" s="32">
        <f t="shared" si="14"/>
        <v>2.2278744221450719E-2</v>
      </c>
    </row>
    <row r="289" spans="1:22" x14ac:dyDescent="0.35">
      <c r="A289" s="22">
        <v>288</v>
      </c>
      <c r="B289" s="22" t="s">
        <v>329</v>
      </c>
      <c r="C289" s="23" t="s">
        <v>335</v>
      </c>
      <c r="D289" s="24">
        <v>207</v>
      </c>
      <c r="E289" s="25">
        <v>0.43218008756344384</v>
      </c>
      <c r="F289" s="23" t="s">
        <v>24</v>
      </c>
      <c r="G289" s="26">
        <v>94</v>
      </c>
      <c r="H289" s="25">
        <v>0.19425460993054364</v>
      </c>
      <c r="I289" s="23" t="s">
        <v>32</v>
      </c>
      <c r="J289" s="27">
        <v>15</v>
      </c>
      <c r="K289" s="28">
        <v>3.0701404282231868E-2</v>
      </c>
      <c r="L289" s="23" t="s">
        <v>34</v>
      </c>
      <c r="M289" s="26">
        <v>9</v>
      </c>
      <c r="N289" s="25">
        <v>1.8248249181870162E-2</v>
      </c>
      <c r="O289" s="23" t="s">
        <v>34</v>
      </c>
      <c r="P289" s="24">
        <v>10</v>
      </c>
      <c r="Q289" s="25">
        <v>1.9649453745185886E-2</v>
      </c>
      <c r="R289" s="29" t="s">
        <v>24</v>
      </c>
      <c r="S289" s="30">
        <v>18</v>
      </c>
      <c r="T289" t="s">
        <v>24</v>
      </c>
      <c r="U289" s="31">
        <v>515007</v>
      </c>
      <c r="V289" s="32">
        <f t="shared" si="14"/>
        <v>3.4950981248798557E-2</v>
      </c>
    </row>
    <row r="290" spans="1:22" x14ac:dyDescent="0.35">
      <c r="A290" s="22">
        <v>289</v>
      </c>
      <c r="B290" s="22" t="s">
        <v>329</v>
      </c>
      <c r="C290" s="23" t="s">
        <v>336</v>
      </c>
      <c r="D290" s="24">
        <v>170</v>
      </c>
      <c r="E290" s="25">
        <v>1.2066150897863581</v>
      </c>
      <c r="F290" s="23" t="s">
        <v>43</v>
      </c>
      <c r="G290" s="26">
        <v>94</v>
      </c>
      <c r="H290" s="25">
        <v>0.64958847878817194</v>
      </c>
      <c r="I290" s="23" t="s">
        <v>32</v>
      </c>
      <c r="J290" s="27">
        <v>82</v>
      </c>
      <c r="K290" s="28">
        <v>0.55179467854595377</v>
      </c>
      <c r="L290" s="23" t="s">
        <v>34</v>
      </c>
      <c r="M290" s="26">
        <v>51</v>
      </c>
      <c r="N290" s="25">
        <v>0.33456444301580329</v>
      </c>
      <c r="O290" s="23" t="s">
        <v>34</v>
      </c>
      <c r="P290" s="24">
        <v>157</v>
      </c>
      <c r="Q290" s="25">
        <v>0.98137267158394803</v>
      </c>
      <c r="R290" s="33" t="str">
        <f t="shared" ref="R290:R291" si="15">IF(Q290&lt;1,"Endemis Rendah",IF(Q290&lt;5,"Endemis Sedang",IF(Q290&lt;50,"Endemis Tinggi I",IF(Q290&lt;100,"Endemis Tinggi II","Endemis Tinggi III"))))</f>
        <v>Endemis Rendah</v>
      </c>
      <c r="S290" s="34">
        <v>143</v>
      </c>
      <c r="T290" s="33" t="str">
        <f>IF(V290&lt;1,"Endemis Rendah",IF(V290&lt;5,"Endemis Sedang",IF(V290&lt;50,"Endemis Tinggi I",IF(V290&lt;100,"Endemis Tinggi II","Endemis Tinggi III"))))</f>
        <v>Endemis Rendah</v>
      </c>
      <c r="U290" s="31">
        <v>164583</v>
      </c>
      <c r="V290" s="32">
        <f t="shared" si="14"/>
        <v>0.86886251921522883</v>
      </c>
    </row>
    <row r="291" spans="1:22" x14ac:dyDescent="0.35">
      <c r="A291" s="22">
        <v>290</v>
      </c>
      <c r="B291" s="22" t="s">
        <v>329</v>
      </c>
      <c r="C291" s="23" t="s">
        <v>337</v>
      </c>
      <c r="D291" s="24">
        <v>23</v>
      </c>
      <c r="E291" s="25">
        <v>0.10622820589797474</v>
      </c>
      <c r="F291" s="23" t="s">
        <v>31</v>
      </c>
      <c r="G291" s="26">
        <v>95</v>
      </c>
      <c r="H291" s="25">
        <v>0.43471695350358985</v>
      </c>
      <c r="I291" s="23" t="s">
        <v>32</v>
      </c>
      <c r="J291" s="27">
        <v>71</v>
      </c>
      <c r="K291" s="28">
        <v>0.32212402228553799</v>
      </c>
      <c r="L291" s="23" t="s">
        <v>34</v>
      </c>
      <c r="M291" s="26">
        <v>20</v>
      </c>
      <c r="N291" s="25">
        <v>9.000414019044875E-2</v>
      </c>
      <c r="O291" s="23" t="s">
        <v>34</v>
      </c>
      <c r="P291" s="24">
        <v>22</v>
      </c>
      <c r="Q291" s="25">
        <v>9.6148383177529245E-2</v>
      </c>
      <c r="R291" s="33" t="str">
        <f t="shared" si="15"/>
        <v>Endemis Rendah</v>
      </c>
      <c r="S291" s="34">
        <v>88</v>
      </c>
      <c r="T291" s="33" t="str">
        <f>IF(V291&lt;1,"Endemis Rendah",IF(V291&lt;5,"Endemis Sedang",IF(V291&lt;50,"Endemis Tinggi I",IF(V291&lt;100,"Endemis Tinggi II","Endemis Tinggi III"))))</f>
        <v>Endemis Rendah</v>
      </c>
      <c r="U291" s="31">
        <v>231278</v>
      </c>
      <c r="V291" s="32">
        <f t="shared" si="14"/>
        <v>0.38049446985878471</v>
      </c>
    </row>
    <row r="292" spans="1:22" x14ac:dyDescent="0.35">
      <c r="A292" s="22">
        <v>291</v>
      </c>
      <c r="B292" s="22" t="s">
        <v>329</v>
      </c>
      <c r="C292" s="23" t="s">
        <v>338</v>
      </c>
      <c r="D292" s="24">
        <v>22</v>
      </c>
      <c r="E292" s="25">
        <v>4.6957475736858843E-2</v>
      </c>
      <c r="F292" s="23" t="s">
        <v>24</v>
      </c>
      <c r="G292" s="26">
        <v>0</v>
      </c>
      <c r="H292" s="25">
        <v>0</v>
      </c>
      <c r="I292" s="23" t="s">
        <v>24</v>
      </c>
      <c r="J292" s="27">
        <v>2</v>
      </c>
      <c r="K292" s="28">
        <v>4.1091809375096312E-3</v>
      </c>
      <c r="L292" s="23" t="s">
        <v>24</v>
      </c>
      <c r="M292" s="26">
        <v>1</v>
      </c>
      <c r="N292" s="25">
        <v>2.0174265303693302E-3</v>
      </c>
      <c r="O292" s="23" t="s">
        <v>24</v>
      </c>
      <c r="P292" s="24">
        <v>1</v>
      </c>
      <c r="Q292" s="25">
        <v>1.935834819086557E-3</v>
      </c>
      <c r="R292" s="29" t="s">
        <v>24</v>
      </c>
      <c r="S292" s="30">
        <v>0</v>
      </c>
      <c r="T292" t="s">
        <v>24</v>
      </c>
      <c r="U292" s="31">
        <v>527538</v>
      </c>
      <c r="V292" s="32">
        <f t="shared" si="14"/>
        <v>0</v>
      </c>
    </row>
    <row r="293" spans="1:22" x14ac:dyDescent="0.35">
      <c r="A293" s="22">
        <v>292</v>
      </c>
      <c r="B293" s="22" t="s">
        <v>329</v>
      </c>
      <c r="C293" s="23" t="s">
        <v>339</v>
      </c>
      <c r="D293" s="24">
        <v>0</v>
      </c>
      <c r="E293" s="25">
        <v>0</v>
      </c>
      <c r="F293" s="23" t="s">
        <v>31</v>
      </c>
      <c r="G293" s="26">
        <v>1</v>
      </c>
      <c r="H293" s="25">
        <v>5.892265811895306E-3</v>
      </c>
      <c r="I293" s="23" t="s">
        <v>24</v>
      </c>
      <c r="J293" s="27">
        <v>2</v>
      </c>
      <c r="K293" s="28">
        <v>1.1558622443377199E-2</v>
      </c>
      <c r="L293" s="23" t="s">
        <v>24</v>
      </c>
      <c r="M293" s="26">
        <v>0</v>
      </c>
      <c r="N293" s="25">
        <v>0</v>
      </c>
      <c r="O293" s="23" t="s">
        <v>24</v>
      </c>
      <c r="P293" s="24">
        <v>2</v>
      </c>
      <c r="Q293" s="25">
        <v>1.0881984874041024E-2</v>
      </c>
      <c r="R293" s="29" t="s">
        <v>24</v>
      </c>
      <c r="S293" s="30">
        <v>0</v>
      </c>
      <c r="T293" t="s">
        <v>24</v>
      </c>
      <c r="U293" s="31">
        <v>187780</v>
      </c>
      <c r="V293" s="32">
        <f t="shared" si="14"/>
        <v>0</v>
      </c>
    </row>
    <row r="294" spans="1:22" x14ac:dyDescent="0.35">
      <c r="A294" s="22">
        <v>293</v>
      </c>
      <c r="B294" s="22" t="s">
        <v>340</v>
      </c>
      <c r="C294" s="23" t="s">
        <v>341</v>
      </c>
      <c r="D294" s="24">
        <v>1735</v>
      </c>
      <c r="E294" s="25">
        <v>13.794364584658439</v>
      </c>
      <c r="F294" s="23" t="s">
        <v>170</v>
      </c>
      <c r="G294" s="26">
        <v>3027</v>
      </c>
      <c r="H294" s="25">
        <v>23.67210960960961</v>
      </c>
      <c r="I294" s="23" t="s">
        <v>170</v>
      </c>
      <c r="J294" s="27">
        <v>4309</v>
      </c>
      <c r="K294" s="28">
        <v>33.220260581296742</v>
      </c>
      <c r="L294" s="23" t="s">
        <v>342</v>
      </c>
      <c r="M294" s="26">
        <v>4354</v>
      </c>
      <c r="N294" s="25">
        <v>33.085106382978722</v>
      </c>
      <c r="O294" s="23" t="s">
        <v>342</v>
      </c>
      <c r="P294" s="24">
        <v>2351</v>
      </c>
      <c r="Q294" s="25">
        <v>17.602575621443545</v>
      </c>
      <c r="R294" s="33" t="str">
        <f t="shared" ref="R294:R303" si="16">IF(Q294&lt;1,"Endemis Rendah",IF(Q294&lt;5,"Endemis Sedang",IF(Q294&lt;50,"Endemis Tinggi I",IF(Q294&lt;100,"Endemis Tinggi II","Endemis Tinggi III"))))</f>
        <v>Endemis Tinggi I</v>
      </c>
      <c r="S294" s="34">
        <v>1702</v>
      </c>
      <c r="T294" s="33" t="str">
        <f t="shared" ref="T294:T303" si="17">IF(V294&lt;1,"Endemis Rendah",IF(V294&lt;5,"Endemis Sedang",IF(V294&lt;50,"Endemis Tinggi I",IF(V294&lt;100,"Endemis Tinggi II","Endemis Tinggi III"))))</f>
        <v>Endemis Tinggi I</v>
      </c>
      <c r="U294" s="31">
        <v>135381</v>
      </c>
      <c r="V294" s="32">
        <f t="shared" si="14"/>
        <v>12.57192663667723</v>
      </c>
    </row>
    <row r="295" spans="1:22" x14ac:dyDescent="0.35">
      <c r="A295" s="22">
        <v>294</v>
      </c>
      <c r="B295" s="22" t="s">
        <v>340</v>
      </c>
      <c r="C295" s="23" t="s">
        <v>343</v>
      </c>
      <c r="D295" s="24">
        <v>7585</v>
      </c>
      <c r="E295" s="25">
        <v>30.015353931872863</v>
      </c>
      <c r="F295" s="23" t="s">
        <v>170</v>
      </c>
      <c r="G295" s="26">
        <v>1811</v>
      </c>
      <c r="H295" s="25">
        <v>7.0852617947504122</v>
      </c>
      <c r="I295" s="23" t="s">
        <v>170</v>
      </c>
      <c r="J295" s="27">
        <v>1742</v>
      </c>
      <c r="K295" s="28">
        <v>6.7392431311560399</v>
      </c>
      <c r="L295" s="23" t="s">
        <v>342</v>
      </c>
      <c r="M295" s="26">
        <v>1639</v>
      </c>
      <c r="N295" s="25">
        <v>6.2676145206747149</v>
      </c>
      <c r="O295" s="23" t="s">
        <v>342</v>
      </c>
      <c r="P295" s="24">
        <v>1758</v>
      </c>
      <c r="Q295" s="25">
        <v>6.6421584370147313</v>
      </c>
      <c r="R295" s="33" t="str">
        <f t="shared" si="16"/>
        <v>Endemis Tinggi I</v>
      </c>
      <c r="S295" s="34">
        <v>4950</v>
      </c>
      <c r="T295" s="33" t="str">
        <f t="shared" si="17"/>
        <v>Endemis Tinggi I</v>
      </c>
      <c r="U295" s="31">
        <v>267443</v>
      </c>
      <c r="V295" s="32">
        <f t="shared" si="14"/>
        <v>18.508616789371942</v>
      </c>
    </row>
    <row r="296" spans="1:22" x14ac:dyDescent="0.35">
      <c r="A296" s="22">
        <v>295</v>
      </c>
      <c r="B296" s="22" t="s">
        <v>340</v>
      </c>
      <c r="C296" s="23" t="s">
        <v>344</v>
      </c>
      <c r="D296" s="24">
        <v>364</v>
      </c>
      <c r="E296" s="25">
        <v>0.97645509245473838</v>
      </c>
      <c r="F296" s="23" t="s">
        <v>31</v>
      </c>
      <c r="G296" s="26">
        <v>113</v>
      </c>
      <c r="H296" s="25">
        <v>0.29162870762028392</v>
      </c>
      <c r="I296" s="23" t="s">
        <v>32</v>
      </c>
      <c r="J296" s="27">
        <v>85</v>
      </c>
      <c r="K296" s="28">
        <v>0.21061395205930888</v>
      </c>
      <c r="L296" s="23" t="s">
        <v>34</v>
      </c>
      <c r="M296" s="26">
        <v>138</v>
      </c>
      <c r="N296" s="25">
        <v>0.32731050382099436</v>
      </c>
      <c r="O296" s="23" t="s">
        <v>34</v>
      </c>
      <c r="P296" s="24">
        <v>68</v>
      </c>
      <c r="Q296" s="25">
        <v>0.17033129436754488</v>
      </c>
      <c r="R296" s="33" t="str">
        <f t="shared" si="16"/>
        <v>Endemis Rendah</v>
      </c>
      <c r="S296" s="34">
        <v>46</v>
      </c>
      <c r="T296" s="33" t="str">
        <f t="shared" si="17"/>
        <v>Endemis Rendah</v>
      </c>
      <c r="U296" s="31">
        <v>407791</v>
      </c>
      <c r="V296" s="32">
        <f t="shared" si="14"/>
        <v>0.11280288186840809</v>
      </c>
    </row>
    <row r="297" spans="1:22" x14ac:dyDescent="0.35">
      <c r="A297" s="22">
        <v>296</v>
      </c>
      <c r="B297" s="22" t="s">
        <v>340</v>
      </c>
      <c r="C297" s="23" t="s">
        <v>345</v>
      </c>
      <c r="D297" s="24">
        <v>1462</v>
      </c>
      <c r="E297" s="25">
        <v>3.1509978878399929</v>
      </c>
      <c r="F297" s="23" t="s">
        <v>43</v>
      </c>
      <c r="G297" s="26">
        <v>756</v>
      </c>
      <c r="H297" s="25">
        <v>1.6224220443376183</v>
      </c>
      <c r="I297" s="23" t="s">
        <v>43</v>
      </c>
      <c r="J297" s="27">
        <v>719</v>
      </c>
      <c r="K297" s="28">
        <v>1.5363576144789419</v>
      </c>
      <c r="L297" s="23" t="s">
        <v>44</v>
      </c>
      <c r="M297" s="26">
        <v>86</v>
      </c>
      <c r="N297" s="25">
        <v>0.18310611851224148</v>
      </c>
      <c r="O297" s="23" t="s">
        <v>34</v>
      </c>
      <c r="P297" s="24">
        <v>50</v>
      </c>
      <c r="Q297" s="25">
        <v>0.10587500397031264</v>
      </c>
      <c r="R297" s="33" t="str">
        <f t="shared" si="16"/>
        <v>Endemis Rendah</v>
      </c>
      <c r="S297" s="34">
        <v>555</v>
      </c>
      <c r="T297" s="33" t="str">
        <f t="shared" si="17"/>
        <v>Endemis Sedang</v>
      </c>
      <c r="U297" s="31">
        <v>473686</v>
      </c>
      <c r="V297" s="32">
        <f t="shared" si="14"/>
        <v>1.171662240387092</v>
      </c>
    </row>
    <row r="298" spans="1:22" x14ac:dyDescent="0.35">
      <c r="A298" s="22">
        <v>297</v>
      </c>
      <c r="B298" s="22" t="s">
        <v>340</v>
      </c>
      <c r="C298" s="23" t="s">
        <v>346</v>
      </c>
      <c r="D298" s="24">
        <v>143</v>
      </c>
      <c r="E298" s="25">
        <v>0.57266199726884282</v>
      </c>
      <c r="F298" s="23" t="s">
        <v>31</v>
      </c>
      <c r="G298" s="26">
        <v>80</v>
      </c>
      <c r="H298" s="25">
        <v>0.31746913604742988</v>
      </c>
      <c r="I298" s="23" t="s">
        <v>32</v>
      </c>
      <c r="J298" s="27">
        <v>80</v>
      </c>
      <c r="K298" s="28">
        <v>0.31474873215276328</v>
      </c>
      <c r="L298" s="23" t="s">
        <v>34</v>
      </c>
      <c r="M298" s="26">
        <v>18</v>
      </c>
      <c r="N298" s="25">
        <v>7.0230473002235672E-2</v>
      </c>
      <c r="O298" s="23" t="s">
        <v>34</v>
      </c>
      <c r="P298" s="24">
        <v>5</v>
      </c>
      <c r="Q298" s="25">
        <v>1.9349246153369862E-2</v>
      </c>
      <c r="R298" s="33" t="str">
        <f t="shared" si="16"/>
        <v>Endemis Rendah</v>
      </c>
      <c r="S298" s="34">
        <v>19</v>
      </c>
      <c r="T298" s="33" t="str">
        <f t="shared" si="17"/>
        <v>Endemis Rendah</v>
      </c>
      <c r="U298" s="31">
        <v>260338</v>
      </c>
      <c r="V298" s="32">
        <f t="shared" si="14"/>
        <v>7.2982046416581514E-2</v>
      </c>
    </row>
    <row r="299" spans="1:22" x14ac:dyDescent="0.35">
      <c r="A299" s="22">
        <v>298</v>
      </c>
      <c r="B299" s="22" t="s">
        <v>340</v>
      </c>
      <c r="C299" s="23" t="s">
        <v>347</v>
      </c>
      <c r="D299" s="24">
        <v>1349</v>
      </c>
      <c r="E299" s="25">
        <v>6.3156613419726959</v>
      </c>
      <c r="F299" s="23" t="s">
        <v>170</v>
      </c>
      <c r="G299" s="26">
        <v>425</v>
      </c>
      <c r="H299" s="25">
        <v>1.9604858314535731</v>
      </c>
      <c r="I299" s="23" t="s">
        <v>43</v>
      </c>
      <c r="J299" s="27">
        <v>47</v>
      </c>
      <c r="K299" s="28">
        <v>0.21352474842695862</v>
      </c>
      <c r="L299" s="23" t="s">
        <v>34</v>
      </c>
      <c r="M299" s="26">
        <v>24</v>
      </c>
      <c r="N299" s="25">
        <v>0.10753844499408539</v>
      </c>
      <c r="O299" s="23" t="s">
        <v>34</v>
      </c>
      <c r="P299" s="24">
        <v>2</v>
      </c>
      <c r="Q299" s="25">
        <v>8.8246454698682475E-3</v>
      </c>
      <c r="R299" s="33" t="str">
        <f t="shared" si="16"/>
        <v>Endemis Rendah</v>
      </c>
      <c r="S299" s="34">
        <v>18</v>
      </c>
      <c r="T299" s="33" t="str">
        <f t="shared" si="17"/>
        <v>Endemis Rendah</v>
      </c>
      <c r="U299" s="31">
        <v>229747</v>
      </c>
      <c r="V299" s="32">
        <f t="shared" si="14"/>
        <v>7.8347051321671218E-2</v>
      </c>
    </row>
    <row r="300" spans="1:22" x14ac:dyDescent="0.35">
      <c r="A300" s="22">
        <v>299</v>
      </c>
      <c r="B300" s="22" t="s">
        <v>340</v>
      </c>
      <c r="C300" s="23" t="s">
        <v>348</v>
      </c>
      <c r="D300" s="24">
        <v>1800</v>
      </c>
      <c r="E300" s="25">
        <v>8.8718024545320127</v>
      </c>
      <c r="F300" s="23" t="s">
        <v>170</v>
      </c>
      <c r="G300" s="26">
        <v>907</v>
      </c>
      <c r="H300" s="25">
        <v>4.43781191897446</v>
      </c>
      <c r="I300" s="23" t="s">
        <v>43</v>
      </c>
      <c r="J300" s="27">
        <v>635</v>
      </c>
      <c r="K300" s="28">
        <v>3.0885364228425232</v>
      </c>
      <c r="L300" s="23" t="s">
        <v>44</v>
      </c>
      <c r="M300" s="26">
        <v>212</v>
      </c>
      <c r="N300" s="25">
        <v>1.0251153254741159</v>
      </c>
      <c r="O300" s="23" t="s">
        <v>44</v>
      </c>
      <c r="P300" s="24">
        <v>53</v>
      </c>
      <c r="Q300" s="25">
        <v>0.25468769522052109</v>
      </c>
      <c r="R300" s="33" t="str">
        <f t="shared" si="16"/>
        <v>Endemis Rendah</v>
      </c>
      <c r="S300" s="34">
        <v>353</v>
      </c>
      <c r="T300" s="33" t="str">
        <f t="shared" si="17"/>
        <v>Endemis Sedang</v>
      </c>
      <c r="U300" s="31">
        <v>209155</v>
      </c>
      <c r="V300" s="32">
        <f t="shared" si="14"/>
        <v>1.6877435394802898</v>
      </c>
    </row>
    <row r="301" spans="1:22" x14ac:dyDescent="0.35">
      <c r="A301" s="22">
        <v>300</v>
      </c>
      <c r="B301" s="22" t="s">
        <v>340</v>
      </c>
      <c r="C301" s="23" t="s">
        <v>349</v>
      </c>
      <c r="D301" s="24">
        <v>2940</v>
      </c>
      <c r="E301" s="25">
        <v>21.348592009526989</v>
      </c>
      <c r="F301" s="23" t="s">
        <v>170</v>
      </c>
      <c r="G301" s="26">
        <v>918</v>
      </c>
      <c r="H301" s="25">
        <v>6.5389272740223667</v>
      </c>
      <c r="I301" s="23" t="s">
        <v>170</v>
      </c>
      <c r="J301" s="27">
        <v>32</v>
      </c>
      <c r="K301" s="28">
        <v>0.22366048338621972</v>
      </c>
      <c r="L301" s="23" t="s">
        <v>34</v>
      </c>
      <c r="M301" s="26">
        <v>3</v>
      </c>
      <c r="N301" s="25">
        <v>2.0592373957511068E-2</v>
      </c>
      <c r="O301" s="23" t="s">
        <v>34</v>
      </c>
      <c r="P301" s="24">
        <v>3</v>
      </c>
      <c r="Q301" s="25">
        <v>2.0202564378838488E-2</v>
      </c>
      <c r="R301" s="33" t="str">
        <f t="shared" si="16"/>
        <v>Endemis Rendah</v>
      </c>
      <c r="S301" s="34">
        <v>27</v>
      </c>
      <c r="T301" s="33" t="str">
        <f t="shared" si="17"/>
        <v>Endemis Rendah</v>
      </c>
      <c r="U301" s="31">
        <v>151147</v>
      </c>
      <c r="V301" s="32">
        <f t="shared" si="14"/>
        <v>0.17863404500254718</v>
      </c>
    </row>
    <row r="302" spans="1:22" x14ac:dyDescent="0.35">
      <c r="A302" s="22">
        <v>301</v>
      </c>
      <c r="B302" s="22" t="s">
        <v>340</v>
      </c>
      <c r="C302" s="23" t="s">
        <v>350</v>
      </c>
      <c r="D302" s="24">
        <v>705</v>
      </c>
      <c r="E302" s="25">
        <v>2.8019442711169225</v>
      </c>
      <c r="F302" s="23" t="s">
        <v>43</v>
      </c>
      <c r="G302" s="26">
        <v>318</v>
      </c>
      <c r="H302" s="25">
        <v>1.252866226981538</v>
      </c>
      <c r="I302" s="23" t="s">
        <v>43</v>
      </c>
      <c r="J302" s="27">
        <v>42</v>
      </c>
      <c r="K302" s="28">
        <v>0.16411635067756608</v>
      </c>
      <c r="L302" s="23" t="s">
        <v>34</v>
      </c>
      <c r="M302" s="26">
        <v>12</v>
      </c>
      <c r="N302" s="25">
        <v>4.6550419923579729E-2</v>
      </c>
      <c r="O302" s="23" t="s">
        <v>34</v>
      </c>
      <c r="P302" s="24">
        <v>159</v>
      </c>
      <c r="Q302" s="25">
        <v>0.61194328555813848</v>
      </c>
      <c r="R302" s="33" t="str">
        <f t="shared" si="16"/>
        <v>Endemis Rendah</v>
      </c>
      <c r="S302" s="34">
        <v>138</v>
      </c>
      <c r="T302" s="33" t="str">
        <f t="shared" si="17"/>
        <v>Endemis Rendah</v>
      </c>
      <c r="U302" s="31">
        <v>261613</v>
      </c>
      <c r="V302" s="32">
        <f t="shared" si="14"/>
        <v>0.52749672225768596</v>
      </c>
    </row>
    <row r="303" spans="1:22" x14ac:dyDescent="0.35">
      <c r="A303" s="22">
        <v>302</v>
      </c>
      <c r="B303" s="22" t="s">
        <v>340</v>
      </c>
      <c r="C303" s="23" t="s">
        <v>351</v>
      </c>
      <c r="D303" s="24">
        <v>217</v>
      </c>
      <c r="E303" s="25">
        <v>0.6839126104660691</v>
      </c>
      <c r="F303" s="23" t="s">
        <v>31</v>
      </c>
      <c r="G303" s="26">
        <v>117</v>
      </c>
      <c r="H303" s="25">
        <v>0.36686316317571804</v>
      </c>
      <c r="I303" s="23" t="s">
        <v>32</v>
      </c>
      <c r="J303" s="27">
        <v>152</v>
      </c>
      <c r="K303" s="28">
        <v>0.47440551059453623</v>
      </c>
      <c r="L303" s="23" t="s">
        <v>34</v>
      </c>
      <c r="M303" s="26">
        <v>73</v>
      </c>
      <c r="N303" s="25">
        <v>0.22685602411510614</v>
      </c>
      <c r="O303" s="23" t="s">
        <v>34</v>
      </c>
      <c r="P303" s="24">
        <v>61</v>
      </c>
      <c r="Q303" s="25">
        <v>0.18876799485065668</v>
      </c>
      <c r="R303" s="33" t="str">
        <f t="shared" si="16"/>
        <v>Endemis Rendah</v>
      </c>
      <c r="S303" s="34">
        <v>439</v>
      </c>
      <c r="T303" s="33" t="str">
        <f t="shared" si="17"/>
        <v>Endemis Sedang</v>
      </c>
      <c r="U303" s="31">
        <v>324276</v>
      </c>
      <c r="V303" s="32">
        <f t="shared" si="14"/>
        <v>1.3537850473053819</v>
      </c>
    </row>
    <row r="304" spans="1:22" x14ac:dyDescent="0.35">
      <c r="A304" s="22">
        <v>303</v>
      </c>
      <c r="B304" s="22" t="s">
        <v>340</v>
      </c>
      <c r="C304" s="23" t="s">
        <v>352</v>
      </c>
      <c r="D304" s="24">
        <v>671</v>
      </c>
      <c r="E304" s="25">
        <v>2.4661501595095632</v>
      </c>
      <c r="F304" s="23" t="s">
        <v>43</v>
      </c>
      <c r="G304" s="26">
        <v>169</v>
      </c>
      <c r="H304" s="25">
        <v>0.61907483112810824</v>
      </c>
      <c r="I304" s="23" t="s">
        <v>32</v>
      </c>
      <c r="J304" s="27">
        <v>3</v>
      </c>
      <c r="K304" s="28">
        <v>1.0951742969893659E-2</v>
      </c>
      <c r="L304" s="23" t="s">
        <v>34</v>
      </c>
      <c r="M304" s="26">
        <v>5</v>
      </c>
      <c r="N304" s="25">
        <v>1.8208369294862692E-2</v>
      </c>
      <c r="O304" s="23" t="s">
        <v>34</v>
      </c>
      <c r="P304" s="24">
        <v>3</v>
      </c>
      <c r="Q304" s="25">
        <v>1.0900251795816484E-2</v>
      </c>
      <c r="R304" s="29" t="s">
        <v>24</v>
      </c>
      <c r="S304" s="30">
        <v>6</v>
      </c>
      <c r="T304" t="s">
        <v>24</v>
      </c>
      <c r="U304" s="31">
        <v>275722</v>
      </c>
      <c r="V304" s="32">
        <f t="shared" si="14"/>
        <v>2.1761049172717446E-2</v>
      </c>
    </row>
    <row r="305" spans="1:22" x14ac:dyDescent="0.35">
      <c r="A305" s="22">
        <v>304</v>
      </c>
      <c r="B305" s="22" t="s">
        <v>340</v>
      </c>
      <c r="C305" s="23" t="s">
        <v>353</v>
      </c>
      <c r="D305" s="24">
        <v>63</v>
      </c>
      <c r="E305" s="25">
        <v>0.39602466667923886</v>
      </c>
      <c r="F305" s="23" t="s">
        <v>31</v>
      </c>
      <c r="G305" s="26">
        <v>36</v>
      </c>
      <c r="H305" s="25">
        <v>0.22333060373706543</v>
      </c>
      <c r="I305" s="23" t="s">
        <v>32</v>
      </c>
      <c r="J305" s="27">
        <v>3</v>
      </c>
      <c r="K305" s="28">
        <v>1.838043831218562E-2</v>
      </c>
      <c r="L305" s="23" t="s">
        <v>34</v>
      </c>
      <c r="M305" s="26">
        <v>0</v>
      </c>
      <c r="N305" s="25">
        <v>0</v>
      </c>
      <c r="O305" s="23" t="s">
        <v>34</v>
      </c>
      <c r="P305" s="24">
        <v>2</v>
      </c>
      <c r="Q305" s="25">
        <v>1.1952929364163922E-2</v>
      </c>
      <c r="R305" s="29" t="s">
        <v>24</v>
      </c>
      <c r="S305" s="30">
        <v>0</v>
      </c>
      <c r="T305" t="s">
        <v>24</v>
      </c>
      <c r="U305" s="31">
        <v>169243</v>
      </c>
      <c r="V305" s="32">
        <f t="shared" si="14"/>
        <v>0</v>
      </c>
    </row>
    <row r="306" spans="1:22" x14ac:dyDescent="0.35">
      <c r="A306" s="22">
        <v>305</v>
      </c>
      <c r="B306" s="22" t="s">
        <v>340</v>
      </c>
      <c r="C306" s="23" t="s">
        <v>354</v>
      </c>
      <c r="D306" s="24">
        <v>31</v>
      </c>
      <c r="E306" s="25">
        <v>9.416825132594972E-2</v>
      </c>
      <c r="F306" s="23" t="s">
        <v>31</v>
      </c>
      <c r="G306" s="26">
        <v>29</v>
      </c>
      <c r="H306" s="25">
        <v>8.6849229737176264E-2</v>
      </c>
      <c r="I306" s="23" t="s">
        <v>32</v>
      </c>
      <c r="J306" s="27">
        <v>22</v>
      </c>
      <c r="K306" s="28">
        <v>6.500720989055149E-2</v>
      </c>
      <c r="L306" s="23" t="s">
        <v>34</v>
      </c>
      <c r="M306" s="26">
        <v>6</v>
      </c>
      <c r="N306" s="25">
        <v>1.7497404551658168E-2</v>
      </c>
      <c r="O306" s="23" t="s">
        <v>24</v>
      </c>
      <c r="P306" s="24">
        <v>9</v>
      </c>
      <c r="Q306" s="25">
        <v>2.5863927006250446E-2</v>
      </c>
      <c r="R306" s="29" t="s">
        <v>24</v>
      </c>
      <c r="S306" s="30">
        <v>8</v>
      </c>
      <c r="T306" t="s">
        <v>24</v>
      </c>
      <c r="U306" s="31">
        <v>352361</v>
      </c>
      <c r="V306" s="32">
        <f t="shared" si="14"/>
        <v>2.2703988239334092E-2</v>
      </c>
    </row>
    <row r="307" spans="1:22" x14ac:dyDescent="0.35">
      <c r="A307" s="22">
        <v>306</v>
      </c>
      <c r="B307" s="22" t="s">
        <v>340</v>
      </c>
      <c r="C307" s="23" t="s">
        <v>355</v>
      </c>
      <c r="D307" s="24">
        <v>106</v>
      </c>
      <c r="E307" s="25">
        <v>0.66410214642825816</v>
      </c>
      <c r="F307" s="23" t="s">
        <v>31</v>
      </c>
      <c r="G307" s="26">
        <v>62</v>
      </c>
      <c r="H307" s="25">
        <v>0.37392872436025015</v>
      </c>
      <c r="I307" s="23" t="s">
        <v>32</v>
      </c>
      <c r="J307" s="27">
        <v>15</v>
      </c>
      <c r="K307" s="28">
        <v>8.715660298424209E-2</v>
      </c>
      <c r="L307" s="23" t="s">
        <v>34</v>
      </c>
      <c r="M307" s="26">
        <v>1</v>
      </c>
      <c r="N307" s="25">
        <v>5.5926847683230333E-3</v>
      </c>
      <c r="O307" s="23" t="s">
        <v>34</v>
      </c>
      <c r="P307" s="24">
        <v>44</v>
      </c>
      <c r="Q307" s="25">
        <v>0.23671185711211534</v>
      </c>
      <c r="R307" s="33" t="str">
        <f t="shared" ref="R307:R311" si="18">IF(Q307&lt;1,"Endemis Rendah",IF(Q307&lt;5,"Endemis Sedang",IF(Q307&lt;50,"Endemis Tinggi I",IF(Q307&lt;100,"Endemis Tinggi II","Endemis Tinggi III"))))</f>
        <v>Endemis Rendah</v>
      </c>
      <c r="S307" s="34">
        <v>257</v>
      </c>
      <c r="T307" s="33" t="str">
        <f>IF(V307&lt;1,"Endemis Rendah",IF(V307&lt;5,"Endemis Sedang",IF(V307&lt;50,"Endemis Tinggi I",IF(V307&lt;100,"Endemis Tinggi II","Endemis Tinggi III"))))</f>
        <v>Endemis Sedang</v>
      </c>
      <c r="U307" s="31">
        <v>192752</v>
      </c>
      <c r="V307" s="32">
        <f t="shared" si="14"/>
        <v>1.3333194986303643</v>
      </c>
    </row>
    <row r="308" spans="1:22" x14ac:dyDescent="0.35">
      <c r="A308" s="22">
        <v>307</v>
      </c>
      <c r="B308" s="22" t="s">
        <v>340</v>
      </c>
      <c r="C308" s="23" t="s">
        <v>356</v>
      </c>
      <c r="D308" s="24">
        <v>207</v>
      </c>
      <c r="E308" s="25">
        <v>0.78645324782395598</v>
      </c>
      <c r="F308" s="23" t="s">
        <v>31</v>
      </c>
      <c r="G308" s="26">
        <v>109</v>
      </c>
      <c r="H308" s="25">
        <v>0.40516078192313837</v>
      </c>
      <c r="I308" s="23" t="s">
        <v>32</v>
      </c>
      <c r="J308" s="27">
        <v>25</v>
      </c>
      <c r="K308" s="28">
        <v>9.101201722675463E-2</v>
      </c>
      <c r="L308" s="23" t="s">
        <v>34</v>
      </c>
      <c r="M308" s="26">
        <v>2</v>
      </c>
      <c r="N308" s="25">
        <v>7.1323623810678567E-3</v>
      </c>
      <c r="O308" s="23" t="s">
        <v>34</v>
      </c>
      <c r="P308" s="24">
        <v>3</v>
      </c>
      <c r="Q308" s="25">
        <v>1.0458828820348699E-2</v>
      </c>
      <c r="R308" s="33" t="str">
        <f t="shared" si="18"/>
        <v>Endemis Rendah</v>
      </c>
      <c r="S308" s="34">
        <v>10</v>
      </c>
      <c r="T308" t="s">
        <v>24</v>
      </c>
      <c r="U308" s="31">
        <v>292650</v>
      </c>
      <c r="V308" s="32">
        <f t="shared" si="14"/>
        <v>3.4170510849137192E-2</v>
      </c>
    </row>
    <row r="309" spans="1:22" x14ac:dyDescent="0.35">
      <c r="A309" s="22">
        <v>308</v>
      </c>
      <c r="B309" s="22" t="s">
        <v>340</v>
      </c>
      <c r="C309" s="23" t="s">
        <v>357</v>
      </c>
      <c r="D309" s="24">
        <v>782</v>
      </c>
      <c r="E309" s="25">
        <v>11.057848668674614</v>
      </c>
      <c r="F309" s="23" t="s">
        <v>170</v>
      </c>
      <c r="G309" s="26">
        <v>571</v>
      </c>
      <c r="H309" s="25">
        <v>7.9525354800072421</v>
      </c>
      <c r="I309" s="23" t="s">
        <v>170</v>
      </c>
      <c r="J309" s="27">
        <v>175</v>
      </c>
      <c r="K309" s="28">
        <v>2.4038461538461542</v>
      </c>
      <c r="L309" s="23" t="s">
        <v>44</v>
      </c>
      <c r="M309" s="26">
        <v>127</v>
      </c>
      <c r="N309" s="25">
        <v>1.7204009753454348</v>
      </c>
      <c r="O309" s="23" t="s">
        <v>44</v>
      </c>
      <c r="P309" s="24">
        <v>47</v>
      </c>
      <c r="Q309" s="25">
        <v>0.62998458548354674</v>
      </c>
      <c r="R309" s="33" t="str">
        <f t="shared" si="18"/>
        <v>Endemis Rendah</v>
      </c>
      <c r="S309" s="34">
        <v>75</v>
      </c>
      <c r="T309" s="33" t="str">
        <f>IF(V309&lt;1,"Endemis Rendah",IF(V309&lt;5,"Endemis Sedang",IF(V309&lt;50,"Endemis Tinggi I",IF(V309&lt;100,"Endemis Tinggi II","Endemis Tinggi III"))))</f>
        <v>Endemis Rendah</v>
      </c>
      <c r="U309" s="31">
        <v>75568</v>
      </c>
      <c r="V309" s="32">
        <f t="shared" si="14"/>
        <v>0.99248359093796323</v>
      </c>
    </row>
    <row r="310" spans="1:22" x14ac:dyDescent="0.35">
      <c r="A310" s="22">
        <v>309</v>
      </c>
      <c r="B310" s="22" t="s">
        <v>340</v>
      </c>
      <c r="C310" s="23" t="s">
        <v>358</v>
      </c>
      <c r="D310" s="24">
        <v>9043</v>
      </c>
      <c r="E310" s="25">
        <v>27.24665103918721</v>
      </c>
      <c r="F310" s="23" t="s">
        <v>170</v>
      </c>
      <c r="G310" s="26">
        <v>8400</v>
      </c>
      <c r="H310" s="25">
        <v>24.820714659291369</v>
      </c>
      <c r="I310" s="23" t="s">
        <v>170</v>
      </c>
      <c r="J310" s="27">
        <v>4118</v>
      </c>
      <c r="K310" s="28">
        <v>11.94592712926433</v>
      </c>
      <c r="L310" s="23" t="s">
        <v>342</v>
      </c>
      <c r="M310" s="26">
        <v>8496</v>
      </c>
      <c r="N310" s="25">
        <v>24.210439327145842</v>
      </c>
      <c r="O310" s="23" t="s">
        <v>342</v>
      </c>
      <c r="P310" s="24">
        <v>4745</v>
      </c>
      <c r="Q310" s="25">
        <v>13.255115580696977</v>
      </c>
      <c r="R310" s="33" t="str">
        <f t="shared" si="18"/>
        <v>Endemis Tinggi I</v>
      </c>
      <c r="S310" s="34">
        <v>5054</v>
      </c>
      <c r="T310" s="33" t="str">
        <f>IF(V310&lt;1,"Endemis Rendah",IF(V310&lt;5,"Endemis Sedang",IF(V310&lt;50,"Endemis Tinggi I",IF(V310&lt;100,"Endemis Tinggi II","Endemis Tinggi III"))))</f>
        <v>Endemis Tinggi I</v>
      </c>
      <c r="U310" s="31">
        <v>364267</v>
      </c>
      <c r="V310" s="32">
        <f t="shared" si="14"/>
        <v>13.874438255455475</v>
      </c>
    </row>
    <row r="311" spans="1:22" x14ac:dyDescent="0.35">
      <c r="A311" s="22">
        <v>310</v>
      </c>
      <c r="B311" s="22" t="s">
        <v>340</v>
      </c>
      <c r="C311" s="23" t="s">
        <v>359</v>
      </c>
      <c r="D311" s="24">
        <v>55</v>
      </c>
      <c r="E311" s="25">
        <v>0.38514327329766673</v>
      </c>
      <c r="F311" s="23" t="s">
        <v>31</v>
      </c>
      <c r="G311" s="26">
        <v>11</v>
      </c>
      <c r="H311" s="25">
        <v>7.616990042516654E-2</v>
      </c>
      <c r="I311" s="23" t="s">
        <v>32</v>
      </c>
      <c r="J311" s="27">
        <v>11</v>
      </c>
      <c r="K311" s="28">
        <v>7.5432364598905538E-2</v>
      </c>
      <c r="L311" s="23" t="s">
        <v>34</v>
      </c>
      <c r="M311" s="26">
        <v>5</v>
      </c>
      <c r="N311" s="25">
        <v>3.3969929818124994E-2</v>
      </c>
      <c r="O311" s="23" t="s">
        <v>34</v>
      </c>
      <c r="P311" s="24">
        <v>0</v>
      </c>
      <c r="Q311" s="25">
        <v>0</v>
      </c>
      <c r="R311" s="33" t="str">
        <f t="shared" si="18"/>
        <v>Endemis Rendah</v>
      </c>
      <c r="S311" s="34">
        <v>6</v>
      </c>
      <c r="T311" t="s">
        <v>24</v>
      </c>
      <c r="U311" s="31">
        <v>149750</v>
      </c>
      <c r="V311" s="32">
        <f t="shared" si="14"/>
        <v>4.0066777963272127E-2</v>
      </c>
    </row>
    <row r="312" spans="1:22" x14ac:dyDescent="0.35">
      <c r="A312" s="22">
        <v>311</v>
      </c>
      <c r="B312" s="22" t="s">
        <v>340</v>
      </c>
      <c r="C312" s="23" t="s">
        <v>360</v>
      </c>
      <c r="D312" s="24">
        <v>4</v>
      </c>
      <c r="E312" s="25">
        <v>1.4279696413654246E-2</v>
      </c>
      <c r="F312" s="23" t="s">
        <v>31</v>
      </c>
      <c r="G312" s="26">
        <v>2</v>
      </c>
      <c r="H312" s="25">
        <v>7.0593301401629992E-3</v>
      </c>
      <c r="I312" s="23" t="s">
        <v>32</v>
      </c>
      <c r="J312" s="27">
        <v>1</v>
      </c>
      <c r="K312" s="28">
        <v>3.4818092873780933E-3</v>
      </c>
      <c r="L312" s="23" t="s">
        <v>34</v>
      </c>
      <c r="M312" s="26">
        <v>4</v>
      </c>
      <c r="N312" s="25">
        <v>1.3800908099752963E-2</v>
      </c>
      <c r="O312" s="23" t="s">
        <v>24</v>
      </c>
      <c r="P312" s="24">
        <v>0</v>
      </c>
      <c r="Q312" s="25">
        <v>0</v>
      </c>
      <c r="R312" s="29" t="s">
        <v>24</v>
      </c>
      <c r="S312" s="30">
        <v>3</v>
      </c>
      <c r="T312" t="s">
        <v>24</v>
      </c>
      <c r="U312" s="31">
        <v>294779</v>
      </c>
      <c r="V312" s="32">
        <f t="shared" si="14"/>
        <v>1.017711573755254E-2</v>
      </c>
    </row>
    <row r="313" spans="1:22" x14ac:dyDescent="0.35">
      <c r="A313" s="22">
        <v>312</v>
      </c>
      <c r="B313" s="22" t="s">
        <v>340</v>
      </c>
      <c r="C313" s="23" t="s">
        <v>361</v>
      </c>
      <c r="D313" s="24">
        <v>159</v>
      </c>
      <c r="E313" s="25">
        <v>1.7374770521898768</v>
      </c>
      <c r="F313" s="23" t="s">
        <v>43</v>
      </c>
      <c r="G313" s="26">
        <v>146</v>
      </c>
      <c r="H313" s="25">
        <v>1.546511874245281</v>
      </c>
      <c r="I313" s="23" t="s">
        <v>43</v>
      </c>
      <c r="J313" s="27">
        <v>24</v>
      </c>
      <c r="K313" s="28">
        <v>0.2464597089721603</v>
      </c>
      <c r="L313" s="23" t="s">
        <v>34</v>
      </c>
      <c r="M313" s="26">
        <v>6</v>
      </c>
      <c r="N313" s="25">
        <v>5.959238806563108E-2</v>
      </c>
      <c r="O313" s="23" t="s">
        <v>34</v>
      </c>
      <c r="P313" s="24">
        <v>0</v>
      </c>
      <c r="Q313" s="25">
        <v>0</v>
      </c>
      <c r="R313" s="33" t="str">
        <f t="shared" ref="R313:R314" si="19">IF(Q313&lt;1,"Endemis Rendah",IF(Q313&lt;5,"Endemis Sedang",IF(Q313&lt;50,"Endemis Tinggi I",IF(Q313&lt;100,"Endemis Tinggi II","Endemis Tinggi III"))))</f>
        <v>Endemis Rendah</v>
      </c>
      <c r="S313" s="34">
        <v>2</v>
      </c>
      <c r="T313" s="33" t="str">
        <f>IF(V313&lt;1,"Endemis Rendah",IF(V313&lt;5,"Endemis Sedang",IF(V313&lt;50,"Endemis Tinggi I",IF(V313&lt;100,"Endemis Tinggi II","Endemis Tinggi III"))))</f>
        <v>Endemis Rendah</v>
      </c>
      <c r="U313" s="31">
        <v>105118</v>
      </c>
      <c r="V313" s="32">
        <f t="shared" si="14"/>
        <v>1.90262371810727E-2</v>
      </c>
    </row>
    <row r="314" spans="1:22" x14ac:dyDescent="0.35">
      <c r="A314" s="22">
        <v>313</v>
      </c>
      <c r="B314" s="22" t="s">
        <v>340</v>
      </c>
      <c r="C314" s="23" t="s">
        <v>362</v>
      </c>
      <c r="D314" s="24">
        <v>908</v>
      </c>
      <c r="E314" s="25">
        <v>4.8735454506419345</v>
      </c>
      <c r="F314" s="23" t="s">
        <v>43</v>
      </c>
      <c r="G314" s="26">
        <v>329</v>
      </c>
      <c r="H314" s="25">
        <v>1.7387168375436</v>
      </c>
      <c r="I314" s="23" t="s">
        <v>43</v>
      </c>
      <c r="J314" s="27">
        <v>629</v>
      </c>
      <c r="K314" s="28">
        <v>3.2778854772476187</v>
      </c>
      <c r="L314" s="23" t="s">
        <v>44</v>
      </c>
      <c r="M314" s="26">
        <v>65</v>
      </c>
      <c r="N314" s="25">
        <v>0.33371667967306035</v>
      </c>
      <c r="O314" s="23" t="s">
        <v>34</v>
      </c>
      <c r="P314" s="24">
        <v>40</v>
      </c>
      <c r="Q314" s="25">
        <v>0.20230526853495581</v>
      </c>
      <c r="R314" s="33" t="str">
        <f t="shared" si="19"/>
        <v>Endemis Rendah</v>
      </c>
      <c r="S314" s="34">
        <v>255</v>
      </c>
      <c r="T314" s="33" t="str">
        <f>IF(V314&lt;1,"Endemis Rendah",IF(V314&lt;5,"Endemis Sedang",IF(V314&lt;50,"Endemis Tinggi I",IF(V314&lt;100,"Endemis Tinggi II","Endemis Tinggi III"))))</f>
        <v>Endemis Sedang</v>
      </c>
      <c r="U314" s="31">
        <v>200436</v>
      </c>
      <c r="V314" s="32">
        <f t="shared" si="14"/>
        <v>1.272226546129438</v>
      </c>
    </row>
    <row r="315" spans="1:22" x14ac:dyDescent="0.35">
      <c r="A315" s="22">
        <v>314</v>
      </c>
      <c r="B315" s="22" t="s">
        <v>340</v>
      </c>
      <c r="C315" s="23" t="s">
        <v>363</v>
      </c>
      <c r="D315" s="24">
        <v>122</v>
      </c>
      <c r="E315" s="25">
        <v>0.29560851740213423</v>
      </c>
      <c r="F315" s="23" t="s">
        <v>31</v>
      </c>
      <c r="G315" s="26">
        <v>50</v>
      </c>
      <c r="H315" s="25">
        <v>0.11798017932987259</v>
      </c>
      <c r="I315" s="23" t="s">
        <v>32</v>
      </c>
      <c r="J315" s="27">
        <v>40</v>
      </c>
      <c r="K315" s="28">
        <v>9.1959942249156268E-2</v>
      </c>
      <c r="L315" s="23" t="s">
        <v>34</v>
      </c>
      <c r="M315" s="26">
        <v>29</v>
      </c>
      <c r="N315" s="25">
        <v>6.4994296190213657E-2</v>
      </c>
      <c r="O315" s="23" t="s">
        <v>24</v>
      </c>
      <c r="P315" s="24">
        <v>16</v>
      </c>
      <c r="Q315" s="25">
        <v>3.4915362977931311E-2</v>
      </c>
      <c r="R315" s="29" t="s">
        <v>24</v>
      </c>
      <c r="S315" s="30">
        <v>32</v>
      </c>
      <c r="T315" t="s">
        <v>24</v>
      </c>
      <c r="U315" s="31">
        <v>469725</v>
      </c>
      <c r="V315" s="32">
        <f t="shared" si="14"/>
        <v>6.812496673585608E-2</v>
      </c>
    </row>
    <row r="316" spans="1:22" x14ac:dyDescent="0.35">
      <c r="A316" s="22">
        <v>315</v>
      </c>
      <c r="B316" s="22" t="s">
        <v>364</v>
      </c>
      <c r="C316" s="23" t="s">
        <v>365</v>
      </c>
      <c r="D316" s="24">
        <v>6</v>
      </c>
      <c r="E316" s="25">
        <v>1.1327508476752178E-2</v>
      </c>
      <c r="F316" s="23" t="s">
        <v>31</v>
      </c>
      <c r="G316" s="26">
        <v>2</v>
      </c>
      <c r="H316" s="25">
        <v>3.7550998950449579E-3</v>
      </c>
      <c r="I316" s="23" t="s">
        <v>32</v>
      </c>
      <c r="J316" s="27">
        <v>2</v>
      </c>
      <c r="K316" s="28">
        <v>3.7332586681599702E-3</v>
      </c>
      <c r="L316" s="23" t="s">
        <v>34</v>
      </c>
      <c r="M316" s="26">
        <v>1</v>
      </c>
      <c r="N316" s="25">
        <v>1.8573378776200072E-3</v>
      </c>
      <c r="O316" s="23" t="s">
        <v>34</v>
      </c>
      <c r="P316" s="24">
        <v>2</v>
      </c>
      <c r="Q316" s="25">
        <v>3.6862350454051999E-3</v>
      </c>
      <c r="R316" s="29" t="s">
        <v>24</v>
      </c>
      <c r="S316" s="30">
        <v>1</v>
      </c>
      <c r="T316" t="s">
        <v>24</v>
      </c>
      <c r="U316" s="31">
        <v>545040</v>
      </c>
      <c r="V316" s="32">
        <f t="shared" si="14"/>
        <v>1.8347277264054013E-3</v>
      </c>
    </row>
    <row r="317" spans="1:22" x14ac:dyDescent="0.35">
      <c r="A317" s="22">
        <v>316</v>
      </c>
      <c r="B317" s="22" t="s">
        <v>364</v>
      </c>
      <c r="C317" s="23" t="s">
        <v>366</v>
      </c>
      <c r="D317" s="24">
        <v>0</v>
      </c>
      <c r="E317" s="25">
        <v>0</v>
      </c>
      <c r="F317" s="23" t="s">
        <v>31</v>
      </c>
      <c r="G317" s="26">
        <v>3</v>
      </c>
      <c r="H317" s="25">
        <v>1.1936972783702053E-2</v>
      </c>
      <c r="I317" s="23" t="s">
        <v>32</v>
      </c>
      <c r="J317" s="27">
        <v>0</v>
      </c>
      <c r="K317" s="28">
        <v>0</v>
      </c>
      <c r="L317" s="23" t="s">
        <v>34</v>
      </c>
      <c r="M317" s="26">
        <v>2</v>
      </c>
      <c r="N317" s="25">
        <v>7.710605552407059E-3</v>
      </c>
      <c r="O317" s="23" t="s">
        <v>34</v>
      </c>
      <c r="P317" s="24">
        <v>0</v>
      </c>
      <c r="Q317" s="25">
        <v>0</v>
      </c>
      <c r="R317" s="33" t="str">
        <f t="shared" ref="R317:R318" si="20">IF(Q317&lt;1,"Endemis Rendah",IF(Q317&lt;5,"Endemis Sedang",IF(Q317&lt;50,"Endemis Tinggi I",IF(Q317&lt;100,"Endemis Tinggi II","Endemis Tinggi III"))))</f>
        <v>Endemis Rendah</v>
      </c>
      <c r="S317" s="34">
        <v>0</v>
      </c>
      <c r="T317" s="33" t="str">
        <f>IF(V317&lt;1,"Endemis Rendah",IF(V317&lt;5,"Endemis Sedang",IF(V317&lt;50,"Endemis Tinggi I",IF(V317&lt;100,"Endemis Tinggi II","Endemis Tinggi III"))))</f>
        <v>Endemis Rendah</v>
      </c>
      <c r="U317" s="31">
        <v>265967</v>
      </c>
      <c r="V317" s="32">
        <f t="shared" si="14"/>
        <v>0</v>
      </c>
    </row>
    <row r="318" spans="1:22" x14ac:dyDescent="0.35">
      <c r="A318" s="22">
        <v>317</v>
      </c>
      <c r="B318" s="22" t="s">
        <v>364</v>
      </c>
      <c r="C318" s="23" t="s">
        <v>367</v>
      </c>
      <c r="D318" s="24">
        <v>10</v>
      </c>
      <c r="E318" s="25">
        <v>2.7189428750101961E-2</v>
      </c>
      <c r="F318" s="23" t="s">
        <v>31</v>
      </c>
      <c r="G318" s="26">
        <v>10</v>
      </c>
      <c r="H318" s="25">
        <v>2.6837784379872734E-2</v>
      </c>
      <c r="I318" s="23" t="s">
        <v>32</v>
      </c>
      <c r="J318" s="27">
        <v>0</v>
      </c>
      <c r="K318" s="28">
        <v>0</v>
      </c>
      <c r="L318" s="23" t="s">
        <v>34</v>
      </c>
      <c r="M318" s="26">
        <v>4</v>
      </c>
      <c r="N318" s="25">
        <v>1.0473260456895988E-2</v>
      </c>
      <c r="O318" s="23" t="s">
        <v>34</v>
      </c>
      <c r="P318" s="24">
        <v>2</v>
      </c>
      <c r="Q318" s="25">
        <v>5.2163616399197726E-3</v>
      </c>
      <c r="R318" s="33" t="str">
        <f t="shared" si="20"/>
        <v>Endemis Rendah</v>
      </c>
      <c r="S318" s="34">
        <v>1</v>
      </c>
      <c r="T318" s="33" t="str">
        <f>IF(V318&lt;1,"Endemis Rendah",IF(V318&lt;5,"Endemis Sedang",IF(V318&lt;50,"Endemis Tinggi I",IF(V318&lt;100,"Endemis Tinggi II","Endemis Tinggi III"))))</f>
        <v>Endemis Rendah</v>
      </c>
      <c r="U318" s="31">
        <v>387301</v>
      </c>
      <c r="V318" s="32">
        <f t="shared" si="14"/>
        <v>2.5819711283988421E-3</v>
      </c>
    </row>
    <row r="319" spans="1:22" x14ac:dyDescent="0.35">
      <c r="A319" s="22">
        <v>318</v>
      </c>
      <c r="B319" s="22" t="s">
        <v>364</v>
      </c>
      <c r="C319" s="23" t="s">
        <v>368</v>
      </c>
      <c r="D319" s="24">
        <v>4</v>
      </c>
      <c r="E319" s="25">
        <v>1.5490906837686278E-2</v>
      </c>
      <c r="F319" s="23" t="s">
        <v>24</v>
      </c>
      <c r="G319" s="26">
        <v>1</v>
      </c>
      <c r="H319" s="25">
        <v>3.8270333985204689E-3</v>
      </c>
      <c r="I319" s="23" t="s">
        <v>24</v>
      </c>
      <c r="J319" s="27">
        <v>0</v>
      </c>
      <c r="K319" s="28">
        <v>0</v>
      </c>
      <c r="L319" s="23" t="s">
        <v>24</v>
      </c>
      <c r="M319" s="26">
        <v>0</v>
      </c>
      <c r="N319" s="25">
        <v>0</v>
      </c>
      <c r="O319" s="23" t="s">
        <v>24</v>
      </c>
      <c r="P319" s="24">
        <v>0</v>
      </c>
      <c r="Q319" s="25">
        <v>0</v>
      </c>
      <c r="R319" s="29" t="s">
        <v>24</v>
      </c>
      <c r="S319" s="30">
        <v>0</v>
      </c>
      <c r="T319" t="s">
        <v>24</v>
      </c>
      <c r="U319" s="31">
        <v>269688</v>
      </c>
      <c r="V319" s="32">
        <f t="shared" si="14"/>
        <v>0</v>
      </c>
    </row>
    <row r="320" spans="1:22" x14ac:dyDescent="0.35">
      <c r="A320" s="22">
        <v>319</v>
      </c>
      <c r="B320" s="22" t="s">
        <v>364</v>
      </c>
      <c r="C320" s="23" t="s">
        <v>369</v>
      </c>
      <c r="D320" s="24">
        <v>28</v>
      </c>
      <c r="E320" s="25">
        <v>6.1175308771446855E-2</v>
      </c>
      <c r="F320" s="23" t="s">
        <v>31</v>
      </c>
      <c r="G320" s="26">
        <v>1</v>
      </c>
      <c r="H320" s="25">
        <v>2.155195637884029E-3</v>
      </c>
      <c r="I320" s="23" t="s">
        <v>32</v>
      </c>
      <c r="J320" s="27">
        <v>2</v>
      </c>
      <c r="K320" s="28">
        <v>4.2532920480451873E-3</v>
      </c>
      <c r="L320" s="23" t="s">
        <v>34</v>
      </c>
      <c r="M320" s="26">
        <v>0</v>
      </c>
      <c r="N320" s="25">
        <v>0</v>
      </c>
      <c r="O320" s="23" t="s">
        <v>34</v>
      </c>
      <c r="P320" s="24">
        <v>0</v>
      </c>
      <c r="Q320" s="25">
        <v>0</v>
      </c>
      <c r="R320" s="29" t="s">
        <v>24</v>
      </c>
      <c r="S320" s="30">
        <v>4</v>
      </c>
      <c r="T320" t="s">
        <v>24</v>
      </c>
      <c r="U320" s="31">
        <v>483921</v>
      </c>
      <c r="V320" s="32">
        <f t="shared" si="14"/>
        <v>8.2658119817077581E-3</v>
      </c>
    </row>
    <row r="321" spans="1:22" x14ac:dyDescent="0.35">
      <c r="A321" s="22">
        <v>320</v>
      </c>
      <c r="B321" s="22" t="s">
        <v>364</v>
      </c>
      <c r="C321" s="23" t="s">
        <v>370</v>
      </c>
      <c r="D321" s="24">
        <v>4</v>
      </c>
      <c r="E321" s="25">
        <v>8.0793880671477941E-3</v>
      </c>
      <c r="F321" s="23" t="s">
        <v>31</v>
      </c>
      <c r="G321" s="26">
        <v>37</v>
      </c>
      <c r="H321" s="25">
        <v>7.3411533150267452E-2</v>
      </c>
      <c r="I321" s="23" t="s">
        <v>32</v>
      </c>
      <c r="J321" s="27">
        <v>1</v>
      </c>
      <c r="K321" s="28">
        <v>1.9501426529350621E-3</v>
      </c>
      <c r="L321" s="23" t="s">
        <v>34</v>
      </c>
      <c r="M321" s="26">
        <v>2</v>
      </c>
      <c r="N321" s="25">
        <v>3.8357383412733117E-3</v>
      </c>
      <c r="O321" s="23" t="s">
        <v>34</v>
      </c>
      <c r="P321" s="24">
        <v>1</v>
      </c>
      <c r="Q321" s="25">
        <v>1.9015781196815237E-3</v>
      </c>
      <c r="R321" s="33" t="str">
        <f t="shared" ref="R321:R326" si="21">IF(Q321&lt;1,"Endemis Rendah",IF(Q321&lt;5,"Endemis Sedang",IF(Q321&lt;50,"Endemis Tinggi I",IF(Q321&lt;100,"Endemis Tinggi II","Endemis Tinggi III"))))</f>
        <v>Endemis Rendah</v>
      </c>
      <c r="S321" s="34">
        <v>4</v>
      </c>
      <c r="T321" t="s">
        <v>24</v>
      </c>
      <c r="U321" s="31">
        <v>533904</v>
      </c>
      <c r="V321" s="32">
        <f t="shared" si="14"/>
        <v>7.4919835775719978E-3</v>
      </c>
    </row>
    <row r="322" spans="1:22" x14ac:dyDescent="0.35">
      <c r="A322" s="22">
        <v>321</v>
      </c>
      <c r="B322" s="22" t="s">
        <v>364</v>
      </c>
      <c r="C322" s="23" t="s">
        <v>371</v>
      </c>
      <c r="D322" s="24">
        <v>38</v>
      </c>
      <c r="E322" s="25">
        <v>9.3159859867958161E-2</v>
      </c>
      <c r="F322" s="23" t="s">
        <v>31</v>
      </c>
      <c r="G322" s="26">
        <v>12</v>
      </c>
      <c r="H322" s="25">
        <v>2.9029753077758614E-2</v>
      </c>
      <c r="I322" s="23" t="s">
        <v>32</v>
      </c>
      <c r="J322" s="27">
        <v>6</v>
      </c>
      <c r="K322" s="28">
        <v>1.4327160714925319E-2</v>
      </c>
      <c r="L322" s="23" t="s">
        <v>34</v>
      </c>
      <c r="M322" s="26">
        <v>29</v>
      </c>
      <c r="N322" s="25">
        <v>6.8398323533504571E-2</v>
      </c>
      <c r="O322" s="23" t="s">
        <v>34</v>
      </c>
      <c r="P322" s="24">
        <v>7</v>
      </c>
      <c r="Q322" s="25">
        <v>1.6437211027959697E-2</v>
      </c>
      <c r="R322" s="33" t="str">
        <f t="shared" si="21"/>
        <v>Endemis Rendah</v>
      </c>
      <c r="S322" s="34">
        <v>27</v>
      </c>
      <c r="T322" s="33" t="str">
        <f>IF(V322&lt;1,"Endemis Rendah",IF(V322&lt;5,"Endemis Sedang",IF(V322&lt;50,"Endemis Tinggi I",IF(V322&lt;100,"Endemis Tinggi II","Endemis Tinggi III"))))</f>
        <v>Endemis Rendah</v>
      </c>
      <c r="U322" s="31">
        <v>430333</v>
      </c>
      <c r="V322" s="32">
        <f t="shared" si="14"/>
        <v>6.2742109017900102E-2</v>
      </c>
    </row>
    <row r="323" spans="1:22" x14ac:dyDescent="0.35">
      <c r="A323" s="22">
        <v>322</v>
      </c>
      <c r="B323" s="22" t="s">
        <v>364</v>
      </c>
      <c r="C323" s="23" t="s">
        <v>372</v>
      </c>
      <c r="D323" s="24">
        <v>37</v>
      </c>
      <c r="E323" s="25">
        <v>0.14526209994032477</v>
      </c>
      <c r="F323" s="23" t="s">
        <v>31</v>
      </c>
      <c r="G323" s="26">
        <v>13</v>
      </c>
      <c r="H323" s="25">
        <v>5.0196151113582305E-2</v>
      </c>
      <c r="I323" s="23" t="s">
        <v>32</v>
      </c>
      <c r="J323" s="27">
        <v>2</v>
      </c>
      <c r="K323" s="28">
        <v>7.5985821045792858E-3</v>
      </c>
      <c r="L323" s="23" t="s">
        <v>34</v>
      </c>
      <c r="M323" s="26">
        <v>0</v>
      </c>
      <c r="N323" s="25">
        <v>0</v>
      </c>
      <c r="O323" s="23" t="s">
        <v>34</v>
      </c>
      <c r="P323" s="24">
        <v>1</v>
      </c>
      <c r="Q323" s="25">
        <v>3.702908264150664E-3</v>
      </c>
      <c r="R323" s="33" t="str">
        <f t="shared" si="21"/>
        <v>Endemis Rendah</v>
      </c>
      <c r="S323" s="34">
        <v>8</v>
      </c>
      <c r="T323" s="33" t="str">
        <f>IF(V323&lt;1,"Endemis Rendah",IF(V323&lt;5,"Endemis Sedang",IF(V323&lt;50,"Endemis Tinggi I",IF(V323&lt;100,"Endemis Tinggi II","Endemis Tinggi III"))))</f>
        <v>Endemis Rendah</v>
      </c>
      <c r="U323" s="31">
        <v>273884</v>
      </c>
      <c r="V323" s="32">
        <f t="shared" ref="V323:V386" si="22">(S323/U323)*1000</f>
        <v>2.9209446334944718E-2</v>
      </c>
    </row>
    <row r="324" spans="1:22" x14ac:dyDescent="0.35">
      <c r="A324" s="22">
        <v>323</v>
      </c>
      <c r="B324" s="22" t="s">
        <v>364</v>
      </c>
      <c r="C324" s="23" t="s">
        <v>373</v>
      </c>
      <c r="D324" s="24">
        <v>9</v>
      </c>
      <c r="E324" s="25">
        <v>4.552743533839531E-2</v>
      </c>
      <c r="F324" s="23" t="s">
        <v>31</v>
      </c>
      <c r="G324" s="26">
        <v>1</v>
      </c>
      <c r="H324" s="25">
        <v>5.010622519741853E-3</v>
      </c>
      <c r="I324" s="23" t="s">
        <v>32</v>
      </c>
      <c r="J324" s="27">
        <v>0</v>
      </c>
      <c r="K324" s="28">
        <v>0</v>
      </c>
      <c r="L324" s="23" t="s">
        <v>34</v>
      </c>
      <c r="M324" s="26">
        <v>11</v>
      </c>
      <c r="N324" s="25">
        <v>5.405007001940889E-2</v>
      </c>
      <c r="O324" s="23" t="s">
        <v>34</v>
      </c>
      <c r="P324" s="24">
        <v>0</v>
      </c>
      <c r="Q324" s="25">
        <v>0</v>
      </c>
      <c r="R324" s="33" t="str">
        <f t="shared" si="21"/>
        <v>Endemis Rendah</v>
      </c>
      <c r="S324" s="34">
        <v>0</v>
      </c>
      <c r="T324" t="s">
        <v>24</v>
      </c>
      <c r="U324" s="31">
        <v>204126</v>
      </c>
      <c r="V324" s="32">
        <f t="shared" si="22"/>
        <v>0</v>
      </c>
    </row>
    <row r="325" spans="1:22" x14ac:dyDescent="0.35">
      <c r="A325" s="22">
        <v>324</v>
      </c>
      <c r="B325" s="22" t="s">
        <v>364</v>
      </c>
      <c r="C325" s="23" t="s">
        <v>374</v>
      </c>
      <c r="D325" s="24">
        <v>7</v>
      </c>
      <c r="E325" s="25">
        <v>3.4601049894713944E-2</v>
      </c>
      <c r="F325" s="23" t="s">
        <v>31</v>
      </c>
      <c r="G325" s="26">
        <v>3</v>
      </c>
      <c r="H325" s="25">
        <v>1.4612904168574463E-2</v>
      </c>
      <c r="I325" s="23" t="s">
        <v>32</v>
      </c>
      <c r="J325" s="27">
        <v>2</v>
      </c>
      <c r="K325" s="28">
        <v>9.5961461876910223E-3</v>
      </c>
      <c r="L325" s="23" t="s">
        <v>34</v>
      </c>
      <c r="M325" s="26">
        <v>2</v>
      </c>
      <c r="N325" s="25">
        <v>9.4699660028220514E-3</v>
      </c>
      <c r="O325" s="23" t="s">
        <v>34</v>
      </c>
      <c r="P325" s="24">
        <v>1</v>
      </c>
      <c r="Q325" s="25">
        <v>4.6982766721166674E-3</v>
      </c>
      <c r="R325" s="33" t="str">
        <f t="shared" si="21"/>
        <v>Endemis Rendah</v>
      </c>
      <c r="S325" s="34">
        <v>0</v>
      </c>
      <c r="T325" s="33" t="str">
        <f>IF(V325&lt;1,"Endemis Rendah",IF(V325&lt;5,"Endemis Sedang",IF(V325&lt;50,"Endemis Tinggi I",IF(V325&lt;100,"Endemis Tinggi II","Endemis Tinggi III"))))</f>
        <v>Endemis Rendah</v>
      </c>
      <c r="U325" s="31">
        <v>215471</v>
      </c>
      <c r="V325" s="32">
        <f t="shared" si="22"/>
        <v>0</v>
      </c>
    </row>
    <row r="326" spans="1:22" x14ac:dyDescent="0.35">
      <c r="A326" s="22">
        <v>325</v>
      </c>
      <c r="B326" s="22" t="s">
        <v>364</v>
      </c>
      <c r="C326" s="23" t="s">
        <v>375</v>
      </c>
      <c r="D326" s="24">
        <v>4</v>
      </c>
      <c r="E326" s="25">
        <v>3.6663275313700144E-2</v>
      </c>
      <c r="F326" s="23" t="s">
        <v>31</v>
      </c>
      <c r="G326" s="26">
        <v>7</v>
      </c>
      <c r="H326" s="25">
        <v>6.3120497028828021E-2</v>
      </c>
      <c r="I326" s="23" t="s">
        <v>32</v>
      </c>
      <c r="J326" s="27">
        <v>3</v>
      </c>
      <c r="K326" s="28">
        <v>2.6615800913809166E-2</v>
      </c>
      <c r="L326" s="23" t="s">
        <v>34</v>
      </c>
      <c r="M326" s="26">
        <v>3</v>
      </c>
      <c r="N326" s="25">
        <v>2.6228590912667535E-2</v>
      </c>
      <c r="O326" s="23" t="s">
        <v>34</v>
      </c>
      <c r="P326" s="24">
        <v>0</v>
      </c>
      <c r="Q326" s="25">
        <v>0</v>
      </c>
      <c r="R326" s="33" t="str">
        <f t="shared" si="21"/>
        <v>Endemis Rendah</v>
      </c>
      <c r="S326" s="34">
        <v>0</v>
      </c>
      <c r="T326" s="33" t="str">
        <f>IF(V326&lt;1,"Endemis Rendah",IF(V326&lt;5,"Endemis Sedang",IF(V326&lt;50,"Endemis Tinggi I",IF(V326&lt;100,"Endemis Tinggi II","Endemis Tinggi III"))))</f>
        <v>Endemis Rendah</v>
      </c>
      <c r="U326" s="31">
        <v>116842</v>
      </c>
      <c r="V326" s="32">
        <f t="shared" si="22"/>
        <v>0</v>
      </c>
    </row>
    <row r="327" spans="1:22" x14ac:dyDescent="0.35">
      <c r="A327" s="22">
        <v>326</v>
      </c>
      <c r="B327" s="22" t="s">
        <v>364</v>
      </c>
      <c r="C327" s="23" t="s">
        <v>376</v>
      </c>
      <c r="D327" s="24">
        <v>1</v>
      </c>
      <c r="E327" s="25">
        <v>1.776460828150509E-3</v>
      </c>
      <c r="F327" s="23" t="s">
        <v>31</v>
      </c>
      <c r="G327" s="26">
        <v>1</v>
      </c>
      <c r="H327" s="25">
        <v>1.7515772953544668E-3</v>
      </c>
      <c r="I327" s="23" t="s">
        <v>24</v>
      </c>
      <c r="J327" s="27">
        <v>0</v>
      </c>
      <c r="K327" s="28">
        <v>0</v>
      </c>
      <c r="L327" s="23" t="s">
        <v>24</v>
      </c>
      <c r="M327" s="26">
        <v>0</v>
      </c>
      <c r="N327" s="25">
        <v>0</v>
      </c>
      <c r="O327" s="23" t="s">
        <v>24</v>
      </c>
      <c r="P327" s="24">
        <v>3</v>
      </c>
      <c r="Q327" s="25">
        <v>5.1035857793685843E-3</v>
      </c>
      <c r="R327" s="29" t="s">
        <v>24</v>
      </c>
      <c r="S327" s="30">
        <v>0</v>
      </c>
      <c r="T327" t="s">
        <v>24</v>
      </c>
      <c r="U327" s="31">
        <v>594258</v>
      </c>
      <c r="V327" s="32">
        <f t="shared" si="22"/>
        <v>0</v>
      </c>
    </row>
    <row r="328" spans="1:22" x14ac:dyDescent="0.35">
      <c r="A328" s="22">
        <v>327</v>
      </c>
      <c r="B328" s="22" t="s">
        <v>364</v>
      </c>
      <c r="C328" s="23" t="s">
        <v>377</v>
      </c>
      <c r="D328" s="24">
        <v>4</v>
      </c>
      <c r="E328" s="25">
        <v>6.3793716637879751E-3</v>
      </c>
      <c r="F328" s="23" t="s">
        <v>24</v>
      </c>
      <c r="G328" s="26">
        <v>1</v>
      </c>
      <c r="H328" s="25">
        <v>1.5680789308210618E-3</v>
      </c>
      <c r="I328" s="23" t="s">
        <v>24</v>
      </c>
      <c r="J328" s="27">
        <v>0</v>
      </c>
      <c r="K328" s="28">
        <v>0</v>
      </c>
      <c r="L328" s="23" t="s">
        <v>24</v>
      </c>
      <c r="M328" s="26">
        <v>0</v>
      </c>
      <c r="N328" s="25">
        <v>0</v>
      </c>
      <c r="O328" s="23" t="s">
        <v>24</v>
      </c>
      <c r="P328" s="24">
        <v>0</v>
      </c>
      <c r="Q328" s="25">
        <v>0</v>
      </c>
      <c r="R328" s="29" t="s">
        <v>24</v>
      </c>
      <c r="S328" s="30">
        <v>2</v>
      </c>
      <c r="T328" t="s">
        <v>24</v>
      </c>
      <c r="U328" s="31">
        <v>666713</v>
      </c>
      <c r="V328" s="32">
        <f t="shared" si="22"/>
        <v>2.9997915144897428E-3</v>
      </c>
    </row>
    <row r="329" spans="1:22" x14ac:dyDescent="0.35">
      <c r="A329" s="22">
        <v>328</v>
      </c>
      <c r="B329" s="22" t="s">
        <v>364</v>
      </c>
      <c r="C329" s="23" t="s">
        <v>378</v>
      </c>
      <c r="D329" s="24">
        <v>0</v>
      </c>
      <c r="E329" s="25">
        <v>0</v>
      </c>
      <c r="F329" s="23" t="s">
        <v>31</v>
      </c>
      <c r="G329" s="26">
        <v>7</v>
      </c>
      <c r="H329" s="25">
        <v>3.1954569731718563E-2</v>
      </c>
      <c r="I329" s="23" t="s">
        <v>32</v>
      </c>
      <c r="J329" s="27">
        <v>4</v>
      </c>
      <c r="K329" s="28">
        <v>1.794446189044906E-2</v>
      </c>
      <c r="L329" s="23" t="s">
        <v>34</v>
      </c>
      <c r="M329" s="26">
        <v>10</v>
      </c>
      <c r="N329" s="25">
        <v>4.41549839938183E-2</v>
      </c>
      <c r="O329" s="23" t="s">
        <v>24</v>
      </c>
      <c r="P329" s="24">
        <v>0</v>
      </c>
      <c r="Q329" s="25">
        <v>0</v>
      </c>
      <c r="R329" s="29" t="s">
        <v>24</v>
      </c>
      <c r="S329" s="30">
        <v>2</v>
      </c>
      <c r="T329" t="s">
        <v>24</v>
      </c>
      <c r="U329" s="31">
        <v>232763</v>
      </c>
      <c r="V329" s="32">
        <f t="shared" si="22"/>
        <v>8.5924309275958802E-3</v>
      </c>
    </row>
    <row r="330" spans="1:22" x14ac:dyDescent="0.35">
      <c r="A330" s="22">
        <v>329</v>
      </c>
      <c r="B330" s="22" t="s">
        <v>379</v>
      </c>
      <c r="C330" s="23" t="s">
        <v>380</v>
      </c>
      <c r="D330" s="24">
        <v>2</v>
      </c>
      <c r="E330" s="25">
        <v>6.7716498109016794E-3</v>
      </c>
      <c r="F330" s="23" t="s">
        <v>24</v>
      </c>
      <c r="G330" s="26">
        <v>3</v>
      </c>
      <c r="H330" s="25">
        <v>9.8657598937128797E-3</v>
      </c>
      <c r="I330" s="23" t="s">
        <v>24</v>
      </c>
      <c r="J330" s="27">
        <v>1</v>
      </c>
      <c r="K330" s="28">
        <v>3.1957968879329905E-3</v>
      </c>
      <c r="L330" s="23" t="s">
        <v>24</v>
      </c>
      <c r="M330" s="26">
        <v>0</v>
      </c>
      <c r="N330" s="25">
        <v>0</v>
      </c>
      <c r="O330" s="23" t="s">
        <v>24</v>
      </c>
      <c r="P330" s="24">
        <v>0</v>
      </c>
      <c r="Q330" s="25">
        <v>0</v>
      </c>
      <c r="R330" s="29" t="s">
        <v>24</v>
      </c>
      <c r="S330" s="30">
        <v>0</v>
      </c>
      <c r="T330" t="s">
        <v>24</v>
      </c>
      <c r="U330" s="31">
        <v>317875</v>
      </c>
      <c r="V330" s="32">
        <f t="shared" si="22"/>
        <v>0</v>
      </c>
    </row>
    <row r="331" spans="1:22" x14ac:dyDescent="0.35">
      <c r="A331" s="22">
        <v>330</v>
      </c>
      <c r="B331" s="22" t="s">
        <v>379</v>
      </c>
      <c r="C331" s="23" t="s">
        <v>381</v>
      </c>
      <c r="D331" s="24">
        <v>14</v>
      </c>
      <c r="E331" s="25">
        <v>3.1383520065277726E-2</v>
      </c>
      <c r="F331" s="23" t="s">
        <v>31</v>
      </c>
      <c r="G331" s="26">
        <v>16</v>
      </c>
      <c r="H331" s="25">
        <v>3.5056276278513349E-2</v>
      </c>
      <c r="I331" s="23" t="s">
        <v>24</v>
      </c>
      <c r="J331" s="27">
        <v>0</v>
      </c>
      <c r="K331" s="28">
        <v>0</v>
      </c>
      <c r="L331" s="23" t="s">
        <v>24</v>
      </c>
      <c r="M331" s="26">
        <v>2</v>
      </c>
      <c r="N331" s="25">
        <v>4.2014247031168265E-3</v>
      </c>
      <c r="O331" s="23" t="s">
        <v>24</v>
      </c>
      <c r="P331" s="24">
        <v>0</v>
      </c>
      <c r="Q331" s="25">
        <v>0</v>
      </c>
      <c r="R331" s="29" t="s">
        <v>24</v>
      </c>
      <c r="S331" s="30">
        <v>1</v>
      </c>
      <c r="T331" t="s">
        <v>24</v>
      </c>
      <c r="U331" s="31">
        <v>463963</v>
      </c>
      <c r="V331" s="32">
        <f t="shared" si="22"/>
        <v>2.155344283919192E-3</v>
      </c>
    </row>
    <row r="332" spans="1:22" x14ac:dyDescent="0.35">
      <c r="A332" s="22">
        <v>331</v>
      </c>
      <c r="B332" s="22" t="s">
        <v>379</v>
      </c>
      <c r="C332" s="23" t="s">
        <v>382</v>
      </c>
      <c r="D332" s="24">
        <v>390</v>
      </c>
      <c r="E332" s="25">
        <v>1.1021806219690033</v>
      </c>
      <c r="F332" s="23" t="s">
        <v>43</v>
      </c>
      <c r="G332" s="26">
        <v>217</v>
      </c>
      <c r="H332" s="25">
        <v>0.60889719458334035</v>
      </c>
      <c r="I332" s="23" t="s">
        <v>32</v>
      </c>
      <c r="J332" s="27">
        <v>106</v>
      </c>
      <c r="K332" s="28">
        <v>0.29541274176467314</v>
      </c>
      <c r="L332" s="23" t="s">
        <v>34</v>
      </c>
      <c r="M332" s="26">
        <v>23</v>
      </c>
      <c r="N332" s="25">
        <v>6.3696913469127772E-2</v>
      </c>
      <c r="O332" s="23" t="s">
        <v>34</v>
      </c>
      <c r="P332" s="24">
        <v>12</v>
      </c>
      <c r="Q332" s="25">
        <v>3.2982618160229557E-2</v>
      </c>
      <c r="R332" s="33" t="str">
        <f>IF(Q332&lt;1,"Endemis Rendah",IF(Q332&lt;5,"Endemis Sedang",IF(Q332&lt;50,"Endemis Tinggi I",IF(Q332&lt;100,"Endemis Tinggi II","Endemis Tinggi III"))))</f>
        <v>Endemis Rendah</v>
      </c>
      <c r="S332" s="34">
        <v>4</v>
      </c>
      <c r="T332" s="33" t="str">
        <f>IF(V332&lt;1,"Endemis Rendah",IF(V332&lt;5,"Endemis Sedang",IF(V332&lt;50,"Endemis Tinggi I",IF(V332&lt;100,"Endemis Tinggi II","Endemis Tinggi III"))))</f>
        <v>Endemis Rendah</v>
      </c>
      <c r="U332" s="31">
        <v>366360</v>
      </c>
      <c r="V332" s="32">
        <f t="shared" si="22"/>
        <v>1.0918222513374824E-2</v>
      </c>
    </row>
    <row r="333" spans="1:22" x14ac:dyDescent="0.35">
      <c r="A333" s="22">
        <v>332</v>
      </c>
      <c r="B333" s="22" t="s">
        <v>379</v>
      </c>
      <c r="C333" s="23" t="s">
        <v>383</v>
      </c>
      <c r="D333" s="24">
        <v>1</v>
      </c>
      <c r="E333" s="25">
        <v>7.4325680265788637E-3</v>
      </c>
      <c r="F333" s="23" t="s">
        <v>31</v>
      </c>
      <c r="G333" s="26">
        <v>15</v>
      </c>
      <c r="H333" s="25">
        <v>0.11050863440796842</v>
      </c>
      <c r="I333" s="23" t="s">
        <v>24</v>
      </c>
      <c r="J333" s="27">
        <v>0</v>
      </c>
      <c r="K333" s="28">
        <v>0</v>
      </c>
      <c r="L333" s="23" t="s">
        <v>24</v>
      </c>
      <c r="M333" s="26">
        <v>0</v>
      </c>
      <c r="N333" s="25">
        <v>0</v>
      </c>
      <c r="O333" s="23" t="s">
        <v>24</v>
      </c>
      <c r="P333" s="24">
        <v>2</v>
      </c>
      <c r="Q333" s="25">
        <v>1.4368745105646197E-2</v>
      </c>
      <c r="R333" s="29" t="s">
        <v>24</v>
      </c>
      <c r="S333" s="30">
        <v>0</v>
      </c>
      <c r="T333" t="s">
        <v>24</v>
      </c>
      <c r="U333" s="31">
        <v>140360</v>
      </c>
      <c r="V333" s="32">
        <f t="shared" si="22"/>
        <v>0</v>
      </c>
    </row>
    <row r="334" spans="1:22" x14ac:dyDescent="0.35">
      <c r="A334" s="22">
        <v>333</v>
      </c>
      <c r="B334" s="22" t="s">
        <v>379</v>
      </c>
      <c r="C334" s="23" t="s">
        <v>384</v>
      </c>
      <c r="D334" s="24">
        <v>21</v>
      </c>
      <c r="E334" s="25">
        <v>0.16242932390727607</v>
      </c>
      <c r="F334" s="23" t="s">
        <v>24</v>
      </c>
      <c r="G334" s="26">
        <v>33</v>
      </c>
      <c r="H334" s="25">
        <v>0.25380905867603964</v>
      </c>
      <c r="I334" s="23" t="s">
        <v>24</v>
      </c>
      <c r="J334" s="27">
        <v>13</v>
      </c>
      <c r="K334" s="28">
        <v>9.9454530153848503E-2</v>
      </c>
      <c r="L334" s="23" t="s">
        <v>24</v>
      </c>
      <c r="M334" s="26">
        <v>2</v>
      </c>
      <c r="N334" s="25">
        <v>1.522684187686053E-2</v>
      </c>
      <c r="O334" s="23" t="s">
        <v>24</v>
      </c>
      <c r="P334" s="24">
        <v>1</v>
      </c>
      <c r="Q334" s="25">
        <v>7.5687622046290547E-3</v>
      </c>
      <c r="R334" s="29" t="s">
        <v>24</v>
      </c>
      <c r="S334" s="30">
        <v>1</v>
      </c>
      <c r="T334" t="s">
        <v>24</v>
      </c>
      <c r="U334" s="31">
        <v>132857</v>
      </c>
      <c r="V334" s="32">
        <f t="shared" si="22"/>
        <v>7.5268898138600143E-3</v>
      </c>
    </row>
    <row r="335" spans="1:22" x14ac:dyDescent="0.35">
      <c r="A335" s="22">
        <v>334</v>
      </c>
      <c r="B335" s="22" t="s">
        <v>379</v>
      </c>
      <c r="C335" s="23" t="s">
        <v>385</v>
      </c>
      <c r="D335" s="24">
        <v>0</v>
      </c>
      <c r="E335" s="25">
        <v>0</v>
      </c>
      <c r="F335" s="23" t="s">
        <v>24</v>
      </c>
      <c r="G335" s="26">
        <v>0</v>
      </c>
      <c r="H335" s="25">
        <v>0</v>
      </c>
      <c r="I335" s="23" t="s">
        <v>24</v>
      </c>
      <c r="J335" s="27">
        <v>0</v>
      </c>
      <c r="K335" s="28">
        <v>0</v>
      </c>
      <c r="L335" s="23" t="s">
        <v>24</v>
      </c>
      <c r="M335" s="26">
        <v>0</v>
      </c>
      <c r="N335" s="25">
        <v>0</v>
      </c>
      <c r="O335" s="23" t="s">
        <v>24</v>
      </c>
      <c r="P335" s="24">
        <v>0</v>
      </c>
      <c r="Q335" s="25">
        <v>0</v>
      </c>
      <c r="R335" s="29" t="s">
        <v>24</v>
      </c>
      <c r="S335" s="30">
        <v>0</v>
      </c>
      <c r="T335" t="s">
        <v>24</v>
      </c>
      <c r="U335" s="31">
        <v>67031</v>
      </c>
      <c r="V335" s="32">
        <f t="shared" si="22"/>
        <v>0</v>
      </c>
    </row>
    <row r="336" spans="1:22" x14ac:dyDescent="0.35">
      <c r="A336" s="22">
        <v>335</v>
      </c>
      <c r="B336" s="22" t="s">
        <v>379</v>
      </c>
      <c r="C336" s="23" t="s">
        <v>386</v>
      </c>
      <c r="D336" s="24">
        <v>1</v>
      </c>
      <c r="E336" s="25">
        <v>1.2764708134948495E-2</v>
      </c>
      <c r="F336" s="23" t="s">
        <v>24</v>
      </c>
      <c r="G336" s="26">
        <v>0</v>
      </c>
      <c r="H336" s="25">
        <v>0</v>
      </c>
      <c r="I336" s="23" t="s">
        <v>24</v>
      </c>
      <c r="J336" s="27">
        <v>0</v>
      </c>
      <c r="K336" s="28">
        <v>0</v>
      </c>
      <c r="L336" s="23" t="s">
        <v>24</v>
      </c>
      <c r="M336" s="26">
        <v>0</v>
      </c>
      <c r="N336" s="25">
        <v>0</v>
      </c>
      <c r="O336" s="23" t="s">
        <v>24</v>
      </c>
      <c r="P336" s="24">
        <v>0</v>
      </c>
      <c r="Q336" s="25">
        <v>0</v>
      </c>
      <c r="R336" s="29" t="s">
        <v>24</v>
      </c>
      <c r="S336" s="30">
        <v>0</v>
      </c>
      <c r="T336" t="s">
        <v>24</v>
      </c>
      <c r="U336" s="31">
        <v>83552</v>
      </c>
      <c r="V336" s="32">
        <f t="shared" si="22"/>
        <v>0</v>
      </c>
    </row>
    <row r="337" spans="1:22" x14ac:dyDescent="0.35">
      <c r="A337" s="22">
        <v>336</v>
      </c>
      <c r="B337" s="22" t="s">
        <v>379</v>
      </c>
      <c r="C337" s="23" t="s">
        <v>387</v>
      </c>
      <c r="D337" s="24">
        <v>0</v>
      </c>
      <c r="E337" s="25">
        <v>0</v>
      </c>
      <c r="F337" s="23" t="s">
        <v>24</v>
      </c>
      <c r="G337" s="26">
        <v>1</v>
      </c>
      <c r="H337" s="25">
        <v>5.0546151163319668E-3</v>
      </c>
      <c r="I337" s="23" t="s">
        <v>24</v>
      </c>
      <c r="J337" s="27">
        <v>1</v>
      </c>
      <c r="K337" s="28">
        <v>4.8571983679813486E-3</v>
      </c>
      <c r="L337" s="23" t="s">
        <v>24</v>
      </c>
      <c r="M337" s="26">
        <v>0</v>
      </c>
      <c r="N337" s="25">
        <v>0</v>
      </c>
      <c r="O337" s="23" t="s">
        <v>24</v>
      </c>
      <c r="P337" s="24">
        <v>0</v>
      </c>
      <c r="Q337" s="25">
        <v>0</v>
      </c>
      <c r="R337" s="29" t="s">
        <v>24</v>
      </c>
      <c r="S337" s="30">
        <v>0</v>
      </c>
      <c r="T337" t="s">
        <v>24</v>
      </c>
      <c r="U337" s="31">
        <v>216282</v>
      </c>
      <c r="V337" s="32">
        <f t="shared" si="22"/>
        <v>0</v>
      </c>
    </row>
    <row r="338" spans="1:22" x14ac:dyDescent="0.35">
      <c r="A338" s="22">
        <v>337</v>
      </c>
      <c r="B338" s="22" t="s">
        <v>379</v>
      </c>
      <c r="C338" s="23" t="s">
        <v>388</v>
      </c>
      <c r="D338" s="24">
        <v>9</v>
      </c>
      <c r="E338" s="25">
        <v>5.4444484773692424E-2</v>
      </c>
      <c r="F338" s="23" t="s">
        <v>31</v>
      </c>
      <c r="G338" s="26">
        <v>15</v>
      </c>
      <c r="H338" s="25">
        <v>8.9442238202568788E-2</v>
      </c>
      <c r="I338" s="23" t="s">
        <v>32</v>
      </c>
      <c r="J338" s="27">
        <v>5</v>
      </c>
      <c r="K338" s="28">
        <v>2.9412283746183758E-2</v>
      </c>
      <c r="L338" s="23" t="s">
        <v>24</v>
      </c>
      <c r="M338" s="26">
        <v>1</v>
      </c>
      <c r="N338" s="25">
        <v>5.8042684590247666E-3</v>
      </c>
      <c r="O338" s="23" t="s">
        <v>24</v>
      </c>
      <c r="P338" s="24">
        <v>0</v>
      </c>
      <c r="Q338" s="25">
        <v>0</v>
      </c>
      <c r="R338" s="29" t="s">
        <v>24</v>
      </c>
      <c r="S338" s="30">
        <v>1</v>
      </c>
      <c r="T338" t="s">
        <v>24</v>
      </c>
      <c r="U338" s="31">
        <v>177358</v>
      </c>
      <c r="V338" s="32">
        <f t="shared" si="22"/>
        <v>5.6383134676755492E-3</v>
      </c>
    </row>
    <row r="339" spans="1:22" x14ac:dyDescent="0.35">
      <c r="A339" s="22">
        <v>338</v>
      </c>
      <c r="B339" s="22" t="s">
        <v>379</v>
      </c>
      <c r="C339" s="23" t="s">
        <v>389</v>
      </c>
      <c r="D339" s="24">
        <v>102</v>
      </c>
      <c r="E339" s="25">
        <v>0.80836259024734303</v>
      </c>
      <c r="F339" s="23" t="s">
        <v>31</v>
      </c>
      <c r="G339" s="26">
        <v>74</v>
      </c>
      <c r="H339" s="25">
        <v>0.58425511420608411</v>
      </c>
      <c r="I339" s="23" t="s">
        <v>32</v>
      </c>
      <c r="J339" s="27">
        <v>29</v>
      </c>
      <c r="K339" s="28">
        <v>0.22813448921474536</v>
      </c>
      <c r="L339" s="23" t="s">
        <v>34</v>
      </c>
      <c r="M339" s="26">
        <v>8</v>
      </c>
      <c r="N339" s="25">
        <v>6.2754449682697819E-2</v>
      </c>
      <c r="O339" s="23" t="s">
        <v>24</v>
      </c>
      <c r="P339" s="24">
        <v>9</v>
      </c>
      <c r="Q339" s="25">
        <v>7.0190215483961524E-2</v>
      </c>
      <c r="R339" s="29" t="s">
        <v>24</v>
      </c>
      <c r="S339" s="30">
        <v>12</v>
      </c>
      <c r="T339" t="s">
        <v>24</v>
      </c>
      <c r="U339" s="31">
        <v>128736</v>
      </c>
      <c r="V339" s="32">
        <f t="shared" si="22"/>
        <v>9.321401938851602E-2</v>
      </c>
    </row>
    <row r="340" spans="1:22" x14ac:dyDescent="0.35">
      <c r="A340" s="22">
        <v>339</v>
      </c>
      <c r="B340" s="22" t="s">
        <v>379</v>
      </c>
      <c r="C340" s="23" t="s">
        <v>390</v>
      </c>
      <c r="D340" s="24">
        <v>92</v>
      </c>
      <c r="E340" s="25">
        <v>0.79962452413649243</v>
      </c>
      <c r="F340" s="23" t="s">
        <v>31</v>
      </c>
      <c r="G340" s="26">
        <v>101</v>
      </c>
      <c r="H340" s="25">
        <v>0.85988915092331664</v>
      </c>
      <c r="I340" s="23" t="s">
        <v>32</v>
      </c>
      <c r="J340" s="27">
        <v>6</v>
      </c>
      <c r="K340" s="28">
        <v>5.0037528146109587E-2</v>
      </c>
      <c r="L340" s="23" t="s">
        <v>34</v>
      </c>
      <c r="M340" s="26">
        <v>19</v>
      </c>
      <c r="N340" s="25">
        <v>0.15529854101107524</v>
      </c>
      <c r="O340" s="23" t="s">
        <v>34</v>
      </c>
      <c r="P340" s="24">
        <v>16</v>
      </c>
      <c r="Q340" s="25">
        <v>0.135685210312076</v>
      </c>
      <c r="R340" s="33" t="str">
        <f>IF(Q340&lt;1,"Endemis Rendah",IF(Q340&lt;5,"Endemis Sedang",IF(Q340&lt;50,"Endemis Tinggi I",IF(Q340&lt;100,"Endemis Tinggi II","Endemis Tinggi III"))))</f>
        <v>Endemis Rendah</v>
      </c>
      <c r="S340" s="34">
        <v>7</v>
      </c>
      <c r="T340" t="s">
        <v>24</v>
      </c>
      <c r="U340" s="31">
        <v>119017</v>
      </c>
      <c r="V340" s="32">
        <f t="shared" si="22"/>
        <v>5.8815127250728884E-2</v>
      </c>
    </row>
    <row r="341" spans="1:22" x14ac:dyDescent="0.35">
      <c r="A341" s="22">
        <v>340</v>
      </c>
      <c r="B341" s="22" t="s">
        <v>379</v>
      </c>
      <c r="C341" s="23" t="s">
        <v>391</v>
      </c>
      <c r="D341" s="24">
        <v>22</v>
      </c>
      <c r="E341" s="25">
        <v>0.18294609742711263</v>
      </c>
      <c r="F341" s="23" t="s">
        <v>24</v>
      </c>
      <c r="G341" s="26">
        <v>3</v>
      </c>
      <c r="H341" s="25">
        <v>2.4280291687237467E-2</v>
      </c>
      <c r="I341" s="23" t="s">
        <v>24</v>
      </c>
      <c r="J341" s="27">
        <v>4</v>
      </c>
      <c r="K341" s="28">
        <v>3.1527342087425317E-2</v>
      </c>
      <c r="L341" s="23" t="s">
        <v>24</v>
      </c>
      <c r="M341" s="26">
        <v>3</v>
      </c>
      <c r="N341" s="25">
        <v>2.3042713509942931E-2</v>
      </c>
      <c r="O341" s="23" t="s">
        <v>24</v>
      </c>
      <c r="P341" s="24">
        <v>8</v>
      </c>
      <c r="Q341" s="25">
        <v>6.3381397559816199E-2</v>
      </c>
      <c r="R341" s="29" t="s">
        <v>24</v>
      </c>
      <c r="S341" s="30">
        <v>4</v>
      </c>
      <c r="T341" t="s">
        <v>24</v>
      </c>
      <c r="U341" s="31">
        <v>128131</v>
      </c>
      <c r="V341" s="32">
        <f t="shared" si="22"/>
        <v>3.1218050276669972E-2</v>
      </c>
    </row>
    <row r="342" spans="1:22" x14ac:dyDescent="0.35">
      <c r="A342" s="22">
        <v>341</v>
      </c>
      <c r="B342" s="22" t="s">
        <v>379</v>
      </c>
      <c r="C342" s="23" t="s">
        <v>392</v>
      </c>
      <c r="D342" s="24">
        <v>67</v>
      </c>
      <c r="E342" s="25">
        <v>0.57956472094391198</v>
      </c>
      <c r="F342" s="23" t="s">
        <v>31</v>
      </c>
      <c r="G342" s="26">
        <v>89</v>
      </c>
      <c r="H342" s="25">
        <v>0.75298019408276018</v>
      </c>
      <c r="I342" s="23" t="s">
        <v>32</v>
      </c>
      <c r="J342" s="27">
        <v>19</v>
      </c>
      <c r="K342" s="28">
        <v>0.15730430103075713</v>
      </c>
      <c r="L342" s="23" t="s">
        <v>34</v>
      </c>
      <c r="M342" s="26">
        <v>83</v>
      </c>
      <c r="N342" s="25">
        <v>0.67281113461897002</v>
      </c>
      <c r="O342" s="23" t="s">
        <v>34</v>
      </c>
      <c r="P342" s="24">
        <v>101</v>
      </c>
      <c r="Q342" s="25">
        <v>0.84765677454008326</v>
      </c>
      <c r="R342" s="33" t="str">
        <f>IF(Q342&lt;1,"Endemis Rendah",IF(Q342&lt;5,"Endemis Sedang",IF(Q342&lt;50,"Endemis Tinggi I",IF(Q342&lt;100,"Endemis Tinggi II","Endemis Tinggi III"))))</f>
        <v>Endemis Rendah</v>
      </c>
      <c r="S342" s="34">
        <v>160</v>
      </c>
      <c r="T342" s="33" t="str">
        <f>IF(V342&lt;1,"Endemis Rendah",IF(V342&lt;5,"Endemis Sedang",IF(V342&lt;50,"Endemis Tinggi I",IF(V342&lt;100,"Endemis Tinggi II","Endemis Tinggi III"))))</f>
        <v>Endemis Sedang</v>
      </c>
      <c r="U342" s="31">
        <v>120389</v>
      </c>
      <c r="V342" s="32">
        <f t="shared" si="22"/>
        <v>1.3290250770419225</v>
      </c>
    </row>
    <row r="343" spans="1:22" x14ac:dyDescent="0.35">
      <c r="A343" s="22">
        <v>342</v>
      </c>
      <c r="B343" s="22" t="s">
        <v>379</v>
      </c>
      <c r="C343" s="23" t="s">
        <v>393</v>
      </c>
      <c r="D343" s="24">
        <v>39</v>
      </c>
      <c r="E343" s="25">
        <v>0.14147504053804047</v>
      </c>
      <c r="F343" s="23" t="s">
        <v>31</v>
      </c>
      <c r="G343" s="26">
        <v>97</v>
      </c>
      <c r="H343" s="25">
        <v>0.34201655783253182</v>
      </c>
      <c r="I343" s="23" t="s">
        <v>24</v>
      </c>
      <c r="J343" s="27">
        <v>18</v>
      </c>
      <c r="K343" s="28">
        <v>6.1714215183754077E-2</v>
      </c>
      <c r="L343" s="23" t="s">
        <v>24</v>
      </c>
      <c r="M343" s="26">
        <v>21</v>
      </c>
      <c r="N343" s="25">
        <v>7.0072174339569762E-2</v>
      </c>
      <c r="O343" s="23" t="s">
        <v>24</v>
      </c>
      <c r="P343" s="24">
        <v>22</v>
      </c>
      <c r="Q343" s="25">
        <v>7.5611508071528485E-2</v>
      </c>
      <c r="R343" s="29" t="s">
        <v>24</v>
      </c>
      <c r="S343" s="30">
        <v>6</v>
      </c>
      <c r="T343" t="s">
        <v>24</v>
      </c>
      <c r="U343" s="31">
        <v>295786</v>
      </c>
      <c r="V343" s="32">
        <f t="shared" si="22"/>
        <v>2.0284935730561962E-2</v>
      </c>
    </row>
    <row r="344" spans="1:22" x14ac:dyDescent="0.35">
      <c r="A344" s="22">
        <v>343</v>
      </c>
      <c r="B344" s="22" t="s">
        <v>394</v>
      </c>
      <c r="C344" s="23" t="s">
        <v>395</v>
      </c>
      <c r="D344" s="24">
        <v>79</v>
      </c>
      <c r="E344" s="25">
        <v>0.23629489603024575</v>
      </c>
      <c r="F344" s="23" t="s">
        <v>31</v>
      </c>
      <c r="G344" s="26">
        <v>111</v>
      </c>
      <c r="H344" s="25">
        <v>0.327245389820015</v>
      </c>
      <c r="I344" s="23" t="s">
        <v>32</v>
      </c>
      <c r="J344" s="27">
        <v>99</v>
      </c>
      <c r="K344" s="28">
        <v>0.28788275320596707</v>
      </c>
      <c r="L344" s="23" t="s">
        <v>34</v>
      </c>
      <c r="M344" s="26">
        <v>52</v>
      </c>
      <c r="N344" s="25">
        <v>0.14915825978205682</v>
      </c>
      <c r="O344" s="23" t="s">
        <v>34</v>
      </c>
      <c r="P344" s="24">
        <v>37</v>
      </c>
      <c r="Q344" s="25">
        <v>0.10621531854548169</v>
      </c>
      <c r="R344" s="29" t="s">
        <v>24</v>
      </c>
      <c r="S344" s="30">
        <v>69</v>
      </c>
      <c r="T344" t="s">
        <v>24</v>
      </c>
      <c r="U344" s="31">
        <v>351908</v>
      </c>
      <c r="V344" s="32">
        <f t="shared" si="22"/>
        <v>0.19607397387953671</v>
      </c>
    </row>
    <row r="345" spans="1:22" x14ac:dyDescent="0.35">
      <c r="A345" s="22">
        <v>344</v>
      </c>
      <c r="B345" s="22" t="s">
        <v>394</v>
      </c>
      <c r="C345" s="23" t="s">
        <v>396</v>
      </c>
      <c r="D345" s="24">
        <v>135</v>
      </c>
      <c r="E345" s="25">
        <v>0.40745368609768023</v>
      </c>
      <c r="F345" s="23" t="s">
        <v>31</v>
      </c>
      <c r="G345" s="26">
        <v>64</v>
      </c>
      <c r="H345" s="25">
        <v>0.19006946444958556</v>
      </c>
      <c r="I345" s="23" t="s">
        <v>32</v>
      </c>
      <c r="J345" s="27">
        <v>269</v>
      </c>
      <c r="K345" s="28">
        <v>0.78605095597238006</v>
      </c>
      <c r="L345" s="23" t="s">
        <v>34</v>
      </c>
      <c r="M345" s="26">
        <v>68</v>
      </c>
      <c r="N345" s="25">
        <v>0.19574034467571871</v>
      </c>
      <c r="O345" s="23" t="s">
        <v>34</v>
      </c>
      <c r="P345" s="24">
        <v>64</v>
      </c>
      <c r="Q345" s="25">
        <v>0.18419280381739586</v>
      </c>
      <c r="R345" s="33" t="str">
        <f t="shared" ref="R345:R346" si="23">IF(Q345&lt;1,"Endemis Rendah",IF(Q345&lt;5,"Endemis Sedang",IF(Q345&lt;50,"Endemis Tinggi I",IF(Q345&lt;100,"Endemis Tinggi II","Endemis Tinggi III"))))</f>
        <v>Endemis Rendah</v>
      </c>
      <c r="S345" s="34">
        <v>51</v>
      </c>
      <c r="T345" s="33" t="str">
        <f>IF(V345&lt;1,"Endemis Rendah",IF(V345&lt;5,"Endemis Sedang",IF(V345&lt;50,"Endemis Tinggi I",IF(V345&lt;100,"Endemis Tinggi II","Endemis Tinggi III"))))</f>
        <v>Endemis Rendah</v>
      </c>
      <c r="U345" s="31">
        <v>351597</v>
      </c>
      <c r="V345" s="32">
        <f t="shared" si="22"/>
        <v>0.14505243218798797</v>
      </c>
    </row>
    <row r="346" spans="1:22" x14ac:dyDescent="0.35">
      <c r="A346" s="22">
        <v>345</v>
      </c>
      <c r="B346" s="22" t="s">
        <v>394</v>
      </c>
      <c r="C346" s="23" t="s">
        <v>397</v>
      </c>
      <c r="D346" s="24">
        <v>185</v>
      </c>
      <c r="E346" s="25">
        <v>0.32366819286425358</v>
      </c>
      <c r="F346" s="23" t="s">
        <v>31</v>
      </c>
      <c r="G346" s="26">
        <v>119</v>
      </c>
      <c r="H346" s="25">
        <v>0.20516321682131491</v>
      </c>
      <c r="I346" s="23" t="s">
        <v>32</v>
      </c>
      <c r="J346" s="27">
        <v>36</v>
      </c>
      <c r="K346" s="28">
        <v>6.1217618430584327E-2</v>
      </c>
      <c r="L346" s="23" t="s">
        <v>34</v>
      </c>
      <c r="M346" s="26">
        <v>15</v>
      </c>
      <c r="N346" s="25">
        <v>2.5167743007142605E-2</v>
      </c>
      <c r="O346" s="23" t="s">
        <v>34</v>
      </c>
      <c r="P346" s="24">
        <v>1</v>
      </c>
      <c r="Q346" s="25">
        <v>1.6799946240172031E-3</v>
      </c>
      <c r="R346" s="33" t="str">
        <f t="shared" si="23"/>
        <v>Endemis Rendah</v>
      </c>
      <c r="S346" s="34">
        <v>11</v>
      </c>
      <c r="T346" t="s">
        <v>24</v>
      </c>
      <c r="U346" s="31">
        <v>601268</v>
      </c>
      <c r="V346" s="32">
        <f t="shared" si="22"/>
        <v>1.8294670596140157E-2</v>
      </c>
    </row>
    <row r="347" spans="1:22" x14ac:dyDescent="0.35">
      <c r="A347" s="22">
        <v>346</v>
      </c>
      <c r="B347" s="22" t="s">
        <v>394</v>
      </c>
      <c r="C347" s="23" t="s">
        <v>398</v>
      </c>
      <c r="D347" s="24">
        <v>28</v>
      </c>
      <c r="E347" s="25">
        <v>9.1444994203040544E-2</v>
      </c>
      <c r="F347" s="23" t="s">
        <v>24</v>
      </c>
      <c r="G347" s="26">
        <v>17</v>
      </c>
      <c r="H347" s="25">
        <v>5.4835879438480596E-2</v>
      </c>
      <c r="I347" s="23" t="s">
        <v>24</v>
      </c>
      <c r="J347" s="27">
        <v>2</v>
      </c>
      <c r="K347" s="28">
        <v>6.3776527049219534E-3</v>
      </c>
      <c r="L347" s="23" t="s">
        <v>24</v>
      </c>
      <c r="M347" s="26">
        <v>0</v>
      </c>
      <c r="N347" s="25">
        <v>0</v>
      </c>
      <c r="O347" s="23" t="s">
        <v>24</v>
      </c>
      <c r="P347" s="24">
        <v>0</v>
      </c>
      <c r="Q347" s="25">
        <v>0</v>
      </c>
      <c r="R347" s="29" t="s">
        <v>24</v>
      </c>
      <c r="S347" s="30">
        <v>0</v>
      </c>
      <c r="T347" t="s">
        <v>24</v>
      </c>
      <c r="U347" s="31">
        <v>317818</v>
      </c>
      <c r="V347" s="32">
        <f t="shared" si="22"/>
        <v>0</v>
      </c>
    </row>
    <row r="348" spans="1:22" x14ac:dyDescent="0.35">
      <c r="A348" s="22">
        <v>347</v>
      </c>
      <c r="B348" s="22" t="s">
        <v>394</v>
      </c>
      <c r="C348" s="23" t="s">
        <v>399</v>
      </c>
      <c r="D348" s="24">
        <v>34</v>
      </c>
      <c r="E348" s="25">
        <v>0.18213765320990827</v>
      </c>
      <c r="F348" s="23" t="s">
        <v>31</v>
      </c>
      <c r="G348" s="26">
        <v>32</v>
      </c>
      <c r="H348" s="25">
        <v>0.16923963803872413</v>
      </c>
      <c r="I348" s="23" t="s">
        <v>24</v>
      </c>
      <c r="J348" s="27">
        <v>11</v>
      </c>
      <c r="K348" s="28">
        <v>5.7479673097422822E-2</v>
      </c>
      <c r="L348" s="23" t="s">
        <v>24</v>
      </c>
      <c r="M348" s="26">
        <v>10</v>
      </c>
      <c r="N348" s="25">
        <v>5.164355617527823E-2</v>
      </c>
      <c r="O348" s="23" t="s">
        <v>24</v>
      </c>
      <c r="P348" s="24">
        <v>2</v>
      </c>
      <c r="Q348" s="25">
        <v>1.0379258090631682E-2</v>
      </c>
      <c r="R348" s="29" t="s">
        <v>24</v>
      </c>
      <c r="S348" s="30">
        <v>4</v>
      </c>
      <c r="T348" t="s">
        <v>24</v>
      </c>
      <c r="U348" s="31">
        <v>194243</v>
      </c>
      <c r="V348" s="32">
        <f t="shared" si="22"/>
        <v>2.0592762673558376E-2</v>
      </c>
    </row>
    <row r="349" spans="1:22" x14ac:dyDescent="0.35">
      <c r="A349" s="22">
        <v>348</v>
      </c>
      <c r="B349" s="22" t="s">
        <v>394</v>
      </c>
      <c r="C349" s="23" t="s">
        <v>400</v>
      </c>
      <c r="D349" s="24">
        <v>56</v>
      </c>
      <c r="E349" s="25">
        <v>0.24077012042805487</v>
      </c>
      <c r="F349" s="23" t="s">
        <v>24</v>
      </c>
      <c r="G349" s="26">
        <v>40</v>
      </c>
      <c r="H349" s="25">
        <v>0.17005573576739777</v>
      </c>
      <c r="I349" s="23" t="s">
        <v>24</v>
      </c>
      <c r="J349" s="27">
        <v>14</v>
      </c>
      <c r="K349" s="28">
        <v>5.8897274738958866E-2</v>
      </c>
      <c r="L349" s="23" t="s">
        <v>24</v>
      </c>
      <c r="M349" s="26">
        <v>12</v>
      </c>
      <c r="N349" s="25">
        <v>4.9941942491853221E-2</v>
      </c>
      <c r="O349" s="23" t="s">
        <v>24</v>
      </c>
      <c r="P349" s="24">
        <v>18</v>
      </c>
      <c r="Q349" s="25">
        <v>7.5872534142640363E-2</v>
      </c>
      <c r="R349" s="29" t="s">
        <v>24</v>
      </c>
      <c r="S349" s="30">
        <v>8</v>
      </c>
      <c r="T349" t="s">
        <v>24</v>
      </c>
      <c r="U349" s="31">
        <v>238556</v>
      </c>
      <c r="V349" s="32">
        <f t="shared" si="22"/>
        <v>3.3535102868928052E-2</v>
      </c>
    </row>
    <row r="350" spans="1:22" x14ac:dyDescent="0.35">
      <c r="A350" s="22">
        <v>349</v>
      </c>
      <c r="B350" s="22" t="s">
        <v>394</v>
      </c>
      <c r="C350" s="23" t="s">
        <v>401</v>
      </c>
      <c r="D350" s="24">
        <v>22</v>
      </c>
      <c r="E350" s="25">
        <v>8.2551284985797432E-2</v>
      </c>
      <c r="F350" s="23" t="s">
        <v>31</v>
      </c>
      <c r="G350" s="26">
        <v>13</v>
      </c>
      <c r="H350" s="25">
        <v>4.8258248448311704E-2</v>
      </c>
      <c r="I350" s="23" t="s">
        <v>24</v>
      </c>
      <c r="J350" s="27">
        <v>19</v>
      </c>
      <c r="K350" s="28">
        <v>6.9745502332803522E-2</v>
      </c>
      <c r="L350" s="23" t="s">
        <v>24</v>
      </c>
      <c r="M350" s="26">
        <v>12</v>
      </c>
      <c r="N350" s="25">
        <v>4.3602591447351687E-2</v>
      </c>
      <c r="O350" s="23" t="s">
        <v>24</v>
      </c>
      <c r="P350" s="24">
        <v>8</v>
      </c>
      <c r="Q350" s="25">
        <v>2.943763085946843E-2</v>
      </c>
      <c r="R350" s="29" t="s">
        <v>24</v>
      </c>
      <c r="S350" s="30">
        <v>19</v>
      </c>
      <c r="T350" t="s">
        <v>24</v>
      </c>
      <c r="U350" s="31">
        <v>273263</v>
      </c>
      <c r="V350" s="32">
        <f t="shared" si="22"/>
        <v>6.9530086400281049E-2</v>
      </c>
    </row>
    <row r="351" spans="1:22" x14ac:dyDescent="0.35">
      <c r="A351" s="22">
        <v>350</v>
      </c>
      <c r="B351" s="22" t="s">
        <v>394</v>
      </c>
      <c r="C351" s="23" t="s">
        <v>402</v>
      </c>
      <c r="D351" s="24">
        <v>33</v>
      </c>
      <c r="E351" s="25">
        <v>0.14249073810202337</v>
      </c>
      <c r="F351" s="23" t="s">
        <v>24</v>
      </c>
      <c r="G351" s="26">
        <v>25</v>
      </c>
      <c r="H351" s="25">
        <v>0.10656254795314657</v>
      </c>
      <c r="I351" s="23" t="s">
        <v>24</v>
      </c>
      <c r="J351" s="27">
        <v>0</v>
      </c>
      <c r="K351" s="28">
        <v>0</v>
      </c>
      <c r="L351" s="23" t="s">
        <v>24</v>
      </c>
      <c r="M351" s="26">
        <v>5</v>
      </c>
      <c r="N351" s="25">
        <v>2.0790539472918243E-2</v>
      </c>
      <c r="O351" s="23" t="s">
        <v>24</v>
      </c>
      <c r="P351" s="24">
        <v>0</v>
      </c>
      <c r="Q351" s="25">
        <v>0</v>
      </c>
      <c r="R351" s="29" t="s">
        <v>24</v>
      </c>
      <c r="S351" s="30">
        <v>3</v>
      </c>
      <c r="T351" t="s">
        <v>24</v>
      </c>
      <c r="U351" s="31">
        <v>239261</v>
      </c>
      <c r="V351" s="32">
        <f t="shared" si="22"/>
        <v>1.2538608465232529E-2</v>
      </c>
    </row>
    <row r="352" spans="1:22" x14ac:dyDescent="0.35">
      <c r="A352" s="22">
        <v>351</v>
      </c>
      <c r="B352" s="22" t="s">
        <v>394</v>
      </c>
      <c r="C352" s="23" t="s">
        <v>403</v>
      </c>
      <c r="D352" s="24">
        <v>299</v>
      </c>
      <c r="E352" s="25">
        <v>1.2100070415125492</v>
      </c>
      <c r="F352" s="23" t="s">
        <v>43</v>
      </c>
      <c r="G352" s="26">
        <v>203</v>
      </c>
      <c r="H352" s="25">
        <v>0.80938084359014228</v>
      </c>
      <c r="I352" s="23" t="s">
        <v>32</v>
      </c>
      <c r="J352" s="27">
        <v>199</v>
      </c>
      <c r="K352" s="28">
        <v>0.78247261345852892</v>
      </c>
      <c r="L352" s="23" t="s">
        <v>34</v>
      </c>
      <c r="M352" s="26">
        <v>218</v>
      </c>
      <c r="N352" s="25">
        <v>0.84563643839654923</v>
      </c>
      <c r="O352" s="23" t="s">
        <v>34</v>
      </c>
      <c r="P352" s="24">
        <v>71</v>
      </c>
      <c r="Q352" s="25">
        <v>0.27535175216791025</v>
      </c>
      <c r="R352" s="29" t="s">
        <v>24</v>
      </c>
      <c r="S352" s="30">
        <v>121</v>
      </c>
      <c r="T352" t="s">
        <v>24</v>
      </c>
      <c r="U352" s="31">
        <v>260564</v>
      </c>
      <c r="V352" s="32">
        <f t="shared" si="22"/>
        <v>0.46437727391351069</v>
      </c>
    </row>
    <row r="353" spans="1:22" x14ac:dyDescent="0.35">
      <c r="A353" s="22">
        <v>352</v>
      </c>
      <c r="B353" s="22" t="s">
        <v>394</v>
      </c>
      <c r="C353" s="23" t="s">
        <v>404</v>
      </c>
      <c r="D353" s="24">
        <v>139</v>
      </c>
      <c r="E353" s="25">
        <v>0.40501991590737574</v>
      </c>
      <c r="F353" s="23" t="s">
        <v>31</v>
      </c>
      <c r="G353" s="26">
        <v>85</v>
      </c>
      <c r="H353" s="25">
        <v>0.24170180821388051</v>
      </c>
      <c r="I353" s="23" t="s">
        <v>32</v>
      </c>
      <c r="J353" s="27">
        <v>100</v>
      </c>
      <c r="K353" s="28">
        <v>0.27763356256611149</v>
      </c>
      <c r="L353" s="23" t="s">
        <v>34</v>
      </c>
      <c r="M353" s="26">
        <v>42</v>
      </c>
      <c r="N353" s="25">
        <v>0.11401827550073027</v>
      </c>
      <c r="O353" s="23" t="s">
        <v>34</v>
      </c>
      <c r="P353" s="24">
        <v>4</v>
      </c>
      <c r="Q353" s="25">
        <v>1.0116030874126228E-2</v>
      </c>
      <c r="R353" s="33" t="str">
        <f t="shared" ref="R353:R354" si="24">IF(Q353&lt;1,"Endemis Rendah",IF(Q353&lt;5,"Endemis Sedang",IF(Q353&lt;50,"Endemis Tinggi I",IF(Q353&lt;100,"Endemis Tinggi II","Endemis Tinggi III"))))</f>
        <v>Endemis Rendah</v>
      </c>
      <c r="S353" s="34">
        <v>31</v>
      </c>
      <c r="T353" s="33" t="str">
        <f>IF(V353&lt;1,"Endemis Rendah",IF(V353&lt;5,"Endemis Sedang",IF(V353&lt;50,"Endemis Tinggi I",IF(V353&lt;100,"Endemis Tinggi II","Endemis Tinggi III"))))</f>
        <v>Endemis Rendah</v>
      </c>
      <c r="U353" s="31">
        <v>407703</v>
      </c>
      <c r="V353" s="32">
        <f t="shared" si="22"/>
        <v>7.6035741704132673E-2</v>
      </c>
    </row>
    <row r="354" spans="1:22" x14ac:dyDescent="0.35">
      <c r="A354" s="22">
        <v>353</v>
      </c>
      <c r="B354" s="22" t="s">
        <v>394</v>
      </c>
      <c r="C354" s="23" t="s">
        <v>405</v>
      </c>
      <c r="D354" s="24">
        <v>101</v>
      </c>
      <c r="E354" s="25">
        <v>0.79213822419864621</v>
      </c>
      <c r="F354" s="23" t="s">
        <v>31</v>
      </c>
      <c r="G354" s="26">
        <v>105</v>
      </c>
      <c r="H354" s="25">
        <v>0.81077950658275733</v>
      </c>
      <c r="I354" s="23" t="s">
        <v>32</v>
      </c>
      <c r="J354" s="27">
        <v>82</v>
      </c>
      <c r="K354" s="28">
        <v>0.62391575615546158</v>
      </c>
      <c r="L354" s="23" t="s">
        <v>34</v>
      </c>
      <c r="M354" s="26">
        <v>56</v>
      </c>
      <c r="N354" s="25">
        <v>0.42018698320752734</v>
      </c>
      <c r="O354" s="23" t="s">
        <v>34</v>
      </c>
      <c r="P354" s="24">
        <v>41</v>
      </c>
      <c r="Q354" s="25">
        <v>0.30797196703948804</v>
      </c>
      <c r="R354" s="33" t="str">
        <f t="shared" si="24"/>
        <v>Endemis Rendah</v>
      </c>
      <c r="S354" s="34">
        <v>48</v>
      </c>
      <c r="T354" s="33" t="str">
        <f>IF(V354&lt;1,"Endemis Rendah",IF(V354&lt;5,"Endemis Sedang",IF(V354&lt;50,"Endemis Tinggi I",IF(V354&lt;100,"Endemis Tinggi II","Endemis Tinggi III"))))</f>
        <v>Endemis Rendah</v>
      </c>
      <c r="U354" s="31">
        <v>134576</v>
      </c>
      <c r="V354" s="32">
        <f t="shared" si="22"/>
        <v>0.3566757817144216</v>
      </c>
    </row>
    <row r="355" spans="1:22" x14ac:dyDescent="0.35">
      <c r="A355" s="22">
        <v>354</v>
      </c>
      <c r="B355" s="22" t="s">
        <v>394</v>
      </c>
      <c r="C355" s="23" t="s">
        <v>406</v>
      </c>
      <c r="D355" s="24">
        <v>9</v>
      </c>
      <c r="E355" s="25">
        <v>1.2990893383738E-2</v>
      </c>
      <c r="F355" s="23" t="s">
        <v>24</v>
      </c>
      <c r="G355" s="26">
        <v>6</v>
      </c>
      <c r="H355" s="25">
        <v>8.560800948536746E-3</v>
      </c>
      <c r="I355" s="23" t="s">
        <v>24</v>
      </c>
      <c r="J355" s="27">
        <v>9</v>
      </c>
      <c r="K355" s="28">
        <v>1.2700993217669623E-2</v>
      </c>
      <c r="L355" s="23" t="s">
        <v>24</v>
      </c>
      <c r="M355" s="26">
        <v>0</v>
      </c>
      <c r="N355" s="25">
        <v>0</v>
      </c>
      <c r="O355" s="23" t="s">
        <v>24</v>
      </c>
      <c r="P355" s="24">
        <v>5</v>
      </c>
      <c r="Q355" s="25">
        <v>7.0011635933892209E-3</v>
      </c>
      <c r="R355" s="29" t="s">
        <v>24</v>
      </c>
      <c r="S355" s="30">
        <v>3</v>
      </c>
      <c r="T355" t="s">
        <v>24</v>
      </c>
      <c r="U355" s="31">
        <v>719577</v>
      </c>
      <c r="V355" s="32">
        <f t="shared" si="22"/>
        <v>4.1691160223297852E-3</v>
      </c>
    </row>
    <row r="356" spans="1:22" x14ac:dyDescent="0.35">
      <c r="A356" s="22">
        <v>355</v>
      </c>
      <c r="B356" s="22" t="s">
        <v>394</v>
      </c>
      <c r="C356" s="23" t="s">
        <v>407</v>
      </c>
      <c r="D356" s="24">
        <v>15</v>
      </c>
      <c r="E356" s="25">
        <v>6.0380882607488029E-2</v>
      </c>
      <c r="F356" s="23" t="s">
        <v>24</v>
      </c>
      <c r="G356" s="26">
        <v>24</v>
      </c>
      <c r="H356" s="25">
        <v>9.3897815702062237E-2</v>
      </c>
      <c r="I356" s="23" t="s">
        <v>24</v>
      </c>
      <c r="J356" s="27">
        <v>21</v>
      </c>
      <c r="K356" s="28">
        <v>7.9933312779052912E-2</v>
      </c>
      <c r="L356" s="23" t="s">
        <v>24</v>
      </c>
      <c r="M356" s="26">
        <v>27</v>
      </c>
      <c r="N356" s="25">
        <v>9.9992222827113453E-2</v>
      </c>
      <c r="O356" s="23" t="s">
        <v>24</v>
      </c>
      <c r="P356" s="24">
        <v>44</v>
      </c>
      <c r="Q356" s="25">
        <v>0.16088398436500187</v>
      </c>
      <c r="R356" s="29" t="s">
        <v>24</v>
      </c>
      <c r="S356" s="30">
        <v>70</v>
      </c>
      <c r="T356" t="s">
        <v>24</v>
      </c>
      <c r="U356" s="31">
        <v>280110</v>
      </c>
      <c r="V356" s="32">
        <f t="shared" si="22"/>
        <v>0.24990182428331728</v>
      </c>
    </row>
    <row r="357" spans="1:22" x14ac:dyDescent="0.35">
      <c r="A357" s="22">
        <v>356</v>
      </c>
      <c r="B357" s="22" t="s">
        <v>408</v>
      </c>
      <c r="C357" s="23" t="s">
        <v>409</v>
      </c>
      <c r="D357" s="24">
        <v>333</v>
      </c>
      <c r="E357" s="25">
        <v>1.214415439487101</v>
      </c>
      <c r="F357" s="23" t="s">
        <v>43</v>
      </c>
      <c r="G357" s="26">
        <v>319</v>
      </c>
      <c r="H357" s="25">
        <v>1.1393874453076167</v>
      </c>
      <c r="I357" s="23" t="s">
        <v>43</v>
      </c>
      <c r="J357" s="27">
        <v>265</v>
      </c>
      <c r="K357" s="28">
        <v>0.92691696922635658</v>
      </c>
      <c r="L357" s="23" t="s">
        <v>34</v>
      </c>
      <c r="M357" s="26">
        <v>234</v>
      </c>
      <c r="N357" s="25">
        <v>0.80254344538074518</v>
      </c>
      <c r="O357" s="23" t="s">
        <v>34</v>
      </c>
      <c r="P357" s="24">
        <v>224</v>
      </c>
      <c r="Q357" s="25">
        <v>0.78891851246596911</v>
      </c>
      <c r="R357" s="33" t="str">
        <f t="shared" ref="R357:R358" si="25">IF(Q357&lt;1,"Endemis Rendah",IF(Q357&lt;5,"Endemis Sedang",IF(Q357&lt;50,"Endemis Tinggi I",IF(Q357&lt;100,"Endemis Tinggi II","Endemis Tinggi III"))))</f>
        <v>Endemis Rendah</v>
      </c>
      <c r="S357" s="34">
        <v>589</v>
      </c>
      <c r="T357" s="33" t="str">
        <f>IF(V357&lt;1,"Endemis Rendah",IF(V357&lt;5,"Endemis Sedang",IF(V357&lt;50,"Endemis Tinggi I",IF(V357&lt;100,"Endemis Tinggi II","Endemis Tinggi III"))))</f>
        <v>Endemis Sedang</v>
      </c>
      <c r="U357" s="31">
        <v>287272</v>
      </c>
      <c r="V357" s="32">
        <f t="shared" si="22"/>
        <v>2.0503216463839151</v>
      </c>
    </row>
    <row r="358" spans="1:22" x14ac:dyDescent="0.35">
      <c r="A358" s="22">
        <v>357</v>
      </c>
      <c r="B358" s="22" t="s">
        <v>408</v>
      </c>
      <c r="C358" s="23" t="s">
        <v>410</v>
      </c>
      <c r="D358" s="24">
        <v>117</v>
      </c>
      <c r="E358" s="25">
        <v>0.79592919631559622</v>
      </c>
      <c r="F358" s="23" t="s">
        <v>31</v>
      </c>
      <c r="G358" s="26">
        <v>425</v>
      </c>
      <c r="H358" s="25">
        <v>2.8794428108781962</v>
      </c>
      <c r="I358" s="23" t="s">
        <v>43</v>
      </c>
      <c r="J358" s="27">
        <v>168</v>
      </c>
      <c r="K358" s="28">
        <v>1.1349817592217266</v>
      </c>
      <c r="L358" s="23" t="s">
        <v>44</v>
      </c>
      <c r="M358" s="26">
        <v>78</v>
      </c>
      <c r="N358" s="25">
        <v>0.52603892688058917</v>
      </c>
      <c r="O358" s="23" t="s">
        <v>34</v>
      </c>
      <c r="P358" s="24">
        <v>18</v>
      </c>
      <c r="Q358" s="25">
        <v>0.1197588854439728</v>
      </c>
      <c r="R358" s="33" t="str">
        <f t="shared" si="25"/>
        <v>Endemis Rendah</v>
      </c>
      <c r="S358" s="34">
        <v>59</v>
      </c>
      <c r="T358" s="33" t="str">
        <f>IF(V358&lt;1,"Endemis Rendah",IF(V358&lt;5,"Endemis Sedang",IF(V358&lt;50,"Endemis Tinggi I",IF(V358&lt;100,"Endemis Tinggi II","Endemis Tinggi III"))))</f>
        <v>Endemis Rendah</v>
      </c>
      <c r="U358" s="31">
        <v>150821</v>
      </c>
      <c r="V358" s="32">
        <f t="shared" si="22"/>
        <v>0.39119220798164711</v>
      </c>
    </row>
    <row r="359" spans="1:22" x14ac:dyDescent="0.35">
      <c r="A359" s="22">
        <v>358</v>
      </c>
      <c r="B359" s="22" t="s">
        <v>408</v>
      </c>
      <c r="C359" s="23" t="s">
        <v>411</v>
      </c>
      <c r="D359" s="24">
        <v>60</v>
      </c>
      <c r="E359" s="25">
        <v>7.9777580106662624E-2</v>
      </c>
      <c r="F359" s="23" t="s">
        <v>31</v>
      </c>
      <c r="G359" s="26">
        <v>98</v>
      </c>
      <c r="H359" s="25">
        <v>0.12738240848938762</v>
      </c>
      <c r="I359" s="23" t="s">
        <v>32</v>
      </c>
      <c r="J359" s="27">
        <v>113</v>
      </c>
      <c r="K359" s="28">
        <v>0.14374359196155304</v>
      </c>
      <c r="L359" s="23" t="s">
        <v>34</v>
      </c>
      <c r="M359" s="26">
        <v>93</v>
      </c>
      <c r="N359" s="25">
        <v>0.11582968303767703</v>
      </c>
      <c r="O359" s="23" t="s">
        <v>34</v>
      </c>
      <c r="P359" s="24">
        <v>38</v>
      </c>
      <c r="Q359" s="25">
        <v>4.8555164416731092E-2</v>
      </c>
      <c r="R359" s="29" t="s">
        <v>24</v>
      </c>
      <c r="S359" s="30">
        <v>84</v>
      </c>
      <c r="T359" t="s">
        <v>24</v>
      </c>
      <c r="U359" s="31">
        <v>792740</v>
      </c>
      <c r="V359" s="32">
        <f t="shared" si="22"/>
        <v>0.10596160153392033</v>
      </c>
    </row>
    <row r="360" spans="1:22" x14ac:dyDescent="0.35">
      <c r="A360" s="22">
        <v>359</v>
      </c>
      <c r="B360" s="22" t="s">
        <v>408</v>
      </c>
      <c r="C360" s="23" t="s">
        <v>412</v>
      </c>
      <c r="D360" s="24">
        <v>60</v>
      </c>
      <c r="E360" s="25">
        <v>0.17267777176603313</v>
      </c>
      <c r="F360" s="23" t="s">
        <v>31</v>
      </c>
      <c r="G360" s="26">
        <v>93</v>
      </c>
      <c r="H360" s="25">
        <v>0.25714048718444987</v>
      </c>
      <c r="I360" s="23" t="s">
        <v>32</v>
      </c>
      <c r="J360" s="27">
        <v>252</v>
      </c>
      <c r="K360" s="28">
        <v>0.67001496898521973</v>
      </c>
      <c r="L360" s="23" t="s">
        <v>34</v>
      </c>
      <c r="M360" s="26">
        <v>257</v>
      </c>
      <c r="N360" s="25">
        <v>0.65730413232018137</v>
      </c>
      <c r="O360" s="23" t="s">
        <v>34</v>
      </c>
      <c r="P360" s="24">
        <v>228</v>
      </c>
      <c r="Q360" s="25">
        <v>0.58772429543972349</v>
      </c>
      <c r="R360" s="33" t="str">
        <f t="shared" ref="R360:R363" si="26">IF(Q360&lt;1,"Endemis Rendah",IF(Q360&lt;5,"Endemis Sedang",IF(Q360&lt;50,"Endemis Tinggi I",IF(Q360&lt;100,"Endemis Tinggi II","Endemis Tinggi III"))))</f>
        <v>Endemis Rendah</v>
      </c>
      <c r="S360" s="34">
        <v>442</v>
      </c>
      <c r="T360" s="33" t="str">
        <f>IF(V360&lt;1,"Endemis Rendah",IF(V360&lt;5,"Endemis Sedang",IF(V360&lt;50,"Endemis Tinggi I",IF(V360&lt;100,"Endemis Tinggi II","Endemis Tinggi III"))))</f>
        <v>Endemis Sedang</v>
      </c>
      <c r="U360" s="31">
        <v>399900</v>
      </c>
      <c r="V360" s="32">
        <f t="shared" si="22"/>
        <v>1.1052763190797699</v>
      </c>
    </row>
    <row r="361" spans="1:22" x14ac:dyDescent="0.35">
      <c r="A361" s="22">
        <v>360</v>
      </c>
      <c r="B361" s="22" t="s">
        <v>408</v>
      </c>
      <c r="C361" s="23" t="s">
        <v>413</v>
      </c>
      <c r="D361" s="24">
        <v>106</v>
      </c>
      <c r="E361" s="25">
        <v>0.48050552808010843</v>
      </c>
      <c r="F361" s="23" t="s">
        <v>31</v>
      </c>
      <c r="G361" s="26">
        <v>82</v>
      </c>
      <c r="H361" s="25">
        <v>0.36201652031486609</v>
      </c>
      <c r="I361" s="23" t="s">
        <v>32</v>
      </c>
      <c r="J361" s="27">
        <v>24</v>
      </c>
      <c r="K361" s="28">
        <v>0.10332046132585981</v>
      </c>
      <c r="L361" s="23" t="s">
        <v>34</v>
      </c>
      <c r="M361" s="26">
        <v>115</v>
      </c>
      <c r="N361" s="25">
        <v>0.48275919971118403</v>
      </c>
      <c r="O361" s="23" t="s">
        <v>34</v>
      </c>
      <c r="P361" s="24">
        <v>45</v>
      </c>
      <c r="Q361" s="25">
        <v>0.19335544746747332</v>
      </c>
      <c r="R361" s="33" t="str">
        <f t="shared" si="26"/>
        <v>Endemis Rendah</v>
      </c>
      <c r="S361" s="34">
        <v>213</v>
      </c>
      <c r="T361" s="33" t="str">
        <f>IF(V361&lt;1,"Endemis Rendah",IF(V361&lt;5,"Endemis Sedang",IF(V361&lt;50,"Endemis Tinggi I",IF(V361&lt;100,"Endemis Tinggi II","Endemis Tinggi III"))))</f>
        <v>Endemis Rendah</v>
      </c>
      <c r="U361" s="31">
        <v>236589</v>
      </c>
      <c r="V361" s="32">
        <f t="shared" si="22"/>
        <v>0.900295449069906</v>
      </c>
    </row>
    <row r="362" spans="1:22" x14ac:dyDescent="0.35">
      <c r="A362" s="22">
        <v>361</v>
      </c>
      <c r="B362" s="22" t="s">
        <v>408</v>
      </c>
      <c r="C362" s="23" t="s">
        <v>414</v>
      </c>
      <c r="D362" s="24">
        <v>838</v>
      </c>
      <c r="E362" s="25">
        <v>5.3135164953617693</v>
      </c>
      <c r="F362" s="23" t="s">
        <v>170</v>
      </c>
      <c r="G362" s="26">
        <v>1125</v>
      </c>
      <c r="H362" s="25">
        <v>7.0583363658037719</v>
      </c>
      <c r="I362" s="23" t="s">
        <v>170</v>
      </c>
      <c r="J362" s="27">
        <v>1050</v>
      </c>
      <c r="K362" s="28">
        <v>6.5253057571840509</v>
      </c>
      <c r="L362" s="23" t="s">
        <v>342</v>
      </c>
      <c r="M362" s="26">
        <v>1364</v>
      </c>
      <c r="N362" s="25">
        <v>8.3929164769440927</v>
      </c>
      <c r="O362" s="23" t="s">
        <v>342</v>
      </c>
      <c r="P362" s="24">
        <v>1455</v>
      </c>
      <c r="Q362" s="25">
        <v>9.1249459088257989</v>
      </c>
      <c r="R362" s="33" t="str">
        <f t="shared" si="26"/>
        <v>Endemis Tinggi I</v>
      </c>
      <c r="S362" s="34">
        <v>1085</v>
      </c>
      <c r="T362" s="33" t="str">
        <f>IF(V362&lt;1,"Endemis Rendah",IF(V362&lt;5,"Endemis Sedang",IF(V362&lt;50,"Endemis Tinggi I",IF(V362&lt;100,"Endemis Tinggi II","Endemis Tinggi III"))))</f>
        <v>Endemis Tinggi I</v>
      </c>
      <c r="U362" s="31">
        <v>160101</v>
      </c>
      <c r="V362" s="32">
        <f t="shared" si="22"/>
        <v>6.7769720364020216</v>
      </c>
    </row>
    <row r="363" spans="1:22" x14ac:dyDescent="0.35">
      <c r="A363" s="22">
        <v>362</v>
      </c>
      <c r="B363" s="22" t="s">
        <v>408</v>
      </c>
      <c r="C363" s="23" t="s">
        <v>415</v>
      </c>
      <c r="D363" s="24">
        <v>26</v>
      </c>
      <c r="E363" s="25">
        <v>0.98840524615092185</v>
      </c>
      <c r="F363" s="23" t="s">
        <v>31</v>
      </c>
      <c r="G363" s="26">
        <v>5</v>
      </c>
      <c r="H363" s="25">
        <v>0.18977492693665315</v>
      </c>
      <c r="I363" s="23" t="s">
        <v>32</v>
      </c>
      <c r="J363" s="27">
        <v>0</v>
      </c>
      <c r="K363" s="28">
        <v>0</v>
      </c>
      <c r="L363" s="23" t="s">
        <v>34</v>
      </c>
      <c r="M363" s="26">
        <v>14</v>
      </c>
      <c r="N363" s="25">
        <v>0.52860109495941099</v>
      </c>
      <c r="O363" s="23" t="s">
        <v>34</v>
      </c>
      <c r="P363" s="24">
        <v>6</v>
      </c>
      <c r="Q363" s="25">
        <v>0.2244165170556553</v>
      </c>
      <c r="R363" s="33" t="str">
        <f t="shared" si="26"/>
        <v>Endemis Rendah</v>
      </c>
      <c r="S363" s="34">
        <v>7</v>
      </c>
      <c r="T363" s="33" t="str">
        <f>IF(V363&lt;1,"Endemis Rendah",IF(V363&lt;5,"Endemis Sedang",IF(V363&lt;50,"Endemis Tinggi I",IF(V363&lt;100,"Endemis Tinggi II","Endemis Tinggi III"))))</f>
        <v>Endemis Rendah</v>
      </c>
      <c r="U363" s="31">
        <v>26825</v>
      </c>
      <c r="V363" s="32">
        <f t="shared" si="22"/>
        <v>0.26095060577819196</v>
      </c>
    </row>
    <row r="364" spans="1:22" x14ac:dyDescent="0.35">
      <c r="A364" s="22">
        <v>363</v>
      </c>
      <c r="B364" s="22" t="s">
        <v>408</v>
      </c>
      <c r="C364" s="23" t="s">
        <v>416</v>
      </c>
      <c r="D364" s="24">
        <v>33</v>
      </c>
      <c r="E364" s="25">
        <v>5.1885813475217445E-2</v>
      </c>
      <c r="F364" s="23" t="s">
        <v>24</v>
      </c>
      <c r="G364" s="26">
        <v>103</v>
      </c>
      <c r="H364" s="25">
        <v>0.15951013353940599</v>
      </c>
      <c r="I364" s="23" t="s">
        <v>24</v>
      </c>
      <c r="J364" s="27">
        <v>90</v>
      </c>
      <c r="K364" s="28">
        <v>0.13736724981608051</v>
      </c>
      <c r="L364" s="23" t="s">
        <v>24</v>
      </c>
      <c r="M364" s="26">
        <v>72</v>
      </c>
      <c r="N364" s="25">
        <v>0.10840092080559952</v>
      </c>
      <c r="O364" s="23" t="s">
        <v>24</v>
      </c>
      <c r="P364" s="24">
        <v>38</v>
      </c>
      <c r="Q364" s="25">
        <v>5.9152623107505221E-2</v>
      </c>
      <c r="R364" s="29" t="s">
        <v>24</v>
      </c>
      <c r="S364" s="30">
        <v>48</v>
      </c>
      <c r="T364" t="s">
        <v>24</v>
      </c>
      <c r="U364" s="31">
        <v>646020</v>
      </c>
      <c r="V364" s="32">
        <f t="shared" si="22"/>
        <v>7.430110522894029E-2</v>
      </c>
    </row>
    <row r="365" spans="1:22" x14ac:dyDescent="0.35">
      <c r="A365" s="22">
        <v>364</v>
      </c>
      <c r="B365" s="22" t="s">
        <v>408</v>
      </c>
      <c r="C365" s="23" t="s">
        <v>417</v>
      </c>
      <c r="D365" s="24">
        <v>0</v>
      </c>
      <c r="E365" s="25">
        <v>0</v>
      </c>
      <c r="F365" s="23" t="s">
        <v>24</v>
      </c>
      <c r="G365" s="26">
        <v>41</v>
      </c>
      <c r="H365" s="25">
        <v>4.7781092672011929E-2</v>
      </c>
      <c r="I365" s="23" t="s">
        <v>24</v>
      </c>
      <c r="J365" s="27">
        <v>86</v>
      </c>
      <c r="K365" s="28">
        <v>9.8537068270147396E-2</v>
      </c>
      <c r="L365" s="23" t="s">
        <v>24</v>
      </c>
      <c r="M365" s="26">
        <v>74</v>
      </c>
      <c r="N365" s="25">
        <v>8.3445533746952544E-2</v>
      </c>
      <c r="O365" s="23" t="s">
        <v>24</v>
      </c>
      <c r="P365" s="24">
        <v>42</v>
      </c>
      <c r="Q365" s="25">
        <v>4.8835051474469739E-2</v>
      </c>
      <c r="R365" s="29" t="s">
        <v>24</v>
      </c>
      <c r="S365" s="30">
        <v>124</v>
      </c>
      <c r="T365" t="s">
        <v>24</v>
      </c>
      <c r="U365" s="31">
        <v>866879</v>
      </c>
      <c r="V365" s="32">
        <f t="shared" si="22"/>
        <v>0.14304187781685795</v>
      </c>
    </row>
    <row r="366" spans="1:22" x14ac:dyDescent="0.35">
      <c r="A366" s="22">
        <v>365</v>
      </c>
      <c r="B366" s="22" t="s">
        <v>408</v>
      </c>
      <c r="C366" s="23" t="s">
        <v>418</v>
      </c>
      <c r="D366" s="24">
        <v>0</v>
      </c>
      <c r="E366" s="25">
        <v>0</v>
      </c>
      <c r="F366" s="23" t="s">
        <v>24</v>
      </c>
      <c r="G366" s="26">
        <v>6</v>
      </c>
      <c r="H366" s="25">
        <v>3.4441982480511578E-2</v>
      </c>
      <c r="I366" s="23" t="s">
        <v>24</v>
      </c>
      <c r="J366" s="27">
        <v>17</v>
      </c>
      <c r="K366" s="28">
        <v>9.5655011759939679E-2</v>
      </c>
      <c r="L366" s="23" t="s">
        <v>24</v>
      </c>
      <c r="M366" s="26">
        <v>64</v>
      </c>
      <c r="N366" s="25">
        <v>0.35323402305955859</v>
      </c>
      <c r="O366" s="23" t="s">
        <v>24</v>
      </c>
      <c r="P366" s="24">
        <v>155</v>
      </c>
      <c r="Q366" s="25">
        <v>0.84799544817927175</v>
      </c>
      <c r="R366" s="29" t="s">
        <v>24</v>
      </c>
      <c r="S366" s="30">
        <v>189</v>
      </c>
      <c r="T366" t="s">
        <v>24</v>
      </c>
      <c r="U366" s="31">
        <v>185458</v>
      </c>
      <c r="V366" s="32">
        <f t="shared" si="22"/>
        <v>1.0190986638484185</v>
      </c>
    </row>
    <row r="367" spans="1:22" x14ac:dyDescent="0.35">
      <c r="A367" s="22">
        <v>366</v>
      </c>
      <c r="B367" s="22" t="s">
        <v>419</v>
      </c>
      <c r="C367" s="23" t="s">
        <v>420</v>
      </c>
      <c r="D367" s="24">
        <v>0</v>
      </c>
      <c r="E367" s="25">
        <v>0</v>
      </c>
      <c r="F367" s="23" t="s">
        <v>31</v>
      </c>
      <c r="G367" s="26">
        <v>0</v>
      </c>
      <c r="H367" s="25">
        <v>0</v>
      </c>
      <c r="I367" s="23" t="s">
        <v>32</v>
      </c>
      <c r="J367" s="27">
        <v>11</v>
      </c>
      <c r="K367" s="28">
        <v>0.12170564935496006</v>
      </c>
      <c r="L367" s="23" t="s">
        <v>34</v>
      </c>
      <c r="M367" s="26">
        <v>2</v>
      </c>
      <c r="N367" s="25">
        <v>2.1321279703207789E-2</v>
      </c>
      <c r="O367" s="23" t="s">
        <v>34</v>
      </c>
      <c r="P367" s="24">
        <v>9</v>
      </c>
      <c r="Q367" s="25">
        <v>0.1022367120673399</v>
      </c>
      <c r="R367" s="33" t="str">
        <f t="shared" ref="R367:R368" si="27">IF(Q367&lt;1,"Endemis Rendah",IF(Q367&lt;5,"Endemis Sedang",IF(Q367&lt;50,"Endemis Tinggi I",IF(Q367&lt;100,"Endemis Tinggi II","Endemis Tinggi III"))))</f>
        <v>Endemis Rendah</v>
      </c>
      <c r="S367" s="34">
        <v>0</v>
      </c>
      <c r="T367" s="33" t="str">
        <f>IF(V367&lt;1,"Endemis Rendah",IF(V367&lt;5,"Endemis Sedang",IF(V367&lt;50,"Endemis Tinggi I",IF(V367&lt;100,"Endemis Tinggi II","Endemis Tinggi III"))))</f>
        <v>Endemis Rendah</v>
      </c>
      <c r="U367" s="31">
        <v>89754</v>
      </c>
      <c r="V367" s="32">
        <f t="shared" si="22"/>
        <v>0</v>
      </c>
    </row>
    <row r="368" spans="1:22" x14ac:dyDescent="0.35">
      <c r="A368" s="22">
        <v>367</v>
      </c>
      <c r="B368" s="22" t="s">
        <v>419</v>
      </c>
      <c r="C368" s="23" t="s">
        <v>421</v>
      </c>
      <c r="D368" s="24">
        <v>65</v>
      </c>
      <c r="E368" s="25">
        <v>0.47875082860720336</v>
      </c>
      <c r="F368" s="23" t="s">
        <v>31</v>
      </c>
      <c r="G368" s="26">
        <v>16</v>
      </c>
      <c r="H368" s="25">
        <v>0.11520903238813923</v>
      </c>
      <c r="I368" s="23" t="s">
        <v>32</v>
      </c>
      <c r="J368" s="27">
        <v>24</v>
      </c>
      <c r="K368" s="28">
        <v>0.16887018807917198</v>
      </c>
      <c r="L368" s="23" t="s">
        <v>34</v>
      </c>
      <c r="M368" s="26">
        <v>36</v>
      </c>
      <c r="N368" s="25">
        <v>0.24814237858255558</v>
      </c>
      <c r="O368" s="23" t="s">
        <v>34</v>
      </c>
      <c r="P368" s="24">
        <v>15</v>
      </c>
      <c r="Q368" s="25">
        <v>0.11150012265013493</v>
      </c>
      <c r="R368" s="33" t="str">
        <f t="shared" si="27"/>
        <v>Endemis Rendah</v>
      </c>
      <c r="S368" s="34">
        <v>67</v>
      </c>
      <c r="T368" s="33" t="str">
        <f>IF(V368&lt;1,"Endemis Rendah",IF(V368&lt;5,"Endemis Sedang",IF(V368&lt;50,"Endemis Tinggi I",IF(V368&lt;100,"Endemis Tinggi II","Endemis Tinggi III"))))</f>
        <v>Endemis Rendah</v>
      </c>
      <c r="U368" s="31">
        <v>135158</v>
      </c>
      <c r="V368" s="32">
        <f t="shared" si="22"/>
        <v>0.49571612483167854</v>
      </c>
    </row>
    <row r="369" spans="1:22" x14ac:dyDescent="0.35">
      <c r="A369" s="22">
        <v>368</v>
      </c>
      <c r="B369" s="22" t="s">
        <v>419</v>
      </c>
      <c r="C369" s="23" t="s">
        <v>422</v>
      </c>
      <c r="D369" s="24">
        <v>0</v>
      </c>
      <c r="E369" s="25">
        <v>0</v>
      </c>
      <c r="F369" s="23" t="s">
        <v>31</v>
      </c>
      <c r="G369" s="26">
        <v>0</v>
      </c>
      <c r="H369" s="25">
        <v>0</v>
      </c>
      <c r="I369" s="23" t="s">
        <v>32</v>
      </c>
      <c r="J369" s="27">
        <v>1</v>
      </c>
      <c r="K369" s="28">
        <v>3.4570974210053243E-2</v>
      </c>
      <c r="L369" s="23" t="s">
        <v>34</v>
      </c>
      <c r="M369" s="26">
        <v>19</v>
      </c>
      <c r="N369" s="25">
        <v>0.61496633868461936</v>
      </c>
      <c r="O369" s="23" t="s">
        <v>24</v>
      </c>
      <c r="P369" s="24">
        <v>1</v>
      </c>
      <c r="Q369" s="25">
        <v>3.4136683279852531E-2</v>
      </c>
      <c r="R369" s="29" t="s">
        <v>24</v>
      </c>
      <c r="S369" s="30">
        <v>1</v>
      </c>
      <c r="T369" t="s">
        <v>24</v>
      </c>
      <c r="U369" s="31">
        <v>30725</v>
      </c>
      <c r="V369" s="32">
        <f t="shared" si="22"/>
        <v>3.254678600488202E-2</v>
      </c>
    </row>
    <row r="370" spans="1:22" x14ac:dyDescent="0.35">
      <c r="A370" s="22">
        <v>369</v>
      </c>
      <c r="B370" s="22" t="s">
        <v>419</v>
      </c>
      <c r="C370" s="23" t="s">
        <v>423</v>
      </c>
      <c r="D370" s="24">
        <v>0</v>
      </c>
      <c r="E370" s="25">
        <v>0</v>
      </c>
      <c r="F370" s="23" t="s">
        <v>31</v>
      </c>
      <c r="G370" s="26">
        <v>5</v>
      </c>
      <c r="H370" s="25">
        <v>2.4804048020636967E-2</v>
      </c>
      <c r="I370" s="23" t="s">
        <v>32</v>
      </c>
      <c r="J370" s="27">
        <v>5</v>
      </c>
      <c r="K370" s="28">
        <v>2.3818370632901743E-2</v>
      </c>
      <c r="L370" s="23" t="s">
        <v>34</v>
      </c>
      <c r="M370" s="26">
        <v>3</v>
      </c>
      <c r="N370" s="25">
        <v>1.372916027879348E-2</v>
      </c>
      <c r="O370" s="23" t="s">
        <v>24</v>
      </c>
      <c r="P370" s="24">
        <v>3</v>
      </c>
      <c r="Q370" s="25">
        <v>1.4535376684286774E-2</v>
      </c>
      <c r="R370" s="29" t="s">
        <v>24</v>
      </c>
      <c r="S370" s="30">
        <v>8</v>
      </c>
      <c r="T370" t="s">
        <v>24</v>
      </c>
      <c r="U370" s="31">
        <v>211209</v>
      </c>
      <c r="V370" s="32">
        <f t="shared" si="22"/>
        <v>3.787717379467731E-2</v>
      </c>
    </row>
    <row r="371" spans="1:22" x14ac:dyDescent="0.35">
      <c r="A371" s="22">
        <v>370</v>
      </c>
      <c r="B371" s="22" t="s">
        <v>419</v>
      </c>
      <c r="C371" s="23" t="s">
        <v>424</v>
      </c>
      <c r="D371" s="24">
        <v>0</v>
      </c>
      <c r="E371" s="25">
        <v>0</v>
      </c>
      <c r="F371" s="23" t="s">
        <v>24</v>
      </c>
      <c r="G371" s="26">
        <v>6</v>
      </c>
      <c r="H371" s="25">
        <v>2.289857837992558E-2</v>
      </c>
      <c r="I371" s="23" t="s">
        <v>24</v>
      </c>
      <c r="J371" s="27">
        <v>15</v>
      </c>
      <c r="K371" s="28">
        <v>5.5372212009125343E-2</v>
      </c>
      <c r="L371" s="23" t="s">
        <v>24</v>
      </c>
      <c r="M371" s="26">
        <v>7</v>
      </c>
      <c r="N371" s="25">
        <v>2.4980818300233749E-2</v>
      </c>
      <c r="O371" s="23" t="s">
        <v>24</v>
      </c>
      <c r="P371" s="24">
        <v>5</v>
      </c>
      <c r="Q371" s="25">
        <v>1.9016178965063479E-2</v>
      </c>
      <c r="R371" s="29" t="s">
        <v>24</v>
      </c>
      <c r="S371" s="30">
        <v>13</v>
      </c>
      <c r="T371" t="s">
        <v>24</v>
      </c>
      <c r="U371" s="31">
        <v>267266</v>
      </c>
      <c r="V371" s="32">
        <f t="shared" si="22"/>
        <v>4.8640680071539218E-2</v>
      </c>
    </row>
    <row r="372" spans="1:22" x14ac:dyDescent="0.35">
      <c r="A372" s="22">
        <v>371</v>
      </c>
      <c r="B372" s="22" t="s">
        <v>425</v>
      </c>
      <c r="C372" s="23" t="s">
        <v>426</v>
      </c>
      <c r="D372" s="24">
        <v>15</v>
      </c>
      <c r="E372" s="25">
        <v>6.2368765722126351E-2</v>
      </c>
      <c r="F372" s="23" t="s">
        <v>31</v>
      </c>
      <c r="G372" s="26">
        <v>9</v>
      </c>
      <c r="H372" s="25">
        <v>3.6857300817003495E-2</v>
      </c>
      <c r="I372" s="23" t="s">
        <v>32</v>
      </c>
      <c r="J372" s="27">
        <v>6</v>
      </c>
      <c r="K372" s="28">
        <v>2.4212000274402672E-2</v>
      </c>
      <c r="L372" s="23" t="s">
        <v>34</v>
      </c>
      <c r="M372" s="26">
        <v>79</v>
      </c>
      <c r="N372" s="25">
        <v>0.31448919391244462</v>
      </c>
      <c r="O372" s="23" t="s">
        <v>24</v>
      </c>
      <c r="P372" s="24">
        <v>14</v>
      </c>
      <c r="Q372" s="25">
        <v>5.5409117174451648E-2</v>
      </c>
      <c r="R372" s="29" t="s">
        <v>24</v>
      </c>
      <c r="S372" s="30">
        <v>15</v>
      </c>
      <c r="T372" t="s">
        <v>24</v>
      </c>
      <c r="U372" s="31">
        <v>255722</v>
      </c>
      <c r="V372" s="32">
        <f t="shared" si="22"/>
        <v>5.8657448322788033E-2</v>
      </c>
    </row>
    <row r="373" spans="1:22" x14ac:dyDescent="0.35">
      <c r="A373" s="22">
        <v>372</v>
      </c>
      <c r="B373" s="22" t="s">
        <v>425</v>
      </c>
      <c r="C373" s="23" t="s">
        <v>427</v>
      </c>
      <c r="D373" s="24">
        <v>19</v>
      </c>
      <c r="E373" s="25">
        <v>5.6662123756042723E-2</v>
      </c>
      <c r="F373" s="23" t="s">
        <v>24</v>
      </c>
      <c r="G373" s="26">
        <v>7</v>
      </c>
      <c r="H373" s="25">
        <v>2.0687780023879609E-2</v>
      </c>
      <c r="I373" s="23" t="s">
        <v>24</v>
      </c>
      <c r="J373" s="27">
        <v>42</v>
      </c>
      <c r="K373" s="28">
        <v>0.12310361807395595</v>
      </c>
      <c r="L373" s="23" t="s">
        <v>24</v>
      </c>
      <c r="M373" s="26">
        <v>17</v>
      </c>
      <c r="N373" s="25">
        <v>4.9423489530942014E-2</v>
      </c>
      <c r="O373" s="23" t="s">
        <v>24</v>
      </c>
      <c r="P373" s="24">
        <v>21</v>
      </c>
      <c r="Q373" s="25">
        <v>6.1112420662982454E-2</v>
      </c>
      <c r="R373" s="29" t="s">
        <v>24</v>
      </c>
      <c r="S373" s="30">
        <v>61</v>
      </c>
      <c r="T373" t="s">
        <v>24</v>
      </c>
      <c r="U373" s="31">
        <v>345703</v>
      </c>
      <c r="V373" s="32">
        <f t="shared" si="22"/>
        <v>0.17645204120299796</v>
      </c>
    </row>
    <row r="374" spans="1:22" x14ac:dyDescent="0.35">
      <c r="A374" s="22">
        <v>373</v>
      </c>
      <c r="B374" s="22" t="s">
        <v>425</v>
      </c>
      <c r="C374" s="23" t="s">
        <v>428</v>
      </c>
      <c r="D374" s="24">
        <v>181</v>
      </c>
      <c r="E374" s="25">
        <v>1.3870475810963041</v>
      </c>
      <c r="F374" s="23" t="s">
        <v>43</v>
      </c>
      <c r="G374" s="26">
        <v>112</v>
      </c>
      <c r="H374" s="25">
        <v>0.85605313644111192</v>
      </c>
      <c r="I374" s="23" t="s">
        <v>32</v>
      </c>
      <c r="J374" s="27">
        <v>62</v>
      </c>
      <c r="K374" s="28">
        <v>0.47269428116160805</v>
      </c>
      <c r="L374" s="23" t="s">
        <v>34</v>
      </c>
      <c r="M374" s="26">
        <v>162</v>
      </c>
      <c r="N374" s="25">
        <v>1.2329799298266977</v>
      </c>
      <c r="O374" s="23" t="s">
        <v>44</v>
      </c>
      <c r="P374" s="24">
        <v>58</v>
      </c>
      <c r="Q374" s="25">
        <v>0.43902143635703045</v>
      </c>
      <c r="R374" s="33" t="str">
        <f t="shared" ref="R374:R376" si="28">IF(Q374&lt;1,"Endemis Rendah",IF(Q374&lt;5,"Endemis Sedang",IF(Q374&lt;50,"Endemis Tinggi I",IF(Q374&lt;100,"Endemis Tinggi II","Endemis Tinggi III"))))</f>
        <v>Endemis Rendah</v>
      </c>
      <c r="S374" s="34">
        <v>128</v>
      </c>
      <c r="T374" s="33" t="str">
        <f>IF(V374&lt;1,"Endemis Rendah",IF(V374&lt;5,"Endemis Sedang",IF(V374&lt;50,"Endemis Tinggi I",IF(V374&lt;100,"Endemis Tinggi II","Endemis Tinggi III"))))</f>
        <v>Endemis Rendah</v>
      </c>
      <c r="U374" s="31">
        <v>132369</v>
      </c>
      <c r="V374" s="32">
        <f t="shared" si="22"/>
        <v>0.96699378253216384</v>
      </c>
    </row>
    <row r="375" spans="1:22" x14ac:dyDescent="0.35">
      <c r="A375" s="22">
        <v>374</v>
      </c>
      <c r="B375" s="22" t="s">
        <v>425</v>
      </c>
      <c r="C375" s="23" t="s">
        <v>429</v>
      </c>
      <c r="D375" s="24">
        <v>80</v>
      </c>
      <c r="E375" s="25">
        <v>0.88224266084386505</v>
      </c>
      <c r="F375" s="23" t="s">
        <v>31</v>
      </c>
      <c r="G375" s="26">
        <v>26</v>
      </c>
      <c r="H375" s="25">
        <v>0.28384589351412132</v>
      </c>
      <c r="I375" s="23" t="s">
        <v>32</v>
      </c>
      <c r="J375" s="27">
        <v>19</v>
      </c>
      <c r="K375" s="28">
        <v>0.20546093538794269</v>
      </c>
      <c r="L375" s="23" t="s">
        <v>34</v>
      </c>
      <c r="M375" s="26">
        <v>97</v>
      </c>
      <c r="N375" s="25">
        <v>1.0394342048864125</v>
      </c>
      <c r="O375" s="23" t="s">
        <v>44</v>
      </c>
      <c r="P375" s="24">
        <v>71</v>
      </c>
      <c r="Q375" s="25">
        <v>0.7622769534688969</v>
      </c>
      <c r="R375" s="33" t="str">
        <f t="shared" si="28"/>
        <v>Endemis Rendah</v>
      </c>
      <c r="S375" s="34">
        <v>29</v>
      </c>
      <c r="T375" s="33" t="str">
        <f>IF(V375&lt;1,"Endemis Rendah",IF(V375&lt;5,"Endemis Sedang",IF(V375&lt;50,"Endemis Tinggi I",IF(V375&lt;100,"Endemis Tinggi II","Endemis Tinggi III"))))</f>
        <v>Endemis Rendah</v>
      </c>
      <c r="U375" s="31">
        <v>93774</v>
      </c>
      <c r="V375" s="32">
        <f t="shared" si="22"/>
        <v>0.30925416426728092</v>
      </c>
    </row>
    <row r="376" spans="1:22" x14ac:dyDescent="0.35">
      <c r="A376" s="22">
        <v>375</v>
      </c>
      <c r="B376" s="22" t="s">
        <v>425</v>
      </c>
      <c r="C376" s="23" t="s">
        <v>430</v>
      </c>
      <c r="D376" s="24">
        <v>138</v>
      </c>
      <c r="E376" s="25">
        <v>0.66342007470686926</v>
      </c>
      <c r="F376" s="23" t="s">
        <v>31</v>
      </c>
      <c r="G376" s="26">
        <v>119</v>
      </c>
      <c r="H376" s="25">
        <v>0.56801638178338043</v>
      </c>
      <c r="I376" s="23" t="s">
        <v>32</v>
      </c>
      <c r="J376" s="27">
        <v>82</v>
      </c>
      <c r="K376" s="28">
        <v>0.38918816298440873</v>
      </c>
      <c r="L376" s="23" t="s">
        <v>34</v>
      </c>
      <c r="M376" s="26">
        <v>93</v>
      </c>
      <c r="N376" s="25">
        <v>0.43850136265477213</v>
      </c>
      <c r="O376" s="23" t="s">
        <v>34</v>
      </c>
      <c r="P376" s="24">
        <v>56</v>
      </c>
      <c r="Q376" s="25">
        <v>0.26505989880391717</v>
      </c>
      <c r="R376" s="33" t="str">
        <f t="shared" si="28"/>
        <v>Endemis Rendah</v>
      </c>
      <c r="S376" s="34">
        <v>48</v>
      </c>
      <c r="T376" t="s">
        <v>24</v>
      </c>
      <c r="U376" s="31">
        <v>212083</v>
      </c>
      <c r="V376" s="32">
        <f t="shared" si="22"/>
        <v>0.2263264853854387</v>
      </c>
    </row>
    <row r="377" spans="1:22" x14ac:dyDescent="0.35">
      <c r="A377" s="22">
        <v>376</v>
      </c>
      <c r="B377" s="22" t="s">
        <v>425</v>
      </c>
      <c r="C377" s="23" t="s">
        <v>431</v>
      </c>
      <c r="D377" s="24">
        <v>50</v>
      </c>
      <c r="E377" s="25">
        <v>0.24877478418787474</v>
      </c>
      <c r="F377" s="23" t="s">
        <v>31</v>
      </c>
      <c r="G377" s="26">
        <v>15</v>
      </c>
      <c r="H377" s="25">
        <v>7.4141075638725365E-2</v>
      </c>
      <c r="I377" s="23" t="s">
        <v>32</v>
      </c>
      <c r="J377" s="27">
        <v>47</v>
      </c>
      <c r="K377" s="28">
        <v>0.23081758535339644</v>
      </c>
      <c r="L377" s="23" t="s">
        <v>34</v>
      </c>
      <c r="M377" s="26">
        <v>21</v>
      </c>
      <c r="N377" s="25">
        <v>0.10254457026500448</v>
      </c>
      <c r="O377" s="23" t="s">
        <v>24</v>
      </c>
      <c r="P377" s="24">
        <v>23</v>
      </c>
      <c r="Q377" s="25">
        <v>0.11270366286904325</v>
      </c>
      <c r="R377" s="29" t="s">
        <v>24</v>
      </c>
      <c r="S377" s="30">
        <v>74</v>
      </c>
      <c r="T377" t="s">
        <v>24</v>
      </c>
      <c r="U377" s="31">
        <v>204856</v>
      </c>
      <c r="V377" s="32">
        <f t="shared" si="22"/>
        <v>0.36122935134924045</v>
      </c>
    </row>
    <row r="378" spans="1:22" x14ac:dyDescent="0.35">
      <c r="A378" s="22">
        <v>377</v>
      </c>
      <c r="B378" s="22" t="s">
        <v>425</v>
      </c>
      <c r="C378" s="23" t="s">
        <v>432</v>
      </c>
      <c r="D378" s="24">
        <v>2</v>
      </c>
      <c r="E378" s="25">
        <v>2.5498170506266175E-2</v>
      </c>
      <c r="F378" s="23" t="s">
        <v>31</v>
      </c>
      <c r="G378" s="26">
        <v>12</v>
      </c>
      <c r="H378" s="25">
        <v>0.15119824610034524</v>
      </c>
      <c r="I378" s="23" t="s">
        <v>24</v>
      </c>
      <c r="J378" s="27">
        <v>8</v>
      </c>
      <c r="K378" s="28">
        <v>9.9610274799845605E-2</v>
      </c>
      <c r="L378" s="23" t="s">
        <v>24</v>
      </c>
      <c r="M378" s="26">
        <v>2</v>
      </c>
      <c r="N378" s="25">
        <v>2.4591474135917078E-2</v>
      </c>
      <c r="O378" s="23" t="s">
        <v>24</v>
      </c>
      <c r="P378" s="24">
        <v>1</v>
      </c>
      <c r="Q378" s="25">
        <v>1.2261513561233998E-2</v>
      </c>
      <c r="R378" s="29" t="s">
        <v>24</v>
      </c>
      <c r="S378" s="30">
        <v>8</v>
      </c>
      <c r="T378" t="s">
        <v>24</v>
      </c>
      <c r="U378" s="31">
        <v>82353</v>
      </c>
      <c r="V378" s="32">
        <f t="shared" si="22"/>
        <v>9.7142787755151616E-2</v>
      </c>
    </row>
    <row r="379" spans="1:22" x14ac:dyDescent="0.35">
      <c r="A379" s="22">
        <v>378</v>
      </c>
      <c r="B379" s="22" t="s">
        <v>425</v>
      </c>
      <c r="C379" s="23" t="s">
        <v>433</v>
      </c>
      <c r="D379" s="24">
        <v>32</v>
      </c>
      <c r="E379" s="25">
        <v>0.48502485752394808</v>
      </c>
      <c r="F379" s="23" t="s">
        <v>31</v>
      </c>
      <c r="G379" s="26">
        <v>71</v>
      </c>
      <c r="H379" s="25">
        <v>1.0721026802567006</v>
      </c>
      <c r="I379" s="23" t="s">
        <v>43</v>
      </c>
      <c r="J379" s="27">
        <v>50</v>
      </c>
      <c r="K379" s="28">
        <v>0.75297802810114001</v>
      </c>
      <c r="L379" s="23" t="s">
        <v>34</v>
      </c>
      <c r="M379" s="26">
        <v>25</v>
      </c>
      <c r="N379" s="25">
        <v>0.37599639043465183</v>
      </c>
      <c r="O379" s="23" t="s">
        <v>34</v>
      </c>
      <c r="P379" s="24">
        <v>3</v>
      </c>
      <c r="Q379" s="25">
        <v>4.4644185838864252E-2</v>
      </c>
      <c r="R379" s="33" t="str">
        <f t="shared" ref="R379:R380" si="29">IF(Q379&lt;1,"Endemis Rendah",IF(Q379&lt;5,"Endemis Sedang",IF(Q379&lt;50,"Endemis Tinggi I",IF(Q379&lt;100,"Endemis Tinggi II","Endemis Tinggi III"))))</f>
        <v>Endemis Rendah</v>
      </c>
      <c r="S379" s="34">
        <v>31</v>
      </c>
      <c r="T379" s="33" t="str">
        <f>IF(V379&lt;1,"Endemis Rendah",IF(V379&lt;5,"Endemis Sedang",IF(V379&lt;50,"Endemis Tinggi I",IF(V379&lt;100,"Endemis Tinggi II","Endemis Tinggi III"))))</f>
        <v>Endemis Rendah</v>
      </c>
      <c r="U379" s="31">
        <v>67392</v>
      </c>
      <c r="V379" s="32">
        <f t="shared" si="22"/>
        <v>0.45999525166191835</v>
      </c>
    </row>
    <row r="380" spans="1:22" x14ac:dyDescent="0.35">
      <c r="A380" s="22">
        <v>379</v>
      </c>
      <c r="B380" s="22" t="s">
        <v>425</v>
      </c>
      <c r="C380" s="23" t="s">
        <v>434</v>
      </c>
      <c r="D380" s="24">
        <v>142</v>
      </c>
      <c r="E380" s="25">
        <v>1.343246873640199</v>
      </c>
      <c r="F380" s="23" t="s">
        <v>43</v>
      </c>
      <c r="G380" s="26">
        <v>98</v>
      </c>
      <c r="H380" s="25">
        <v>0.92189307921695529</v>
      </c>
      <c r="I380" s="23" t="s">
        <v>32</v>
      </c>
      <c r="J380" s="27">
        <v>76</v>
      </c>
      <c r="K380" s="28">
        <v>0.71095145885368438</v>
      </c>
      <c r="L380" s="23" t="s">
        <v>34</v>
      </c>
      <c r="M380" s="26">
        <v>281</v>
      </c>
      <c r="N380" s="25">
        <v>2.6217822521202847</v>
      </c>
      <c r="O380" s="23" t="s">
        <v>44</v>
      </c>
      <c r="P380" s="24">
        <v>268</v>
      </c>
      <c r="Q380" s="25">
        <v>2.508940440749686</v>
      </c>
      <c r="R380" s="33" t="str">
        <f t="shared" si="29"/>
        <v>Endemis Sedang</v>
      </c>
      <c r="S380" s="34">
        <v>61</v>
      </c>
      <c r="T380" s="33" t="str">
        <f>IF(V380&lt;1,"Endemis Rendah",IF(V380&lt;5,"Endemis Sedang",IF(V380&lt;50,"Endemis Tinggi I",IF(V380&lt;100,"Endemis Tinggi II","Endemis Tinggi III"))))</f>
        <v>Endemis Rendah</v>
      </c>
      <c r="U380" s="31">
        <v>107074</v>
      </c>
      <c r="V380" s="32">
        <f t="shared" si="22"/>
        <v>0.56969946018641315</v>
      </c>
    </row>
    <row r="381" spans="1:22" x14ac:dyDescent="0.35">
      <c r="A381" s="22">
        <v>380</v>
      </c>
      <c r="B381" s="22" t="s">
        <v>425</v>
      </c>
      <c r="C381" s="23" t="s">
        <v>435</v>
      </c>
      <c r="D381" s="24">
        <v>3</v>
      </c>
      <c r="E381" s="25">
        <v>4.6750089604338407E-2</v>
      </c>
      <c r="F381" s="23" t="s">
        <v>24</v>
      </c>
      <c r="G381" s="26">
        <v>0</v>
      </c>
      <c r="H381" s="25">
        <v>0</v>
      </c>
      <c r="I381" s="23" t="s">
        <v>24</v>
      </c>
      <c r="J381" s="27">
        <v>0</v>
      </c>
      <c r="K381" s="28">
        <v>0</v>
      </c>
      <c r="L381" s="23" t="s">
        <v>24</v>
      </c>
      <c r="M381" s="26">
        <v>0</v>
      </c>
      <c r="N381" s="25">
        <v>0</v>
      </c>
      <c r="O381" s="23" t="s">
        <v>24</v>
      </c>
      <c r="P381" s="24">
        <v>0</v>
      </c>
      <c r="Q381" s="25">
        <v>0</v>
      </c>
      <c r="R381" s="29" t="s">
        <v>24</v>
      </c>
      <c r="S381" s="30">
        <v>1</v>
      </c>
      <c r="T381" t="s">
        <v>24</v>
      </c>
      <c r="U381" s="31">
        <v>68167</v>
      </c>
      <c r="V381" s="32">
        <f t="shared" si="22"/>
        <v>1.4669854915134889E-2</v>
      </c>
    </row>
    <row r="382" spans="1:22" x14ac:dyDescent="0.35">
      <c r="A382" s="22">
        <v>381</v>
      </c>
      <c r="B382" s="22" t="s">
        <v>425</v>
      </c>
      <c r="C382" s="23" t="s">
        <v>436</v>
      </c>
      <c r="D382" s="24">
        <v>17</v>
      </c>
      <c r="E382" s="25">
        <v>0.24075909927772271</v>
      </c>
      <c r="F382" s="23" t="s">
        <v>24</v>
      </c>
      <c r="G382" s="26">
        <v>8</v>
      </c>
      <c r="H382" s="25">
        <v>0.1119241154497251</v>
      </c>
      <c r="I382" s="23" t="s">
        <v>24</v>
      </c>
      <c r="J382" s="27">
        <v>3</v>
      </c>
      <c r="K382" s="28">
        <v>4.143188597944978E-2</v>
      </c>
      <c r="L382" s="23" t="s">
        <v>24</v>
      </c>
      <c r="M382" s="26">
        <v>1</v>
      </c>
      <c r="N382" s="25">
        <v>1.3639401503062046E-2</v>
      </c>
      <c r="O382" s="23" t="s">
        <v>24</v>
      </c>
      <c r="P382" s="24">
        <v>0</v>
      </c>
      <c r="Q382" s="25">
        <v>0</v>
      </c>
      <c r="R382" s="29" t="s">
        <v>24</v>
      </c>
      <c r="S382" s="30">
        <v>16</v>
      </c>
      <c r="T382" t="s">
        <v>24</v>
      </c>
      <c r="U382" s="31">
        <v>74026</v>
      </c>
      <c r="V382" s="32">
        <f t="shared" si="22"/>
        <v>0.21614027503849997</v>
      </c>
    </row>
    <row r="383" spans="1:22" x14ac:dyDescent="0.35">
      <c r="A383" s="22">
        <v>382</v>
      </c>
      <c r="B383" s="22" t="s">
        <v>425</v>
      </c>
      <c r="C383" s="23" t="s">
        <v>437</v>
      </c>
      <c r="D383" s="24">
        <v>75</v>
      </c>
      <c r="E383" s="25">
        <v>0.17436467325222663</v>
      </c>
      <c r="F383" s="23" t="s">
        <v>31</v>
      </c>
      <c r="G383" s="26">
        <v>28</v>
      </c>
      <c r="H383" s="25">
        <v>6.4832823932573863E-2</v>
      </c>
      <c r="I383" s="23" t="s">
        <v>32</v>
      </c>
      <c r="J383" s="27">
        <v>15</v>
      </c>
      <c r="K383" s="28">
        <v>3.45913037462382E-2</v>
      </c>
      <c r="L383" s="23" t="s">
        <v>34</v>
      </c>
      <c r="M383" s="26">
        <v>72</v>
      </c>
      <c r="N383" s="25">
        <v>0.16539025208230923</v>
      </c>
      <c r="O383" s="23" t="s">
        <v>34</v>
      </c>
      <c r="P383" s="24">
        <v>78</v>
      </c>
      <c r="Q383" s="25">
        <v>0.18007909627998145</v>
      </c>
      <c r="R383" s="33" t="str">
        <f t="shared" ref="R383:R384" si="30">IF(Q383&lt;1,"Endemis Rendah",IF(Q383&lt;5,"Endemis Sedang",IF(Q383&lt;50,"Endemis Tinggi I",IF(Q383&lt;100,"Endemis Tinggi II","Endemis Tinggi III"))))</f>
        <v>Endemis Rendah</v>
      </c>
      <c r="S383" s="34">
        <v>127</v>
      </c>
      <c r="T383" s="33" t="str">
        <f>IF(V383&lt;1,"Endemis Rendah",IF(V383&lt;5,"Endemis Sedang",IF(V383&lt;50,"Endemis Tinggi I",IF(V383&lt;100,"Endemis Tinggi II","Endemis Tinggi III"))))</f>
        <v>Endemis Rendah</v>
      </c>
      <c r="U383" s="31">
        <v>433879</v>
      </c>
      <c r="V383" s="32">
        <f t="shared" si="22"/>
        <v>0.29270833573415628</v>
      </c>
    </row>
    <row r="384" spans="1:22" x14ac:dyDescent="0.35">
      <c r="A384" s="22">
        <v>383</v>
      </c>
      <c r="B384" s="22" t="s">
        <v>425</v>
      </c>
      <c r="C384" s="23" t="s">
        <v>438</v>
      </c>
      <c r="D384" s="24">
        <v>120</v>
      </c>
      <c r="E384" s="25">
        <v>0.56494781294577912</v>
      </c>
      <c r="F384" s="23" t="s">
        <v>31</v>
      </c>
      <c r="G384" s="26">
        <v>92</v>
      </c>
      <c r="H384" s="25">
        <v>0.42649656253042262</v>
      </c>
      <c r="I384" s="23" t="s">
        <v>32</v>
      </c>
      <c r="J384" s="27">
        <v>37</v>
      </c>
      <c r="K384" s="28">
        <v>0.16894668590528028</v>
      </c>
      <c r="L384" s="23" t="s">
        <v>34</v>
      </c>
      <c r="M384" s="26">
        <v>29</v>
      </c>
      <c r="N384" s="25">
        <v>0.13050013050013051</v>
      </c>
      <c r="O384" s="23" t="s">
        <v>34</v>
      </c>
      <c r="P384" s="24">
        <v>85</v>
      </c>
      <c r="Q384" s="25">
        <v>0.38023664139211344</v>
      </c>
      <c r="R384" s="33" t="str">
        <f t="shared" si="30"/>
        <v>Endemis Rendah</v>
      </c>
      <c r="S384" s="34">
        <v>194</v>
      </c>
      <c r="T384" s="33" t="str">
        <f>IF(V384&lt;1,"Endemis Rendah",IF(V384&lt;5,"Endemis Sedang",IF(V384&lt;50,"Endemis Tinggi I",IF(V384&lt;100,"Endemis Tinggi II","Endemis Tinggi III"))))</f>
        <v>Endemis Rendah</v>
      </c>
      <c r="U384" s="31">
        <v>226380</v>
      </c>
      <c r="V384" s="32">
        <f t="shared" si="22"/>
        <v>0.85696616308861207</v>
      </c>
    </row>
    <row r="385" spans="1:22" x14ac:dyDescent="0.35">
      <c r="A385" s="22">
        <v>384</v>
      </c>
      <c r="B385" s="22" t="s">
        <v>425</v>
      </c>
      <c r="C385" s="23" t="s">
        <v>439</v>
      </c>
      <c r="D385" s="24">
        <v>23</v>
      </c>
      <c r="E385" s="25">
        <v>0.22177011117432097</v>
      </c>
      <c r="F385" s="23" t="s">
        <v>24</v>
      </c>
      <c r="G385" s="26">
        <v>11</v>
      </c>
      <c r="H385" s="25">
        <v>0.10445748580327806</v>
      </c>
      <c r="I385" s="23" t="s">
        <v>24</v>
      </c>
      <c r="J385" s="27">
        <v>53</v>
      </c>
      <c r="K385" s="28">
        <v>0.4957116267759103</v>
      </c>
      <c r="L385" s="23" t="s">
        <v>24</v>
      </c>
      <c r="M385" s="26">
        <v>15</v>
      </c>
      <c r="N385" s="25">
        <v>0.13826286535962171</v>
      </c>
      <c r="O385" s="23" t="s">
        <v>24</v>
      </c>
      <c r="P385" s="24">
        <v>29</v>
      </c>
      <c r="Q385" s="25">
        <v>0.26595256873498285</v>
      </c>
      <c r="R385" s="29" t="s">
        <v>24</v>
      </c>
      <c r="S385" s="30">
        <v>73</v>
      </c>
      <c r="T385" t="s">
        <v>24</v>
      </c>
      <c r="U385" s="31">
        <v>110424</v>
      </c>
      <c r="V385" s="32">
        <f t="shared" si="22"/>
        <v>0.66108816923857128</v>
      </c>
    </row>
    <row r="386" spans="1:22" x14ac:dyDescent="0.35">
      <c r="A386" s="22">
        <v>385</v>
      </c>
      <c r="B386" s="22" t="s">
        <v>425</v>
      </c>
      <c r="C386" s="23" t="s">
        <v>440</v>
      </c>
      <c r="D386" s="24">
        <v>3</v>
      </c>
      <c r="E386" s="25">
        <v>2.4218548178765179E-2</v>
      </c>
      <c r="F386" s="23" t="s">
        <v>24</v>
      </c>
      <c r="G386" s="26">
        <v>1</v>
      </c>
      <c r="H386" s="25">
        <v>7.9240558487456217E-3</v>
      </c>
      <c r="I386" s="23" t="s">
        <v>24</v>
      </c>
      <c r="J386" s="27">
        <v>1</v>
      </c>
      <c r="K386" s="28">
        <v>7.7889505946863785E-3</v>
      </c>
      <c r="L386" s="23" t="s">
        <v>24</v>
      </c>
      <c r="M386" s="26">
        <v>7</v>
      </c>
      <c r="N386" s="25">
        <v>5.3566782472948778E-2</v>
      </c>
      <c r="O386" s="23" t="s">
        <v>24</v>
      </c>
      <c r="P386" s="24">
        <v>6</v>
      </c>
      <c r="Q386" s="25">
        <v>4.5425638230217134E-2</v>
      </c>
      <c r="R386" s="29" t="s">
        <v>24</v>
      </c>
      <c r="S386" s="30">
        <v>61</v>
      </c>
      <c r="T386" t="s">
        <v>24</v>
      </c>
      <c r="U386" s="31">
        <v>134136</v>
      </c>
      <c r="V386" s="32">
        <f t="shared" si="22"/>
        <v>0.45476233076877204</v>
      </c>
    </row>
    <row r="387" spans="1:22" x14ac:dyDescent="0.35">
      <c r="A387" s="22">
        <v>386</v>
      </c>
      <c r="B387" s="22" t="s">
        <v>441</v>
      </c>
      <c r="C387" s="23" t="s">
        <v>442</v>
      </c>
      <c r="D387" s="24">
        <v>24</v>
      </c>
      <c r="E387" s="25">
        <v>0.20546010221640085</v>
      </c>
      <c r="F387" s="23" t="s">
        <v>31</v>
      </c>
      <c r="G387" s="26">
        <v>0</v>
      </c>
      <c r="H387" s="25">
        <v>0</v>
      </c>
      <c r="I387" s="23" t="s">
        <v>32</v>
      </c>
      <c r="J387" s="27">
        <v>1</v>
      </c>
      <c r="K387" s="28">
        <v>8.4458746125455012E-3</v>
      </c>
      <c r="L387" s="23" t="s">
        <v>34</v>
      </c>
      <c r="M387" s="26">
        <v>11</v>
      </c>
      <c r="N387" s="25">
        <v>9.2280330866931756E-2</v>
      </c>
      <c r="O387" s="23" t="s">
        <v>34</v>
      </c>
      <c r="P387" s="24">
        <v>1</v>
      </c>
      <c r="Q387" s="25">
        <v>8.3928526466860824E-3</v>
      </c>
      <c r="R387" s="33" t="str">
        <f>IF(Q387&lt;1,"Endemis Rendah",IF(Q387&lt;5,"Endemis Sedang",IF(Q387&lt;50,"Endemis Tinggi I",IF(Q387&lt;100,"Endemis Tinggi II","Endemis Tinggi III"))))</f>
        <v>Endemis Rendah</v>
      </c>
      <c r="S387" s="34">
        <v>0</v>
      </c>
      <c r="T387" s="33" t="str">
        <f>IF(V387&lt;1,"Endemis Rendah",IF(V387&lt;5,"Endemis Sedang",IF(V387&lt;50,"Endemis Tinggi I",IF(V387&lt;100,"Endemis Tinggi II","Endemis Tinggi III"))))</f>
        <v>Endemis Rendah</v>
      </c>
      <c r="U387" s="31">
        <v>119719</v>
      </c>
      <c r="V387" s="32">
        <f t="shared" ref="V387:V450" si="31">(S387/U387)*1000</f>
        <v>0</v>
      </c>
    </row>
    <row r="388" spans="1:22" x14ac:dyDescent="0.35">
      <c r="A388" s="22">
        <v>387</v>
      </c>
      <c r="B388" s="22" t="s">
        <v>441</v>
      </c>
      <c r="C388" s="23" t="s">
        <v>443</v>
      </c>
      <c r="D388" s="24">
        <v>20</v>
      </c>
      <c r="E388" s="25">
        <v>5.4702201216576957E-2</v>
      </c>
      <c r="F388" s="23" t="s">
        <v>31</v>
      </c>
      <c r="G388" s="26">
        <v>20</v>
      </c>
      <c r="H388" s="25">
        <v>5.3861607984444768E-2</v>
      </c>
      <c r="I388" s="23" t="s">
        <v>24</v>
      </c>
      <c r="J388" s="27">
        <v>18</v>
      </c>
      <c r="K388" s="28">
        <v>4.7769686418547376E-2</v>
      </c>
      <c r="L388" s="23" t="s">
        <v>24</v>
      </c>
      <c r="M388" s="26">
        <v>9</v>
      </c>
      <c r="N388" s="25">
        <v>2.3543260741612712E-2</v>
      </c>
      <c r="O388" s="23" t="s">
        <v>24</v>
      </c>
      <c r="P388" s="24">
        <v>3</v>
      </c>
      <c r="Q388" s="25">
        <v>7.7742160350979935E-3</v>
      </c>
      <c r="R388" s="29" t="s">
        <v>24</v>
      </c>
      <c r="S388" s="30">
        <v>23</v>
      </c>
      <c r="T388" t="s">
        <v>24</v>
      </c>
      <c r="U388" s="31">
        <v>390892</v>
      </c>
      <c r="V388" s="32">
        <f t="shared" si="31"/>
        <v>5.8839781832321969E-2</v>
      </c>
    </row>
    <row r="389" spans="1:22" x14ac:dyDescent="0.35">
      <c r="A389" s="22">
        <v>388</v>
      </c>
      <c r="B389" s="22" t="s">
        <v>441</v>
      </c>
      <c r="C389" s="23" t="s">
        <v>444</v>
      </c>
      <c r="D389" s="24">
        <v>74</v>
      </c>
      <c r="E389" s="25">
        <v>0.63069973578794858</v>
      </c>
      <c r="F389" s="23" t="s">
        <v>31</v>
      </c>
      <c r="G389" s="26">
        <v>18</v>
      </c>
      <c r="H389" s="25">
        <v>0.15089025248968915</v>
      </c>
      <c r="I389" s="23" t="s">
        <v>32</v>
      </c>
      <c r="J389" s="27">
        <v>19</v>
      </c>
      <c r="K389" s="28">
        <v>0.15664160401002505</v>
      </c>
      <c r="L389" s="23" t="s">
        <v>34</v>
      </c>
      <c r="M389" s="26">
        <v>12</v>
      </c>
      <c r="N389" s="25">
        <v>9.726286098705593E-2</v>
      </c>
      <c r="O389" s="23" t="s">
        <v>34</v>
      </c>
      <c r="P389" s="24">
        <v>7</v>
      </c>
      <c r="Q389" s="25">
        <v>5.6152735440397887E-2</v>
      </c>
      <c r="R389" s="33" t="str">
        <f t="shared" ref="R389:R391" si="32">IF(Q389&lt;1,"Endemis Rendah",IF(Q389&lt;5,"Endemis Sedang",IF(Q389&lt;50,"Endemis Tinggi I",IF(Q389&lt;100,"Endemis Tinggi II","Endemis Tinggi III"))))</f>
        <v>Endemis Rendah</v>
      </c>
      <c r="S389" s="34">
        <v>0</v>
      </c>
      <c r="T389" s="33" t="str">
        <f>IF(V389&lt;1,"Endemis Rendah",IF(V389&lt;5,"Endemis Sedang",IF(V389&lt;50,"Endemis Tinggi I",IF(V389&lt;100,"Endemis Tinggi II","Endemis Tinggi III"))))</f>
        <v>Endemis Rendah</v>
      </c>
      <c r="U389" s="31">
        <v>126530</v>
      </c>
      <c r="V389" s="32">
        <f t="shared" si="31"/>
        <v>0</v>
      </c>
    </row>
    <row r="390" spans="1:22" x14ac:dyDescent="0.35">
      <c r="A390" s="22">
        <v>389</v>
      </c>
      <c r="B390" s="22" t="s">
        <v>441</v>
      </c>
      <c r="C390" s="23" t="s">
        <v>445</v>
      </c>
      <c r="D390" s="24">
        <v>157</v>
      </c>
      <c r="E390" s="25">
        <v>0.63822954311708058</v>
      </c>
      <c r="F390" s="23" t="s">
        <v>31</v>
      </c>
      <c r="G390" s="26">
        <v>49</v>
      </c>
      <c r="H390" s="25">
        <v>0.19507534287477357</v>
      </c>
      <c r="I390" s="23" t="s">
        <v>32</v>
      </c>
      <c r="J390" s="27">
        <v>12</v>
      </c>
      <c r="K390" s="28">
        <v>4.680314985198504E-2</v>
      </c>
      <c r="L390" s="23" t="s">
        <v>34</v>
      </c>
      <c r="M390" s="26">
        <v>1</v>
      </c>
      <c r="N390" s="25">
        <v>3.8224107944880834E-3</v>
      </c>
      <c r="O390" s="23" t="s">
        <v>34</v>
      </c>
      <c r="P390" s="24">
        <v>15</v>
      </c>
      <c r="Q390" s="25">
        <v>5.6607832259671448E-2</v>
      </c>
      <c r="R390" s="33" t="str">
        <f t="shared" si="32"/>
        <v>Endemis Rendah</v>
      </c>
      <c r="S390" s="34">
        <v>0</v>
      </c>
      <c r="T390" s="33" t="str">
        <f>IF(V390&lt;1,"Endemis Rendah",IF(V390&lt;5,"Endemis Sedang",IF(V390&lt;50,"Endemis Tinggi I",IF(V390&lt;100,"Endemis Tinggi II","Endemis Tinggi III"))))</f>
        <v>Endemis Rendah</v>
      </c>
      <c r="U390" s="31">
        <v>269873</v>
      </c>
      <c r="V390" s="32">
        <f t="shared" si="31"/>
        <v>0</v>
      </c>
    </row>
    <row r="391" spans="1:22" x14ac:dyDescent="0.35">
      <c r="A391" s="22">
        <v>390</v>
      </c>
      <c r="B391" s="22" t="s">
        <v>441</v>
      </c>
      <c r="C391" s="23" t="s">
        <v>446</v>
      </c>
      <c r="D391" s="24">
        <v>39</v>
      </c>
      <c r="E391" s="25">
        <v>0.13035892156403966</v>
      </c>
      <c r="F391" s="23" t="s">
        <v>31</v>
      </c>
      <c r="G391" s="26">
        <v>30</v>
      </c>
      <c r="H391" s="25">
        <v>9.9472464363989641E-2</v>
      </c>
      <c r="I391" s="23" t="s">
        <v>32</v>
      </c>
      <c r="J391" s="27">
        <v>23</v>
      </c>
      <c r="K391" s="28">
        <v>7.563052842721385E-2</v>
      </c>
      <c r="L391" s="23" t="s">
        <v>34</v>
      </c>
      <c r="M391" s="26">
        <v>0</v>
      </c>
      <c r="N391" s="25">
        <v>0</v>
      </c>
      <c r="O391" s="23" t="s">
        <v>34</v>
      </c>
      <c r="P391" s="24">
        <v>2</v>
      </c>
      <c r="Q391" s="25">
        <v>6.5199248904652621E-3</v>
      </c>
      <c r="R391" s="33" t="str">
        <f t="shared" si="32"/>
        <v>Endemis Rendah</v>
      </c>
      <c r="S391" s="34">
        <v>6</v>
      </c>
      <c r="T391" s="33" t="str">
        <f>IF(V391&lt;1,"Endemis Rendah",IF(V391&lt;5,"Endemis Sedang",IF(V391&lt;50,"Endemis Tinggi I",IF(V391&lt;100,"Endemis Tinggi II","Endemis Tinggi III"))))</f>
        <v>Endemis Rendah</v>
      </c>
      <c r="U391" s="31">
        <v>308606</v>
      </c>
      <c r="V391" s="32">
        <f t="shared" si="31"/>
        <v>1.9442266190547168E-2</v>
      </c>
    </row>
    <row r="392" spans="1:22" x14ac:dyDescent="0.35">
      <c r="A392" s="22">
        <v>391</v>
      </c>
      <c r="B392" s="22" t="s">
        <v>441</v>
      </c>
      <c r="C392" s="23" t="s">
        <v>447</v>
      </c>
      <c r="D392" s="24">
        <v>9</v>
      </c>
      <c r="E392" s="25">
        <v>3.896171362274671E-2</v>
      </c>
      <c r="F392" s="23" t="s">
        <v>31</v>
      </c>
      <c r="G392" s="26">
        <v>3</v>
      </c>
      <c r="H392" s="25">
        <v>1.2852974821022324E-2</v>
      </c>
      <c r="I392" s="23" t="s">
        <v>32</v>
      </c>
      <c r="J392" s="27">
        <v>0</v>
      </c>
      <c r="K392" s="28">
        <v>0</v>
      </c>
      <c r="L392" s="23" t="s">
        <v>24</v>
      </c>
      <c r="M392" s="26">
        <v>0</v>
      </c>
      <c r="N392" s="25">
        <v>0</v>
      </c>
      <c r="O392" s="23" t="s">
        <v>24</v>
      </c>
      <c r="P392" s="24">
        <v>0</v>
      </c>
      <c r="Q392" s="25">
        <v>0</v>
      </c>
      <c r="R392" s="29" t="s">
        <v>24</v>
      </c>
      <c r="S392" s="30">
        <v>2</v>
      </c>
      <c r="T392" t="s">
        <v>24</v>
      </c>
      <c r="U392" s="31">
        <v>240750</v>
      </c>
      <c r="V392" s="32">
        <f t="shared" si="31"/>
        <v>8.3073727933541015E-3</v>
      </c>
    </row>
    <row r="393" spans="1:22" x14ac:dyDescent="0.35">
      <c r="A393" s="22">
        <v>392</v>
      </c>
      <c r="B393" s="22" t="s">
        <v>441</v>
      </c>
      <c r="C393" s="23" t="s">
        <v>448</v>
      </c>
      <c r="D393" s="24">
        <v>0</v>
      </c>
      <c r="E393" s="25">
        <v>0</v>
      </c>
      <c r="F393" s="23" t="s">
        <v>24</v>
      </c>
      <c r="G393" s="26">
        <v>0</v>
      </c>
      <c r="H393" s="25">
        <v>0</v>
      </c>
      <c r="I393" s="23" t="s">
        <v>24</v>
      </c>
      <c r="J393" s="27">
        <v>0</v>
      </c>
      <c r="K393" s="28">
        <v>0</v>
      </c>
      <c r="L393" s="23" t="s">
        <v>24</v>
      </c>
      <c r="M393" s="26">
        <v>0</v>
      </c>
      <c r="N393" s="25">
        <v>0</v>
      </c>
      <c r="O393" s="23" t="s">
        <v>24</v>
      </c>
      <c r="P393" s="24">
        <v>1</v>
      </c>
      <c r="Q393" s="25">
        <v>5.9644874417716914E-3</v>
      </c>
      <c r="R393" s="29" t="s">
        <v>24</v>
      </c>
      <c r="S393" s="30">
        <v>17</v>
      </c>
      <c r="T393" t="s">
        <v>24</v>
      </c>
      <c r="U393" s="31">
        <v>170761</v>
      </c>
      <c r="V393" s="32">
        <f t="shared" si="31"/>
        <v>9.955434788974063E-2</v>
      </c>
    </row>
    <row r="394" spans="1:22" x14ac:dyDescent="0.35">
      <c r="A394" s="22">
        <v>393</v>
      </c>
      <c r="B394" s="22" t="s">
        <v>441</v>
      </c>
      <c r="C394" s="23" t="s">
        <v>449</v>
      </c>
      <c r="D394" s="24">
        <v>24</v>
      </c>
      <c r="E394" s="25">
        <v>5.0596725126966155E-2</v>
      </c>
      <c r="F394" s="23" t="s">
        <v>31</v>
      </c>
      <c r="G394" s="26">
        <v>7</v>
      </c>
      <c r="H394" s="25">
        <v>1.4498937435013692E-2</v>
      </c>
      <c r="I394" s="23" t="s">
        <v>32</v>
      </c>
      <c r="J394" s="27">
        <v>79</v>
      </c>
      <c r="K394" s="28">
        <v>0.16092398887791165</v>
      </c>
      <c r="L394" s="23" t="s">
        <v>34</v>
      </c>
      <c r="M394" s="26">
        <v>7</v>
      </c>
      <c r="N394" s="25">
        <v>1.402563886785043E-2</v>
      </c>
      <c r="O394" s="23" t="s">
        <v>34</v>
      </c>
      <c r="P394" s="24">
        <v>0</v>
      </c>
      <c r="Q394" s="25">
        <v>0</v>
      </c>
      <c r="R394" s="33" t="str">
        <f t="shared" ref="R394:R395" si="33">IF(Q394&lt;1,"Endemis Rendah",IF(Q394&lt;5,"Endemis Sedang",IF(Q394&lt;50,"Endemis Tinggi I",IF(Q394&lt;100,"Endemis Tinggi II","Endemis Tinggi III"))))</f>
        <v>Endemis Rendah</v>
      </c>
      <c r="S394" s="34">
        <v>0</v>
      </c>
      <c r="T394" s="33" t="str">
        <f>IF(V394&lt;1,"Endemis Rendah",IF(V394&lt;5,"Endemis Sedang",IF(V394&lt;50,"Endemis Tinggi I",IF(V394&lt;100,"Endemis Tinggi II","Endemis Tinggi III"))))</f>
        <v>Endemis Rendah</v>
      </c>
      <c r="U394" s="31">
        <v>511962</v>
      </c>
      <c r="V394" s="32">
        <f t="shared" si="31"/>
        <v>0</v>
      </c>
    </row>
    <row r="395" spans="1:22" x14ac:dyDescent="0.35">
      <c r="A395" s="22">
        <v>394</v>
      </c>
      <c r="B395" s="22" t="s">
        <v>441</v>
      </c>
      <c r="C395" s="23" t="s">
        <v>450</v>
      </c>
      <c r="D395" s="24">
        <v>116</v>
      </c>
      <c r="E395" s="25">
        <v>0.76912876276355924</v>
      </c>
      <c r="F395" s="23" t="s">
        <v>31</v>
      </c>
      <c r="G395" s="26">
        <v>27</v>
      </c>
      <c r="H395" s="25">
        <v>0.17707704819119074</v>
      </c>
      <c r="I395" s="23" t="s">
        <v>32</v>
      </c>
      <c r="J395" s="27">
        <v>8</v>
      </c>
      <c r="K395" s="28">
        <v>5.1951088050600357E-2</v>
      </c>
      <c r="L395" s="23" t="s">
        <v>34</v>
      </c>
      <c r="M395" s="26">
        <v>84</v>
      </c>
      <c r="N395" s="25">
        <v>0.53979719048414665</v>
      </c>
      <c r="O395" s="23" t="s">
        <v>34</v>
      </c>
      <c r="P395" s="24">
        <v>11</v>
      </c>
      <c r="Q395" s="25">
        <v>7.0439220558006693E-2</v>
      </c>
      <c r="R395" s="33" t="str">
        <f t="shared" si="33"/>
        <v>Endemis Rendah</v>
      </c>
      <c r="S395" s="34">
        <v>93</v>
      </c>
      <c r="T395" s="33" t="str">
        <f>IF(V395&lt;1,"Endemis Rendah",IF(V395&lt;5,"Endemis Sedang",IF(V395&lt;50,"Endemis Tinggi I",IF(V395&lt;100,"Endemis Tinggi II","Endemis Tinggi III"))))</f>
        <v>Endemis Rendah</v>
      </c>
      <c r="U395" s="31">
        <v>157464</v>
      </c>
      <c r="V395" s="32">
        <f t="shared" si="31"/>
        <v>0.59061118731900619</v>
      </c>
    </row>
    <row r="396" spans="1:22" x14ac:dyDescent="0.35">
      <c r="A396" s="22">
        <v>395</v>
      </c>
      <c r="B396" s="22" t="s">
        <v>441</v>
      </c>
      <c r="C396" s="23" t="s">
        <v>451</v>
      </c>
      <c r="D396" s="24">
        <v>2</v>
      </c>
      <c r="E396" s="25">
        <v>8.5255852814295711E-3</v>
      </c>
      <c r="F396" s="23" t="s">
        <v>24</v>
      </c>
      <c r="G396" s="26">
        <v>10</v>
      </c>
      <c r="H396" s="25">
        <v>4.2192134542278631E-2</v>
      </c>
      <c r="I396" s="23" t="s">
        <v>24</v>
      </c>
      <c r="J396" s="27">
        <v>3</v>
      </c>
      <c r="K396" s="28">
        <v>1.2530229177891664E-2</v>
      </c>
      <c r="L396" s="23" t="s">
        <v>24</v>
      </c>
      <c r="M396" s="26">
        <v>4</v>
      </c>
      <c r="N396" s="25">
        <v>1.6558553113628929E-2</v>
      </c>
      <c r="O396" s="23" t="s">
        <v>24</v>
      </c>
      <c r="P396" s="24">
        <v>1</v>
      </c>
      <c r="Q396" s="25">
        <v>4.1318387095441349E-3</v>
      </c>
      <c r="R396" s="29" t="s">
        <v>24</v>
      </c>
      <c r="S396" s="30">
        <v>0</v>
      </c>
      <c r="T396" t="s">
        <v>24</v>
      </c>
      <c r="U396" s="31">
        <v>243890</v>
      </c>
      <c r="V396" s="32">
        <f t="shared" si="31"/>
        <v>0</v>
      </c>
    </row>
    <row r="397" spans="1:22" x14ac:dyDescent="0.35">
      <c r="A397" s="22">
        <v>396</v>
      </c>
      <c r="B397" s="22" t="s">
        <v>441</v>
      </c>
      <c r="C397" s="23" t="s">
        <v>452</v>
      </c>
      <c r="D397" s="24">
        <v>3</v>
      </c>
      <c r="E397" s="25">
        <v>4.1494923787656637E-2</v>
      </c>
      <c r="F397" s="23" t="s">
        <v>31</v>
      </c>
      <c r="G397" s="26">
        <v>3</v>
      </c>
      <c r="H397" s="25">
        <v>4.0707220103939103E-2</v>
      </c>
      <c r="I397" s="23" t="s">
        <v>32</v>
      </c>
      <c r="J397" s="27">
        <v>2</v>
      </c>
      <c r="K397" s="28">
        <v>2.6665600042664959E-2</v>
      </c>
      <c r="L397" s="23" t="s">
        <v>34</v>
      </c>
      <c r="M397" s="26">
        <v>1</v>
      </c>
      <c r="N397" s="25">
        <v>1.3106331668829211E-2</v>
      </c>
      <c r="O397" s="23" t="s">
        <v>24</v>
      </c>
      <c r="P397" s="24">
        <v>0</v>
      </c>
      <c r="Q397" s="25">
        <v>0</v>
      </c>
      <c r="R397" s="29" t="s">
        <v>24</v>
      </c>
      <c r="S397" s="30">
        <v>3</v>
      </c>
      <c r="T397" t="s">
        <v>24</v>
      </c>
      <c r="U397" s="31">
        <v>78681</v>
      </c>
      <c r="V397" s="32">
        <f t="shared" si="31"/>
        <v>3.8128646051778702E-2</v>
      </c>
    </row>
    <row r="398" spans="1:22" x14ac:dyDescent="0.35">
      <c r="A398" s="22">
        <v>397</v>
      </c>
      <c r="B398" s="22" t="s">
        <v>441</v>
      </c>
      <c r="C398" s="23" t="s">
        <v>453</v>
      </c>
      <c r="D398" s="24">
        <v>74</v>
      </c>
      <c r="E398" s="25">
        <v>0.60169939423506935</v>
      </c>
      <c r="F398" s="23" t="s">
        <v>31</v>
      </c>
      <c r="G398" s="26">
        <v>18</v>
      </c>
      <c r="H398" s="25">
        <v>0.14328472266445902</v>
      </c>
      <c r="I398" s="23" t="s">
        <v>32</v>
      </c>
      <c r="J398" s="27">
        <v>11</v>
      </c>
      <c r="K398" s="28">
        <v>8.5721187939808138E-2</v>
      </c>
      <c r="L398" s="23" t="s">
        <v>34</v>
      </c>
      <c r="M398" s="26">
        <v>60</v>
      </c>
      <c r="N398" s="25">
        <v>0.45795234242623151</v>
      </c>
      <c r="O398" s="23" t="s">
        <v>34</v>
      </c>
      <c r="P398" s="24">
        <v>9</v>
      </c>
      <c r="Q398" s="25">
        <v>6.7673752359182202E-2</v>
      </c>
      <c r="R398" s="33" t="str">
        <f>IF(Q398&lt;1,"Endemis Rendah",IF(Q398&lt;5,"Endemis Sedang",IF(Q398&lt;50,"Endemis Tinggi I",IF(Q398&lt;100,"Endemis Tinggi II","Endemis Tinggi III"))))</f>
        <v>Endemis Rendah</v>
      </c>
      <c r="S398" s="34">
        <v>27</v>
      </c>
      <c r="T398" s="33" t="str">
        <f>IF(V398&lt;1,"Endemis Rendah",IF(V398&lt;5,"Endemis Sedang",IF(V398&lt;50,"Endemis Tinggi I",IF(V398&lt;100,"Endemis Tinggi II","Endemis Tinggi III"))))</f>
        <v>Endemis Rendah</v>
      </c>
      <c r="U398" s="31">
        <v>135552</v>
      </c>
      <c r="V398" s="32">
        <f t="shared" si="31"/>
        <v>0.19918555240793201</v>
      </c>
    </row>
    <row r="399" spans="1:22" x14ac:dyDescent="0.35">
      <c r="A399" s="22">
        <v>398</v>
      </c>
      <c r="B399" s="22" t="s">
        <v>441</v>
      </c>
      <c r="C399" s="23" t="s">
        <v>454</v>
      </c>
      <c r="D399" s="24">
        <v>1</v>
      </c>
      <c r="E399" s="25">
        <v>2.6330895092447769E-3</v>
      </c>
      <c r="F399" s="23" t="s">
        <v>24</v>
      </c>
      <c r="G399" s="26">
        <v>1</v>
      </c>
      <c r="H399" s="25">
        <v>2.5932332172429262E-3</v>
      </c>
      <c r="I399" s="23" t="s">
        <v>24</v>
      </c>
      <c r="J399" s="27">
        <v>3</v>
      </c>
      <c r="K399" s="28">
        <v>7.6651259763454204E-3</v>
      </c>
      <c r="L399" s="23" t="s">
        <v>24</v>
      </c>
      <c r="M399" s="26">
        <v>10</v>
      </c>
      <c r="N399" s="25">
        <v>2.5187077014525387E-2</v>
      </c>
      <c r="O399" s="23" t="s">
        <v>24</v>
      </c>
      <c r="P399" s="24">
        <v>6</v>
      </c>
      <c r="Q399" s="25">
        <v>1.499996250009375E-2</v>
      </c>
      <c r="R399" s="29" t="s">
        <v>24</v>
      </c>
      <c r="S399" s="30">
        <v>14</v>
      </c>
      <c r="T399" t="s">
        <v>24</v>
      </c>
      <c r="U399" s="31">
        <v>405069</v>
      </c>
      <c r="V399" s="32">
        <f t="shared" si="31"/>
        <v>3.4562012891630807E-2</v>
      </c>
    </row>
    <row r="400" spans="1:22" x14ac:dyDescent="0.35">
      <c r="A400" s="22">
        <v>399</v>
      </c>
      <c r="B400" s="22" t="s">
        <v>455</v>
      </c>
      <c r="C400" s="23" t="s">
        <v>456</v>
      </c>
      <c r="D400" s="24">
        <v>30</v>
      </c>
      <c r="E400" s="25">
        <v>0.22555882198145905</v>
      </c>
      <c r="F400" s="23" t="s">
        <v>31</v>
      </c>
      <c r="G400" s="26">
        <v>30</v>
      </c>
      <c r="H400" s="25">
        <v>0.22341376228775692</v>
      </c>
      <c r="I400" s="23" t="s">
        <v>32</v>
      </c>
      <c r="J400" s="27">
        <v>8</v>
      </c>
      <c r="K400" s="28">
        <v>5.8986610039521027E-2</v>
      </c>
      <c r="L400" s="23" t="s">
        <v>24</v>
      </c>
      <c r="M400" s="26">
        <v>5</v>
      </c>
      <c r="N400" s="25">
        <v>3.6530747930533132E-2</v>
      </c>
      <c r="O400" s="23" t="s">
        <v>24</v>
      </c>
      <c r="P400" s="24">
        <v>9</v>
      </c>
      <c r="Q400" s="25">
        <v>6.6119102543381478E-2</v>
      </c>
      <c r="R400" s="29" t="s">
        <v>24</v>
      </c>
      <c r="S400" s="30">
        <v>10</v>
      </c>
      <c r="T400" t="s">
        <v>24</v>
      </c>
      <c r="U400" s="31">
        <v>136996</v>
      </c>
      <c r="V400" s="32">
        <f t="shared" si="31"/>
        <v>7.2994831965896803E-2</v>
      </c>
    </row>
    <row r="401" spans="1:22" x14ac:dyDescent="0.35">
      <c r="A401" s="22">
        <v>400</v>
      </c>
      <c r="B401" s="22" t="s">
        <v>455</v>
      </c>
      <c r="C401" s="23" t="s">
        <v>457</v>
      </c>
      <c r="D401" s="24">
        <v>38</v>
      </c>
      <c r="E401" s="25">
        <v>9.1409217416823632E-2</v>
      </c>
      <c r="F401" s="23" t="s">
        <v>24</v>
      </c>
      <c r="G401" s="26">
        <v>45</v>
      </c>
      <c r="H401" s="25">
        <v>0.10757160683294846</v>
      </c>
      <c r="I401" s="23" t="s">
        <v>24</v>
      </c>
      <c r="J401" s="27">
        <v>20</v>
      </c>
      <c r="K401" s="28">
        <v>4.7550778287363614E-2</v>
      </c>
      <c r="L401" s="23" t="s">
        <v>24</v>
      </c>
      <c r="M401" s="26">
        <v>4</v>
      </c>
      <c r="N401" s="25">
        <v>9.4559965201932803E-3</v>
      </c>
      <c r="O401" s="23" t="s">
        <v>24</v>
      </c>
      <c r="P401" s="24">
        <v>10</v>
      </c>
      <c r="Q401" s="25">
        <v>2.3698984972473629E-2</v>
      </c>
      <c r="R401" s="29" t="s">
        <v>24</v>
      </c>
      <c r="S401" s="30">
        <v>16</v>
      </c>
      <c r="T401" t="s">
        <v>24</v>
      </c>
      <c r="U401" s="31">
        <v>423485</v>
      </c>
      <c r="V401" s="32">
        <f t="shared" si="31"/>
        <v>3.7781739612973306E-2</v>
      </c>
    </row>
    <row r="402" spans="1:22" x14ac:dyDescent="0.35">
      <c r="A402" s="22">
        <v>401</v>
      </c>
      <c r="B402" s="22" t="s">
        <v>455</v>
      </c>
      <c r="C402" s="23" t="s">
        <v>458</v>
      </c>
      <c r="D402" s="24">
        <v>22</v>
      </c>
      <c r="E402" s="25">
        <v>0.11854661845770849</v>
      </c>
      <c r="F402" s="23" t="s">
        <v>24</v>
      </c>
      <c r="G402" s="26">
        <v>24</v>
      </c>
      <c r="H402" s="25">
        <v>0.12860909266285125</v>
      </c>
      <c r="I402" s="23" t="s">
        <v>24</v>
      </c>
      <c r="J402" s="27">
        <v>15</v>
      </c>
      <c r="K402" s="28">
        <v>7.9946276102459149E-2</v>
      </c>
      <c r="L402" s="23" t="s">
        <v>24</v>
      </c>
      <c r="M402" s="26">
        <v>4</v>
      </c>
      <c r="N402" s="25">
        <v>2.1220722035067245E-2</v>
      </c>
      <c r="O402" s="23" t="s">
        <v>24</v>
      </c>
      <c r="P402" s="24">
        <v>10</v>
      </c>
      <c r="Q402" s="25">
        <v>5.2853563915814847E-2</v>
      </c>
      <c r="R402" s="29" t="s">
        <v>24</v>
      </c>
      <c r="S402" s="30">
        <v>16</v>
      </c>
      <c r="T402" t="s">
        <v>24</v>
      </c>
      <c r="U402" s="31">
        <v>190006</v>
      </c>
      <c r="V402" s="32">
        <f t="shared" si="31"/>
        <v>8.420786711998568E-2</v>
      </c>
    </row>
    <row r="403" spans="1:22" x14ac:dyDescent="0.35">
      <c r="A403" s="22">
        <v>402</v>
      </c>
      <c r="B403" s="22" t="s">
        <v>455</v>
      </c>
      <c r="C403" s="23" t="s">
        <v>459</v>
      </c>
      <c r="D403" s="24">
        <v>53</v>
      </c>
      <c r="E403" s="25">
        <v>0.1473093802722166</v>
      </c>
      <c r="F403" s="23" t="s">
        <v>24</v>
      </c>
      <c r="G403" s="26">
        <v>60</v>
      </c>
      <c r="H403" s="25">
        <v>0.16584068790717343</v>
      </c>
      <c r="I403" s="23" t="s">
        <v>24</v>
      </c>
      <c r="J403" s="27">
        <v>69</v>
      </c>
      <c r="K403" s="28">
        <v>0.18966882174429345</v>
      </c>
      <c r="L403" s="23" t="s">
        <v>24</v>
      </c>
      <c r="M403" s="26">
        <v>80</v>
      </c>
      <c r="N403" s="25">
        <v>0.21881239572221767</v>
      </c>
      <c r="O403" s="23" t="s">
        <v>24</v>
      </c>
      <c r="P403" s="24">
        <v>47</v>
      </c>
      <c r="Q403" s="25">
        <v>0.12800958710099139</v>
      </c>
      <c r="R403" s="29" t="s">
        <v>24</v>
      </c>
      <c r="S403" s="30">
        <v>96</v>
      </c>
      <c r="T403" t="s">
        <v>24</v>
      </c>
      <c r="U403" s="31">
        <v>368745</v>
      </c>
      <c r="V403" s="32">
        <f t="shared" si="31"/>
        <v>0.26034251311882195</v>
      </c>
    </row>
    <row r="404" spans="1:22" x14ac:dyDescent="0.35">
      <c r="A404" s="22">
        <v>403</v>
      </c>
      <c r="B404" s="22" t="s">
        <v>455</v>
      </c>
      <c r="C404" s="23" t="s">
        <v>460</v>
      </c>
      <c r="D404" s="24">
        <v>20</v>
      </c>
      <c r="E404" s="25">
        <v>6.8263346337500808E-2</v>
      </c>
      <c r="F404" s="23" t="s">
        <v>24</v>
      </c>
      <c r="G404" s="26">
        <v>31</v>
      </c>
      <c r="H404" s="25">
        <v>0.10476795587579252</v>
      </c>
      <c r="I404" s="23" t="s">
        <v>24</v>
      </c>
      <c r="J404" s="27">
        <v>9</v>
      </c>
      <c r="K404" s="28">
        <v>3.0131776301692736E-2</v>
      </c>
      <c r="L404" s="23" t="s">
        <v>24</v>
      </c>
      <c r="M404" s="26">
        <v>16</v>
      </c>
      <c r="N404" s="25">
        <v>5.3081373745952544E-2</v>
      </c>
      <c r="O404" s="23" t="s">
        <v>24</v>
      </c>
      <c r="P404" s="24">
        <v>4</v>
      </c>
      <c r="Q404" s="25">
        <v>1.3390600468001487E-2</v>
      </c>
      <c r="R404" s="29" t="s">
        <v>24</v>
      </c>
      <c r="S404" s="30">
        <v>13</v>
      </c>
      <c r="T404" t="s">
        <v>24</v>
      </c>
      <c r="U404" s="31">
        <v>300447</v>
      </c>
      <c r="V404" s="32">
        <f t="shared" si="31"/>
        <v>4.3268862727868805E-2</v>
      </c>
    </row>
    <row r="405" spans="1:22" x14ac:dyDescent="0.35">
      <c r="A405" s="22">
        <v>404</v>
      </c>
      <c r="B405" s="22" t="s">
        <v>455</v>
      </c>
      <c r="C405" s="23" t="s">
        <v>461</v>
      </c>
      <c r="D405" s="24">
        <v>10</v>
      </c>
      <c r="E405" s="25">
        <v>1.3365410318096765E-2</v>
      </c>
      <c r="F405" s="23" t="s">
        <v>24</v>
      </c>
      <c r="G405" s="26">
        <v>7</v>
      </c>
      <c r="H405" s="25">
        <v>9.2031758845238076E-3</v>
      </c>
      <c r="I405" s="23" t="s">
        <v>24</v>
      </c>
      <c r="J405" s="27">
        <v>2</v>
      </c>
      <c r="K405" s="28">
        <v>2.588380243411278E-3</v>
      </c>
      <c r="L405" s="23" t="s">
        <v>24</v>
      </c>
      <c r="M405" s="26">
        <v>2</v>
      </c>
      <c r="N405" s="25">
        <v>2.5493587725347383E-3</v>
      </c>
      <c r="O405" s="23" t="s">
        <v>24</v>
      </c>
      <c r="P405" s="24">
        <v>5</v>
      </c>
      <c r="Q405" s="25">
        <v>6.4091224885853525E-3</v>
      </c>
      <c r="R405" s="29" t="s">
        <v>24</v>
      </c>
      <c r="S405" s="30">
        <v>25</v>
      </c>
      <c r="T405" t="s">
        <v>24</v>
      </c>
      <c r="U405" s="31">
        <v>789352</v>
      </c>
      <c r="V405" s="32">
        <f t="shared" si="31"/>
        <v>3.1671548307979205E-2</v>
      </c>
    </row>
    <row r="406" spans="1:22" x14ac:dyDescent="0.35">
      <c r="A406" s="22">
        <v>405</v>
      </c>
      <c r="B406" s="22" t="s">
        <v>455</v>
      </c>
      <c r="C406" s="23" t="s">
        <v>462</v>
      </c>
      <c r="D406" s="24">
        <v>33</v>
      </c>
      <c r="E406" s="25">
        <v>0.13681138270704121</v>
      </c>
      <c r="F406" s="23" t="s">
        <v>31</v>
      </c>
      <c r="G406" s="26">
        <v>34</v>
      </c>
      <c r="H406" s="25">
        <v>0.14010681083932219</v>
      </c>
      <c r="I406" s="23" t="s">
        <v>32</v>
      </c>
      <c r="J406" s="27">
        <v>13</v>
      </c>
      <c r="K406" s="28">
        <v>5.3251408090117767E-2</v>
      </c>
      <c r="L406" s="23" t="s">
        <v>34</v>
      </c>
      <c r="M406" s="26">
        <v>14</v>
      </c>
      <c r="N406" s="25">
        <v>5.7052272106736655E-2</v>
      </c>
      <c r="O406" s="23" t="s">
        <v>24</v>
      </c>
      <c r="P406" s="24">
        <v>13</v>
      </c>
      <c r="Q406" s="25">
        <v>5.2952941128549376E-2</v>
      </c>
      <c r="R406" s="29" t="s">
        <v>24</v>
      </c>
      <c r="S406" s="30">
        <v>22</v>
      </c>
      <c r="T406" t="s">
        <v>24</v>
      </c>
      <c r="U406" s="31">
        <v>246510</v>
      </c>
      <c r="V406" s="32">
        <f t="shared" si="31"/>
        <v>8.9245872378402494E-2</v>
      </c>
    </row>
    <row r="407" spans="1:22" x14ac:dyDescent="0.35">
      <c r="A407" s="22">
        <v>406</v>
      </c>
      <c r="B407" s="22" t="s">
        <v>455</v>
      </c>
      <c r="C407" s="23" t="s">
        <v>463</v>
      </c>
      <c r="D407" s="24">
        <v>132</v>
      </c>
      <c r="E407" s="25">
        <v>0.3810810576731537</v>
      </c>
      <c r="F407" s="23" t="s">
        <v>24</v>
      </c>
      <c r="G407" s="26">
        <v>141</v>
      </c>
      <c r="H407" s="25">
        <v>0.40306212873975905</v>
      </c>
      <c r="I407" s="23" t="s">
        <v>24</v>
      </c>
      <c r="J407" s="27">
        <v>67</v>
      </c>
      <c r="K407" s="28">
        <v>0.18973666250378765</v>
      </c>
      <c r="L407" s="23" t="s">
        <v>24</v>
      </c>
      <c r="M407" s="26">
        <v>85</v>
      </c>
      <c r="N407" s="25">
        <v>0.23863333286542485</v>
      </c>
      <c r="O407" s="23" t="s">
        <v>24</v>
      </c>
      <c r="P407" s="24">
        <v>62</v>
      </c>
      <c r="Q407" s="25">
        <v>0.17351393708720475</v>
      </c>
      <c r="R407" s="29" t="s">
        <v>24</v>
      </c>
      <c r="S407" s="30">
        <v>104</v>
      </c>
      <c r="T407" t="s">
        <v>24</v>
      </c>
      <c r="U407" s="31">
        <v>360062</v>
      </c>
      <c r="V407" s="32">
        <f t="shared" si="31"/>
        <v>0.2888391443695808</v>
      </c>
    </row>
    <row r="408" spans="1:22" x14ac:dyDescent="0.35">
      <c r="A408" s="22">
        <v>407</v>
      </c>
      <c r="B408" s="22" t="s">
        <v>455</v>
      </c>
      <c r="C408" s="23" t="s">
        <v>464</v>
      </c>
      <c r="D408" s="24">
        <v>67</v>
      </c>
      <c r="E408" s="25">
        <v>0.20315897037820924</v>
      </c>
      <c r="F408" s="23" t="s">
        <v>31</v>
      </c>
      <c r="G408" s="26">
        <v>36</v>
      </c>
      <c r="H408" s="25">
        <v>0.10821404738572897</v>
      </c>
      <c r="I408" s="23" t="s">
        <v>32</v>
      </c>
      <c r="J408" s="27">
        <v>26</v>
      </c>
      <c r="K408" s="28">
        <v>7.7493040528860205E-2</v>
      </c>
      <c r="L408" s="23" t="s">
        <v>34</v>
      </c>
      <c r="M408" s="26">
        <v>14</v>
      </c>
      <c r="N408" s="25">
        <v>4.1393298424984994E-2</v>
      </c>
      <c r="O408" s="23" t="s">
        <v>34</v>
      </c>
      <c r="P408" s="24">
        <v>54</v>
      </c>
      <c r="Q408" s="25">
        <v>0.15902230729588454</v>
      </c>
      <c r="R408" s="33" t="str">
        <f>IF(Q408&lt;1,"Endemis Rendah",IF(Q408&lt;5,"Endemis Sedang",IF(Q408&lt;50,"Endemis Tinggi I",IF(Q408&lt;100,"Endemis Tinggi II","Endemis Tinggi III"))))</f>
        <v>Endemis Rendah</v>
      </c>
      <c r="S408" s="34">
        <v>83</v>
      </c>
      <c r="T408" t="s">
        <v>24</v>
      </c>
      <c r="U408" s="31">
        <v>341969</v>
      </c>
      <c r="V408" s="32">
        <f t="shared" si="31"/>
        <v>0.24271205869537882</v>
      </c>
    </row>
    <row r="409" spans="1:22" x14ac:dyDescent="0.35">
      <c r="A409" s="22">
        <v>408</v>
      </c>
      <c r="B409" s="22" t="s">
        <v>455</v>
      </c>
      <c r="C409" s="23" t="s">
        <v>465</v>
      </c>
      <c r="D409" s="24">
        <v>17</v>
      </c>
      <c r="E409" s="25">
        <v>9.8398420994750158E-2</v>
      </c>
      <c r="F409" s="23" t="s">
        <v>24</v>
      </c>
      <c r="G409" s="26">
        <v>15</v>
      </c>
      <c r="H409" s="25">
        <v>8.6394083733145957E-2</v>
      </c>
      <c r="I409" s="23" t="s">
        <v>24</v>
      </c>
      <c r="J409" s="27">
        <v>23</v>
      </c>
      <c r="K409" s="28">
        <v>0.13193898682331073</v>
      </c>
      <c r="L409" s="23" t="s">
        <v>24</v>
      </c>
      <c r="M409" s="26">
        <v>1</v>
      </c>
      <c r="N409" s="25">
        <v>5.7146449205378626E-3</v>
      </c>
      <c r="O409" s="23" t="s">
        <v>24</v>
      </c>
      <c r="P409" s="24">
        <v>3</v>
      </c>
      <c r="Q409" s="25">
        <v>1.714060437771036E-2</v>
      </c>
      <c r="R409" s="29" t="s">
        <v>24</v>
      </c>
      <c r="S409" s="30">
        <v>7</v>
      </c>
      <c r="T409" t="s">
        <v>24</v>
      </c>
      <c r="U409" s="31">
        <v>175492</v>
      </c>
      <c r="V409" s="32">
        <f t="shared" si="31"/>
        <v>3.988785813598341E-2</v>
      </c>
    </row>
    <row r="410" spans="1:22" x14ac:dyDescent="0.35">
      <c r="A410" s="22">
        <v>409</v>
      </c>
      <c r="B410" s="22" t="s">
        <v>455</v>
      </c>
      <c r="C410" s="23" t="s">
        <v>466</v>
      </c>
      <c r="D410" s="24">
        <v>61</v>
      </c>
      <c r="E410" s="25">
        <v>8.1222221334547665E-2</v>
      </c>
      <c r="F410" s="23" t="s">
        <v>24</v>
      </c>
      <c r="G410" s="26">
        <v>83</v>
      </c>
      <c r="H410" s="25">
        <v>0.10994921141246321</v>
      </c>
      <c r="I410" s="23" t="s">
        <v>24</v>
      </c>
      <c r="J410" s="27">
        <v>41</v>
      </c>
      <c r="K410" s="28">
        <v>5.4047712265798742E-2</v>
      </c>
      <c r="L410" s="23" t="s">
        <v>24</v>
      </c>
      <c r="M410" s="26">
        <v>36</v>
      </c>
      <c r="N410" s="25">
        <v>4.7239568912689468E-2</v>
      </c>
      <c r="O410" s="23" t="s">
        <v>24</v>
      </c>
      <c r="P410" s="24">
        <v>57</v>
      </c>
      <c r="Q410" s="25">
        <v>7.522359223006278E-2</v>
      </c>
      <c r="R410" s="29" t="s">
        <v>24</v>
      </c>
      <c r="S410" s="30">
        <v>64</v>
      </c>
      <c r="T410" t="s">
        <v>24</v>
      </c>
      <c r="U410" s="31">
        <v>759504</v>
      </c>
      <c r="V410" s="32">
        <f t="shared" si="31"/>
        <v>8.4265520655585749E-2</v>
      </c>
    </row>
    <row r="411" spans="1:22" x14ac:dyDescent="0.35">
      <c r="A411" s="22">
        <v>410</v>
      </c>
      <c r="B411" s="22" t="s">
        <v>455</v>
      </c>
      <c r="C411" s="23" t="s">
        <v>467</v>
      </c>
      <c r="D411" s="24">
        <v>10</v>
      </c>
      <c r="E411" s="25">
        <v>4.4156738759902149E-2</v>
      </c>
      <c r="F411" s="23" t="s">
        <v>24</v>
      </c>
      <c r="G411" s="26">
        <v>16</v>
      </c>
      <c r="H411" s="25">
        <v>7.0556070026899495E-2</v>
      </c>
      <c r="I411" s="23" t="s">
        <v>24</v>
      </c>
      <c r="J411" s="27">
        <v>5</v>
      </c>
      <c r="K411" s="28">
        <v>2.202730504733668E-2</v>
      </c>
      <c r="L411" s="23" t="s">
        <v>24</v>
      </c>
      <c r="M411" s="26">
        <v>45</v>
      </c>
      <c r="N411" s="25">
        <v>0.1980564064645611</v>
      </c>
      <c r="O411" s="23" t="s">
        <v>24</v>
      </c>
      <c r="P411" s="24">
        <v>9</v>
      </c>
      <c r="Q411" s="25">
        <v>3.9209023303229514E-2</v>
      </c>
      <c r="R411" s="29" t="s">
        <v>24</v>
      </c>
      <c r="S411" s="30">
        <v>12</v>
      </c>
      <c r="T411" t="s">
        <v>24</v>
      </c>
      <c r="U411" s="31">
        <v>229886</v>
      </c>
      <c r="V411" s="32">
        <f t="shared" si="31"/>
        <v>5.2199785980877475E-2</v>
      </c>
    </row>
    <row r="412" spans="1:22" x14ac:dyDescent="0.35">
      <c r="A412" s="22">
        <v>411</v>
      </c>
      <c r="B412" s="22" t="s">
        <v>455</v>
      </c>
      <c r="C412" s="23" t="s">
        <v>468</v>
      </c>
      <c r="D412" s="24">
        <v>38</v>
      </c>
      <c r="E412" s="25">
        <v>9.6060750841163542E-2</v>
      </c>
      <c r="F412" s="23" t="s">
        <v>24</v>
      </c>
      <c r="G412" s="26">
        <v>32</v>
      </c>
      <c r="H412" s="25">
        <v>8.0643128953403392E-2</v>
      </c>
      <c r="I412" s="23" t="s">
        <v>24</v>
      </c>
      <c r="J412" s="27">
        <v>32</v>
      </c>
      <c r="K412" s="28">
        <v>8.0439602427265014E-2</v>
      </c>
      <c r="L412" s="23" t="s">
        <v>24</v>
      </c>
      <c r="M412" s="26">
        <v>14</v>
      </c>
      <c r="N412" s="25">
        <v>3.5106724442304608E-2</v>
      </c>
      <c r="O412" s="23" t="s">
        <v>24</v>
      </c>
      <c r="P412" s="24">
        <v>23</v>
      </c>
      <c r="Q412" s="25">
        <v>5.6637551681765909E-2</v>
      </c>
      <c r="R412" s="29" t="s">
        <v>24</v>
      </c>
      <c r="S412" s="30">
        <v>27</v>
      </c>
      <c r="T412" t="s">
        <v>24</v>
      </c>
      <c r="U412" s="31">
        <v>407844</v>
      </c>
      <c r="V412" s="32">
        <f t="shared" si="31"/>
        <v>6.6201783034689737E-2</v>
      </c>
    </row>
    <row r="413" spans="1:22" x14ac:dyDescent="0.35">
      <c r="A413" s="22">
        <v>412</v>
      </c>
      <c r="B413" s="22" t="s">
        <v>455</v>
      </c>
      <c r="C413" s="23" t="s">
        <v>469</v>
      </c>
      <c r="D413" s="24">
        <v>9</v>
      </c>
      <c r="E413" s="25">
        <v>3.0392570704938792E-2</v>
      </c>
      <c r="F413" s="23" t="s">
        <v>24</v>
      </c>
      <c r="G413" s="26">
        <v>18</v>
      </c>
      <c r="H413" s="25">
        <v>6.0175914256008399E-2</v>
      </c>
      <c r="I413" s="23" t="s">
        <v>24</v>
      </c>
      <c r="J413" s="27">
        <v>9</v>
      </c>
      <c r="K413" s="28">
        <v>2.9804087796219517E-2</v>
      </c>
      <c r="L413" s="23" t="s">
        <v>24</v>
      </c>
      <c r="M413" s="26">
        <v>3</v>
      </c>
      <c r="N413" s="25">
        <v>9.8416801716389012E-3</v>
      </c>
      <c r="O413" s="23" t="s">
        <v>24</v>
      </c>
      <c r="P413" s="24">
        <v>14</v>
      </c>
      <c r="Q413" s="25">
        <v>4.6217128067661879E-2</v>
      </c>
      <c r="R413" s="29" t="s">
        <v>24</v>
      </c>
      <c r="S413" s="30">
        <v>33</v>
      </c>
      <c r="T413" t="s">
        <v>24</v>
      </c>
      <c r="U413" s="31">
        <v>304868</v>
      </c>
      <c r="V413" s="32">
        <f t="shared" si="31"/>
        <v>0.10824356770799166</v>
      </c>
    </row>
    <row r="414" spans="1:22" x14ac:dyDescent="0.35">
      <c r="A414" s="22">
        <v>413</v>
      </c>
      <c r="B414" s="22" t="s">
        <v>455</v>
      </c>
      <c r="C414" s="23" t="s">
        <v>470</v>
      </c>
      <c r="D414" s="24">
        <v>72</v>
      </c>
      <c r="E414" s="25">
        <v>0.19342879402519947</v>
      </c>
      <c r="F414" s="23" t="s">
        <v>24</v>
      </c>
      <c r="G414" s="26">
        <v>60</v>
      </c>
      <c r="H414" s="25">
        <v>0.16017811806729082</v>
      </c>
      <c r="I414" s="23" t="s">
        <v>24</v>
      </c>
      <c r="J414" s="27">
        <v>84</v>
      </c>
      <c r="K414" s="28">
        <v>0.22274136280590479</v>
      </c>
      <c r="L414" s="23" t="s">
        <v>24</v>
      </c>
      <c r="M414" s="26">
        <v>52</v>
      </c>
      <c r="N414" s="25">
        <v>0.13705779094469719</v>
      </c>
      <c r="O414" s="23" t="s">
        <v>24</v>
      </c>
      <c r="P414" s="24">
        <v>36</v>
      </c>
      <c r="Q414" s="25">
        <v>9.4459925376658954E-2</v>
      </c>
      <c r="R414" s="29" t="s">
        <v>24</v>
      </c>
      <c r="S414" s="30">
        <v>86</v>
      </c>
      <c r="T414" t="s">
        <v>24</v>
      </c>
      <c r="U414" s="31">
        <v>383162</v>
      </c>
      <c r="V414" s="32">
        <f t="shared" si="31"/>
        <v>0.22444814464899965</v>
      </c>
    </row>
    <row r="415" spans="1:22" x14ac:dyDescent="0.35">
      <c r="A415" s="22">
        <v>414</v>
      </c>
      <c r="B415" s="22" t="s">
        <v>455</v>
      </c>
      <c r="C415" s="23" t="s">
        <v>471</v>
      </c>
      <c r="D415" s="24">
        <v>58</v>
      </c>
      <c r="E415" s="25">
        <v>0.2852646075152469</v>
      </c>
      <c r="F415" s="23" t="s">
        <v>24</v>
      </c>
      <c r="G415" s="26">
        <v>54</v>
      </c>
      <c r="H415" s="25">
        <v>0.26363711815336843</v>
      </c>
      <c r="I415" s="23" t="s">
        <v>24</v>
      </c>
      <c r="J415" s="27">
        <v>31</v>
      </c>
      <c r="K415" s="28">
        <v>0.15020325892619205</v>
      </c>
      <c r="L415" s="23" t="s">
        <v>24</v>
      </c>
      <c r="M415" s="26">
        <v>7</v>
      </c>
      <c r="N415" s="25">
        <v>3.3686236766121272E-2</v>
      </c>
      <c r="O415" s="23" t="s">
        <v>24</v>
      </c>
      <c r="P415" s="24">
        <v>31</v>
      </c>
      <c r="Q415" s="25">
        <v>0.14763732652614134</v>
      </c>
      <c r="R415" s="29" t="s">
        <v>24</v>
      </c>
      <c r="S415" s="30">
        <v>29</v>
      </c>
      <c r="T415" t="s">
        <v>24</v>
      </c>
      <c r="U415" s="31">
        <v>211464</v>
      </c>
      <c r="V415" s="32">
        <f t="shared" si="31"/>
        <v>0.1371391820830023</v>
      </c>
    </row>
    <row r="416" spans="1:22" x14ac:dyDescent="0.35">
      <c r="A416" s="22">
        <v>415</v>
      </c>
      <c r="B416" s="22" t="s">
        <v>455</v>
      </c>
      <c r="C416" s="23" t="s">
        <v>472</v>
      </c>
      <c r="D416" s="24">
        <v>32</v>
      </c>
      <c r="E416" s="25">
        <v>8.9810695892563963E-2</v>
      </c>
      <c r="F416" s="23" t="s">
        <v>24</v>
      </c>
      <c r="G416" s="26">
        <v>59</v>
      </c>
      <c r="H416" s="25">
        <v>0.16424978216024652</v>
      </c>
      <c r="I416" s="23" t="s">
        <v>24</v>
      </c>
      <c r="J416" s="27">
        <v>52</v>
      </c>
      <c r="K416" s="28">
        <v>0.14363569568015644</v>
      </c>
      <c r="L416" s="23" t="s">
        <v>24</v>
      </c>
      <c r="M416" s="26">
        <v>56</v>
      </c>
      <c r="N416" s="25">
        <v>0.15355928485247339</v>
      </c>
      <c r="O416" s="23" t="s">
        <v>24</v>
      </c>
      <c r="P416" s="24">
        <v>73</v>
      </c>
      <c r="Q416" s="25">
        <v>0.19733783155458962</v>
      </c>
      <c r="R416" s="29" t="s">
        <v>24</v>
      </c>
      <c r="S416" s="30">
        <v>78</v>
      </c>
      <c r="T416" t="s">
        <v>24</v>
      </c>
      <c r="U416" s="31">
        <v>372916</v>
      </c>
      <c r="V416" s="32">
        <f t="shared" si="31"/>
        <v>0.20916238509476667</v>
      </c>
    </row>
    <row r="417" spans="1:22" x14ac:dyDescent="0.35">
      <c r="A417" s="22">
        <v>416</v>
      </c>
      <c r="B417" s="22" t="s">
        <v>455</v>
      </c>
      <c r="C417" s="23" t="s">
        <v>473</v>
      </c>
      <c r="D417" s="24">
        <v>34</v>
      </c>
      <c r="E417" s="25">
        <v>0.14685619754750151</v>
      </c>
      <c r="F417" s="23" t="s">
        <v>31</v>
      </c>
      <c r="G417" s="26">
        <v>29</v>
      </c>
      <c r="H417" s="25">
        <v>0.12455921072411852</v>
      </c>
      <c r="I417" s="23" t="s">
        <v>32</v>
      </c>
      <c r="J417" s="27">
        <v>27</v>
      </c>
      <c r="K417" s="28">
        <v>0.11538362919975043</v>
      </c>
      <c r="L417" s="23" t="s">
        <v>34</v>
      </c>
      <c r="M417" s="26">
        <v>23</v>
      </c>
      <c r="N417" s="25">
        <v>9.7829461980493651E-2</v>
      </c>
      <c r="O417" s="23" t="s">
        <v>34</v>
      </c>
      <c r="P417" s="24">
        <v>58</v>
      </c>
      <c r="Q417" s="25">
        <v>0.24215501260876102</v>
      </c>
      <c r="R417" s="33" t="str">
        <f>IF(Q417&lt;1,"Endemis Rendah",IF(Q417&lt;5,"Endemis Sedang",IF(Q417&lt;50,"Endemis Tinggi I",IF(Q417&lt;100,"Endemis Tinggi II","Endemis Tinggi III"))))</f>
        <v>Endemis Rendah</v>
      </c>
      <c r="S417" s="34">
        <v>84</v>
      </c>
      <c r="T417" s="33" t="str">
        <f>IF(V417&lt;1,"Endemis Rendah",IF(V417&lt;5,"Endemis Sedang",IF(V417&lt;50,"Endemis Tinggi I",IF(V417&lt;100,"Endemis Tinggi II","Endemis Tinggi III"))))</f>
        <v>Endemis Rendah</v>
      </c>
      <c r="U417" s="31">
        <v>241078</v>
      </c>
      <c r="V417" s="32">
        <f t="shared" si="31"/>
        <v>0.34843494636590649</v>
      </c>
    </row>
    <row r="418" spans="1:22" x14ac:dyDescent="0.35">
      <c r="A418" s="22">
        <v>417</v>
      </c>
      <c r="B418" s="22" t="s">
        <v>455</v>
      </c>
      <c r="C418" s="23" t="s">
        <v>474</v>
      </c>
      <c r="D418" s="24">
        <v>16</v>
      </c>
      <c r="E418" s="25">
        <v>5.1947883286093233E-2</v>
      </c>
      <c r="F418" s="23" t="s">
        <v>24</v>
      </c>
      <c r="G418" s="26">
        <v>34</v>
      </c>
      <c r="H418" s="25">
        <v>0.10951138596321706</v>
      </c>
      <c r="I418" s="23" t="s">
        <v>24</v>
      </c>
      <c r="J418" s="27">
        <v>41</v>
      </c>
      <c r="K418" s="28">
        <v>0.13103939811367188</v>
      </c>
      <c r="L418" s="23" t="s">
        <v>24</v>
      </c>
      <c r="M418" s="26">
        <v>12</v>
      </c>
      <c r="N418" s="25">
        <v>3.8070824423702895E-2</v>
      </c>
      <c r="O418" s="23" t="s">
        <v>24</v>
      </c>
      <c r="P418" s="24">
        <v>19</v>
      </c>
      <c r="Q418" s="25">
        <v>5.9736405251773227E-2</v>
      </c>
      <c r="R418" s="29" t="s">
        <v>24</v>
      </c>
      <c r="S418" s="30">
        <v>23</v>
      </c>
      <c r="T418" t="s">
        <v>24</v>
      </c>
      <c r="U418" s="31">
        <v>320380</v>
      </c>
      <c r="V418" s="32">
        <f t="shared" si="31"/>
        <v>7.1789749672264175E-2</v>
      </c>
    </row>
    <row r="419" spans="1:22" x14ac:dyDescent="0.35">
      <c r="A419" s="22">
        <v>418</v>
      </c>
      <c r="B419" s="22" t="s">
        <v>455</v>
      </c>
      <c r="C419" s="23" t="s">
        <v>475</v>
      </c>
      <c r="D419" s="24">
        <v>25</v>
      </c>
      <c r="E419" s="25">
        <v>8.6843549608509277E-2</v>
      </c>
      <c r="F419" s="23" t="s">
        <v>31</v>
      </c>
      <c r="G419" s="26">
        <v>72</v>
      </c>
      <c r="H419" s="25">
        <v>0.24504632056142833</v>
      </c>
      <c r="I419" s="23" t="s">
        <v>24</v>
      </c>
      <c r="J419" s="27">
        <v>20</v>
      </c>
      <c r="K419" s="28">
        <v>6.6739412626429476E-2</v>
      </c>
      <c r="L419" s="23" t="s">
        <v>24</v>
      </c>
      <c r="M419" s="26">
        <v>14</v>
      </c>
      <c r="N419" s="25">
        <v>4.5840468620562069E-2</v>
      </c>
      <c r="O419" s="23" t="s">
        <v>24</v>
      </c>
      <c r="P419" s="24">
        <v>26</v>
      </c>
      <c r="Q419" s="25">
        <v>8.567314377601086E-2</v>
      </c>
      <c r="R419" s="29" t="s">
        <v>24</v>
      </c>
      <c r="S419" s="30">
        <v>47</v>
      </c>
      <c r="T419" t="s">
        <v>24</v>
      </c>
      <c r="U419" s="31">
        <v>308072</v>
      </c>
      <c r="V419" s="32">
        <f t="shared" si="31"/>
        <v>0.15256173881430315</v>
      </c>
    </row>
    <row r="420" spans="1:22" x14ac:dyDescent="0.35">
      <c r="A420" s="22">
        <v>419</v>
      </c>
      <c r="B420" s="22" t="s">
        <v>455</v>
      </c>
      <c r="C420" s="23" t="s">
        <v>476</v>
      </c>
      <c r="D420" s="24">
        <v>145</v>
      </c>
      <c r="E420" s="25">
        <v>0.63481222692129213</v>
      </c>
      <c r="F420" s="23" t="s">
        <v>31</v>
      </c>
      <c r="G420" s="26">
        <v>172</v>
      </c>
      <c r="H420" s="25">
        <v>0.74848345068277355</v>
      </c>
      <c r="I420" s="23" t="s">
        <v>32</v>
      </c>
      <c r="J420" s="27">
        <v>26</v>
      </c>
      <c r="K420" s="28">
        <v>0.11244993815253401</v>
      </c>
      <c r="L420" s="23" t="s">
        <v>34</v>
      </c>
      <c r="M420" s="26">
        <v>57</v>
      </c>
      <c r="N420" s="25">
        <v>0.24527311376369443</v>
      </c>
      <c r="O420" s="23" t="s">
        <v>34</v>
      </c>
      <c r="P420" s="24">
        <v>142</v>
      </c>
      <c r="Q420" s="25">
        <v>0.59850205893137876</v>
      </c>
      <c r="R420" s="33" t="str">
        <f>IF(Q420&lt;1,"Endemis Rendah",IF(Q420&lt;5,"Endemis Sedang",IF(Q420&lt;50,"Endemis Tinggi I",IF(Q420&lt;100,"Endemis Tinggi II","Endemis Tinggi III"))))</f>
        <v>Endemis Rendah</v>
      </c>
      <c r="S420" s="34">
        <v>176</v>
      </c>
      <c r="T420" s="33" t="str">
        <f>IF(V420&lt;1,"Endemis Rendah",IF(V420&lt;5,"Endemis Sedang",IF(V420&lt;50,"Endemis Tinggi I",IF(V420&lt;100,"Endemis Tinggi II","Endemis Tinggi III"))))</f>
        <v>Endemis Rendah</v>
      </c>
      <c r="U420" s="31">
        <v>239024</v>
      </c>
      <c r="V420" s="32">
        <f t="shared" si="31"/>
        <v>0.73632773277997188</v>
      </c>
    </row>
    <row r="421" spans="1:22" x14ac:dyDescent="0.35">
      <c r="A421" s="22">
        <v>420</v>
      </c>
      <c r="B421" s="22" t="s">
        <v>455</v>
      </c>
      <c r="C421" s="23" t="s">
        <v>477</v>
      </c>
      <c r="D421" s="24">
        <v>188</v>
      </c>
      <c r="E421" s="25">
        <v>0.12625830165123025</v>
      </c>
      <c r="F421" s="23" t="s">
        <v>24</v>
      </c>
      <c r="G421" s="26">
        <v>191</v>
      </c>
      <c r="H421" s="25">
        <v>0.12664489170204105</v>
      </c>
      <c r="I421" s="23" t="s">
        <v>24</v>
      </c>
      <c r="J421" s="27">
        <v>169</v>
      </c>
      <c r="K421" s="28">
        <v>0.11069794069079446</v>
      </c>
      <c r="L421" s="23" t="s">
        <v>24</v>
      </c>
      <c r="M421" s="26">
        <v>114</v>
      </c>
      <c r="N421" s="25">
        <v>7.3768598260743515E-2</v>
      </c>
      <c r="O421" s="23" t="s">
        <v>24</v>
      </c>
      <c r="P421" s="24">
        <v>141</v>
      </c>
      <c r="Q421" s="25">
        <v>9.067010998734476E-2</v>
      </c>
      <c r="R421" s="29" t="s">
        <v>24</v>
      </c>
      <c r="S421" s="30">
        <v>178</v>
      </c>
      <c r="T421" t="s">
        <v>24</v>
      </c>
      <c r="U421" s="31">
        <v>1571814</v>
      </c>
      <c r="V421" s="32">
        <f t="shared" si="31"/>
        <v>0.11324495137465374</v>
      </c>
    </row>
    <row r="422" spans="1:22" x14ac:dyDescent="0.35">
      <c r="A422" s="22">
        <v>421</v>
      </c>
      <c r="B422" s="22" t="s">
        <v>455</v>
      </c>
      <c r="C422" s="23" t="s">
        <v>478</v>
      </c>
      <c r="D422" s="24">
        <v>20</v>
      </c>
      <c r="E422" s="25">
        <v>0.14074892503008507</v>
      </c>
      <c r="F422" s="23" t="s">
        <v>24</v>
      </c>
      <c r="G422" s="26">
        <v>24</v>
      </c>
      <c r="H422" s="25">
        <v>0.16700299213694245</v>
      </c>
      <c r="I422" s="23" t="s">
        <v>24</v>
      </c>
      <c r="J422" s="27">
        <v>13</v>
      </c>
      <c r="K422" s="28">
        <v>8.9545247902574773E-2</v>
      </c>
      <c r="L422" s="23" t="s">
        <v>24</v>
      </c>
      <c r="M422" s="26">
        <v>11</v>
      </c>
      <c r="N422" s="25">
        <v>7.4975803263492236E-2</v>
      </c>
      <c r="O422" s="23" t="s">
        <v>24</v>
      </c>
      <c r="P422" s="24">
        <v>3</v>
      </c>
      <c r="Q422" s="25">
        <v>2.0395676116663267E-2</v>
      </c>
      <c r="R422" s="29" t="s">
        <v>24</v>
      </c>
      <c r="S422" s="30">
        <v>12</v>
      </c>
      <c r="T422" t="s">
        <v>24</v>
      </c>
      <c r="U422" s="31">
        <v>148378</v>
      </c>
      <c r="V422" s="32">
        <f t="shared" si="31"/>
        <v>8.0874523177290436E-2</v>
      </c>
    </row>
    <row r="423" spans="1:22" x14ac:dyDescent="0.35">
      <c r="A423" s="22">
        <v>422</v>
      </c>
      <c r="B423" s="22" t="s">
        <v>455</v>
      </c>
      <c r="C423" s="23" t="s">
        <v>479</v>
      </c>
      <c r="D423" s="24">
        <v>71</v>
      </c>
      <c r="E423" s="25">
        <v>0.40134081749167644</v>
      </c>
      <c r="F423" s="23" t="s">
        <v>24</v>
      </c>
      <c r="G423" s="26">
        <v>18</v>
      </c>
      <c r="H423" s="25">
        <v>9.9624746787101912E-2</v>
      </c>
      <c r="I423" s="23" t="s">
        <v>24</v>
      </c>
      <c r="J423" s="27">
        <v>59</v>
      </c>
      <c r="K423" s="28">
        <v>0.31958573022631004</v>
      </c>
      <c r="L423" s="23" t="s">
        <v>24</v>
      </c>
      <c r="M423" s="26">
        <v>96</v>
      </c>
      <c r="N423" s="25">
        <v>0.50976248254329004</v>
      </c>
      <c r="O423" s="23" t="s">
        <v>24</v>
      </c>
      <c r="P423" s="24">
        <v>87</v>
      </c>
      <c r="Q423" s="25">
        <v>0.46357721757756926</v>
      </c>
      <c r="R423" s="29" t="s">
        <v>24</v>
      </c>
      <c r="S423" s="30">
        <v>130</v>
      </c>
      <c r="T423" t="s">
        <v>24</v>
      </c>
      <c r="U423" s="31">
        <v>190822</v>
      </c>
      <c r="V423" s="32">
        <f t="shared" si="31"/>
        <v>0.68126316672081833</v>
      </c>
    </row>
    <row r="424" spans="1:22" x14ac:dyDescent="0.35">
      <c r="A424" s="22">
        <v>423</v>
      </c>
      <c r="B424" s="22" t="s">
        <v>480</v>
      </c>
      <c r="C424" s="23" t="s">
        <v>481</v>
      </c>
      <c r="D424" s="24">
        <v>30</v>
      </c>
      <c r="E424" s="25">
        <v>0.11086802270577106</v>
      </c>
      <c r="F424" s="23" t="s">
        <v>31</v>
      </c>
      <c r="G424" s="26">
        <v>81</v>
      </c>
      <c r="H424" s="25">
        <v>0.29587744098888813</v>
      </c>
      <c r="I424" s="23" t="s">
        <v>32</v>
      </c>
      <c r="J424" s="27">
        <v>25</v>
      </c>
      <c r="K424" s="28">
        <v>0.24356738535283171</v>
      </c>
      <c r="L424" s="23" t="s">
        <v>34</v>
      </c>
      <c r="M424" s="26">
        <v>17</v>
      </c>
      <c r="N424" s="25">
        <v>6.0751604557085066E-2</v>
      </c>
      <c r="O424" s="23" t="s">
        <v>34</v>
      </c>
      <c r="P424" s="24">
        <v>16</v>
      </c>
      <c r="Q424" s="25">
        <v>0.1562759442485569</v>
      </c>
      <c r="R424" s="33" t="str">
        <f t="shared" ref="R424:R425" si="34">IF(Q424&lt;1,"Endemis Rendah",IF(Q424&lt;5,"Endemis Sedang",IF(Q424&lt;50,"Endemis Tinggi I",IF(Q424&lt;100,"Endemis Tinggi II","Endemis Tinggi III"))))</f>
        <v>Endemis Rendah</v>
      </c>
      <c r="S424" s="34">
        <v>18</v>
      </c>
      <c r="T424" t="s">
        <v>24</v>
      </c>
      <c r="U424" s="31">
        <v>102629</v>
      </c>
      <c r="V424" s="32">
        <f t="shared" si="31"/>
        <v>0.17538902259595243</v>
      </c>
    </row>
    <row r="425" spans="1:22" x14ac:dyDescent="0.35">
      <c r="A425" s="22">
        <v>424</v>
      </c>
      <c r="B425" s="22" t="s">
        <v>480</v>
      </c>
      <c r="C425" s="23" t="s">
        <v>482</v>
      </c>
      <c r="D425" s="24">
        <v>264</v>
      </c>
      <c r="E425" s="25">
        <v>0.88492905483543338</v>
      </c>
      <c r="F425" s="23" t="s">
        <v>31</v>
      </c>
      <c r="G425" s="26">
        <v>288</v>
      </c>
      <c r="H425" s="25">
        <v>0.95376239394360873</v>
      </c>
      <c r="I425" s="23" t="s">
        <v>32</v>
      </c>
      <c r="J425" s="27">
        <v>314</v>
      </c>
      <c r="K425" s="28">
        <v>1.4011664487570226</v>
      </c>
      <c r="L425" s="23" t="s">
        <v>44</v>
      </c>
      <c r="M425" s="26">
        <v>102</v>
      </c>
      <c r="N425" s="25">
        <v>0.32895373362487668</v>
      </c>
      <c r="O425" s="23" t="s">
        <v>34</v>
      </c>
      <c r="P425" s="24">
        <v>96</v>
      </c>
      <c r="Q425" s="25">
        <v>0.4249555124697883</v>
      </c>
      <c r="R425" s="33" t="str">
        <f t="shared" si="34"/>
        <v>Endemis Rendah</v>
      </c>
      <c r="S425" s="34">
        <v>82</v>
      </c>
      <c r="T425" t="s">
        <v>24</v>
      </c>
      <c r="U425" s="31">
        <v>227729</v>
      </c>
      <c r="V425" s="32">
        <f t="shared" si="31"/>
        <v>0.36007710919557895</v>
      </c>
    </row>
    <row r="426" spans="1:22" x14ac:dyDescent="0.35">
      <c r="A426" s="22">
        <v>425</v>
      </c>
      <c r="B426" s="22" t="s">
        <v>480</v>
      </c>
      <c r="C426" s="23" t="s">
        <v>483</v>
      </c>
      <c r="D426" s="24">
        <v>7</v>
      </c>
      <c r="E426" s="25">
        <v>2.8650480509487403E-2</v>
      </c>
      <c r="F426" s="23" t="s">
        <v>24</v>
      </c>
      <c r="G426" s="26">
        <v>21</v>
      </c>
      <c r="H426" s="25">
        <v>8.4333962491466199E-2</v>
      </c>
      <c r="I426" s="23" t="s">
        <v>24</v>
      </c>
      <c r="J426" s="27">
        <v>14</v>
      </c>
      <c r="K426" s="28">
        <v>5.4967706472447433E-2</v>
      </c>
      <c r="L426" s="23" t="s">
        <v>24</v>
      </c>
      <c r="M426" s="26">
        <v>12</v>
      </c>
      <c r="N426" s="25">
        <v>4.6081002722619245E-2</v>
      </c>
      <c r="O426" s="23" t="s">
        <v>24</v>
      </c>
      <c r="P426" s="24">
        <v>0</v>
      </c>
      <c r="Q426" s="25">
        <v>0</v>
      </c>
      <c r="R426" s="29" t="s">
        <v>24</v>
      </c>
      <c r="S426" s="30">
        <v>6</v>
      </c>
      <c r="T426" t="s">
        <v>24</v>
      </c>
      <c r="U426" s="31">
        <v>252223</v>
      </c>
      <c r="V426" s="32">
        <f t="shared" si="31"/>
        <v>2.3788472898982251E-2</v>
      </c>
    </row>
    <row r="427" spans="1:22" x14ac:dyDescent="0.35">
      <c r="A427" s="22">
        <v>426</v>
      </c>
      <c r="B427" s="22" t="s">
        <v>480</v>
      </c>
      <c r="C427" s="23" t="s">
        <v>484</v>
      </c>
      <c r="D427" s="24">
        <v>7</v>
      </c>
      <c r="E427" s="25">
        <v>3.6030471484455429E-2</v>
      </c>
      <c r="F427" s="23" t="s">
        <v>24</v>
      </c>
      <c r="G427" s="26">
        <v>20</v>
      </c>
      <c r="H427" s="25">
        <v>0.10055759184679046</v>
      </c>
      <c r="I427" s="23" t="s">
        <v>24</v>
      </c>
      <c r="J427" s="27">
        <v>38</v>
      </c>
      <c r="K427" s="28">
        <v>0.14522440993029226</v>
      </c>
      <c r="L427" s="23" t="s">
        <v>24</v>
      </c>
      <c r="M427" s="26">
        <v>19</v>
      </c>
      <c r="N427" s="25">
        <v>9.2676597695767124E-2</v>
      </c>
      <c r="O427" s="23" t="s">
        <v>24</v>
      </c>
      <c r="P427" s="24">
        <v>8</v>
      </c>
      <c r="Q427" s="25">
        <v>2.9599591525636945E-2</v>
      </c>
      <c r="R427" s="29" t="s">
        <v>24</v>
      </c>
      <c r="S427" s="30">
        <v>28</v>
      </c>
      <c r="T427" t="s">
        <v>24</v>
      </c>
      <c r="U427" s="31">
        <v>275392</v>
      </c>
      <c r="V427" s="32">
        <f t="shared" si="31"/>
        <v>0.10167325122007902</v>
      </c>
    </row>
    <row r="428" spans="1:22" x14ac:dyDescent="0.35">
      <c r="A428" s="22">
        <v>427</v>
      </c>
      <c r="B428" s="22" t="s">
        <v>480</v>
      </c>
      <c r="C428" s="23" t="s">
        <v>485</v>
      </c>
      <c r="D428" s="24">
        <v>26</v>
      </c>
      <c r="E428" s="25">
        <v>8.546615211660212E-2</v>
      </c>
      <c r="F428" s="23" t="s">
        <v>24</v>
      </c>
      <c r="G428" s="26">
        <v>41</v>
      </c>
      <c r="H428" s="25">
        <v>0.13255824479951372</v>
      </c>
      <c r="I428" s="23" t="s">
        <v>24</v>
      </c>
      <c r="J428" s="27">
        <v>45</v>
      </c>
      <c r="K428" s="28">
        <v>0.14295471512302046</v>
      </c>
      <c r="L428" s="23" t="s">
        <v>24</v>
      </c>
      <c r="M428" s="26">
        <v>32</v>
      </c>
      <c r="N428" s="25">
        <v>0.10022205448947825</v>
      </c>
      <c r="O428" s="23" t="s">
        <v>24</v>
      </c>
      <c r="P428" s="24">
        <v>19</v>
      </c>
      <c r="Q428" s="25">
        <v>5.9388176751716787E-2</v>
      </c>
      <c r="R428" s="29" t="s">
        <v>24</v>
      </c>
      <c r="S428" s="30">
        <v>18</v>
      </c>
      <c r="T428" t="s">
        <v>24</v>
      </c>
      <c r="U428" s="31">
        <v>323998</v>
      </c>
      <c r="V428" s="32">
        <f t="shared" si="31"/>
        <v>5.5555898493200577E-2</v>
      </c>
    </row>
    <row r="429" spans="1:22" x14ac:dyDescent="0.35">
      <c r="A429" s="22">
        <v>428</v>
      </c>
      <c r="B429" s="22" t="s">
        <v>480</v>
      </c>
      <c r="C429" s="23" t="s">
        <v>486</v>
      </c>
      <c r="D429" s="24">
        <v>13</v>
      </c>
      <c r="E429" s="25">
        <v>7.4075340319207733E-2</v>
      </c>
      <c r="F429" s="23" t="s">
        <v>31</v>
      </c>
      <c r="G429" s="26">
        <v>30</v>
      </c>
      <c r="H429" s="25">
        <v>0.16663426555947453</v>
      </c>
      <c r="I429" s="23" t="s">
        <v>24</v>
      </c>
      <c r="J429" s="27">
        <v>24</v>
      </c>
      <c r="K429" s="28">
        <v>0.1300319661916888</v>
      </c>
      <c r="L429" s="23" t="s">
        <v>24</v>
      </c>
      <c r="M429" s="26">
        <v>15</v>
      </c>
      <c r="N429" s="25">
        <v>7.9252281144825618E-2</v>
      </c>
      <c r="O429" s="23" t="s">
        <v>24</v>
      </c>
      <c r="P429" s="24">
        <v>6</v>
      </c>
      <c r="Q429" s="25">
        <v>3.2546609456959821E-2</v>
      </c>
      <c r="R429" s="29" t="s">
        <v>24</v>
      </c>
      <c r="S429" s="30">
        <v>13</v>
      </c>
      <c r="T429" t="s">
        <v>24</v>
      </c>
      <c r="U429" s="31">
        <v>188226</v>
      </c>
      <c r="V429" s="32">
        <f t="shared" si="31"/>
        <v>6.9065910129312624E-2</v>
      </c>
    </row>
    <row r="430" spans="1:22" x14ac:dyDescent="0.35">
      <c r="A430" s="22">
        <v>429</v>
      </c>
      <c r="B430" s="22" t="s">
        <v>480</v>
      </c>
      <c r="C430" s="23" t="s">
        <v>487</v>
      </c>
      <c r="D430" s="24">
        <v>20</v>
      </c>
      <c r="E430" s="25">
        <v>0.20967437569454639</v>
      </c>
      <c r="F430" s="23" t="s">
        <v>31</v>
      </c>
      <c r="G430" s="26">
        <v>32</v>
      </c>
      <c r="H430" s="25">
        <v>0.33424903642269971</v>
      </c>
      <c r="I430" s="23" t="s">
        <v>32</v>
      </c>
      <c r="J430" s="27">
        <v>20</v>
      </c>
      <c r="K430" s="28">
        <v>0.20856797230217328</v>
      </c>
      <c r="L430" s="23" t="s">
        <v>34</v>
      </c>
      <c r="M430" s="26">
        <v>16</v>
      </c>
      <c r="N430" s="25">
        <v>0.16647418089500682</v>
      </c>
      <c r="O430" s="23" t="s">
        <v>24</v>
      </c>
      <c r="P430" s="24">
        <v>22</v>
      </c>
      <c r="Q430" s="25">
        <v>0.2140931694547436</v>
      </c>
      <c r="R430" s="29" t="s">
        <v>24</v>
      </c>
      <c r="S430" s="30">
        <v>47</v>
      </c>
      <c r="T430" t="s">
        <v>24</v>
      </c>
      <c r="U430" s="31">
        <v>103228</v>
      </c>
      <c r="V430" s="32">
        <f t="shared" si="31"/>
        <v>0.45530282481497264</v>
      </c>
    </row>
    <row r="431" spans="1:22" x14ac:dyDescent="0.35">
      <c r="A431" s="22">
        <v>430</v>
      </c>
      <c r="B431" s="22" t="s">
        <v>480</v>
      </c>
      <c r="C431" s="23" t="s">
        <v>488</v>
      </c>
      <c r="D431" s="24">
        <v>11</v>
      </c>
      <c r="E431" s="25">
        <v>7.6029333499215521E-2</v>
      </c>
      <c r="F431" s="23" t="s">
        <v>24</v>
      </c>
      <c r="G431" s="26">
        <v>14</v>
      </c>
      <c r="H431" s="25">
        <v>9.4682239640748525E-2</v>
      </c>
      <c r="I431" s="23" t="s">
        <v>24</v>
      </c>
      <c r="J431" s="27">
        <v>23</v>
      </c>
      <c r="K431" s="28">
        <v>0.15248854678414914</v>
      </c>
      <c r="L431" s="23" t="s">
        <v>24</v>
      </c>
      <c r="M431" s="26">
        <v>20</v>
      </c>
      <c r="N431" s="25">
        <v>0.13014986757250974</v>
      </c>
      <c r="O431" s="23" t="s">
        <v>24</v>
      </c>
      <c r="P431" s="24">
        <v>30</v>
      </c>
      <c r="Q431" s="25">
        <v>0.19284171551990126</v>
      </c>
      <c r="R431" s="29" t="s">
        <v>24</v>
      </c>
      <c r="S431" s="30">
        <v>24</v>
      </c>
      <c r="T431" t="s">
        <v>24</v>
      </c>
      <c r="U431" s="31">
        <v>158378</v>
      </c>
      <c r="V431" s="32">
        <f t="shared" si="31"/>
        <v>0.15153619820934724</v>
      </c>
    </row>
    <row r="432" spans="1:22" x14ac:dyDescent="0.35">
      <c r="A432" s="22">
        <v>431</v>
      </c>
      <c r="B432" s="22" t="s">
        <v>480</v>
      </c>
      <c r="C432" s="23" t="s">
        <v>489</v>
      </c>
      <c r="D432" s="24">
        <v>41</v>
      </c>
      <c r="E432" s="25">
        <v>0.6603530472877206</v>
      </c>
      <c r="F432" s="23" t="s">
        <v>24</v>
      </c>
      <c r="G432" s="26">
        <v>43</v>
      </c>
      <c r="H432" s="25">
        <v>0.68178214682099259</v>
      </c>
      <c r="I432" s="23" t="s">
        <v>24</v>
      </c>
      <c r="J432" s="27">
        <v>27</v>
      </c>
      <c r="K432" s="28">
        <v>0.4214009239605444</v>
      </c>
      <c r="L432" s="23" t="s">
        <v>24</v>
      </c>
      <c r="M432" s="26">
        <v>19</v>
      </c>
      <c r="N432" s="25">
        <v>0.29233917498807566</v>
      </c>
      <c r="O432" s="23" t="s">
        <v>24</v>
      </c>
      <c r="P432" s="24">
        <v>21</v>
      </c>
      <c r="Q432" s="25">
        <v>0.33006931455605676</v>
      </c>
      <c r="R432" s="29" t="s">
        <v>24</v>
      </c>
      <c r="S432" s="30">
        <v>28</v>
      </c>
      <c r="T432" t="s">
        <v>24</v>
      </c>
      <c r="U432" s="31">
        <v>64203</v>
      </c>
      <c r="V432" s="32">
        <f t="shared" si="31"/>
        <v>0.43611669236640033</v>
      </c>
    </row>
    <row r="433" spans="1:22" x14ac:dyDescent="0.35">
      <c r="A433" s="22">
        <v>432</v>
      </c>
      <c r="B433" s="22" t="s">
        <v>480</v>
      </c>
      <c r="C433" s="23" t="s">
        <v>490</v>
      </c>
      <c r="D433" s="24">
        <v>1</v>
      </c>
      <c r="E433" s="25">
        <v>1.6424676433874252E-2</v>
      </c>
      <c r="F433" s="23" t="s">
        <v>24</v>
      </c>
      <c r="G433" s="26">
        <v>2</v>
      </c>
      <c r="H433" s="25">
        <v>3.2049741198339823E-2</v>
      </c>
      <c r="I433" s="23" t="s">
        <v>24</v>
      </c>
      <c r="J433" s="27">
        <v>0</v>
      </c>
      <c r="K433" s="28">
        <v>0</v>
      </c>
      <c r="L433" s="23" t="s">
        <v>24</v>
      </c>
      <c r="M433" s="26">
        <v>0</v>
      </c>
      <c r="N433" s="25">
        <v>0</v>
      </c>
      <c r="O433" s="23" t="s">
        <v>24</v>
      </c>
      <c r="P433" s="24">
        <v>0</v>
      </c>
      <c r="Q433" s="25">
        <v>0</v>
      </c>
      <c r="R433" s="29" t="s">
        <v>24</v>
      </c>
      <c r="S433" s="30">
        <v>0</v>
      </c>
      <c r="T433" t="s">
        <v>24</v>
      </c>
      <c r="U433" s="31">
        <v>66039</v>
      </c>
      <c r="V433" s="32">
        <f t="shared" si="31"/>
        <v>0</v>
      </c>
    </row>
    <row r="434" spans="1:22" x14ac:dyDescent="0.35">
      <c r="A434" s="22">
        <v>433</v>
      </c>
      <c r="B434" s="22" t="s">
        <v>480</v>
      </c>
      <c r="C434" s="23" t="s">
        <v>491</v>
      </c>
      <c r="D434" s="24">
        <v>4</v>
      </c>
      <c r="E434" s="25">
        <v>2.1575671273072482E-2</v>
      </c>
      <c r="F434" s="23" t="s">
        <v>31</v>
      </c>
      <c r="G434" s="26">
        <v>20</v>
      </c>
      <c r="H434" s="25">
        <v>0.10593444776372381</v>
      </c>
      <c r="I434" s="23" t="s">
        <v>32</v>
      </c>
      <c r="J434" s="27">
        <v>24</v>
      </c>
      <c r="K434" s="28">
        <v>0.18001260088206175</v>
      </c>
      <c r="L434" s="23" t="s">
        <v>34</v>
      </c>
      <c r="M434" s="26">
        <v>11</v>
      </c>
      <c r="N434" s="25">
        <v>5.5944340467084387E-2</v>
      </c>
      <c r="O434" s="23" t="s">
        <v>24</v>
      </c>
      <c r="P434" s="24">
        <v>11</v>
      </c>
      <c r="Q434" s="25">
        <v>7.8403421240199569E-2</v>
      </c>
      <c r="R434" s="29" t="s">
        <v>24</v>
      </c>
      <c r="S434" s="30">
        <v>18</v>
      </c>
      <c r="T434" t="s">
        <v>24</v>
      </c>
      <c r="U434" s="31">
        <v>143194</v>
      </c>
      <c r="V434" s="32">
        <f t="shared" si="31"/>
        <v>0.12570359093258099</v>
      </c>
    </row>
    <row r="435" spans="1:22" x14ac:dyDescent="0.35">
      <c r="A435" s="22">
        <v>434</v>
      </c>
      <c r="B435" s="22" t="s">
        <v>480</v>
      </c>
      <c r="C435" s="23" t="s">
        <v>492</v>
      </c>
      <c r="D435" s="24">
        <v>0</v>
      </c>
      <c r="E435" s="25">
        <v>0</v>
      </c>
      <c r="F435" s="23" t="s">
        <v>31</v>
      </c>
      <c r="G435" s="26">
        <v>5</v>
      </c>
      <c r="H435" s="25">
        <v>0.14845605700712589</v>
      </c>
      <c r="I435" s="23" t="s">
        <v>32</v>
      </c>
      <c r="J435" s="27">
        <v>8</v>
      </c>
      <c r="K435" s="28">
        <v>0.23378824629591746</v>
      </c>
      <c r="L435" s="23" t="s">
        <v>34</v>
      </c>
      <c r="M435" s="26">
        <v>7</v>
      </c>
      <c r="N435" s="25">
        <v>0.20192696013384873</v>
      </c>
      <c r="O435" s="23" t="s">
        <v>34</v>
      </c>
      <c r="P435" s="24">
        <v>8</v>
      </c>
      <c r="Q435" s="25">
        <v>0.23780505930263668</v>
      </c>
      <c r="R435" s="33" t="str">
        <f t="shared" ref="R435:R436" si="35">IF(Q435&lt;1,"Endemis Rendah",IF(Q435&lt;5,"Endemis Sedang",IF(Q435&lt;50,"Endemis Tinggi I",IF(Q435&lt;100,"Endemis Tinggi II","Endemis Tinggi III"))))</f>
        <v>Endemis Rendah</v>
      </c>
      <c r="S435" s="34">
        <v>23</v>
      </c>
      <c r="T435" t="s">
        <v>24</v>
      </c>
      <c r="U435" s="31">
        <v>33948</v>
      </c>
      <c r="V435" s="32">
        <f t="shared" si="31"/>
        <v>0.6775067750677507</v>
      </c>
    </row>
    <row r="436" spans="1:22" x14ac:dyDescent="0.35">
      <c r="A436" s="22">
        <v>435</v>
      </c>
      <c r="B436" s="22" t="s">
        <v>480</v>
      </c>
      <c r="C436" s="23" t="s">
        <v>493</v>
      </c>
      <c r="D436" s="24">
        <v>22</v>
      </c>
      <c r="E436" s="25">
        <v>0.58330681938699758</v>
      </c>
      <c r="F436" s="23" t="s">
        <v>31</v>
      </c>
      <c r="G436" s="26">
        <v>31</v>
      </c>
      <c r="H436" s="25">
        <v>0.38920764855804846</v>
      </c>
      <c r="I436" s="23" t="s">
        <v>32</v>
      </c>
      <c r="J436" s="27">
        <v>19</v>
      </c>
      <c r="K436" s="28">
        <v>0.23277467411545624</v>
      </c>
      <c r="L436" s="23" t="s">
        <v>34</v>
      </c>
      <c r="M436" s="26">
        <v>10</v>
      </c>
      <c r="N436" s="25">
        <v>0.1207948299812768</v>
      </c>
      <c r="O436" s="23" t="s">
        <v>34</v>
      </c>
      <c r="P436" s="24">
        <v>5</v>
      </c>
      <c r="Q436" s="25">
        <v>6.0292539401174503E-2</v>
      </c>
      <c r="R436" s="33" t="str">
        <f t="shared" si="35"/>
        <v>Endemis Rendah</v>
      </c>
      <c r="S436" s="34">
        <v>14</v>
      </c>
      <c r="T436" s="33" t="str">
        <f>IF(V436&lt;1,"Endemis Rendah",IF(V436&lt;5,"Endemis Sedang",IF(V436&lt;50,"Endemis Tinggi I",IF(V436&lt;100,"Endemis Tinggi II","Endemis Tinggi III"))))</f>
        <v>Endemis Rendah</v>
      </c>
      <c r="U436" s="31">
        <v>83656</v>
      </c>
      <c r="V436" s="32">
        <f t="shared" si="31"/>
        <v>0.16735201300564215</v>
      </c>
    </row>
    <row r="437" spans="1:22" x14ac:dyDescent="0.35">
      <c r="A437" s="22">
        <v>436</v>
      </c>
      <c r="B437" s="22" t="s">
        <v>480</v>
      </c>
      <c r="C437" s="23" t="s">
        <v>494</v>
      </c>
      <c r="D437" s="24">
        <v>66</v>
      </c>
      <c r="E437" s="25">
        <v>0.68729953763485652</v>
      </c>
      <c r="F437" s="23" t="s">
        <v>31</v>
      </c>
      <c r="G437" s="26">
        <v>34</v>
      </c>
      <c r="H437" s="25">
        <v>0.37322034270409116</v>
      </c>
      <c r="I437" s="23" t="s">
        <v>32</v>
      </c>
      <c r="J437" s="27">
        <v>42</v>
      </c>
      <c r="K437" s="28">
        <v>0.45117143440289609</v>
      </c>
      <c r="L437" s="23" t="s">
        <v>34</v>
      </c>
      <c r="M437" s="26">
        <v>33</v>
      </c>
      <c r="N437" s="25">
        <v>0.35029244111371766</v>
      </c>
      <c r="O437" s="23" t="s">
        <v>34</v>
      </c>
      <c r="P437" s="24">
        <v>49</v>
      </c>
      <c r="Q437" s="25">
        <v>0.52544099512090503</v>
      </c>
      <c r="R437" s="29" t="s">
        <v>24</v>
      </c>
      <c r="S437" s="30">
        <v>72</v>
      </c>
      <c r="T437" t="s">
        <v>24</v>
      </c>
      <c r="U437" s="31">
        <v>93510</v>
      </c>
      <c r="V437" s="32">
        <f t="shared" si="31"/>
        <v>0.76997112608277185</v>
      </c>
    </row>
    <row r="438" spans="1:22" x14ac:dyDescent="0.35">
      <c r="A438" s="22">
        <v>437</v>
      </c>
      <c r="B438" s="22" t="s">
        <v>480</v>
      </c>
      <c r="C438" s="23" t="s">
        <v>495</v>
      </c>
      <c r="D438" s="24">
        <v>16</v>
      </c>
      <c r="E438" s="25">
        <v>0.18570533206434689</v>
      </c>
      <c r="F438" s="23" t="s">
        <v>31</v>
      </c>
      <c r="G438" s="26">
        <v>22</v>
      </c>
      <c r="H438" s="25">
        <v>0.27829430888138335</v>
      </c>
      <c r="I438" s="23" t="s">
        <v>32</v>
      </c>
      <c r="J438" s="27">
        <v>47</v>
      </c>
      <c r="K438" s="28">
        <v>0.5817983759160229</v>
      </c>
      <c r="L438" s="23" t="s">
        <v>34</v>
      </c>
      <c r="M438" s="26">
        <v>36</v>
      </c>
      <c r="N438" s="25">
        <v>0.44035619923671593</v>
      </c>
      <c r="O438" s="23" t="s">
        <v>34</v>
      </c>
      <c r="P438" s="24">
        <v>36</v>
      </c>
      <c r="Q438" s="25">
        <v>0.44901217321891834</v>
      </c>
      <c r="R438" s="33" t="str">
        <f>IF(Q438&lt;1,"Endemis Rendah",IF(Q438&lt;5,"Endemis Sedang",IF(Q438&lt;50,"Endemis Tinggi I",IF(Q438&lt;100,"Endemis Tinggi II","Endemis Tinggi III"))))</f>
        <v>Endemis Rendah</v>
      </c>
      <c r="S438" s="34">
        <v>48</v>
      </c>
      <c r="T438" t="s">
        <v>24</v>
      </c>
      <c r="U438" s="31">
        <v>80329</v>
      </c>
      <c r="V438" s="32">
        <f t="shared" si="31"/>
        <v>0.5975426060326906</v>
      </c>
    </row>
    <row r="439" spans="1:22" x14ac:dyDescent="0.35">
      <c r="A439" s="22">
        <v>438</v>
      </c>
      <c r="B439" s="22" t="s">
        <v>480</v>
      </c>
      <c r="C439" s="23" t="s">
        <v>496</v>
      </c>
      <c r="D439" s="24">
        <v>25</v>
      </c>
      <c r="E439" s="25">
        <v>6.7434884875164552E-2</v>
      </c>
      <c r="F439" s="23" t="s">
        <v>24</v>
      </c>
      <c r="G439" s="26">
        <v>113</v>
      </c>
      <c r="H439" s="25">
        <v>0.29609986688607753</v>
      </c>
      <c r="I439" s="23" t="s">
        <v>24</v>
      </c>
      <c r="J439" s="27">
        <v>123</v>
      </c>
      <c r="K439" s="28">
        <v>0.3131125423211058</v>
      </c>
      <c r="L439" s="23" t="s">
        <v>24</v>
      </c>
      <c r="M439" s="26">
        <v>50</v>
      </c>
      <c r="N439" s="25">
        <v>0.12369134556393357</v>
      </c>
      <c r="O439" s="23" t="s">
        <v>24</v>
      </c>
      <c r="P439" s="24">
        <v>8</v>
      </c>
      <c r="Q439" s="25">
        <v>1.9914417789549412E-2</v>
      </c>
      <c r="R439" s="29" t="s">
        <v>24</v>
      </c>
      <c r="S439" s="30">
        <v>45</v>
      </c>
      <c r="T439" t="s">
        <v>24</v>
      </c>
      <c r="U439" s="31">
        <v>411834</v>
      </c>
      <c r="V439" s="32">
        <f t="shared" si="31"/>
        <v>0.10926732615568407</v>
      </c>
    </row>
    <row r="440" spans="1:22" x14ac:dyDescent="0.35">
      <c r="A440" s="22">
        <v>439</v>
      </c>
      <c r="B440" s="22" t="s">
        <v>480</v>
      </c>
      <c r="C440" s="23" t="s">
        <v>497</v>
      </c>
      <c r="D440" s="24">
        <v>43</v>
      </c>
      <c r="E440" s="25">
        <v>0.26416021624278163</v>
      </c>
      <c r="F440" s="23" t="s">
        <v>24</v>
      </c>
      <c r="G440" s="26">
        <v>34</v>
      </c>
      <c r="H440" s="25">
        <v>0.20296205206573584</v>
      </c>
      <c r="I440" s="23" t="s">
        <v>24</v>
      </c>
      <c r="J440" s="27">
        <v>19</v>
      </c>
      <c r="K440" s="28">
        <v>0.11059242616500389</v>
      </c>
      <c r="L440" s="23" t="s">
        <v>24</v>
      </c>
      <c r="M440" s="26">
        <v>17</v>
      </c>
      <c r="N440" s="25">
        <v>9.6468131469039403E-2</v>
      </c>
      <c r="O440" s="23" t="s">
        <v>24</v>
      </c>
      <c r="P440" s="24">
        <v>16</v>
      </c>
      <c r="Q440" s="25">
        <v>9.3224881720931324E-2</v>
      </c>
      <c r="R440" s="29" t="s">
        <v>24</v>
      </c>
      <c r="S440" s="30">
        <v>23</v>
      </c>
      <c r="T440" t="s">
        <v>24</v>
      </c>
      <c r="U440" s="31">
        <v>174366</v>
      </c>
      <c r="V440" s="32">
        <f t="shared" si="31"/>
        <v>0.13190644965188167</v>
      </c>
    </row>
    <row r="441" spans="1:22" x14ac:dyDescent="0.35">
      <c r="A441" s="22">
        <v>440</v>
      </c>
      <c r="B441" s="22" t="s">
        <v>498</v>
      </c>
      <c r="C441" s="23" t="s">
        <v>499</v>
      </c>
      <c r="D441" s="24">
        <v>5</v>
      </c>
      <c r="E441" s="25">
        <v>3.1579013850555469E-2</v>
      </c>
      <c r="F441" s="23" t="s">
        <v>31</v>
      </c>
      <c r="G441" s="26">
        <v>42</v>
      </c>
      <c r="H441" s="25">
        <v>0.25833912546055104</v>
      </c>
      <c r="I441" s="23" t="s">
        <v>32</v>
      </c>
      <c r="J441" s="27">
        <v>6</v>
      </c>
      <c r="K441" s="28">
        <v>3.5922981128460582E-2</v>
      </c>
      <c r="L441" s="23" t="s">
        <v>34</v>
      </c>
      <c r="M441" s="26">
        <v>7</v>
      </c>
      <c r="N441" s="25">
        <v>4.0845859396881706E-2</v>
      </c>
      <c r="O441" s="23" t="s">
        <v>34</v>
      </c>
      <c r="P441" s="24">
        <v>3</v>
      </c>
      <c r="Q441" s="25">
        <v>1.782319391634981E-2</v>
      </c>
      <c r="R441" s="29" t="s">
        <v>24</v>
      </c>
      <c r="S441" s="30">
        <v>4</v>
      </c>
      <c r="T441" t="s">
        <v>24</v>
      </c>
      <c r="U441" s="31">
        <v>171405</v>
      </c>
      <c r="V441" s="32">
        <f t="shared" si="31"/>
        <v>2.3336542107873167E-2</v>
      </c>
    </row>
    <row r="442" spans="1:22" x14ac:dyDescent="0.35">
      <c r="A442" s="22">
        <v>441</v>
      </c>
      <c r="B442" s="22" t="s">
        <v>498</v>
      </c>
      <c r="C442" s="23" t="s">
        <v>498</v>
      </c>
      <c r="D442" s="24">
        <v>10</v>
      </c>
      <c r="E442" s="25">
        <v>2.6672143346767204E-2</v>
      </c>
      <c r="F442" s="23" t="s">
        <v>31</v>
      </c>
      <c r="G442" s="26">
        <v>5</v>
      </c>
      <c r="H442" s="25">
        <v>1.3260911077634678E-2</v>
      </c>
      <c r="I442" s="23" t="s">
        <v>32</v>
      </c>
      <c r="J442" s="27">
        <v>17</v>
      </c>
      <c r="K442" s="28">
        <v>4.4910931056437189E-2</v>
      </c>
      <c r="L442" s="23" t="s">
        <v>34</v>
      </c>
      <c r="M442" s="26">
        <v>9</v>
      </c>
      <c r="N442" s="25">
        <v>2.3666087285789041E-2</v>
      </c>
      <c r="O442" s="23" t="s">
        <v>34</v>
      </c>
      <c r="P442" s="24">
        <v>11</v>
      </c>
      <c r="Q442" s="25">
        <v>2.9262790499702051E-2</v>
      </c>
      <c r="R442" s="33" t="str">
        <f>IF(Q442&lt;1,"Endemis Rendah",IF(Q442&lt;5,"Endemis Sedang",IF(Q442&lt;50,"Endemis Tinggi I",IF(Q442&lt;100,"Endemis Tinggi II","Endemis Tinggi III"))))</f>
        <v>Endemis Rendah</v>
      </c>
      <c r="S442" s="34">
        <v>1</v>
      </c>
      <c r="T442" s="33" t="str">
        <f>IF(V442&lt;1,"Endemis Rendah",IF(V442&lt;5,"Endemis Sedang",IF(V442&lt;50,"Endemis Tinggi I",IF(V442&lt;100,"Endemis Tinggi II","Endemis Tinggi III"))))</f>
        <v>Endemis Rendah</v>
      </c>
      <c r="U442" s="31">
        <v>376359</v>
      </c>
      <c r="V442" s="32">
        <f t="shared" si="31"/>
        <v>2.6570375625400216E-3</v>
      </c>
    </row>
    <row r="443" spans="1:22" x14ac:dyDescent="0.35">
      <c r="A443" s="22">
        <v>442</v>
      </c>
      <c r="B443" s="22" t="s">
        <v>498</v>
      </c>
      <c r="C443" s="23" t="s">
        <v>500</v>
      </c>
      <c r="D443" s="24">
        <v>21</v>
      </c>
      <c r="E443" s="25">
        <v>0.13637160613282595</v>
      </c>
      <c r="F443" s="23" t="s">
        <v>31</v>
      </c>
      <c r="G443" s="26">
        <v>5</v>
      </c>
      <c r="H443" s="25">
        <v>3.1735755406185936E-2</v>
      </c>
      <c r="I443" s="23" t="s">
        <v>32</v>
      </c>
      <c r="J443" s="27">
        <v>4</v>
      </c>
      <c r="K443" s="28">
        <v>2.4787294033078645E-2</v>
      </c>
      <c r="L443" s="23" t="s">
        <v>34</v>
      </c>
      <c r="M443" s="26">
        <v>0</v>
      </c>
      <c r="N443" s="25">
        <v>0</v>
      </c>
      <c r="O443" s="23" t="s">
        <v>34</v>
      </c>
      <c r="P443" s="24">
        <v>2</v>
      </c>
      <c r="Q443" s="25">
        <v>1.2328404026456755E-2</v>
      </c>
      <c r="R443" s="29" t="s">
        <v>24</v>
      </c>
      <c r="S443" s="30">
        <v>3</v>
      </c>
      <c r="T443" t="s">
        <v>24</v>
      </c>
      <c r="U443" s="31">
        <v>164712</v>
      </c>
      <c r="V443" s="32">
        <f t="shared" si="31"/>
        <v>1.8213609208800816E-2</v>
      </c>
    </row>
    <row r="444" spans="1:22" x14ac:dyDescent="0.35">
      <c r="A444" s="22">
        <v>443</v>
      </c>
      <c r="B444" s="22" t="s">
        <v>498</v>
      </c>
      <c r="C444" s="23" t="s">
        <v>501</v>
      </c>
      <c r="D444" s="24">
        <v>6</v>
      </c>
      <c r="E444" s="25">
        <v>3.8171338414362606E-2</v>
      </c>
      <c r="F444" s="23" t="s">
        <v>31</v>
      </c>
      <c r="G444" s="26">
        <v>1</v>
      </c>
      <c r="H444" s="25">
        <v>6.2816437805444936E-3</v>
      </c>
      <c r="I444" s="23" t="s">
        <v>32</v>
      </c>
      <c r="J444" s="27">
        <v>1</v>
      </c>
      <c r="K444" s="28">
        <v>6.2020888635292365E-3</v>
      </c>
      <c r="L444" s="23" t="s">
        <v>34</v>
      </c>
      <c r="M444" s="26">
        <v>0</v>
      </c>
      <c r="N444" s="25">
        <v>0</v>
      </c>
      <c r="O444" s="23" t="s">
        <v>34</v>
      </c>
      <c r="P444" s="24">
        <v>1</v>
      </c>
      <c r="Q444" s="25">
        <v>6.3206330746087532E-3</v>
      </c>
      <c r="R444" s="29" t="s">
        <v>24</v>
      </c>
      <c r="S444" s="30">
        <v>1</v>
      </c>
      <c r="T444" t="s">
        <v>24</v>
      </c>
      <c r="U444" s="31">
        <v>158877</v>
      </c>
      <c r="V444" s="32">
        <f t="shared" si="31"/>
        <v>6.2941772566199004E-3</v>
      </c>
    </row>
    <row r="445" spans="1:22" x14ac:dyDescent="0.35">
      <c r="A445" s="22">
        <v>444</v>
      </c>
      <c r="B445" s="22" t="s">
        <v>498</v>
      </c>
      <c r="C445" s="23" t="s">
        <v>502</v>
      </c>
      <c r="D445" s="24">
        <v>4</v>
      </c>
      <c r="E445" s="25">
        <v>3.5406063288338126E-2</v>
      </c>
      <c r="F445" s="23" t="s">
        <v>24</v>
      </c>
      <c r="G445" s="26">
        <v>5</v>
      </c>
      <c r="H445" s="25">
        <v>4.3845803079729205E-2</v>
      </c>
      <c r="I445" s="23" t="s">
        <v>24</v>
      </c>
      <c r="J445" s="27">
        <v>3</v>
      </c>
      <c r="K445" s="28">
        <v>2.6070634037819802E-2</v>
      </c>
      <c r="L445" s="23" t="s">
        <v>24</v>
      </c>
      <c r="M445" s="26">
        <v>18</v>
      </c>
      <c r="N445" s="25">
        <v>0.15498669697517631</v>
      </c>
      <c r="O445" s="23" t="s">
        <v>24</v>
      </c>
      <c r="P445" s="24">
        <v>32</v>
      </c>
      <c r="Q445" s="25">
        <v>0.28494341201926932</v>
      </c>
      <c r="R445" s="29" t="s">
        <v>24</v>
      </c>
      <c r="S445" s="30">
        <v>28</v>
      </c>
      <c r="T445" t="s">
        <v>24</v>
      </c>
      <c r="U445" s="31">
        <v>112439</v>
      </c>
      <c r="V445" s="32">
        <f t="shared" si="31"/>
        <v>0.24902391518956943</v>
      </c>
    </row>
    <row r="446" spans="1:22" x14ac:dyDescent="0.35">
      <c r="A446" s="22">
        <v>445</v>
      </c>
      <c r="B446" s="22" t="s">
        <v>498</v>
      </c>
      <c r="C446" s="23" t="s">
        <v>503</v>
      </c>
      <c r="D446" s="24">
        <v>0</v>
      </c>
      <c r="E446" s="25">
        <v>0</v>
      </c>
      <c r="F446" s="23" t="s">
        <v>24</v>
      </c>
      <c r="G446" s="26">
        <v>0</v>
      </c>
      <c r="H446" s="25">
        <v>0</v>
      </c>
      <c r="I446" s="23" t="s">
        <v>24</v>
      </c>
      <c r="J446" s="27">
        <v>1</v>
      </c>
      <c r="K446" s="28">
        <v>4.5579059157060883E-3</v>
      </c>
      <c r="L446" s="23" t="s">
        <v>24</v>
      </c>
      <c r="M446" s="26">
        <v>2</v>
      </c>
      <c r="N446" s="25">
        <v>8.9404254748483483E-3</v>
      </c>
      <c r="O446" s="23" t="s">
        <v>24</v>
      </c>
      <c r="P446" s="24">
        <v>0</v>
      </c>
      <c r="Q446" s="25">
        <v>0</v>
      </c>
      <c r="R446" s="29" t="s">
        <v>24</v>
      </c>
      <c r="S446" s="30">
        <v>2</v>
      </c>
      <c r="T446" t="s">
        <v>24</v>
      </c>
      <c r="U446" s="31">
        <v>221549</v>
      </c>
      <c r="V446" s="32">
        <f t="shared" si="31"/>
        <v>9.0273483518318737E-3</v>
      </c>
    </row>
    <row r="447" spans="1:22" x14ac:dyDescent="0.35">
      <c r="A447" s="22">
        <v>446</v>
      </c>
      <c r="B447" s="22" t="s">
        <v>504</v>
      </c>
      <c r="C447" s="23" t="s">
        <v>505</v>
      </c>
      <c r="D447" s="24">
        <v>41</v>
      </c>
      <c r="E447" s="25">
        <v>0.24250023658559666</v>
      </c>
      <c r="F447" s="23" t="s">
        <v>24</v>
      </c>
      <c r="G447" s="26">
        <v>139</v>
      </c>
      <c r="H447" s="25">
        <v>0.81157457144191691</v>
      </c>
      <c r="I447" s="23" t="s">
        <v>24</v>
      </c>
      <c r="J447" s="27">
        <v>150</v>
      </c>
      <c r="K447" s="28">
        <v>0.86264406155828022</v>
      </c>
      <c r="L447" s="23" t="s">
        <v>24</v>
      </c>
      <c r="M447" s="26">
        <v>104</v>
      </c>
      <c r="N447" s="25">
        <v>0.58958587261543693</v>
      </c>
      <c r="O447" s="23" t="s">
        <v>24</v>
      </c>
      <c r="P447" s="24">
        <v>59</v>
      </c>
      <c r="Q447" s="25">
        <v>0.33759620061225071</v>
      </c>
      <c r="R447" s="29" t="s">
        <v>24</v>
      </c>
      <c r="S447" s="30">
        <v>133</v>
      </c>
      <c r="T447" t="s">
        <v>24</v>
      </c>
      <c r="U447" s="31">
        <v>176361</v>
      </c>
      <c r="V447" s="32">
        <f t="shared" si="31"/>
        <v>0.7541349844920362</v>
      </c>
    </row>
    <row r="448" spans="1:22" x14ac:dyDescent="0.35">
      <c r="A448" s="22">
        <v>447</v>
      </c>
      <c r="B448" s="22" t="s">
        <v>504</v>
      </c>
      <c r="C448" s="23" t="s">
        <v>506</v>
      </c>
      <c r="D448" s="24">
        <v>7</v>
      </c>
      <c r="E448" s="25">
        <v>1.6177789281983487E-2</v>
      </c>
      <c r="F448" s="23" t="s">
        <v>24</v>
      </c>
      <c r="G448" s="26">
        <v>18</v>
      </c>
      <c r="H448" s="25">
        <v>4.1127628169683454E-2</v>
      </c>
      <c r="I448" s="23" t="s">
        <v>24</v>
      </c>
      <c r="J448" s="27">
        <v>0</v>
      </c>
      <c r="K448" s="28">
        <v>0</v>
      </c>
      <c r="L448" s="23" t="s">
        <v>24</v>
      </c>
      <c r="M448" s="26">
        <v>6</v>
      </c>
      <c r="N448" s="25">
        <v>1.3378344028576144E-2</v>
      </c>
      <c r="O448" s="23" t="s">
        <v>24</v>
      </c>
      <c r="P448" s="24">
        <v>18</v>
      </c>
      <c r="Q448" s="25">
        <v>4.0665192176920696E-2</v>
      </c>
      <c r="R448" s="29" t="s">
        <v>24</v>
      </c>
      <c r="S448" s="30">
        <v>18</v>
      </c>
      <c r="T448" t="s">
        <v>24</v>
      </c>
      <c r="U448" s="31">
        <v>445302</v>
      </c>
      <c r="V448" s="32">
        <f t="shared" si="31"/>
        <v>4.0422005739924813E-2</v>
      </c>
    </row>
    <row r="449" spans="1:22" x14ac:dyDescent="0.35">
      <c r="A449" s="22">
        <v>448</v>
      </c>
      <c r="B449" s="22" t="s">
        <v>504</v>
      </c>
      <c r="C449" s="23" t="s">
        <v>507</v>
      </c>
      <c r="D449" s="24">
        <v>16</v>
      </c>
      <c r="E449" s="25">
        <v>0.10192835710599912</v>
      </c>
      <c r="F449" s="23" t="s">
        <v>31</v>
      </c>
      <c r="G449" s="26">
        <v>11</v>
      </c>
      <c r="H449" s="25">
        <v>6.909504337284314E-2</v>
      </c>
      <c r="I449" s="23" t="s">
        <v>32</v>
      </c>
      <c r="J449" s="27">
        <v>5</v>
      </c>
      <c r="K449" s="28">
        <v>3.0869723592494954E-2</v>
      </c>
      <c r="L449" s="23" t="s">
        <v>24</v>
      </c>
      <c r="M449" s="26">
        <v>4</v>
      </c>
      <c r="N449" s="25">
        <v>2.4407805616236074E-2</v>
      </c>
      <c r="O449" s="23" t="s">
        <v>24</v>
      </c>
      <c r="P449" s="24">
        <v>0</v>
      </c>
      <c r="Q449" s="25">
        <v>0</v>
      </c>
      <c r="R449" s="29" t="s">
        <v>24</v>
      </c>
      <c r="S449" s="30">
        <v>5</v>
      </c>
      <c r="T449" t="s">
        <v>24</v>
      </c>
      <c r="U449" s="31">
        <v>163717</v>
      </c>
      <c r="V449" s="32">
        <f t="shared" si="31"/>
        <v>3.0540505872939279E-2</v>
      </c>
    </row>
    <row r="450" spans="1:22" x14ac:dyDescent="0.35">
      <c r="A450" s="22">
        <v>449</v>
      </c>
      <c r="B450" s="22" t="s">
        <v>504</v>
      </c>
      <c r="C450" s="23" t="s">
        <v>508</v>
      </c>
      <c r="D450" s="24">
        <v>51</v>
      </c>
      <c r="E450" s="25">
        <v>0.18253857469585852</v>
      </c>
      <c r="F450" s="23" t="s">
        <v>31</v>
      </c>
      <c r="G450" s="26">
        <v>70</v>
      </c>
      <c r="H450" s="25">
        <v>0.24442279556826557</v>
      </c>
      <c r="I450" s="23" t="s">
        <v>32</v>
      </c>
      <c r="J450" s="27">
        <v>37</v>
      </c>
      <c r="K450" s="28">
        <v>0.12613951712429172</v>
      </c>
      <c r="L450" s="23" t="s">
        <v>24</v>
      </c>
      <c r="M450" s="26">
        <v>15</v>
      </c>
      <c r="N450" s="25">
        <v>4.9946889807171713E-2</v>
      </c>
      <c r="O450" s="23" t="s">
        <v>24</v>
      </c>
      <c r="P450" s="24">
        <v>14</v>
      </c>
      <c r="Q450" s="25">
        <v>4.6629052564264827E-2</v>
      </c>
      <c r="R450" s="29" t="s">
        <v>24</v>
      </c>
      <c r="S450" s="30">
        <v>34</v>
      </c>
      <c r="T450" t="s">
        <v>24</v>
      </c>
      <c r="U450" s="31">
        <v>306140</v>
      </c>
      <c r="V450" s="32">
        <f t="shared" si="31"/>
        <v>0.11106029920951198</v>
      </c>
    </row>
    <row r="451" spans="1:22" x14ac:dyDescent="0.35">
      <c r="A451" s="22">
        <v>450</v>
      </c>
      <c r="B451" s="22" t="s">
        <v>504</v>
      </c>
      <c r="C451" s="23" t="s">
        <v>509</v>
      </c>
      <c r="D451" s="24">
        <v>17</v>
      </c>
      <c r="E451" s="25">
        <v>0.10288688494825395</v>
      </c>
      <c r="F451" s="23" t="s">
        <v>31</v>
      </c>
      <c r="G451" s="26">
        <v>6</v>
      </c>
      <c r="H451" s="25">
        <v>3.5252022584795803E-2</v>
      </c>
      <c r="I451" s="23" t="s">
        <v>32</v>
      </c>
      <c r="J451" s="27">
        <v>2</v>
      </c>
      <c r="K451" s="28">
        <v>1.1463223114443087E-2</v>
      </c>
      <c r="L451" s="23" t="s">
        <v>34</v>
      </c>
      <c r="M451" s="26">
        <v>10</v>
      </c>
      <c r="N451" s="25">
        <v>5.5921218187817007E-2</v>
      </c>
      <c r="O451" s="23" t="s">
        <v>34</v>
      </c>
      <c r="P451" s="24">
        <v>1</v>
      </c>
      <c r="Q451" s="25">
        <v>5.5645206165488839E-3</v>
      </c>
      <c r="R451" s="33" t="str">
        <f>IF(Q451&lt;1,"Endemis Rendah",IF(Q451&lt;5,"Endemis Sedang",IF(Q451&lt;50,"Endemis Tinggi I",IF(Q451&lt;100,"Endemis Tinggi II","Endemis Tinggi III"))))</f>
        <v>Endemis Rendah</v>
      </c>
      <c r="S451" s="34">
        <v>8</v>
      </c>
      <c r="T451" s="33" t="str">
        <f>IF(V451&lt;1,"Endemis Rendah",IF(V451&lt;5,"Endemis Sedang",IF(V451&lt;50,"Endemis Tinggi I",IF(V451&lt;100,"Endemis Tinggi II","Endemis Tinggi III"))))</f>
        <v>Endemis Rendah</v>
      </c>
      <c r="U451" s="31">
        <v>183734</v>
      </c>
      <c r="V451" s="32">
        <f t="shared" ref="V451:V514" si="36">(S451/U451)*1000</f>
        <v>4.3541206309120797E-2</v>
      </c>
    </row>
    <row r="452" spans="1:22" x14ac:dyDescent="0.35">
      <c r="A452" s="22">
        <v>451</v>
      </c>
      <c r="B452" s="22" t="s">
        <v>504</v>
      </c>
      <c r="C452" s="23" t="s">
        <v>510</v>
      </c>
      <c r="D452" s="24">
        <v>15</v>
      </c>
      <c r="E452" s="25">
        <v>0.11755393766506532</v>
      </c>
      <c r="F452" s="23" t="s">
        <v>24</v>
      </c>
      <c r="G452" s="26">
        <v>10</v>
      </c>
      <c r="H452" s="25">
        <v>7.6436821145482198E-2</v>
      </c>
      <c r="I452" s="23" t="s">
        <v>24</v>
      </c>
      <c r="J452" s="27">
        <v>0</v>
      </c>
      <c r="K452" s="28">
        <v>0</v>
      </c>
      <c r="L452" s="23" t="s">
        <v>24</v>
      </c>
      <c r="M452" s="26">
        <v>4</v>
      </c>
      <c r="N452" s="25">
        <v>2.9174294529090421E-2</v>
      </c>
      <c r="O452" s="23" t="s">
        <v>24</v>
      </c>
      <c r="P452" s="24">
        <v>1</v>
      </c>
      <c r="Q452" s="25">
        <v>7.2899049396395873E-3</v>
      </c>
      <c r="R452" s="29" t="s">
        <v>24</v>
      </c>
      <c r="S452" s="30">
        <v>1</v>
      </c>
      <c r="T452" t="s">
        <v>24</v>
      </c>
      <c r="U452" s="31">
        <v>139876</v>
      </c>
      <c r="V452" s="32">
        <f t="shared" si="36"/>
        <v>7.1491892819354284E-3</v>
      </c>
    </row>
    <row r="453" spans="1:22" x14ac:dyDescent="0.35">
      <c r="A453" s="22">
        <v>452</v>
      </c>
      <c r="B453" s="22" t="s">
        <v>511</v>
      </c>
      <c r="C453" s="23" t="s">
        <v>512</v>
      </c>
      <c r="D453" s="24">
        <v>61</v>
      </c>
      <c r="E453" s="25">
        <v>0.5454951933825174</v>
      </c>
      <c r="F453" s="23" t="s">
        <v>31</v>
      </c>
      <c r="G453" s="26">
        <v>34</v>
      </c>
      <c r="H453" s="25">
        <v>0.30241307847619386</v>
      </c>
      <c r="I453" s="23" t="s">
        <v>32</v>
      </c>
      <c r="J453" s="27">
        <v>14</v>
      </c>
      <c r="K453" s="28">
        <v>0.12388064984249461</v>
      </c>
      <c r="L453" s="23" t="s">
        <v>34</v>
      </c>
      <c r="M453" s="26">
        <v>3</v>
      </c>
      <c r="N453" s="25">
        <v>2.6434047052603753E-2</v>
      </c>
      <c r="O453" s="23" t="s">
        <v>34</v>
      </c>
      <c r="P453" s="24">
        <v>127</v>
      </c>
      <c r="Q453" s="25">
        <v>1.1275859007369262</v>
      </c>
      <c r="R453" s="33" t="str">
        <f t="shared" ref="R453:R465" si="37">IF(Q453&lt;1,"Endemis Rendah",IF(Q453&lt;5,"Endemis Sedang",IF(Q453&lt;50,"Endemis Tinggi I",IF(Q453&lt;100,"Endemis Tinggi II","Endemis Tinggi III"))))</f>
        <v>Endemis Sedang</v>
      </c>
      <c r="S453" s="34">
        <v>199</v>
      </c>
      <c r="T453" s="33" t="str">
        <f>IF(V453&lt;1,"Endemis Rendah",IF(V453&lt;5,"Endemis Sedang",IF(V453&lt;50,"Endemis Tinggi I",IF(V453&lt;100,"Endemis Tinggi II","Endemis Tinggi III"))))</f>
        <v>Endemis Sedang</v>
      </c>
      <c r="U453" s="31">
        <v>112818</v>
      </c>
      <c r="V453" s="32">
        <f t="shared" si="36"/>
        <v>1.7639029232923824</v>
      </c>
    </row>
    <row r="454" spans="1:22" x14ac:dyDescent="0.35">
      <c r="A454" s="22">
        <v>453</v>
      </c>
      <c r="B454" s="22" t="s">
        <v>511</v>
      </c>
      <c r="C454" s="23" t="s">
        <v>513</v>
      </c>
      <c r="D454" s="24">
        <v>276</v>
      </c>
      <c r="E454" s="25">
        <v>2.7799041134523184</v>
      </c>
      <c r="F454" s="23" t="s">
        <v>43</v>
      </c>
      <c r="G454" s="26">
        <v>208</v>
      </c>
      <c r="H454" s="25">
        <v>2.0885421373417277</v>
      </c>
      <c r="I454" s="23" t="s">
        <v>43</v>
      </c>
      <c r="J454" s="27">
        <v>306</v>
      </c>
      <c r="K454" s="28">
        <v>3.0664395229982966</v>
      </c>
      <c r="L454" s="23" t="s">
        <v>44</v>
      </c>
      <c r="M454" s="26">
        <v>180</v>
      </c>
      <c r="N454" s="25">
        <v>1.7968375658840441</v>
      </c>
      <c r="O454" s="23" t="s">
        <v>44</v>
      </c>
      <c r="P454" s="24">
        <v>108</v>
      </c>
      <c r="Q454" s="25">
        <v>1.0718219981540842</v>
      </c>
      <c r="R454" s="33" t="str">
        <f t="shared" si="37"/>
        <v>Endemis Sedang</v>
      </c>
      <c r="S454" s="34">
        <v>187</v>
      </c>
      <c r="T454" s="33" t="str">
        <f>IF(V454&lt;1,"Endemis Rendah",IF(V454&lt;5,"Endemis Sedang",IF(V454&lt;50,"Endemis Tinggi I",IF(V454&lt;100,"Endemis Tinggi II","Endemis Tinggi III"))))</f>
        <v>Endemis Sedang</v>
      </c>
      <c r="U454" s="31">
        <v>100938</v>
      </c>
      <c r="V454" s="32">
        <f t="shared" si="36"/>
        <v>1.8526224018704551</v>
      </c>
    </row>
    <row r="455" spans="1:22" x14ac:dyDescent="0.35">
      <c r="A455" s="22">
        <v>454</v>
      </c>
      <c r="B455" s="22" t="s">
        <v>511</v>
      </c>
      <c r="C455" s="23" t="s">
        <v>514</v>
      </c>
      <c r="D455" s="24">
        <v>400</v>
      </c>
      <c r="E455" s="25">
        <v>1.0767768837538596</v>
      </c>
      <c r="F455" s="23" t="s">
        <v>43</v>
      </c>
      <c r="G455" s="26">
        <v>248</v>
      </c>
      <c r="H455" s="25">
        <v>0.66571998421599388</v>
      </c>
      <c r="I455" s="23" t="s">
        <v>32</v>
      </c>
      <c r="J455" s="27">
        <v>233</v>
      </c>
      <c r="K455" s="28">
        <v>0.62403248182806703</v>
      </c>
      <c r="L455" s="23" t="s">
        <v>34</v>
      </c>
      <c r="M455" s="26">
        <v>43</v>
      </c>
      <c r="N455" s="25">
        <v>0.114843372335567</v>
      </c>
      <c r="O455" s="23" t="s">
        <v>34</v>
      </c>
      <c r="P455" s="24">
        <v>56</v>
      </c>
      <c r="Q455" s="25">
        <v>0.14893656632065511</v>
      </c>
      <c r="R455" s="33" t="str">
        <f t="shared" si="37"/>
        <v>Endemis Rendah</v>
      </c>
      <c r="S455" s="34">
        <v>101</v>
      </c>
      <c r="T455" s="33" t="str">
        <f>IF(V455&lt;1,"Endemis Rendah",IF(V455&lt;5,"Endemis Sedang",IF(V455&lt;50,"Endemis Tinggi I",IF(V455&lt;100,"Endemis Tinggi II","Endemis Tinggi III"))))</f>
        <v>Endemis Rendah</v>
      </c>
      <c r="U455" s="31">
        <v>376484</v>
      </c>
      <c r="V455" s="32">
        <f t="shared" si="36"/>
        <v>0.26827169282094326</v>
      </c>
    </row>
    <row r="456" spans="1:22" x14ac:dyDescent="0.35">
      <c r="A456" s="22">
        <v>455</v>
      </c>
      <c r="B456" s="22" t="s">
        <v>511</v>
      </c>
      <c r="C456" s="23" t="s">
        <v>515</v>
      </c>
      <c r="D456" s="24">
        <v>0</v>
      </c>
      <c r="E456" s="25">
        <v>0</v>
      </c>
      <c r="F456" s="23" t="s">
        <v>31</v>
      </c>
      <c r="G456" s="26">
        <v>19</v>
      </c>
      <c r="H456" s="25">
        <v>0.1360466281917255</v>
      </c>
      <c r="I456" s="23" t="s">
        <v>32</v>
      </c>
      <c r="J456" s="27">
        <v>8</v>
      </c>
      <c r="K456" s="28">
        <v>5.5676187294694056E-2</v>
      </c>
      <c r="L456" s="23" t="s">
        <v>34</v>
      </c>
      <c r="M456" s="26">
        <v>13</v>
      </c>
      <c r="N456" s="25">
        <v>8.7958483595742806E-2</v>
      </c>
      <c r="O456" s="23" t="s">
        <v>34</v>
      </c>
      <c r="P456" s="24">
        <v>5</v>
      </c>
      <c r="Q456" s="25">
        <v>3.4055537770996944E-2</v>
      </c>
      <c r="R456" s="33" t="str">
        <f t="shared" si="37"/>
        <v>Endemis Rendah</v>
      </c>
      <c r="S456" s="34">
        <v>4</v>
      </c>
      <c r="T456" t="s">
        <v>24</v>
      </c>
      <c r="U456" s="31">
        <v>149974</v>
      </c>
      <c r="V456" s="32">
        <f t="shared" si="36"/>
        <v>2.6671289690212967E-2</v>
      </c>
    </row>
    <row r="457" spans="1:22" x14ac:dyDescent="0.35">
      <c r="A457" s="22">
        <v>456</v>
      </c>
      <c r="B457" s="22" t="s">
        <v>511</v>
      </c>
      <c r="C457" s="23" t="s">
        <v>516</v>
      </c>
      <c r="D457" s="24">
        <v>532</v>
      </c>
      <c r="E457" s="25">
        <v>5.6728513542333125</v>
      </c>
      <c r="F457" s="23" t="s">
        <v>170</v>
      </c>
      <c r="G457" s="26">
        <v>119</v>
      </c>
      <c r="H457" s="25">
        <v>1.2525656544392401</v>
      </c>
      <c r="I457" s="23" t="s">
        <v>43</v>
      </c>
      <c r="J457" s="27">
        <v>48</v>
      </c>
      <c r="K457" s="28">
        <v>0.49940695424183779</v>
      </c>
      <c r="L457" s="23" t="s">
        <v>34</v>
      </c>
      <c r="M457" s="26">
        <v>2</v>
      </c>
      <c r="N457" s="25">
        <v>2.0578884007120296E-2</v>
      </c>
      <c r="O457" s="23" t="s">
        <v>34</v>
      </c>
      <c r="P457" s="24">
        <v>32</v>
      </c>
      <c r="Q457" s="25">
        <v>0.33763822064657723</v>
      </c>
      <c r="R457" s="33" t="str">
        <f t="shared" si="37"/>
        <v>Endemis Rendah</v>
      </c>
      <c r="S457" s="34">
        <v>42</v>
      </c>
      <c r="T457" s="33" t="str">
        <f>IF(V457&lt;1,"Endemis Rendah",IF(V457&lt;5,"Endemis Sedang",IF(V457&lt;50,"Endemis Tinggi I",IF(V457&lt;100,"Endemis Tinggi II","Endemis Tinggi III"))))</f>
        <v>Endemis Rendah</v>
      </c>
      <c r="U457" s="31">
        <v>95226</v>
      </c>
      <c r="V457" s="32">
        <f t="shared" si="36"/>
        <v>0.44105601411379242</v>
      </c>
    </row>
    <row r="458" spans="1:22" x14ac:dyDescent="0.35">
      <c r="A458" s="22">
        <v>457</v>
      </c>
      <c r="B458" s="22" t="s">
        <v>511</v>
      </c>
      <c r="C458" s="23" t="s">
        <v>517</v>
      </c>
      <c r="D458" s="24">
        <v>868</v>
      </c>
      <c r="E458" s="25">
        <v>5.0910882494398635</v>
      </c>
      <c r="F458" s="23" t="s">
        <v>170</v>
      </c>
      <c r="G458" s="26">
        <v>727</v>
      </c>
      <c r="H458" s="25">
        <v>4.2522328609280038</v>
      </c>
      <c r="I458" s="23" t="s">
        <v>43</v>
      </c>
      <c r="J458" s="27">
        <v>349</v>
      </c>
      <c r="K458" s="28">
        <v>2.0339654750387561</v>
      </c>
      <c r="L458" s="23" t="s">
        <v>44</v>
      </c>
      <c r="M458" s="26">
        <v>171</v>
      </c>
      <c r="N458" s="25">
        <v>0.99464288830334868</v>
      </c>
      <c r="O458" s="23" t="s">
        <v>34</v>
      </c>
      <c r="P458" s="24">
        <v>154</v>
      </c>
      <c r="Q458" s="25">
        <v>0.88971569539369921</v>
      </c>
      <c r="R458" s="33" t="str">
        <f t="shared" si="37"/>
        <v>Endemis Rendah</v>
      </c>
      <c r="S458" s="34">
        <v>48</v>
      </c>
      <c r="T458" s="33" t="str">
        <f>IF(V458&lt;1,"Endemis Rendah",IF(V458&lt;5,"Endemis Sedang",IF(V458&lt;50,"Endemis Tinggi I",IF(V458&lt;100,"Endemis Tinggi II","Endemis Tinggi III"))))</f>
        <v>Endemis Rendah</v>
      </c>
      <c r="U458" s="31">
        <v>173393</v>
      </c>
      <c r="V458" s="32">
        <f t="shared" si="36"/>
        <v>0.2768277842819491</v>
      </c>
    </row>
    <row r="459" spans="1:22" x14ac:dyDescent="0.35">
      <c r="A459" s="22">
        <v>458</v>
      </c>
      <c r="B459" s="22" t="s">
        <v>511</v>
      </c>
      <c r="C459" s="23" t="s">
        <v>518</v>
      </c>
      <c r="D459" s="24">
        <v>285</v>
      </c>
      <c r="E459" s="25">
        <v>2.554381436369014</v>
      </c>
      <c r="F459" s="23" t="s">
        <v>43</v>
      </c>
      <c r="G459" s="26">
        <v>185</v>
      </c>
      <c r="H459" s="25">
        <v>1.634564410673264</v>
      </c>
      <c r="I459" s="23" t="s">
        <v>43</v>
      </c>
      <c r="J459" s="27">
        <v>127</v>
      </c>
      <c r="K459" s="28">
        <v>1.1074583395101023</v>
      </c>
      <c r="L459" s="23" t="s">
        <v>44</v>
      </c>
      <c r="M459" s="26">
        <v>180</v>
      </c>
      <c r="N459" s="25">
        <v>1.5488800736578525</v>
      </c>
      <c r="O459" s="23" t="s">
        <v>44</v>
      </c>
      <c r="P459" s="24">
        <v>74</v>
      </c>
      <c r="Q459" s="25">
        <v>0.65024076482373205</v>
      </c>
      <c r="R459" s="33" t="str">
        <f t="shared" si="37"/>
        <v>Endemis Rendah</v>
      </c>
      <c r="S459" s="34">
        <v>67</v>
      </c>
      <c r="T459" s="33" t="str">
        <f>IF(V459&lt;1,"Endemis Rendah",IF(V459&lt;5,"Endemis Sedang",IF(V459&lt;50,"Endemis Tinggi I",IF(V459&lt;100,"Endemis Tinggi II","Endemis Tinggi III"))))</f>
        <v>Endemis Rendah</v>
      </c>
      <c r="U459" s="31">
        <v>114545</v>
      </c>
      <c r="V459" s="32">
        <f t="shared" si="36"/>
        <v>0.58492295604347633</v>
      </c>
    </row>
    <row r="460" spans="1:22" x14ac:dyDescent="0.35">
      <c r="A460" s="22">
        <v>459</v>
      </c>
      <c r="B460" s="22" t="s">
        <v>511</v>
      </c>
      <c r="C460" s="23" t="s">
        <v>519</v>
      </c>
      <c r="D460" s="24">
        <v>688</v>
      </c>
      <c r="E460" s="25">
        <v>9.4670647971048396</v>
      </c>
      <c r="F460" s="23" t="s">
        <v>170</v>
      </c>
      <c r="G460" s="26">
        <v>144</v>
      </c>
      <c r="H460" s="25">
        <v>1.9769357495881386</v>
      </c>
      <c r="I460" s="23" t="s">
        <v>43</v>
      </c>
      <c r="J460" s="27">
        <v>47</v>
      </c>
      <c r="K460" s="28">
        <v>0.64292847078779258</v>
      </c>
      <c r="L460" s="23" t="s">
        <v>34</v>
      </c>
      <c r="M460" s="26">
        <v>104</v>
      </c>
      <c r="N460" s="25">
        <v>1.4169323414806942</v>
      </c>
      <c r="O460" s="23" t="s">
        <v>44</v>
      </c>
      <c r="P460" s="24">
        <v>116</v>
      </c>
      <c r="Q460" s="25">
        <v>1.57610837103765</v>
      </c>
      <c r="R460" s="33" t="str">
        <f t="shared" si="37"/>
        <v>Endemis Sedang</v>
      </c>
      <c r="S460" s="34">
        <v>108</v>
      </c>
      <c r="T460" s="33" t="str">
        <f>IF(V460&lt;1,"Endemis Rendah",IF(V460&lt;5,"Endemis Sedang",IF(V460&lt;50,"Endemis Tinggi I",IF(V460&lt;100,"Endemis Tinggi II","Endemis Tinggi III"))))</f>
        <v>Endemis Sedang</v>
      </c>
      <c r="U460" s="31">
        <v>73701</v>
      </c>
      <c r="V460" s="32">
        <f t="shared" si="36"/>
        <v>1.465380388325803</v>
      </c>
    </row>
    <row r="461" spans="1:22" x14ac:dyDescent="0.35">
      <c r="A461" s="22">
        <v>460</v>
      </c>
      <c r="B461" s="22" t="s">
        <v>511</v>
      </c>
      <c r="C461" s="23" t="s">
        <v>520</v>
      </c>
      <c r="D461" s="24">
        <v>113</v>
      </c>
      <c r="E461" s="25">
        <v>1.8424914397521603</v>
      </c>
      <c r="F461" s="23" t="s">
        <v>43</v>
      </c>
      <c r="G461" s="26">
        <v>111</v>
      </c>
      <c r="H461" s="25">
        <v>1.7825311942959001</v>
      </c>
      <c r="I461" s="23" t="s">
        <v>43</v>
      </c>
      <c r="J461" s="27">
        <v>55</v>
      </c>
      <c r="K461" s="28">
        <v>0.8684941889843355</v>
      </c>
      <c r="L461" s="23" t="s">
        <v>34</v>
      </c>
      <c r="M461" s="26">
        <v>10</v>
      </c>
      <c r="N461" s="25">
        <v>0.1558166349839509</v>
      </c>
      <c r="O461" s="23" t="s">
        <v>34</v>
      </c>
      <c r="P461" s="24">
        <v>12</v>
      </c>
      <c r="Q461" s="25">
        <v>0.19048223753135021</v>
      </c>
      <c r="R461" s="33" t="str">
        <f t="shared" si="37"/>
        <v>Endemis Rendah</v>
      </c>
      <c r="S461" s="34">
        <v>7</v>
      </c>
      <c r="T461" s="33" t="str">
        <f>IF(V461&lt;1,"Endemis Rendah",IF(V461&lt;5,"Endemis Sedang",IF(V461&lt;50,"Endemis Tinggi I",IF(V461&lt;100,"Endemis Tinggi II","Endemis Tinggi III"))))</f>
        <v>Endemis Rendah</v>
      </c>
      <c r="U461" s="31">
        <v>63531</v>
      </c>
      <c r="V461" s="32">
        <f t="shared" si="36"/>
        <v>0.11018243062441957</v>
      </c>
    </row>
    <row r="462" spans="1:22" x14ac:dyDescent="0.35">
      <c r="A462" s="22">
        <v>461</v>
      </c>
      <c r="B462" s="22" t="s">
        <v>511</v>
      </c>
      <c r="C462" s="23" t="s">
        <v>521</v>
      </c>
      <c r="D462" s="24">
        <v>756</v>
      </c>
      <c r="E462" s="25">
        <v>1.6996517512483222</v>
      </c>
      <c r="F462" s="23" t="s">
        <v>43</v>
      </c>
      <c r="G462" s="26">
        <v>222</v>
      </c>
      <c r="H462" s="25">
        <v>0.48083275034167278</v>
      </c>
      <c r="I462" s="23" t="s">
        <v>32</v>
      </c>
      <c r="J462" s="27">
        <v>105</v>
      </c>
      <c r="K462" s="28">
        <v>0.21938255302789711</v>
      </c>
      <c r="L462" s="23" t="s">
        <v>34</v>
      </c>
      <c r="M462" s="26">
        <v>44</v>
      </c>
      <c r="N462" s="25">
        <v>8.880385247258181E-2</v>
      </c>
      <c r="O462" s="23" t="s">
        <v>34</v>
      </c>
      <c r="P462" s="24">
        <v>49</v>
      </c>
      <c r="Q462" s="25">
        <v>0.10334108039936055</v>
      </c>
      <c r="R462" s="33" t="str">
        <f t="shared" si="37"/>
        <v>Endemis Rendah</v>
      </c>
      <c r="S462" s="34">
        <v>83</v>
      </c>
      <c r="T462" t="s">
        <v>24</v>
      </c>
      <c r="U462" s="31">
        <v>484690</v>
      </c>
      <c r="V462" s="32">
        <f t="shared" si="36"/>
        <v>0.17124347521095956</v>
      </c>
    </row>
    <row r="463" spans="1:22" x14ac:dyDescent="0.35">
      <c r="A463" s="22">
        <v>462</v>
      </c>
      <c r="B463" s="22" t="s">
        <v>511</v>
      </c>
      <c r="C463" s="23" t="s">
        <v>522</v>
      </c>
      <c r="D463" s="24">
        <v>40</v>
      </c>
      <c r="E463" s="25">
        <v>0.55763118273573864</v>
      </c>
      <c r="F463" s="23" t="s">
        <v>31</v>
      </c>
      <c r="G463" s="26">
        <v>41</v>
      </c>
      <c r="H463" s="25">
        <v>0.5570273758576183</v>
      </c>
      <c r="I463" s="23" t="s">
        <v>32</v>
      </c>
      <c r="J463" s="27">
        <v>10</v>
      </c>
      <c r="K463" s="28">
        <v>0.13231363624335124</v>
      </c>
      <c r="L463" s="23" t="s">
        <v>34</v>
      </c>
      <c r="M463" s="26">
        <v>16</v>
      </c>
      <c r="N463" s="25">
        <v>0.20612447341638432</v>
      </c>
      <c r="O463" s="23" t="s">
        <v>34</v>
      </c>
      <c r="P463" s="24">
        <v>76</v>
      </c>
      <c r="Q463" s="25">
        <v>0.99034414459024511</v>
      </c>
      <c r="R463" s="33" t="str">
        <f t="shared" si="37"/>
        <v>Endemis Rendah</v>
      </c>
      <c r="S463" s="34">
        <v>10</v>
      </c>
      <c r="T463" t="s">
        <v>24</v>
      </c>
      <c r="U463" s="31">
        <v>78218</v>
      </c>
      <c r="V463" s="32">
        <f t="shared" si="36"/>
        <v>0.12784780996701528</v>
      </c>
    </row>
    <row r="464" spans="1:22" x14ac:dyDescent="0.35">
      <c r="A464" s="22">
        <v>463</v>
      </c>
      <c r="B464" s="22" t="s">
        <v>523</v>
      </c>
      <c r="C464" s="23" t="s">
        <v>524</v>
      </c>
      <c r="D464" s="24">
        <v>71</v>
      </c>
      <c r="E464" s="25">
        <v>0.6200765052138828</v>
      </c>
      <c r="F464" s="23" t="s">
        <v>31</v>
      </c>
      <c r="G464" s="26">
        <v>23</v>
      </c>
      <c r="H464" s="25">
        <v>0.19740286491636128</v>
      </c>
      <c r="I464" s="23" t="s">
        <v>32</v>
      </c>
      <c r="J464" s="27">
        <v>8</v>
      </c>
      <c r="K464" s="28">
        <v>6.7632115109859919E-2</v>
      </c>
      <c r="L464" s="23" t="s">
        <v>34</v>
      </c>
      <c r="M464" s="26">
        <v>4</v>
      </c>
      <c r="N464" s="25">
        <v>3.3287285921142419E-2</v>
      </c>
      <c r="O464" s="23" t="s">
        <v>34</v>
      </c>
      <c r="P464" s="24">
        <v>5</v>
      </c>
      <c r="Q464" s="25">
        <v>4.2184837082159192E-2</v>
      </c>
      <c r="R464" s="33" t="str">
        <f t="shared" si="37"/>
        <v>Endemis Rendah</v>
      </c>
      <c r="S464" s="34">
        <v>2</v>
      </c>
      <c r="T464" s="33" t="str">
        <f>IF(V464&lt;1,"Endemis Rendah",IF(V464&lt;5,"Endemis Sedang",IF(V464&lt;50,"Endemis Tinggi I",IF(V464&lt;100,"Endemis Tinggi II","Endemis Tinggi III"))))</f>
        <v>Endemis Rendah</v>
      </c>
      <c r="U464" s="31">
        <v>119675</v>
      </c>
      <c r="V464" s="32">
        <f t="shared" si="36"/>
        <v>1.6711928138709004E-2</v>
      </c>
    </row>
    <row r="465" spans="1:22" x14ac:dyDescent="0.35">
      <c r="A465" s="22">
        <v>464</v>
      </c>
      <c r="B465" s="22" t="s">
        <v>523</v>
      </c>
      <c r="C465" s="23" t="s">
        <v>525</v>
      </c>
      <c r="D465" s="24">
        <v>20</v>
      </c>
      <c r="E465" s="25">
        <v>0.37869463957737681</v>
      </c>
      <c r="F465" s="23" t="s">
        <v>31</v>
      </c>
      <c r="G465" s="26">
        <v>3</v>
      </c>
      <c r="H465" s="25">
        <v>5.5360767669311681E-2</v>
      </c>
      <c r="I465" s="23" t="s">
        <v>32</v>
      </c>
      <c r="J465" s="27">
        <v>13</v>
      </c>
      <c r="K465" s="28">
        <v>0.23327591157048522</v>
      </c>
      <c r="L465" s="23" t="s">
        <v>34</v>
      </c>
      <c r="M465" s="26">
        <v>1</v>
      </c>
      <c r="N465" s="25">
        <v>1.7512828146617396E-2</v>
      </c>
      <c r="O465" s="23" t="s">
        <v>34</v>
      </c>
      <c r="P465" s="24">
        <v>0</v>
      </c>
      <c r="Q465" s="25">
        <v>0</v>
      </c>
      <c r="R465" s="33" t="str">
        <f t="shared" si="37"/>
        <v>Endemis Rendah</v>
      </c>
      <c r="S465" s="34">
        <v>6</v>
      </c>
      <c r="T465" s="33" t="str">
        <f>IF(V465&lt;1,"Endemis Rendah",IF(V465&lt;5,"Endemis Sedang",IF(V465&lt;50,"Endemis Tinggi I",IF(V465&lt;100,"Endemis Tinggi II","Endemis Tinggi III"))))</f>
        <v>Endemis Rendah</v>
      </c>
      <c r="U465" s="31">
        <v>58049</v>
      </c>
      <c r="V465" s="32">
        <f t="shared" si="36"/>
        <v>0.10336095367706594</v>
      </c>
    </row>
    <row r="466" spans="1:22" x14ac:dyDescent="0.35">
      <c r="A466" s="22">
        <v>465</v>
      </c>
      <c r="B466" s="22" t="s">
        <v>523</v>
      </c>
      <c r="C466" s="23" t="s">
        <v>526</v>
      </c>
      <c r="D466" s="24">
        <v>35</v>
      </c>
      <c r="E466" s="25">
        <v>0.35283680793580385</v>
      </c>
      <c r="F466" s="23" t="s">
        <v>31</v>
      </c>
      <c r="G466" s="26">
        <v>20</v>
      </c>
      <c r="H466" s="25">
        <v>0.19808452266582149</v>
      </c>
      <c r="I466" s="23" t="s">
        <v>32</v>
      </c>
      <c r="J466" s="27">
        <v>15</v>
      </c>
      <c r="K466" s="28">
        <v>0.14579243045701068</v>
      </c>
      <c r="L466" s="23" t="s">
        <v>34</v>
      </c>
      <c r="M466" s="26">
        <v>4</v>
      </c>
      <c r="N466" s="25">
        <v>3.8105762543940706E-2</v>
      </c>
      <c r="O466" s="23" t="s">
        <v>34</v>
      </c>
      <c r="P466" s="24">
        <v>4</v>
      </c>
      <c r="Q466" s="25">
        <v>3.9282697935694222E-2</v>
      </c>
      <c r="R466" s="29" t="s">
        <v>24</v>
      </c>
      <c r="S466" s="30">
        <v>14</v>
      </c>
      <c r="T466" t="s">
        <v>24</v>
      </c>
      <c r="U466" s="31">
        <v>102790</v>
      </c>
      <c r="V466" s="32">
        <f t="shared" si="36"/>
        <v>0.13620001945714563</v>
      </c>
    </row>
    <row r="467" spans="1:22" x14ac:dyDescent="0.35">
      <c r="A467" s="22">
        <v>466</v>
      </c>
      <c r="B467" s="22" t="s">
        <v>523</v>
      </c>
      <c r="C467" s="23" t="s">
        <v>527</v>
      </c>
      <c r="D467" s="24">
        <v>125</v>
      </c>
      <c r="E467" s="25">
        <v>0.54998240056318193</v>
      </c>
      <c r="F467" s="23" t="s">
        <v>31</v>
      </c>
      <c r="G467" s="26">
        <v>55</v>
      </c>
      <c r="H467" s="25">
        <v>0.23787178278413784</v>
      </c>
      <c r="I467" s="23" t="s">
        <v>32</v>
      </c>
      <c r="J467" s="27">
        <v>228</v>
      </c>
      <c r="K467" s="28">
        <v>0.96984133736015987</v>
      </c>
      <c r="L467" s="23" t="s">
        <v>34</v>
      </c>
      <c r="M467" s="26">
        <v>24</v>
      </c>
      <c r="N467" s="25">
        <v>0.10053071841764649</v>
      </c>
      <c r="O467" s="23" t="s">
        <v>34</v>
      </c>
      <c r="P467" s="24">
        <v>26</v>
      </c>
      <c r="Q467" s="25">
        <v>0.11003660833315698</v>
      </c>
      <c r="R467" s="33" t="str">
        <f t="shared" ref="R467:R469" si="38">IF(Q467&lt;1,"Endemis Rendah",IF(Q467&lt;5,"Endemis Sedang",IF(Q467&lt;50,"Endemis Tinggi I",IF(Q467&lt;100,"Endemis Tinggi II","Endemis Tinggi III"))))</f>
        <v>Endemis Rendah</v>
      </c>
      <c r="S467" s="34">
        <v>51</v>
      </c>
      <c r="T467" s="33" t="str">
        <f>IF(V467&lt;1,"Endemis Rendah",IF(V467&lt;5,"Endemis Sedang",IF(V467&lt;50,"Endemis Tinggi I",IF(V467&lt;100,"Endemis Tinggi II","Endemis Tinggi III"))))</f>
        <v>Endemis Rendah</v>
      </c>
      <c r="U467" s="31">
        <v>238714</v>
      </c>
      <c r="V467" s="32">
        <f t="shared" si="36"/>
        <v>0.21364477994587666</v>
      </c>
    </row>
    <row r="468" spans="1:22" x14ac:dyDescent="0.35">
      <c r="A468" s="22">
        <v>467</v>
      </c>
      <c r="B468" s="22" t="s">
        <v>523</v>
      </c>
      <c r="C468" s="23" t="s">
        <v>528</v>
      </c>
      <c r="D468" s="24">
        <v>230</v>
      </c>
      <c r="E468" s="25">
        <v>1.2292628698477852</v>
      </c>
      <c r="F468" s="23" t="s">
        <v>43</v>
      </c>
      <c r="G468" s="26">
        <v>50</v>
      </c>
      <c r="H468" s="25">
        <v>0.26242448735376395</v>
      </c>
      <c r="I468" s="23" t="s">
        <v>32</v>
      </c>
      <c r="J468" s="27">
        <v>21</v>
      </c>
      <c r="K468" s="28">
        <v>0.10833062506770663</v>
      </c>
      <c r="L468" s="23" t="s">
        <v>34</v>
      </c>
      <c r="M468" s="26">
        <v>10</v>
      </c>
      <c r="N468" s="25">
        <v>5.0657791421609602E-2</v>
      </c>
      <c r="O468" s="23" t="s">
        <v>34</v>
      </c>
      <c r="P468" s="24">
        <v>21</v>
      </c>
      <c r="Q468" s="25">
        <v>0.10770059235325795</v>
      </c>
      <c r="R468" s="33" t="str">
        <f t="shared" si="38"/>
        <v>Endemis Rendah</v>
      </c>
      <c r="S468" s="34">
        <v>37</v>
      </c>
      <c r="T468" s="33" t="str">
        <f>IF(V468&lt;1,"Endemis Rendah",IF(V468&lt;5,"Endemis Sedang",IF(V468&lt;50,"Endemis Tinggi I",IF(V468&lt;100,"Endemis Tinggi II","Endemis Tinggi III"))))</f>
        <v>Endemis Rendah</v>
      </c>
      <c r="U468" s="31">
        <v>197240</v>
      </c>
      <c r="V468" s="32">
        <f t="shared" si="36"/>
        <v>0.18758872439667412</v>
      </c>
    </row>
    <row r="469" spans="1:22" x14ac:dyDescent="0.35">
      <c r="A469" s="22">
        <v>468</v>
      </c>
      <c r="B469" s="22" t="s">
        <v>523</v>
      </c>
      <c r="C469" s="23" t="s">
        <v>529</v>
      </c>
      <c r="D469" s="24">
        <v>199</v>
      </c>
      <c r="E469" s="25">
        <v>2.209392694570889</v>
      </c>
      <c r="F469" s="23" t="s">
        <v>43</v>
      </c>
      <c r="G469" s="26">
        <v>187</v>
      </c>
      <c r="H469" s="25">
        <v>2.0190459737847934</v>
      </c>
      <c r="I469" s="23" t="s">
        <v>43</v>
      </c>
      <c r="J469" s="27">
        <v>166</v>
      </c>
      <c r="K469" s="28">
        <v>1.7472764591337298</v>
      </c>
      <c r="L469" s="23" t="s">
        <v>44</v>
      </c>
      <c r="M469" s="26">
        <v>28</v>
      </c>
      <c r="N469" s="25">
        <v>0.28741531513036339</v>
      </c>
      <c r="O469" s="23" t="s">
        <v>34</v>
      </c>
      <c r="P469" s="24">
        <v>1</v>
      </c>
      <c r="Q469" s="25">
        <v>1.0266202634307596E-2</v>
      </c>
      <c r="R469" s="33" t="str">
        <f t="shared" si="38"/>
        <v>Endemis Rendah</v>
      </c>
      <c r="S469" s="34">
        <v>8</v>
      </c>
      <c r="T469" s="33" t="str">
        <f>IF(V469&lt;1,"Endemis Rendah",IF(V469&lt;5,"Endemis Sedang",IF(V469&lt;50,"Endemis Tinggi I",IF(V469&lt;100,"Endemis Tinggi II","Endemis Tinggi III"))))</f>
        <v>Endemis Rendah</v>
      </c>
      <c r="U469" s="31">
        <v>99429</v>
      </c>
      <c r="V469" s="32">
        <f t="shared" si="36"/>
        <v>8.0459423307083444E-2</v>
      </c>
    </row>
    <row r="470" spans="1:22" x14ac:dyDescent="0.35">
      <c r="A470" s="22">
        <v>469</v>
      </c>
      <c r="B470" s="22" t="s">
        <v>523</v>
      </c>
      <c r="C470" s="23" t="s">
        <v>530</v>
      </c>
      <c r="D470" s="24">
        <v>21</v>
      </c>
      <c r="E470" s="25">
        <v>0.32811987312698238</v>
      </c>
      <c r="F470" s="23" t="s">
        <v>31</v>
      </c>
      <c r="G470" s="26">
        <v>14</v>
      </c>
      <c r="H470" s="25">
        <v>0.21350250865447667</v>
      </c>
      <c r="I470" s="23" t="s">
        <v>32</v>
      </c>
      <c r="J470" s="27">
        <v>7</v>
      </c>
      <c r="K470" s="28">
        <v>0.10403662089055347</v>
      </c>
      <c r="L470" s="23" t="s">
        <v>34</v>
      </c>
      <c r="M470" s="26">
        <v>4</v>
      </c>
      <c r="N470" s="25">
        <v>5.7992866877374087E-2</v>
      </c>
      <c r="O470" s="23" t="s">
        <v>34</v>
      </c>
      <c r="P470" s="24">
        <v>3</v>
      </c>
      <c r="Q470" s="25">
        <v>4.374006735970374E-2</v>
      </c>
      <c r="R470" s="29" t="s">
        <v>24</v>
      </c>
      <c r="S470" s="30">
        <v>0</v>
      </c>
      <c r="T470" t="s">
        <v>24</v>
      </c>
      <c r="U470" s="31">
        <v>69864</v>
      </c>
      <c r="V470" s="32">
        <f t="shared" si="36"/>
        <v>0</v>
      </c>
    </row>
    <row r="471" spans="1:22" x14ac:dyDescent="0.35">
      <c r="A471" s="22">
        <v>470</v>
      </c>
      <c r="B471" s="22" t="s">
        <v>523</v>
      </c>
      <c r="C471" s="23" t="s">
        <v>531</v>
      </c>
      <c r="D471" s="24">
        <v>221</v>
      </c>
      <c r="E471" s="25">
        <v>4.2558927746110005</v>
      </c>
      <c r="F471" s="23" t="s">
        <v>43</v>
      </c>
      <c r="G471" s="26">
        <v>85</v>
      </c>
      <c r="H471" s="25">
        <v>1.6189551073272004</v>
      </c>
      <c r="I471" s="23" t="s">
        <v>43</v>
      </c>
      <c r="J471" s="27">
        <v>76</v>
      </c>
      <c r="K471" s="28">
        <v>1.4334754234410956</v>
      </c>
      <c r="L471" s="23" t="s">
        <v>44</v>
      </c>
      <c r="M471" s="26">
        <v>88</v>
      </c>
      <c r="N471" s="25">
        <v>1.6476006815075546</v>
      </c>
      <c r="O471" s="23" t="s">
        <v>44</v>
      </c>
      <c r="P471" s="24">
        <v>34</v>
      </c>
      <c r="Q471" s="25">
        <v>0.62736414798413143</v>
      </c>
      <c r="R471" s="33" t="str">
        <f>IF(Q471&lt;1,"Endemis Rendah",IF(Q471&lt;5,"Endemis Sedang",IF(Q471&lt;50,"Endemis Tinggi I",IF(Q471&lt;100,"Endemis Tinggi II","Endemis Tinggi III"))))</f>
        <v>Endemis Rendah</v>
      </c>
      <c r="S471" s="34">
        <v>60</v>
      </c>
      <c r="T471" s="33" t="str">
        <f>IF(V471&lt;1,"Endemis Rendah",IF(V471&lt;5,"Endemis Sedang",IF(V471&lt;50,"Endemis Tinggi I",IF(V471&lt;100,"Endemis Tinggi II","Endemis Tinggi III"))))</f>
        <v>Endemis Sedang</v>
      </c>
      <c r="U471" s="31">
        <v>54708</v>
      </c>
      <c r="V471" s="32">
        <f t="shared" si="36"/>
        <v>1.0967317394165388</v>
      </c>
    </row>
    <row r="472" spans="1:22" x14ac:dyDescent="0.35">
      <c r="A472" s="22">
        <v>471</v>
      </c>
      <c r="B472" s="22" t="s">
        <v>523</v>
      </c>
      <c r="C472" s="23" t="s">
        <v>532</v>
      </c>
      <c r="D472" s="24">
        <v>13</v>
      </c>
      <c r="E472" s="25">
        <v>5.8266961288327333E-2</v>
      </c>
      <c r="F472" s="23" t="s">
        <v>31</v>
      </c>
      <c r="G472" s="26">
        <v>35</v>
      </c>
      <c r="H472" s="25">
        <v>0.15343810964248919</v>
      </c>
      <c r="I472" s="23" t="s">
        <v>32</v>
      </c>
      <c r="J472" s="27">
        <v>32</v>
      </c>
      <c r="K472" s="28">
        <v>0.13721656203903812</v>
      </c>
      <c r="L472" s="23" t="s">
        <v>34</v>
      </c>
      <c r="M472" s="26">
        <v>14</v>
      </c>
      <c r="N472" s="25">
        <v>5.8773152423972727E-2</v>
      </c>
      <c r="O472" s="23" t="s">
        <v>34</v>
      </c>
      <c r="P472" s="24">
        <v>14</v>
      </c>
      <c r="Q472" s="25">
        <v>5.8558784654252204E-2</v>
      </c>
      <c r="R472" s="29" t="s">
        <v>24</v>
      </c>
      <c r="S472" s="30">
        <v>18</v>
      </c>
      <c r="T472" t="s">
        <v>24</v>
      </c>
      <c r="U472" s="31">
        <v>243287</v>
      </c>
      <c r="V472" s="32">
        <f t="shared" si="36"/>
        <v>7.3986690616432441E-2</v>
      </c>
    </row>
    <row r="473" spans="1:22" x14ac:dyDescent="0.35">
      <c r="A473" s="22">
        <v>472</v>
      </c>
      <c r="B473" s="22" t="s">
        <v>523</v>
      </c>
      <c r="C473" s="23" t="s">
        <v>533</v>
      </c>
      <c r="D473" s="24">
        <v>22</v>
      </c>
      <c r="E473" s="25">
        <v>0.22146833506145747</v>
      </c>
      <c r="F473" s="23" t="s">
        <v>31</v>
      </c>
      <c r="G473" s="26">
        <v>13</v>
      </c>
      <c r="H473" s="25">
        <v>0.12946272967186179</v>
      </c>
      <c r="I473" s="23" t="s">
        <v>32</v>
      </c>
      <c r="J473" s="27">
        <v>14</v>
      </c>
      <c r="K473" s="28">
        <v>0.13804800126215316</v>
      </c>
      <c r="L473" s="23" t="s">
        <v>34</v>
      </c>
      <c r="M473" s="26">
        <v>25</v>
      </c>
      <c r="N473" s="25">
        <v>0.24418593293677537</v>
      </c>
      <c r="O473" s="23" t="s">
        <v>24</v>
      </c>
      <c r="P473" s="24">
        <v>20</v>
      </c>
      <c r="Q473" s="25">
        <v>0.19783176386800663</v>
      </c>
      <c r="R473" s="29" t="s">
        <v>24</v>
      </c>
      <c r="S473" s="30">
        <v>8</v>
      </c>
      <c r="T473" t="s">
        <v>24</v>
      </c>
      <c r="U473" s="31">
        <v>101618</v>
      </c>
      <c r="V473" s="32">
        <f t="shared" si="36"/>
        <v>7.8726209923438761E-2</v>
      </c>
    </row>
    <row r="474" spans="1:22" x14ac:dyDescent="0.35">
      <c r="A474" s="22">
        <v>473</v>
      </c>
      <c r="B474" s="22" t="s">
        <v>534</v>
      </c>
      <c r="C474" s="23" t="s">
        <v>535</v>
      </c>
      <c r="D474" s="24">
        <v>1724</v>
      </c>
      <c r="E474" s="25">
        <v>22.653806733068777</v>
      </c>
      <c r="F474" s="23" t="s">
        <v>170</v>
      </c>
      <c r="G474" s="26">
        <v>386</v>
      </c>
      <c r="H474" s="25">
        <v>4.9883046225817704</v>
      </c>
      <c r="I474" s="23" t="s">
        <v>43</v>
      </c>
      <c r="J474" s="27">
        <v>220</v>
      </c>
      <c r="K474" s="28">
        <v>2.7959230358640674</v>
      </c>
      <c r="L474" s="23" t="s">
        <v>44</v>
      </c>
      <c r="M474" s="26">
        <v>145</v>
      </c>
      <c r="N474" s="25">
        <v>1.8154501064229371</v>
      </c>
      <c r="O474" s="23" t="s">
        <v>44</v>
      </c>
      <c r="P474" s="24">
        <v>106</v>
      </c>
      <c r="Q474" s="25">
        <v>1.3042301350985557</v>
      </c>
      <c r="R474" s="33" t="str">
        <f t="shared" ref="R474:R515" si="39">IF(Q474&lt;1,"Endemis Rendah",IF(Q474&lt;5,"Endemis Sedang",IF(Q474&lt;50,"Endemis Tinggi I",IF(Q474&lt;100,"Endemis Tinggi II","Endemis Tinggi III"))))</f>
        <v>Endemis Sedang</v>
      </c>
      <c r="S474" s="34">
        <v>150</v>
      </c>
      <c r="T474" s="33" t="str">
        <f>IF(V474&lt;1,"Endemis Rendah",IF(V474&lt;5,"Endemis Sedang",IF(V474&lt;50,"Endemis Tinggi I",IF(V474&lt;100,"Endemis Tinggi II","Endemis Tinggi III"))))</f>
        <v>Endemis Sedang</v>
      </c>
      <c r="U474" s="31">
        <v>82512</v>
      </c>
      <c r="V474" s="32">
        <f t="shared" si="36"/>
        <v>1.8179173938336242</v>
      </c>
    </row>
    <row r="475" spans="1:22" x14ac:dyDescent="0.35">
      <c r="A475" s="22">
        <v>474</v>
      </c>
      <c r="B475" s="22" t="s">
        <v>534</v>
      </c>
      <c r="C475" s="23" t="s">
        <v>536</v>
      </c>
      <c r="D475" s="24">
        <v>195</v>
      </c>
      <c r="E475" s="25">
        <v>3.4281495024788158</v>
      </c>
      <c r="F475" s="23" t="s">
        <v>43</v>
      </c>
      <c r="G475" s="26">
        <v>446</v>
      </c>
      <c r="H475" s="25">
        <v>7.6364632559413739</v>
      </c>
      <c r="I475" s="23" t="s">
        <v>170</v>
      </c>
      <c r="J475" s="27">
        <v>213</v>
      </c>
      <c r="K475" s="28">
        <v>3.5372658429653248</v>
      </c>
      <c r="L475" s="23" t="s">
        <v>44</v>
      </c>
      <c r="M475" s="26">
        <v>273</v>
      </c>
      <c r="N475" s="25">
        <v>4.4160465868650922</v>
      </c>
      <c r="O475" s="23" t="s">
        <v>44</v>
      </c>
      <c r="P475" s="24">
        <v>299</v>
      </c>
      <c r="Q475" s="25">
        <v>4.618759268413247</v>
      </c>
      <c r="R475" s="33" t="str">
        <f t="shared" si="39"/>
        <v>Endemis Sedang</v>
      </c>
      <c r="S475" s="34">
        <v>85</v>
      </c>
      <c r="T475" s="33" t="str">
        <f>IF(V475&lt;1,"Endemis Rendah",IF(V475&lt;5,"Endemis Sedang",IF(V475&lt;50,"Endemis Tinggi I",IF(V475&lt;100,"Endemis Tinggi II","Endemis Tinggi III"))))</f>
        <v>Endemis Sedang</v>
      </c>
      <c r="U475" s="31">
        <v>66558</v>
      </c>
      <c r="V475" s="32">
        <f t="shared" si="36"/>
        <v>1.2770816430782175</v>
      </c>
    </row>
    <row r="476" spans="1:22" x14ac:dyDescent="0.35">
      <c r="A476" s="22">
        <v>475</v>
      </c>
      <c r="B476" s="22" t="s">
        <v>534</v>
      </c>
      <c r="C476" s="23" t="s">
        <v>537</v>
      </c>
      <c r="D476" s="24">
        <v>1586</v>
      </c>
      <c r="E476" s="25">
        <v>51.0427394438723</v>
      </c>
      <c r="F476" s="23" t="s">
        <v>538</v>
      </c>
      <c r="G476" s="26">
        <v>355</v>
      </c>
      <c r="H476" s="25">
        <v>11.174415310522837</v>
      </c>
      <c r="I476" s="23" t="s">
        <v>170</v>
      </c>
      <c r="J476" s="27">
        <v>813</v>
      </c>
      <c r="K476" s="28">
        <v>24.999231265951231</v>
      </c>
      <c r="L476" s="23" t="s">
        <v>342</v>
      </c>
      <c r="M476" s="26">
        <v>1529</v>
      </c>
      <c r="N476" s="25">
        <v>46.007101161461151</v>
      </c>
      <c r="O476" s="23" t="s">
        <v>342</v>
      </c>
      <c r="P476" s="24">
        <v>829</v>
      </c>
      <c r="Q476" s="25">
        <v>24.259627765421982</v>
      </c>
      <c r="R476" s="33" t="str">
        <f t="shared" si="39"/>
        <v>Endemis Tinggi I</v>
      </c>
      <c r="S476" s="34">
        <v>880</v>
      </c>
      <c r="T476" s="33" t="str">
        <f>IF(V476&lt;1,"Endemis Rendah",IF(V476&lt;5,"Endemis Sedang",IF(V476&lt;50,"Endemis Tinggi I",IF(V476&lt;100,"Endemis Tinggi II","Endemis Tinggi III"))))</f>
        <v>Endemis Tinggi I</v>
      </c>
      <c r="U476" s="31">
        <v>34898</v>
      </c>
      <c r="V476" s="32">
        <f t="shared" si="36"/>
        <v>25.216344776204938</v>
      </c>
    </row>
    <row r="477" spans="1:22" x14ac:dyDescent="0.35">
      <c r="A477" s="22">
        <v>476</v>
      </c>
      <c r="B477" s="22" t="s">
        <v>534</v>
      </c>
      <c r="C477" s="23" t="s">
        <v>539</v>
      </c>
      <c r="D477" s="24">
        <v>241</v>
      </c>
      <c r="E477" s="25">
        <v>3.9000550215231251</v>
      </c>
      <c r="F477" s="23" t="s">
        <v>43</v>
      </c>
      <c r="G477" s="26">
        <v>294</v>
      </c>
      <c r="H477" s="25">
        <v>4.6599356485077106</v>
      </c>
      <c r="I477" s="23" t="s">
        <v>43</v>
      </c>
      <c r="J477" s="27">
        <v>69</v>
      </c>
      <c r="K477" s="28">
        <v>1.0713287581902307</v>
      </c>
      <c r="L477" s="23" t="s">
        <v>44</v>
      </c>
      <c r="M477" s="26">
        <v>157</v>
      </c>
      <c r="N477" s="25">
        <v>2.389468077010882</v>
      </c>
      <c r="O477" s="23" t="s">
        <v>44</v>
      </c>
      <c r="P477" s="24">
        <v>118</v>
      </c>
      <c r="Q477" s="25">
        <v>1.7422374462933161</v>
      </c>
      <c r="R477" s="33" t="str">
        <f t="shared" si="39"/>
        <v>Endemis Sedang</v>
      </c>
      <c r="S477" s="34">
        <v>194</v>
      </c>
      <c r="T477" s="33" t="str">
        <f>IF(V477&lt;1,"Endemis Rendah",IF(V477&lt;5,"Endemis Sedang",IF(V477&lt;50,"Endemis Tinggi I",IF(V477&lt;100,"Endemis Tinggi II","Endemis Tinggi III"))))</f>
        <v>Endemis Sedang</v>
      </c>
      <c r="U477" s="31">
        <v>69136</v>
      </c>
      <c r="V477" s="32">
        <f t="shared" si="36"/>
        <v>2.8060634112473966</v>
      </c>
    </row>
    <row r="478" spans="1:22" x14ac:dyDescent="0.35">
      <c r="A478" s="22">
        <v>477</v>
      </c>
      <c r="B478" s="22" t="s">
        <v>534</v>
      </c>
      <c r="C478" s="23" t="s">
        <v>540</v>
      </c>
      <c r="D478" s="24">
        <v>7011</v>
      </c>
      <c r="E478" s="25">
        <v>42.037414558100494</v>
      </c>
      <c r="F478" s="23" t="s">
        <v>170</v>
      </c>
      <c r="G478" s="26">
        <v>4731</v>
      </c>
      <c r="H478" s="25">
        <v>27.683341427877611</v>
      </c>
      <c r="I478" s="23" t="s">
        <v>170</v>
      </c>
      <c r="J478" s="27">
        <v>3490</v>
      </c>
      <c r="K478" s="28">
        <v>19.922593019671421</v>
      </c>
      <c r="L478" s="23" t="s">
        <v>342</v>
      </c>
      <c r="M478" s="26">
        <v>4845</v>
      </c>
      <c r="N478" s="25">
        <v>27.009097801364671</v>
      </c>
      <c r="O478" s="23" t="s">
        <v>342</v>
      </c>
      <c r="P478" s="24">
        <v>4169</v>
      </c>
      <c r="Q478" s="25">
        <v>23.980167038630562</v>
      </c>
      <c r="R478" s="33" t="str">
        <f t="shared" si="39"/>
        <v>Endemis Tinggi I</v>
      </c>
      <c r="S478" s="34">
        <v>2579</v>
      </c>
      <c r="T478" s="33" t="str">
        <f>IF(V478&lt;1,"Endemis Rendah",IF(V478&lt;5,"Endemis Sedang",IF(V478&lt;50,"Endemis Tinggi I",IF(V478&lt;100,"Endemis Tinggi II","Endemis Tinggi III"))))</f>
        <v>Endemis Tinggi I</v>
      </c>
      <c r="U478" s="31">
        <v>176243</v>
      </c>
      <c r="V478" s="32">
        <f t="shared" si="36"/>
        <v>14.633205290422882</v>
      </c>
    </row>
    <row r="479" spans="1:22" x14ac:dyDescent="0.35">
      <c r="A479" s="22">
        <v>478</v>
      </c>
      <c r="B479" s="22" t="s">
        <v>534</v>
      </c>
      <c r="C479" s="23" t="s">
        <v>541</v>
      </c>
      <c r="D479" s="24">
        <v>167</v>
      </c>
      <c r="E479" s="25">
        <v>3.7095448588373796</v>
      </c>
      <c r="F479" s="23" t="s">
        <v>43</v>
      </c>
      <c r="G479" s="26">
        <v>46</v>
      </c>
      <c r="H479" s="25">
        <v>0.99954368657786674</v>
      </c>
      <c r="I479" s="23" t="s">
        <v>43</v>
      </c>
      <c r="J479" s="27">
        <v>25</v>
      </c>
      <c r="K479" s="28">
        <v>0.53279911342227526</v>
      </c>
      <c r="L479" s="23" t="s">
        <v>34</v>
      </c>
      <c r="M479" s="26">
        <v>11</v>
      </c>
      <c r="N479" s="25">
        <v>0.2297650130548303</v>
      </c>
      <c r="O479" s="23" t="s">
        <v>34</v>
      </c>
      <c r="P479" s="24">
        <v>5</v>
      </c>
      <c r="Q479" s="25">
        <v>0.1006562789386802</v>
      </c>
      <c r="R479" s="33" t="str">
        <f t="shared" si="39"/>
        <v>Endemis Rendah</v>
      </c>
      <c r="S479" s="34">
        <v>14</v>
      </c>
      <c r="T479" t="s">
        <v>24</v>
      </c>
      <c r="U479" s="31">
        <v>50771</v>
      </c>
      <c r="V479" s="32">
        <f t="shared" si="36"/>
        <v>0.2757479663587481</v>
      </c>
    </row>
    <row r="480" spans="1:22" x14ac:dyDescent="0.35">
      <c r="A480" s="22">
        <v>479</v>
      </c>
      <c r="B480" s="22" t="s">
        <v>534</v>
      </c>
      <c r="C480" s="23" t="s">
        <v>542</v>
      </c>
      <c r="D480" s="24">
        <v>118</v>
      </c>
      <c r="E480" s="25">
        <v>1.389772218688903</v>
      </c>
      <c r="F480" s="23" t="s">
        <v>43</v>
      </c>
      <c r="G480" s="26">
        <v>237</v>
      </c>
      <c r="H480" s="25">
        <v>2.7243258155734877</v>
      </c>
      <c r="I480" s="23" t="s">
        <v>43</v>
      </c>
      <c r="J480" s="27">
        <v>220</v>
      </c>
      <c r="K480" s="28">
        <v>2.4739392985257571</v>
      </c>
      <c r="L480" s="23" t="s">
        <v>44</v>
      </c>
      <c r="M480" s="26">
        <v>174</v>
      </c>
      <c r="N480" s="25">
        <v>1.9092764500625452</v>
      </c>
      <c r="O480" s="23" t="s">
        <v>44</v>
      </c>
      <c r="P480" s="24">
        <v>113</v>
      </c>
      <c r="Q480" s="25">
        <v>1.2039592145497939</v>
      </c>
      <c r="R480" s="33" t="str">
        <f t="shared" si="39"/>
        <v>Endemis Sedang</v>
      </c>
      <c r="S480" s="34">
        <v>324</v>
      </c>
      <c r="T480" s="33" t="str">
        <f t="shared" ref="T480:T516" si="40">IF(V480&lt;1,"Endemis Rendah",IF(V480&lt;5,"Endemis Sedang",IF(V480&lt;50,"Endemis Tinggi I",IF(V480&lt;100,"Endemis Tinggi II","Endemis Tinggi III"))))</f>
        <v>Endemis Sedang</v>
      </c>
      <c r="U480" s="31">
        <v>96050</v>
      </c>
      <c r="V480" s="32">
        <f t="shared" si="36"/>
        <v>3.373243102550755</v>
      </c>
    </row>
    <row r="481" spans="1:22" x14ac:dyDescent="0.35">
      <c r="A481" s="22">
        <v>480</v>
      </c>
      <c r="B481" s="22" t="s">
        <v>534</v>
      </c>
      <c r="C481" s="23" t="s">
        <v>543</v>
      </c>
      <c r="D481" s="24">
        <v>479</v>
      </c>
      <c r="E481" s="25">
        <v>10.126635800511616</v>
      </c>
      <c r="F481" s="23" t="s">
        <v>170</v>
      </c>
      <c r="G481" s="26">
        <v>109</v>
      </c>
      <c r="H481" s="25">
        <v>2.2762869374543175</v>
      </c>
      <c r="I481" s="23" t="s">
        <v>43</v>
      </c>
      <c r="J481" s="27">
        <v>225</v>
      </c>
      <c r="K481" s="28">
        <v>4.6398449260718042</v>
      </c>
      <c r="L481" s="23" t="s">
        <v>44</v>
      </c>
      <c r="M481" s="26">
        <v>212</v>
      </c>
      <c r="N481" s="25">
        <v>4.3192143919483321</v>
      </c>
      <c r="O481" s="23" t="s">
        <v>44</v>
      </c>
      <c r="P481" s="24">
        <v>250</v>
      </c>
      <c r="Q481" s="25">
        <v>5.0236109715663613</v>
      </c>
      <c r="R481" s="33" t="str">
        <f t="shared" si="39"/>
        <v>Endemis Tinggi I</v>
      </c>
      <c r="S481" s="34">
        <v>943</v>
      </c>
      <c r="T481" s="33" t="str">
        <f t="shared" si="40"/>
        <v>Endemis Tinggi I</v>
      </c>
      <c r="U481" s="31">
        <v>50350</v>
      </c>
      <c r="V481" s="32">
        <f t="shared" si="36"/>
        <v>18.728897715988083</v>
      </c>
    </row>
    <row r="482" spans="1:22" x14ac:dyDescent="0.35">
      <c r="A482" s="22">
        <v>481</v>
      </c>
      <c r="B482" s="22" t="s">
        <v>534</v>
      </c>
      <c r="C482" s="23" t="s">
        <v>544</v>
      </c>
      <c r="D482" s="24">
        <v>515</v>
      </c>
      <c r="E482" s="25">
        <v>37.359448676097209</v>
      </c>
      <c r="F482" s="23" t="s">
        <v>170</v>
      </c>
      <c r="G482" s="26">
        <v>24</v>
      </c>
      <c r="H482" s="25">
        <v>1.7386264850767894</v>
      </c>
      <c r="I482" s="23" t="s">
        <v>43</v>
      </c>
      <c r="J482" s="27">
        <v>633</v>
      </c>
      <c r="K482" s="28">
        <v>45.608473232941854</v>
      </c>
      <c r="L482" s="23" t="s">
        <v>342</v>
      </c>
      <c r="M482" s="26">
        <v>519</v>
      </c>
      <c r="N482" s="25">
        <v>37.015904714357035</v>
      </c>
      <c r="O482" s="23" t="s">
        <v>342</v>
      </c>
      <c r="P482" s="24">
        <v>261</v>
      </c>
      <c r="Q482" s="25">
        <v>16.559862952858321</v>
      </c>
      <c r="R482" s="33" t="str">
        <f t="shared" si="39"/>
        <v>Endemis Tinggi I</v>
      </c>
      <c r="S482" s="34">
        <v>508</v>
      </c>
      <c r="T482" s="33" t="str">
        <f t="shared" si="40"/>
        <v>Endemis Tinggi I</v>
      </c>
      <c r="U482" s="31">
        <v>16129</v>
      </c>
      <c r="V482" s="32">
        <f t="shared" si="36"/>
        <v>31.496062992125985</v>
      </c>
    </row>
    <row r="483" spans="1:22" x14ac:dyDescent="0.35">
      <c r="A483" s="22">
        <v>482</v>
      </c>
      <c r="B483" s="22" t="s">
        <v>534</v>
      </c>
      <c r="C483" s="23" t="s">
        <v>545</v>
      </c>
      <c r="D483" s="24">
        <v>4</v>
      </c>
      <c r="E483" s="25">
        <v>0.10206424944502565</v>
      </c>
      <c r="F483" s="23" t="s">
        <v>31</v>
      </c>
      <c r="G483" s="26">
        <v>11</v>
      </c>
      <c r="H483" s="25">
        <v>0.27430053363922002</v>
      </c>
      <c r="I483" s="23" t="s">
        <v>32</v>
      </c>
      <c r="J483" s="27">
        <v>10</v>
      </c>
      <c r="K483" s="28">
        <v>0.24450475561749679</v>
      </c>
      <c r="L483" s="23" t="s">
        <v>34</v>
      </c>
      <c r="M483" s="26">
        <v>7</v>
      </c>
      <c r="N483" s="25">
        <v>0.1674721278530073</v>
      </c>
      <c r="O483" s="23" t="s">
        <v>34</v>
      </c>
      <c r="P483" s="24">
        <v>8</v>
      </c>
      <c r="Q483" s="25">
        <v>0.18530958282180168</v>
      </c>
      <c r="R483" s="33" t="str">
        <f t="shared" si="39"/>
        <v>Endemis Rendah</v>
      </c>
      <c r="S483" s="34">
        <v>3</v>
      </c>
      <c r="T483" s="33" t="str">
        <f t="shared" si="40"/>
        <v>Endemis Rendah</v>
      </c>
      <c r="U483" s="31">
        <v>44108</v>
      </c>
      <c r="V483" s="32">
        <f t="shared" si="36"/>
        <v>6.8014872585472022E-2</v>
      </c>
    </row>
    <row r="484" spans="1:22" x14ac:dyDescent="0.35">
      <c r="A484" s="22">
        <v>483</v>
      </c>
      <c r="B484" s="22" t="s">
        <v>534</v>
      </c>
      <c r="C484" s="23" t="s">
        <v>546</v>
      </c>
      <c r="D484" s="24">
        <v>1369</v>
      </c>
      <c r="E484" s="25">
        <v>59.565766000957225</v>
      </c>
      <c r="F484" s="23" t="s">
        <v>538</v>
      </c>
      <c r="G484" s="26">
        <v>922</v>
      </c>
      <c r="H484" s="25">
        <v>39.039674810517852</v>
      </c>
      <c r="I484" s="23" t="s">
        <v>170</v>
      </c>
      <c r="J484" s="27">
        <v>682</v>
      </c>
      <c r="K484" s="28">
        <v>28.158546655656483</v>
      </c>
      <c r="L484" s="23" t="s">
        <v>342</v>
      </c>
      <c r="M484" s="26">
        <v>1476</v>
      </c>
      <c r="N484" s="25">
        <v>59.807933870902389</v>
      </c>
      <c r="O484" s="23" t="s">
        <v>547</v>
      </c>
      <c r="P484" s="24">
        <v>695</v>
      </c>
      <c r="Q484" s="25">
        <v>26.415811478525274</v>
      </c>
      <c r="R484" s="33" t="str">
        <f t="shared" si="39"/>
        <v>Endemis Tinggi I</v>
      </c>
      <c r="S484" s="34">
        <v>322</v>
      </c>
      <c r="T484" s="33" t="str">
        <f t="shared" si="40"/>
        <v>Endemis Tinggi I</v>
      </c>
      <c r="U484" s="31">
        <v>27081</v>
      </c>
      <c r="V484" s="32">
        <f t="shared" si="36"/>
        <v>11.890255160444593</v>
      </c>
    </row>
    <row r="485" spans="1:22" x14ac:dyDescent="0.35">
      <c r="A485" s="22">
        <v>484</v>
      </c>
      <c r="B485" s="22" t="s">
        <v>534</v>
      </c>
      <c r="C485" s="23" t="s">
        <v>548</v>
      </c>
      <c r="D485" s="24">
        <v>0</v>
      </c>
      <c r="E485" s="25">
        <v>0</v>
      </c>
      <c r="F485" s="23" t="s">
        <v>31</v>
      </c>
      <c r="G485" s="26">
        <v>0</v>
      </c>
      <c r="H485" s="25">
        <v>0</v>
      </c>
      <c r="I485" s="23" t="s">
        <v>32</v>
      </c>
      <c r="J485" s="27">
        <v>0</v>
      </c>
      <c r="K485" s="28">
        <v>0</v>
      </c>
      <c r="L485" s="23" t="s">
        <v>34</v>
      </c>
      <c r="M485" s="26">
        <v>19</v>
      </c>
      <c r="N485" s="25">
        <v>0.59761582738338637</v>
      </c>
      <c r="O485" s="23" t="s">
        <v>34</v>
      </c>
      <c r="P485" s="24">
        <v>9</v>
      </c>
      <c r="Q485" s="25">
        <v>0.26157467957101749</v>
      </c>
      <c r="R485" s="33" t="str">
        <f t="shared" si="39"/>
        <v>Endemis Rendah</v>
      </c>
      <c r="S485" s="34">
        <v>19</v>
      </c>
      <c r="T485" s="33" t="str">
        <f t="shared" si="40"/>
        <v>Endemis Rendah</v>
      </c>
      <c r="U485" s="31">
        <v>35467</v>
      </c>
      <c r="V485" s="32">
        <f t="shared" si="36"/>
        <v>0.53570925085290555</v>
      </c>
    </row>
    <row r="486" spans="1:22" x14ac:dyDescent="0.35">
      <c r="A486" s="22">
        <v>485</v>
      </c>
      <c r="B486" s="22" t="s">
        <v>534</v>
      </c>
      <c r="C486" s="23" t="s">
        <v>549</v>
      </c>
      <c r="D486" s="24">
        <v>297</v>
      </c>
      <c r="E486" s="25">
        <v>1.2384546421199674</v>
      </c>
      <c r="F486" s="23" t="s">
        <v>43</v>
      </c>
      <c r="G486" s="26">
        <v>396</v>
      </c>
      <c r="H486" s="25">
        <v>1.6026938207249355</v>
      </c>
      <c r="I486" s="23" t="s">
        <v>43</v>
      </c>
      <c r="J486" s="27">
        <v>479</v>
      </c>
      <c r="K486" s="28">
        <v>1.8836464879234271</v>
      </c>
      <c r="L486" s="23" t="s">
        <v>44</v>
      </c>
      <c r="M486" s="26">
        <v>605</v>
      </c>
      <c r="N486" s="25">
        <v>2.3142304131953209</v>
      </c>
      <c r="O486" s="23" t="s">
        <v>44</v>
      </c>
      <c r="P486" s="24">
        <v>766</v>
      </c>
      <c r="Q486" s="25">
        <v>2.7957224716230518</v>
      </c>
      <c r="R486" s="33" t="str">
        <f t="shared" si="39"/>
        <v>Endemis Sedang</v>
      </c>
      <c r="S486" s="34">
        <v>1500</v>
      </c>
      <c r="T486" s="33" t="str">
        <f t="shared" si="40"/>
        <v>Endemis Tinggi I</v>
      </c>
      <c r="U486" s="31">
        <v>282373</v>
      </c>
      <c r="V486" s="32">
        <f t="shared" si="36"/>
        <v>5.3121226179556826</v>
      </c>
    </row>
    <row r="487" spans="1:22" x14ac:dyDescent="0.35">
      <c r="A487" s="22">
        <v>486</v>
      </c>
      <c r="B487" s="22" t="s">
        <v>550</v>
      </c>
      <c r="C487" s="23" t="s">
        <v>551</v>
      </c>
      <c r="D487" s="24">
        <v>5460</v>
      </c>
      <c r="E487" s="25">
        <v>24.441669016827149</v>
      </c>
      <c r="F487" s="23" t="s">
        <v>170</v>
      </c>
      <c r="G487" s="26">
        <v>4841</v>
      </c>
      <c r="H487" s="25">
        <v>21.447495503158866</v>
      </c>
      <c r="I487" s="23" t="s">
        <v>170</v>
      </c>
      <c r="J487" s="27">
        <v>3362</v>
      </c>
      <c r="K487" s="28">
        <v>14.783805532713895</v>
      </c>
      <c r="L487" s="23" t="s">
        <v>342</v>
      </c>
      <c r="M487" s="26">
        <v>1325</v>
      </c>
      <c r="N487" s="25">
        <v>5.7940974545327331</v>
      </c>
      <c r="O487" s="23" t="s">
        <v>342</v>
      </c>
      <c r="P487" s="24">
        <v>1284</v>
      </c>
      <c r="Q487" s="25">
        <v>5.4592997300112671</v>
      </c>
      <c r="R487" s="33" t="str">
        <f t="shared" si="39"/>
        <v>Endemis Tinggi I</v>
      </c>
      <c r="S487" s="34">
        <v>2631</v>
      </c>
      <c r="T487" s="33" t="str">
        <f t="shared" si="40"/>
        <v>Endemis Tinggi I</v>
      </c>
      <c r="U487" s="31">
        <v>237993</v>
      </c>
      <c r="V487" s="32">
        <f t="shared" si="36"/>
        <v>11.054946994239327</v>
      </c>
    </row>
    <row r="488" spans="1:22" x14ac:dyDescent="0.35">
      <c r="A488" s="22">
        <v>487</v>
      </c>
      <c r="B488" s="22" t="s">
        <v>550</v>
      </c>
      <c r="C488" s="23" t="s">
        <v>552</v>
      </c>
      <c r="D488" s="24">
        <v>745</v>
      </c>
      <c r="E488" s="25">
        <v>3.5007588893431261</v>
      </c>
      <c r="F488" s="23" t="s">
        <v>43</v>
      </c>
      <c r="G488" s="26">
        <v>1304</v>
      </c>
      <c r="H488" s="25">
        <v>6.0652855428523589</v>
      </c>
      <c r="I488" s="23" t="s">
        <v>170</v>
      </c>
      <c r="J488" s="27">
        <v>639</v>
      </c>
      <c r="K488" s="28">
        <v>2.9327128282091177</v>
      </c>
      <c r="L488" s="23" t="s">
        <v>44</v>
      </c>
      <c r="M488" s="26">
        <v>475</v>
      </c>
      <c r="N488" s="25">
        <v>2.1579922948317218</v>
      </c>
      <c r="O488" s="23" t="s">
        <v>44</v>
      </c>
      <c r="P488" s="24">
        <v>436</v>
      </c>
      <c r="Q488" s="25">
        <v>2.0675265553869502</v>
      </c>
      <c r="R488" s="33" t="str">
        <f t="shared" si="39"/>
        <v>Endemis Sedang</v>
      </c>
      <c r="S488" s="34">
        <v>838</v>
      </c>
      <c r="T488" s="33" t="str">
        <f t="shared" si="40"/>
        <v>Endemis Sedang</v>
      </c>
      <c r="U488" s="31">
        <v>211269</v>
      </c>
      <c r="V488" s="32">
        <f t="shared" si="36"/>
        <v>3.9665071543861141</v>
      </c>
    </row>
    <row r="489" spans="1:22" x14ac:dyDescent="0.35">
      <c r="A489" s="22">
        <v>488</v>
      </c>
      <c r="B489" s="22" t="s">
        <v>550</v>
      </c>
      <c r="C489" s="23" t="s">
        <v>553</v>
      </c>
      <c r="D489" s="24">
        <v>14839</v>
      </c>
      <c r="E489" s="25">
        <v>117.79321293907522</v>
      </c>
      <c r="F489" s="23" t="s">
        <v>554</v>
      </c>
      <c r="G489" s="26">
        <v>18514</v>
      </c>
      <c r="H489" s="25">
        <v>143.98034015880299</v>
      </c>
      <c r="I489" s="23" t="s">
        <v>554</v>
      </c>
      <c r="J489" s="27">
        <v>21472</v>
      </c>
      <c r="K489" s="28">
        <v>162.9110332164914</v>
      </c>
      <c r="L489" s="23" t="s">
        <v>555</v>
      </c>
      <c r="M489" s="26">
        <v>23030</v>
      </c>
      <c r="N489" s="25">
        <v>171.6351170070055</v>
      </c>
      <c r="O489" s="23" t="s">
        <v>555</v>
      </c>
      <c r="P489" s="24">
        <v>26218</v>
      </c>
      <c r="Q489" s="25">
        <v>204.0914823060516</v>
      </c>
      <c r="R489" s="33" t="str">
        <f t="shared" si="39"/>
        <v>Endemis Tinggi III</v>
      </c>
      <c r="S489" s="34">
        <v>40646</v>
      </c>
      <c r="T489" s="33" t="str">
        <f t="shared" si="40"/>
        <v>Endemis Tinggi III</v>
      </c>
      <c r="U489" s="31">
        <v>129453</v>
      </c>
      <c r="V489" s="32">
        <f t="shared" si="36"/>
        <v>313.98268097301724</v>
      </c>
    </row>
    <row r="490" spans="1:22" x14ac:dyDescent="0.35">
      <c r="A490" s="22">
        <v>489</v>
      </c>
      <c r="B490" s="22" t="s">
        <v>550</v>
      </c>
      <c r="C490" s="23" t="s">
        <v>556</v>
      </c>
      <c r="D490" s="24">
        <v>5177</v>
      </c>
      <c r="E490" s="25">
        <v>35.678596288102767</v>
      </c>
      <c r="F490" s="23" t="s">
        <v>170</v>
      </c>
      <c r="G490" s="26">
        <v>2315</v>
      </c>
      <c r="H490" s="25">
        <v>15.650245739279752</v>
      </c>
      <c r="I490" s="23" t="s">
        <v>170</v>
      </c>
      <c r="J490" s="27">
        <v>2795</v>
      </c>
      <c r="K490" s="28">
        <v>18.595151289352529</v>
      </c>
      <c r="L490" s="23" t="s">
        <v>342</v>
      </c>
      <c r="M490" s="26">
        <v>2360</v>
      </c>
      <c r="N490" s="25">
        <v>15.44290378940067</v>
      </c>
      <c r="O490" s="23" t="s">
        <v>342</v>
      </c>
      <c r="P490" s="24">
        <v>2465</v>
      </c>
      <c r="Q490" s="25">
        <v>16.713564091263517</v>
      </c>
      <c r="R490" s="33" t="str">
        <f t="shared" si="39"/>
        <v>Endemis Tinggi I</v>
      </c>
      <c r="S490" s="34">
        <v>3080</v>
      </c>
      <c r="T490" s="33" t="str">
        <f t="shared" si="40"/>
        <v>Endemis Tinggi I</v>
      </c>
      <c r="U490" s="31">
        <v>148480</v>
      </c>
      <c r="V490" s="32">
        <f t="shared" si="36"/>
        <v>20.743534482758623</v>
      </c>
    </row>
    <row r="491" spans="1:22" x14ac:dyDescent="0.35">
      <c r="A491" s="22">
        <v>490</v>
      </c>
      <c r="B491" s="22" t="s">
        <v>550</v>
      </c>
      <c r="C491" s="23" t="s">
        <v>557</v>
      </c>
      <c r="D491" s="24">
        <v>13091</v>
      </c>
      <c r="E491" s="25">
        <v>137.78984706390054</v>
      </c>
      <c r="F491" s="23" t="s">
        <v>554</v>
      </c>
      <c r="G491" s="26">
        <v>5306</v>
      </c>
      <c r="H491" s="25">
        <v>54.469675194021271</v>
      </c>
      <c r="I491" s="23" t="s">
        <v>538</v>
      </c>
      <c r="J491" s="27">
        <v>6205</v>
      </c>
      <c r="K491" s="28">
        <v>61.311805857475989</v>
      </c>
      <c r="L491" s="23" t="s">
        <v>547</v>
      </c>
      <c r="M491" s="26">
        <v>3681</v>
      </c>
      <c r="N491" s="25">
        <v>35.629591629320615</v>
      </c>
      <c r="O491" s="23" t="s">
        <v>342</v>
      </c>
      <c r="P491" s="24">
        <v>11386</v>
      </c>
      <c r="Q491" s="25">
        <v>115.40293727131753</v>
      </c>
      <c r="R491" s="33" t="str">
        <f t="shared" si="39"/>
        <v>Endemis Tinggi III</v>
      </c>
      <c r="S491" s="34">
        <v>10541</v>
      </c>
      <c r="T491" s="33" t="str">
        <f t="shared" si="40"/>
        <v>Endemis Tinggi III</v>
      </c>
      <c r="U491" s="31">
        <v>99744</v>
      </c>
      <c r="V491" s="32">
        <f t="shared" si="36"/>
        <v>105.68054218800128</v>
      </c>
    </row>
    <row r="492" spans="1:22" x14ac:dyDescent="0.35">
      <c r="A492" s="22">
        <v>491</v>
      </c>
      <c r="B492" s="22" t="s">
        <v>550</v>
      </c>
      <c r="C492" s="23" t="s">
        <v>558</v>
      </c>
      <c r="D492" s="24">
        <v>576</v>
      </c>
      <c r="E492" s="25">
        <v>3.9807321506320101</v>
      </c>
      <c r="F492" s="23" t="s">
        <v>43</v>
      </c>
      <c r="G492" s="26">
        <v>238</v>
      </c>
      <c r="H492" s="25">
        <v>1.6037303576723001</v>
      </c>
      <c r="I492" s="23" t="s">
        <v>43</v>
      </c>
      <c r="J492" s="27">
        <v>641</v>
      </c>
      <c r="K492" s="28">
        <v>4.2060091469216081</v>
      </c>
      <c r="L492" s="23" t="s">
        <v>44</v>
      </c>
      <c r="M492" s="26">
        <v>660</v>
      </c>
      <c r="N492" s="25">
        <v>4.2442638131495007</v>
      </c>
      <c r="O492" s="23" t="s">
        <v>44</v>
      </c>
      <c r="P492" s="24">
        <v>1514</v>
      </c>
      <c r="Q492" s="25">
        <v>10.14826929779875</v>
      </c>
      <c r="R492" s="33" t="str">
        <f t="shared" si="39"/>
        <v>Endemis Tinggi I</v>
      </c>
      <c r="S492" s="34">
        <v>2423</v>
      </c>
      <c r="T492" s="33" t="str">
        <f t="shared" si="40"/>
        <v>Endemis Tinggi I</v>
      </c>
      <c r="U492" s="31">
        <v>150676</v>
      </c>
      <c r="V492" s="32">
        <f t="shared" si="36"/>
        <v>16.080862247471394</v>
      </c>
    </row>
    <row r="493" spans="1:22" x14ac:dyDescent="0.35">
      <c r="A493" s="22">
        <v>492</v>
      </c>
      <c r="B493" s="22" t="s">
        <v>550</v>
      </c>
      <c r="C493" s="23" t="s">
        <v>559</v>
      </c>
      <c r="D493" s="24">
        <v>2827</v>
      </c>
      <c r="E493" s="25">
        <v>16.610553900571706</v>
      </c>
      <c r="F493" s="23" t="s">
        <v>170</v>
      </c>
      <c r="G493" s="26">
        <v>239</v>
      </c>
      <c r="H493" s="25">
        <v>1.3783796253575713</v>
      </c>
      <c r="I493" s="23" t="s">
        <v>43</v>
      </c>
      <c r="J493" s="27">
        <v>311</v>
      </c>
      <c r="K493" s="28">
        <v>1.7530015218984274</v>
      </c>
      <c r="L493" s="23" t="s">
        <v>44</v>
      </c>
      <c r="M493" s="26">
        <v>452</v>
      </c>
      <c r="N493" s="25">
        <v>2.5041273780899935</v>
      </c>
      <c r="O493" s="23" t="s">
        <v>44</v>
      </c>
      <c r="P493" s="24">
        <v>131</v>
      </c>
      <c r="Q493" s="25">
        <v>0.76496797061588684</v>
      </c>
      <c r="R493" s="33" t="str">
        <f t="shared" si="39"/>
        <v>Endemis Rendah</v>
      </c>
      <c r="S493" s="34">
        <v>134</v>
      </c>
      <c r="T493" s="33" t="str">
        <f t="shared" si="40"/>
        <v>Endemis Rendah</v>
      </c>
      <c r="U493" s="31">
        <v>172138</v>
      </c>
      <c r="V493" s="32">
        <f t="shared" si="36"/>
        <v>0.77844520094342906</v>
      </c>
    </row>
    <row r="494" spans="1:22" x14ac:dyDescent="0.35">
      <c r="A494" s="22">
        <v>493</v>
      </c>
      <c r="B494" s="22" t="s">
        <v>550</v>
      </c>
      <c r="C494" s="23" t="s">
        <v>560</v>
      </c>
      <c r="D494" s="24">
        <v>816</v>
      </c>
      <c r="E494" s="25">
        <v>6.6024225064931912</v>
      </c>
      <c r="F494" s="23" t="s">
        <v>170</v>
      </c>
      <c r="G494" s="26">
        <v>294</v>
      </c>
      <c r="H494" s="25">
        <v>2.3312426157493675</v>
      </c>
      <c r="I494" s="23" t="s">
        <v>43</v>
      </c>
      <c r="J494" s="27">
        <v>409</v>
      </c>
      <c r="K494" s="28">
        <v>3.1631863882443931</v>
      </c>
      <c r="L494" s="23" t="s">
        <v>44</v>
      </c>
      <c r="M494" s="26">
        <v>100</v>
      </c>
      <c r="N494" s="25">
        <v>0.74787603206892428</v>
      </c>
      <c r="O494" s="23" t="s">
        <v>34</v>
      </c>
      <c r="P494" s="24">
        <v>75</v>
      </c>
      <c r="Q494" s="25">
        <v>0.57938322724182689</v>
      </c>
      <c r="R494" s="33" t="str">
        <f t="shared" si="39"/>
        <v>Endemis Rendah</v>
      </c>
      <c r="S494" s="34">
        <v>287</v>
      </c>
      <c r="T494" s="33" t="str">
        <f t="shared" si="40"/>
        <v>Endemis Sedang</v>
      </c>
      <c r="U494" s="31">
        <v>131731</v>
      </c>
      <c r="V494" s="32">
        <f t="shared" si="36"/>
        <v>2.178682314717113</v>
      </c>
    </row>
    <row r="495" spans="1:22" x14ac:dyDescent="0.35">
      <c r="A495" s="22">
        <v>494</v>
      </c>
      <c r="B495" s="22" t="s">
        <v>550</v>
      </c>
      <c r="C495" s="23" t="s">
        <v>561</v>
      </c>
      <c r="D495" s="24">
        <v>37025</v>
      </c>
      <c r="E495" s="25">
        <v>175.96346233360106</v>
      </c>
      <c r="F495" s="23" t="s">
        <v>554</v>
      </c>
      <c r="G495" s="26">
        <v>64640</v>
      </c>
      <c r="H495" s="25">
        <v>299.96333987646926</v>
      </c>
      <c r="I495" s="23" t="s">
        <v>554</v>
      </c>
      <c r="J495" s="27">
        <v>82142</v>
      </c>
      <c r="K495" s="28">
        <v>373.90128772947213</v>
      </c>
      <c r="L495" s="23" t="s">
        <v>555</v>
      </c>
      <c r="M495" s="26">
        <v>77775</v>
      </c>
      <c r="N495" s="25">
        <v>347.82317032266718</v>
      </c>
      <c r="O495" s="23" t="s">
        <v>555</v>
      </c>
      <c r="P495" s="24">
        <v>119167</v>
      </c>
      <c r="Q495" s="25">
        <v>543.74429640445328</v>
      </c>
      <c r="R495" s="33" t="str">
        <f t="shared" si="39"/>
        <v>Endemis Tinggi III</v>
      </c>
      <c r="S495" s="34">
        <v>115122</v>
      </c>
      <c r="T495" s="33" t="str">
        <f t="shared" si="40"/>
        <v>Endemis Tinggi III</v>
      </c>
      <c r="U495" s="31">
        <v>221808</v>
      </c>
      <c r="V495" s="32">
        <f t="shared" si="36"/>
        <v>519.01644665656784</v>
      </c>
    </row>
    <row r="496" spans="1:22" x14ac:dyDescent="0.35">
      <c r="A496" s="22">
        <v>495</v>
      </c>
      <c r="B496" s="22" t="s">
        <v>550</v>
      </c>
      <c r="C496" s="23" t="s">
        <v>562</v>
      </c>
      <c r="D496" s="24">
        <v>10442</v>
      </c>
      <c r="E496" s="25">
        <v>157.71269766950113</v>
      </c>
      <c r="F496" s="23" t="s">
        <v>554</v>
      </c>
      <c r="G496" s="26">
        <v>8730</v>
      </c>
      <c r="H496" s="25">
        <v>128.91888299836083</v>
      </c>
      <c r="I496" s="23" t="s">
        <v>554</v>
      </c>
      <c r="J496" s="27">
        <v>7409</v>
      </c>
      <c r="K496" s="28">
        <v>107.04945745618471</v>
      </c>
      <c r="L496" s="23" t="s">
        <v>555</v>
      </c>
      <c r="M496" s="26">
        <v>8280</v>
      </c>
      <c r="N496" s="25">
        <v>114.80546851168853</v>
      </c>
      <c r="O496" s="23" t="s">
        <v>555</v>
      </c>
      <c r="P496" s="24">
        <v>5107</v>
      </c>
      <c r="Q496" s="25">
        <v>72.934220673502608</v>
      </c>
      <c r="R496" s="33" t="str">
        <f t="shared" si="39"/>
        <v>Endemis Tinggi II</v>
      </c>
      <c r="S496" s="34">
        <v>14274</v>
      </c>
      <c r="T496" s="33" t="str">
        <f t="shared" si="40"/>
        <v>Endemis Tinggi III</v>
      </c>
      <c r="U496" s="31">
        <v>71134</v>
      </c>
      <c r="V496" s="32">
        <f t="shared" si="36"/>
        <v>200.66353642421345</v>
      </c>
    </row>
    <row r="497" spans="1:22" x14ac:dyDescent="0.35">
      <c r="A497" s="22">
        <v>496</v>
      </c>
      <c r="B497" s="22" t="s">
        <v>550</v>
      </c>
      <c r="C497" s="23" t="s">
        <v>563</v>
      </c>
      <c r="D497" s="24">
        <v>4980</v>
      </c>
      <c r="E497" s="25">
        <v>52.603225908673195</v>
      </c>
      <c r="F497" s="23" t="s">
        <v>538</v>
      </c>
      <c r="G497" s="26">
        <v>1707</v>
      </c>
      <c r="H497" s="25">
        <v>17.138726292432654</v>
      </c>
      <c r="I497" s="23" t="s">
        <v>170</v>
      </c>
      <c r="J497" s="27">
        <v>2173</v>
      </c>
      <c r="K497" s="28">
        <v>21.037447236959299</v>
      </c>
      <c r="L497" s="23" t="s">
        <v>342</v>
      </c>
      <c r="M497" s="26">
        <v>6656</v>
      </c>
      <c r="N497" s="25">
        <v>61.112437335879683</v>
      </c>
      <c r="O497" s="23" t="s">
        <v>547</v>
      </c>
      <c r="P497" s="24">
        <v>3455</v>
      </c>
      <c r="Q497" s="25">
        <v>34.003897407633403</v>
      </c>
      <c r="R497" s="33" t="str">
        <f t="shared" si="39"/>
        <v>Endemis Tinggi I</v>
      </c>
      <c r="S497" s="34">
        <v>9276</v>
      </c>
      <c r="T497" s="33" t="str">
        <f t="shared" si="40"/>
        <v>Endemis Tinggi II</v>
      </c>
      <c r="U497" s="31">
        <v>103137</v>
      </c>
      <c r="V497" s="32">
        <f t="shared" si="36"/>
        <v>89.938625323598714</v>
      </c>
    </row>
    <row r="498" spans="1:22" x14ac:dyDescent="0.35">
      <c r="A498" s="22">
        <v>497</v>
      </c>
      <c r="B498" s="22" t="s">
        <v>550</v>
      </c>
      <c r="C498" s="23" t="s">
        <v>564</v>
      </c>
      <c r="D498" s="24">
        <v>10115</v>
      </c>
      <c r="E498" s="25">
        <v>108.86996954008761</v>
      </c>
      <c r="F498" s="23" t="s">
        <v>554</v>
      </c>
      <c r="G498" s="26">
        <v>1118</v>
      </c>
      <c r="H498" s="25">
        <v>11.693826747275276</v>
      </c>
      <c r="I498" s="23" t="s">
        <v>170</v>
      </c>
      <c r="J498" s="27">
        <v>9239</v>
      </c>
      <c r="K498" s="28">
        <v>94.768694225048719</v>
      </c>
      <c r="L498" s="23" t="s">
        <v>547</v>
      </c>
      <c r="M498" s="26">
        <v>9906</v>
      </c>
      <c r="N498" s="25">
        <v>100.17697325175709</v>
      </c>
      <c r="O498" s="23" t="s">
        <v>555</v>
      </c>
      <c r="P498" s="24">
        <v>10021</v>
      </c>
      <c r="Q498" s="25">
        <v>98.871282830475366</v>
      </c>
      <c r="R498" s="33" t="str">
        <f t="shared" si="39"/>
        <v>Endemis Tinggi II</v>
      </c>
      <c r="S498" s="34">
        <v>18165</v>
      </c>
      <c r="T498" s="33" t="str">
        <f t="shared" si="40"/>
        <v>Endemis Tinggi III</v>
      </c>
      <c r="U498" s="31">
        <v>103453</v>
      </c>
      <c r="V498" s="32">
        <f t="shared" si="36"/>
        <v>175.58698152784356</v>
      </c>
    </row>
    <row r="499" spans="1:22" x14ac:dyDescent="0.35">
      <c r="A499" s="22">
        <v>498</v>
      </c>
      <c r="B499" s="22" t="s">
        <v>550</v>
      </c>
      <c r="C499" s="23" t="s">
        <v>565</v>
      </c>
      <c r="D499" s="24">
        <v>12183</v>
      </c>
      <c r="E499" s="25">
        <v>65.142417161709119</v>
      </c>
      <c r="F499" s="23" t="s">
        <v>538</v>
      </c>
      <c r="G499" s="26">
        <v>5979</v>
      </c>
      <c r="H499" s="25">
        <v>31.619529118101244</v>
      </c>
      <c r="I499" s="23" t="s">
        <v>170</v>
      </c>
      <c r="J499" s="27">
        <v>1283</v>
      </c>
      <c r="K499" s="28">
        <v>6.7212539355744498</v>
      </c>
      <c r="L499" s="23" t="s">
        <v>342</v>
      </c>
      <c r="M499" s="26">
        <v>7206</v>
      </c>
      <c r="N499" s="25">
        <v>37.409085953682499</v>
      </c>
      <c r="O499" s="23" t="s">
        <v>342</v>
      </c>
      <c r="P499" s="24">
        <v>13563</v>
      </c>
      <c r="Q499" s="25">
        <v>69.154523112692871</v>
      </c>
      <c r="R499" s="33" t="str">
        <f t="shared" si="39"/>
        <v>Endemis Tinggi II</v>
      </c>
      <c r="S499" s="34">
        <v>20703</v>
      </c>
      <c r="T499" s="33" t="str">
        <f t="shared" si="40"/>
        <v>Endemis Tinggi III</v>
      </c>
      <c r="U499" s="31">
        <v>198316</v>
      </c>
      <c r="V499" s="32">
        <f t="shared" si="36"/>
        <v>104.39399745860142</v>
      </c>
    </row>
    <row r="500" spans="1:22" x14ac:dyDescent="0.35">
      <c r="A500" s="22">
        <v>499</v>
      </c>
      <c r="B500" s="22" t="s">
        <v>550</v>
      </c>
      <c r="C500" s="23" t="s">
        <v>566</v>
      </c>
      <c r="D500" s="24">
        <v>2019</v>
      </c>
      <c r="E500" s="25">
        <v>27.479482258788941</v>
      </c>
      <c r="F500" s="23" t="s">
        <v>170</v>
      </c>
      <c r="G500" s="26">
        <v>187</v>
      </c>
      <c r="H500" s="25">
        <v>2.5135759987096082</v>
      </c>
      <c r="I500" s="23" t="s">
        <v>43</v>
      </c>
      <c r="J500" s="27">
        <v>640</v>
      </c>
      <c r="K500" s="28">
        <v>8.4446086451681008</v>
      </c>
      <c r="L500" s="23" t="s">
        <v>342</v>
      </c>
      <c r="M500" s="26">
        <v>14</v>
      </c>
      <c r="N500" s="25">
        <v>0.18280103413156451</v>
      </c>
      <c r="O500" s="23" t="s">
        <v>34</v>
      </c>
      <c r="P500" s="24">
        <v>1241</v>
      </c>
      <c r="Q500" s="25">
        <v>16.126726703312414</v>
      </c>
      <c r="R500" s="33" t="str">
        <f t="shared" si="39"/>
        <v>Endemis Tinggi I</v>
      </c>
      <c r="S500" s="34">
        <v>714</v>
      </c>
      <c r="T500" s="33" t="str">
        <f t="shared" si="40"/>
        <v>Endemis Tinggi I</v>
      </c>
      <c r="U500" s="31">
        <v>77718</v>
      </c>
      <c r="V500" s="32">
        <f t="shared" si="36"/>
        <v>9.1870609125299172</v>
      </c>
    </row>
    <row r="501" spans="1:22" x14ac:dyDescent="0.35">
      <c r="A501" s="22">
        <v>500</v>
      </c>
      <c r="B501" s="22" t="s">
        <v>550</v>
      </c>
      <c r="C501" s="23" t="s">
        <v>567</v>
      </c>
      <c r="D501" s="24">
        <v>45</v>
      </c>
      <c r="E501" s="25">
        <v>0.32948687910028118</v>
      </c>
      <c r="F501" s="23" t="s">
        <v>31</v>
      </c>
      <c r="G501" s="26">
        <v>0</v>
      </c>
      <c r="H501" s="25">
        <v>0</v>
      </c>
      <c r="I501" s="23" t="s">
        <v>32</v>
      </c>
      <c r="J501" s="27">
        <v>0</v>
      </c>
      <c r="K501" s="28">
        <v>0</v>
      </c>
      <c r="L501" s="23" t="s">
        <v>34</v>
      </c>
      <c r="M501" s="26">
        <v>5</v>
      </c>
      <c r="N501" s="25">
        <v>3.5609238460826274E-2</v>
      </c>
      <c r="O501" s="23" t="s">
        <v>34</v>
      </c>
      <c r="P501" s="24">
        <v>0</v>
      </c>
      <c r="Q501" s="25">
        <v>0</v>
      </c>
      <c r="R501" s="33" t="str">
        <f t="shared" si="39"/>
        <v>Endemis Rendah</v>
      </c>
      <c r="S501" s="34">
        <v>234</v>
      </c>
      <c r="T501" s="33" t="str">
        <f t="shared" si="40"/>
        <v>Endemis Sedang</v>
      </c>
      <c r="U501" s="31">
        <v>151227</v>
      </c>
      <c r="V501" s="32">
        <f t="shared" si="36"/>
        <v>1.5473427364161161</v>
      </c>
    </row>
    <row r="502" spans="1:22" x14ac:dyDescent="0.35">
      <c r="A502" s="22">
        <v>501</v>
      </c>
      <c r="B502" s="22" t="s">
        <v>550</v>
      </c>
      <c r="C502" s="23" t="s">
        <v>568</v>
      </c>
      <c r="D502" s="24">
        <v>16250</v>
      </c>
      <c r="E502" s="25">
        <v>425.28133996336038</v>
      </c>
      <c r="F502" s="23" t="s">
        <v>554</v>
      </c>
      <c r="G502" s="26">
        <v>12719</v>
      </c>
      <c r="H502" s="25">
        <v>322.76810637973915</v>
      </c>
      <c r="I502" s="23" t="s">
        <v>554</v>
      </c>
      <c r="J502" s="27">
        <v>14627</v>
      </c>
      <c r="K502" s="28">
        <v>361.0267802048624</v>
      </c>
      <c r="L502" s="23" t="s">
        <v>555</v>
      </c>
      <c r="M502" s="26">
        <v>15291</v>
      </c>
      <c r="N502" s="25">
        <v>370.43048523462289</v>
      </c>
      <c r="O502" s="23" t="s">
        <v>555</v>
      </c>
      <c r="P502" s="24">
        <v>10851</v>
      </c>
      <c r="Q502" s="25">
        <v>269.23554077860206</v>
      </c>
      <c r="R502" s="33" t="str">
        <f t="shared" si="39"/>
        <v>Endemis Tinggi III</v>
      </c>
      <c r="S502" s="34">
        <v>15023</v>
      </c>
      <c r="T502" s="33" t="str">
        <f t="shared" si="40"/>
        <v>Endemis Tinggi III</v>
      </c>
      <c r="U502" s="31">
        <v>40845</v>
      </c>
      <c r="V502" s="32">
        <f t="shared" si="36"/>
        <v>367.80511690537401</v>
      </c>
    </row>
    <row r="503" spans="1:22" x14ac:dyDescent="0.35">
      <c r="A503" s="22">
        <v>502</v>
      </c>
      <c r="B503" s="22" t="s">
        <v>550</v>
      </c>
      <c r="C503" s="23" t="s">
        <v>569</v>
      </c>
      <c r="D503" s="24">
        <v>20571</v>
      </c>
      <c r="E503" s="25">
        <v>373.89581591479151</v>
      </c>
      <c r="F503" s="23" t="s">
        <v>554</v>
      </c>
      <c r="G503" s="26">
        <v>21168</v>
      </c>
      <c r="H503" s="25">
        <v>379.36163730532809</v>
      </c>
      <c r="I503" s="23" t="s">
        <v>554</v>
      </c>
      <c r="J503" s="27">
        <v>21870</v>
      </c>
      <c r="K503" s="28">
        <v>383.01225919439582</v>
      </c>
      <c r="L503" s="23" t="s">
        <v>555</v>
      </c>
      <c r="M503" s="26">
        <v>20867</v>
      </c>
      <c r="N503" s="25">
        <v>360.37856415038942</v>
      </c>
      <c r="O503" s="23" t="s">
        <v>555</v>
      </c>
      <c r="P503" s="24">
        <v>23390</v>
      </c>
      <c r="Q503" s="25">
        <v>401.37280137280135</v>
      </c>
      <c r="R503" s="33" t="str">
        <f t="shared" si="39"/>
        <v>Endemis Tinggi III</v>
      </c>
      <c r="S503" s="34">
        <v>24140</v>
      </c>
      <c r="T503" s="33" t="str">
        <f t="shared" si="40"/>
        <v>Endemis Tinggi III</v>
      </c>
      <c r="U503" s="31">
        <v>58962</v>
      </c>
      <c r="V503" s="32">
        <f t="shared" si="36"/>
        <v>409.41623418472915</v>
      </c>
    </row>
    <row r="504" spans="1:22" x14ac:dyDescent="0.35">
      <c r="A504" s="22">
        <v>503</v>
      </c>
      <c r="B504" s="22" t="s">
        <v>550</v>
      </c>
      <c r="C504" s="23" t="s">
        <v>570</v>
      </c>
      <c r="D504" s="24">
        <v>1954</v>
      </c>
      <c r="E504" s="25">
        <v>66.282225237449111</v>
      </c>
      <c r="F504" s="23" t="s">
        <v>538</v>
      </c>
      <c r="G504" s="26">
        <v>1386</v>
      </c>
      <c r="H504" s="25">
        <v>45.276362210897688</v>
      </c>
      <c r="I504" s="23" t="s">
        <v>170</v>
      </c>
      <c r="J504" s="27">
        <v>3381</v>
      </c>
      <c r="K504" s="28">
        <v>107.28565082185695</v>
      </c>
      <c r="L504" s="23" t="s">
        <v>555</v>
      </c>
      <c r="M504" s="26">
        <v>1676</v>
      </c>
      <c r="N504" s="25">
        <v>52.211838006230529</v>
      </c>
      <c r="O504" s="23" t="s">
        <v>547</v>
      </c>
      <c r="P504" s="24">
        <v>3335</v>
      </c>
      <c r="Q504" s="25">
        <v>102.1908993411981</v>
      </c>
      <c r="R504" s="33" t="str">
        <f t="shared" si="39"/>
        <v>Endemis Tinggi III</v>
      </c>
      <c r="S504" s="34">
        <v>4952</v>
      </c>
      <c r="T504" s="33" t="str">
        <f t="shared" si="40"/>
        <v>Endemis Tinggi III</v>
      </c>
      <c r="U504" s="31">
        <v>33314</v>
      </c>
      <c r="V504" s="32">
        <f t="shared" si="36"/>
        <v>148.64621480458666</v>
      </c>
    </row>
    <row r="505" spans="1:22" x14ac:dyDescent="0.35">
      <c r="A505" s="22">
        <v>504</v>
      </c>
      <c r="B505" s="22" t="s">
        <v>550</v>
      </c>
      <c r="C505" s="23" t="s">
        <v>571</v>
      </c>
      <c r="D505" s="24">
        <v>206</v>
      </c>
      <c r="E505" s="25">
        <v>10.783082077051926</v>
      </c>
      <c r="F505" s="23" t="s">
        <v>170</v>
      </c>
      <c r="G505" s="26">
        <v>16</v>
      </c>
      <c r="H505" s="25">
        <v>0.79928064741732441</v>
      </c>
      <c r="I505" s="23" t="s">
        <v>32</v>
      </c>
      <c r="J505" s="27">
        <v>67</v>
      </c>
      <c r="K505" s="28">
        <v>3.2351521004345729</v>
      </c>
      <c r="L505" s="23" t="s">
        <v>44</v>
      </c>
      <c r="M505" s="26">
        <v>32</v>
      </c>
      <c r="N505" s="25">
        <v>1.5102888427411743</v>
      </c>
      <c r="O505" s="23" t="s">
        <v>44</v>
      </c>
      <c r="P505" s="24">
        <v>43</v>
      </c>
      <c r="Q505" s="25">
        <v>2.0710914170118482</v>
      </c>
      <c r="R505" s="33" t="str">
        <f t="shared" si="39"/>
        <v>Endemis Sedang</v>
      </c>
      <c r="S505" s="34">
        <v>148</v>
      </c>
      <c r="T505" s="33" t="str">
        <f>IF(V505&lt;1,"Endemis Rendah",IF(V505&lt;5,"Endemis Sedang",IF(V505&lt;50,"Endemis Tinggi I",IF(V505&lt;100,"Endemis Tinggi II","Endemis Tinggi III"))))</f>
        <v>Endemis Tinggi I</v>
      </c>
      <c r="U505" s="31">
        <v>21170</v>
      </c>
      <c r="V505" s="32">
        <f t="shared" si="36"/>
        <v>6.9910250354274917</v>
      </c>
    </row>
    <row r="506" spans="1:22" x14ac:dyDescent="0.35">
      <c r="A506" s="22">
        <v>505</v>
      </c>
      <c r="B506" s="22" t="s">
        <v>550</v>
      </c>
      <c r="C506" s="23" t="s">
        <v>572</v>
      </c>
      <c r="D506" s="24">
        <v>6844</v>
      </c>
      <c r="E506" s="25">
        <v>306.72702012279836</v>
      </c>
      <c r="F506" s="23" t="s">
        <v>554</v>
      </c>
      <c r="G506" s="26">
        <v>502</v>
      </c>
      <c r="H506" s="25">
        <v>21.538593555584161</v>
      </c>
      <c r="I506" s="23" t="s">
        <v>170</v>
      </c>
      <c r="J506" s="27">
        <v>7700</v>
      </c>
      <c r="K506" s="28">
        <v>319.68778543552276</v>
      </c>
      <c r="L506" s="23" t="s">
        <v>555</v>
      </c>
      <c r="M506" s="26">
        <v>7165</v>
      </c>
      <c r="N506" s="25">
        <v>289.22617365680378</v>
      </c>
      <c r="O506" s="23" t="s">
        <v>555</v>
      </c>
      <c r="P506" s="24">
        <v>10094</v>
      </c>
      <c r="Q506" s="25">
        <v>410.65907241659886</v>
      </c>
      <c r="R506" s="33" t="str">
        <f t="shared" si="39"/>
        <v>Endemis Tinggi III</v>
      </c>
      <c r="S506" s="34">
        <v>14219</v>
      </c>
      <c r="T506" s="33" t="str">
        <f t="shared" si="40"/>
        <v>Endemis Tinggi III</v>
      </c>
      <c r="U506" s="31">
        <v>25115</v>
      </c>
      <c r="V506" s="32">
        <f t="shared" si="36"/>
        <v>566.15568385427036</v>
      </c>
    </row>
    <row r="507" spans="1:22" x14ac:dyDescent="0.35">
      <c r="A507" s="22">
        <v>506</v>
      </c>
      <c r="B507" s="22" t="s">
        <v>550</v>
      </c>
      <c r="C507" s="23" t="s">
        <v>573</v>
      </c>
      <c r="D507" s="24">
        <v>231</v>
      </c>
      <c r="E507" s="25">
        <v>3.7979678405839992</v>
      </c>
      <c r="F507" s="23" t="s">
        <v>43</v>
      </c>
      <c r="G507" s="26">
        <v>3720</v>
      </c>
      <c r="H507" s="25">
        <v>60.442595782016703</v>
      </c>
      <c r="I507" s="23" t="s">
        <v>538</v>
      </c>
      <c r="J507" s="27">
        <v>34</v>
      </c>
      <c r="K507" s="28">
        <v>0.34484507327957808</v>
      </c>
      <c r="L507" s="23" t="s">
        <v>34</v>
      </c>
      <c r="M507" s="26">
        <v>541</v>
      </c>
      <c r="N507" s="25">
        <v>5.4199184507648992</v>
      </c>
      <c r="O507" s="23" t="s">
        <v>342</v>
      </c>
      <c r="P507" s="24">
        <v>0</v>
      </c>
      <c r="Q507" s="25">
        <v>0</v>
      </c>
      <c r="R507" s="33" t="str">
        <f t="shared" si="39"/>
        <v>Endemis Rendah</v>
      </c>
      <c r="S507" s="34">
        <v>0</v>
      </c>
      <c r="T507" s="33" t="str">
        <f t="shared" si="40"/>
        <v>Endemis Rendah</v>
      </c>
      <c r="U507" s="31">
        <v>114424</v>
      </c>
      <c r="V507" s="32">
        <f t="shared" si="36"/>
        <v>0</v>
      </c>
    </row>
    <row r="508" spans="1:22" x14ac:dyDescent="0.35">
      <c r="A508" s="22">
        <v>507</v>
      </c>
      <c r="B508" s="22" t="s">
        <v>550</v>
      </c>
      <c r="C508" s="23" t="s">
        <v>574</v>
      </c>
      <c r="D508" s="24">
        <v>41</v>
      </c>
      <c r="E508" s="25">
        <v>0.23204876419883749</v>
      </c>
      <c r="F508" s="23" t="s">
        <v>31</v>
      </c>
      <c r="G508" s="26">
        <v>28</v>
      </c>
      <c r="H508" s="25">
        <v>0.15758489886426313</v>
      </c>
      <c r="I508" s="23" t="s">
        <v>32</v>
      </c>
      <c r="J508" s="27">
        <v>151</v>
      </c>
      <c r="K508" s="28">
        <v>0.84359898321182147</v>
      </c>
      <c r="L508" s="23" t="s">
        <v>34</v>
      </c>
      <c r="M508" s="26">
        <v>75</v>
      </c>
      <c r="N508" s="25">
        <v>0.41596184243365408</v>
      </c>
      <c r="O508" s="23" t="s">
        <v>34</v>
      </c>
      <c r="P508" s="24">
        <v>92</v>
      </c>
      <c r="Q508" s="25">
        <v>0.46176857363702983</v>
      </c>
      <c r="R508" s="33" t="str">
        <f t="shared" si="39"/>
        <v>Endemis Rendah</v>
      </c>
      <c r="S508" s="34">
        <v>131</v>
      </c>
      <c r="T508" s="33" t="str">
        <f t="shared" si="40"/>
        <v>Endemis Rendah</v>
      </c>
      <c r="U508" s="31">
        <v>203607</v>
      </c>
      <c r="V508" s="32">
        <f t="shared" si="36"/>
        <v>0.64339634688394798</v>
      </c>
    </row>
    <row r="509" spans="1:22" x14ac:dyDescent="0.35">
      <c r="A509" s="22">
        <v>508</v>
      </c>
      <c r="B509" s="22" t="s">
        <v>550</v>
      </c>
      <c r="C509" s="23" t="s">
        <v>575</v>
      </c>
      <c r="D509" s="24">
        <v>134</v>
      </c>
      <c r="E509" s="25">
        <v>2.8218249205045591</v>
      </c>
      <c r="F509" s="23" t="s">
        <v>43</v>
      </c>
      <c r="G509" s="26">
        <v>97</v>
      </c>
      <c r="H509" s="25">
        <v>2.0170513620295281</v>
      </c>
      <c r="I509" s="23" t="s">
        <v>43</v>
      </c>
      <c r="J509" s="27">
        <v>126</v>
      </c>
      <c r="K509" s="28">
        <v>2.6140536503392044</v>
      </c>
      <c r="L509" s="23" t="s">
        <v>44</v>
      </c>
      <c r="M509" s="26">
        <v>15</v>
      </c>
      <c r="N509" s="25">
        <v>0.30730777898424538</v>
      </c>
      <c r="O509" s="23" t="s">
        <v>34</v>
      </c>
      <c r="P509" s="24">
        <v>11</v>
      </c>
      <c r="Q509" s="25">
        <v>0.20447616923191317</v>
      </c>
      <c r="R509" s="33" t="str">
        <f t="shared" si="39"/>
        <v>Endemis Rendah</v>
      </c>
      <c r="S509" s="34">
        <v>435</v>
      </c>
      <c r="T509" s="33" t="str">
        <f t="shared" si="40"/>
        <v>Endemis Tinggi I</v>
      </c>
      <c r="U509" s="31">
        <v>55048</v>
      </c>
      <c r="V509" s="32">
        <f t="shared" si="36"/>
        <v>7.9021944484813247</v>
      </c>
    </row>
    <row r="510" spans="1:22" x14ac:dyDescent="0.35">
      <c r="A510" s="22">
        <v>509</v>
      </c>
      <c r="B510" s="22" t="s">
        <v>550</v>
      </c>
      <c r="C510" s="23" t="s">
        <v>576</v>
      </c>
      <c r="D510" s="24">
        <v>924</v>
      </c>
      <c r="E510" s="25">
        <v>9.5245948954768487</v>
      </c>
      <c r="F510" s="23" t="s">
        <v>170</v>
      </c>
      <c r="G510" s="26">
        <v>1070</v>
      </c>
      <c r="H510" s="25">
        <v>10.972445829957854</v>
      </c>
      <c r="I510" s="23" t="s">
        <v>170</v>
      </c>
      <c r="J510" s="27">
        <v>307</v>
      </c>
      <c r="K510" s="28">
        <v>4.9037616803769666</v>
      </c>
      <c r="L510" s="23" t="s">
        <v>44</v>
      </c>
      <c r="M510" s="26">
        <v>99</v>
      </c>
      <c r="N510" s="25">
        <v>1.5519917227108122</v>
      </c>
      <c r="O510" s="23" t="s">
        <v>44</v>
      </c>
      <c r="P510" s="24">
        <v>97</v>
      </c>
      <c r="Q510" s="25">
        <v>1.4373138530383629</v>
      </c>
      <c r="R510" s="33" t="str">
        <f t="shared" si="39"/>
        <v>Endemis Sedang</v>
      </c>
      <c r="S510" s="34">
        <v>128</v>
      </c>
      <c r="T510" s="33" t="str">
        <f t="shared" si="40"/>
        <v>Endemis Sedang</v>
      </c>
      <c r="U510" s="31">
        <v>68913</v>
      </c>
      <c r="V510" s="32">
        <f t="shared" si="36"/>
        <v>1.8574144210816537</v>
      </c>
    </row>
    <row r="511" spans="1:22" x14ac:dyDescent="0.35">
      <c r="A511" s="22">
        <v>510</v>
      </c>
      <c r="B511" s="22" t="s">
        <v>550</v>
      </c>
      <c r="C511" s="23" t="s">
        <v>577</v>
      </c>
      <c r="D511" s="24">
        <v>64</v>
      </c>
      <c r="E511" s="25">
        <v>0.59357088534807367</v>
      </c>
      <c r="F511" s="23" t="s">
        <v>31</v>
      </c>
      <c r="G511" s="26">
        <v>0</v>
      </c>
      <c r="H511" s="25">
        <v>0</v>
      </c>
      <c r="I511" s="23" t="s">
        <v>32</v>
      </c>
      <c r="J511" s="27">
        <v>540</v>
      </c>
      <c r="K511" s="28">
        <v>4.7701494646832261</v>
      </c>
      <c r="L511" s="23" t="s">
        <v>44</v>
      </c>
      <c r="M511" s="26">
        <v>992</v>
      </c>
      <c r="N511" s="25">
        <v>8.6019267622243607</v>
      </c>
      <c r="O511" s="23" t="s">
        <v>342</v>
      </c>
      <c r="P511" s="24">
        <v>924</v>
      </c>
      <c r="Q511" s="25">
        <v>8.1892387730322334</v>
      </c>
      <c r="R511" s="33" t="str">
        <f t="shared" si="39"/>
        <v>Endemis Tinggi I</v>
      </c>
      <c r="S511" s="34">
        <v>227</v>
      </c>
      <c r="T511" s="33" t="str">
        <f t="shared" si="40"/>
        <v>Endemis Sedang</v>
      </c>
      <c r="U511" s="31">
        <v>114247</v>
      </c>
      <c r="V511" s="32">
        <f t="shared" si="36"/>
        <v>1.9869230701900267</v>
      </c>
    </row>
    <row r="512" spans="1:22" x14ac:dyDescent="0.35">
      <c r="A512" s="22">
        <v>511</v>
      </c>
      <c r="B512" s="22" t="s">
        <v>550</v>
      </c>
      <c r="C512" s="23" t="s">
        <v>578</v>
      </c>
      <c r="D512" s="24">
        <v>325</v>
      </c>
      <c r="E512" s="25">
        <v>3.4211606682316282</v>
      </c>
      <c r="F512" s="23" t="s">
        <v>43</v>
      </c>
      <c r="G512" s="26">
        <v>47</v>
      </c>
      <c r="H512" s="25">
        <v>0.48659281499119988</v>
      </c>
      <c r="I512" s="23" t="s">
        <v>32</v>
      </c>
      <c r="J512" s="27">
        <v>0</v>
      </c>
      <c r="K512" s="28">
        <v>0</v>
      </c>
      <c r="L512" s="23" t="s">
        <v>34</v>
      </c>
      <c r="M512" s="26">
        <v>46</v>
      </c>
      <c r="N512" s="25">
        <v>0.46335002064929443</v>
      </c>
      <c r="O512" s="23" t="s">
        <v>34</v>
      </c>
      <c r="P512" s="24">
        <v>0</v>
      </c>
      <c r="Q512" s="25">
        <v>0</v>
      </c>
      <c r="R512" s="33" t="str">
        <f t="shared" si="39"/>
        <v>Endemis Rendah</v>
      </c>
      <c r="S512" s="34">
        <v>0</v>
      </c>
      <c r="T512" s="33" t="str">
        <f t="shared" si="40"/>
        <v>Endemis Rendah</v>
      </c>
      <c r="U512" s="31">
        <v>99702</v>
      </c>
      <c r="V512" s="32">
        <f t="shared" si="36"/>
        <v>0</v>
      </c>
    </row>
    <row r="513" spans="1:22" x14ac:dyDescent="0.35">
      <c r="A513" s="22">
        <v>512</v>
      </c>
      <c r="B513" s="22" t="s">
        <v>550</v>
      </c>
      <c r="C513" s="23" t="s">
        <v>579</v>
      </c>
      <c r="D513" s="24">
        <v>485</v>
      </c>
      <c r="E513" s="25">
        <v>10.037667121983526</v>
      </c>
      <c r="F513" s="23" t="s">
        <v>170</v>
      </c>
      <c r="G513" s="26">
        <v>268</v>
      </c>
      <c r="H513" s="25">
        <v>5.4904531672539543</v>
      </c>
      <c r="I513" s="23" t="s">
        <v>170</v>
      </c>
      <c r="J513" s="27">
        <v>122</v>
      </c>
      <c r="K513" s="28">
        <v>2.4749964498001749</v>
      </c>
      <c r="L513" s="23" t="s">
        <v>44</v>
      </c>
      <c r="M513" s="26">
        <v>20</v>
      </c>
      <c r="N513" s="25">
        <v>0.39526472855194766</v>
      </c>
      <c r="O513" s="23" t="s">
        <v>34</v>
      </c>
      <c r="P513" s="24">
        <v>85</v>
      </c>
      <c r="Q513" s="25">
        <v>1.6547588918955751</v>
      </c>
      <c r="R513" s="33" t="str">
        <f t="shared" si="39"/>
        <v>Endemis Sedang</v>
      </c>
      <c r="S513" s="34">
        <v>68</v>
      </c>
      <c r="T513" s="33" t="str">
        <f t="shared" si="40"/>
        <v>Endemis Sedang</v>
      </c>
      <c r="U513" s="31">
        <v>52232</v>
      </c>
      <c r="V513" s="32">
        <f t="shared" si="36"/>
        <v>1.3018839025884514</v>
      </c>
    </row>
    <row r="514" spans="1:22" x14ac:dyDescent="0.35">
      <c r="A514" s="22">
        <v>513</v>
      </c>
      <c r="B514" s="22" t="s">
        <v>550</v>
      </c>
      <c r="C514" s="23" t="s">
        <v>580</v>
      </c>
      <c r="D514" s="24">
        <v>6717</v>
      </c>
      <c r="E514" s="25">
        <v>93.025510345400662</v>
      </c>
      <c r="F514" s="23" t="s">
        <v>538</v>
      </c>
      <c r="G514" s="26">
        <v>8</v>
      </c>
      <c r="H514" s="25">
        <v>0.11036613966834975</v>
      </c>
      <c r="I514" s="23" t="s">
        <v>32</v>
      </c>
      <c r="J514" s="27">
        <v>87</v>
      </c>
      <c r="K514" s="28">
        <v>1.1885408270604789</v>
      </c>
      <c r="L514" s="23" t="s">
        <v>44</v>
      </c>
      <c r="M514" s="26">
        <v>22</v>
      </c>
      <c r="N514" s="25">
        <v>0.29518710837392159</v>
      </c>
      <c r="O514" s="23" t="s">
        <v>34</v>
      </c>
      <c r="P514" s="24">
        <v>23</v>
      </c>
      <c r="Q514" s="25">
        <v>0.30174223341729639</v>
      </c>
      <c r="R514" s="33" t="str">
        <f t="shared" si="39"/>
        <v>Endemis Rendah</v>
      </c>
      <c r="S514" s="34">
        <v>22</v>
      </c>
      <c r="T514" s="33" t="str">
        <f t="shared" si="40"/>
        <v>Endemis Rendah</v>
      </c>
      <c r="U514" s="31">
        <v>77276</v>
      </c>
      <c r="V514" s="32">
        <f t="shared" si="36"/>
        <v>0.28469382473212895</v>
      </c>
    </row>
    <row r="515" spans="1:22" x14ac:dyDescent="0.35">
      <c r="A515" s="22">
        <v>514</v>
      </c>
      <c r="B515" s="22" t="s">
        <v>550</v>
      </c>
      <c r="C515" s="23" t="s">
        <v>581</v>
      </c>
      <c r="D515" s="24">
        <v>17562</v>
      </c>
      <c r="E515" s="25">
        <v>59.797745922571423</v>
      </c>
      <c r="F515" s="23" t="s">
        <v>538</v>
      </c>
      <c r="G515" s="26">
        <v>19629</v>
      </c>
      <c r="H515" s="25">
        <v>65.91889849718747</v>
      </c>
      <c r="I515" s="23" t="s">
        <v>538</v>
      </c>
      <c r="J515" s="27">
        <v>28648</v>
      </c>
      <c r="K515" s="28">
        <v>95.432256689052338</v>
      </c>
      <c r="L515" s="23" t="s">
        <v>547</v>
      </c>
      <c r="M515" s="26">
        <v>28075</v>
      </c>
      <c r="N515" s="25">
        <v>92.424940742691604</v>
      </c>
      <c r="O515" s="23" t="s">
        <v>547</v>
      </c>
      <c r="P515" s="24">
        <v>30235</v>
      </c>
      <c r="Q515" s="25">
        <v>98.705258621815375</v>
      </c>
      <c r="R515" s="33" t="str">
        <f t="shared" si="39"/>
        <v>Endemis Tinggi II</v>
      </c>
      <c r="S515" s="34">
        <v>35682</v>
      </c>
      <c r="T515" s="33" t="str">
        <f t="shared" si="40"/>
        <v>Endemis Tinggi III</v>
      </c>
      <c r="U515" s="31">
        <v>309759</v>
      </c>
      <c r="V515" s="32">
        <f t="shared" ref="V515:V516" si="41">(S515/U515)*1000</f>
        <v>115.19277890230792</v>
      </c>
    </row>
    <row r="516" spans="1:22" x14ac:dyDescent="0.35">
      <c r="A516" s="22"/>
      <c r="B516" s="22" t="s">
        <v>582</v>
      </c>
      <c r="C516" s="23"/>
      <c r="D516" s="27">
        <f>SUM(D2:D515)</f>
        <v>261617</v>
      </c>
      <c r="E516" s="23">
        <v>0.99</v>
      </c>
      <c r="F516" s="23"/>
      <c r="G516" s="27">
        <f>SUM(G2:G515)</f>
        <v>222085</v>
      </c>
      <c r="H516" s="23">
        <v>0.84</v>
      </c>
      <c r="I516" s="23"/>
      <c r="J516" s="27">
        <f>SUM(J2:J515)</f>
        <v>250644</v>
      </c>
      <c r="K516" s="35">
        <v>0.93</v>
      </c>
      <c r="L516" s="23"/>
      <c r="M516" s="27">
        <f>SUM(M2:M515)</f>
        <v>254055</v>
      </c>
      <c r="N516" s="25">
        <v>0.94</v>
      </c>
      <c r="O516" s="23"/>
      <c r="P516" s="36">
        <f>SUM(P2:P515)</f>
        <v>304607</v>
      </c>
      <c r="Q516" s="37">
        <v>1.1193084681391801</v>
      </c>
      <c r="S516" s="36">
        <f>SUM(S2:S515)</f>
        <v>373259</v>
      </c>
      <c r="T516" s="33" t="str">
        <f t="shared" si="40"/>
        <v>Endemis Sedang</v>
      </c>
      <c r="U516" s="36">
        <f>SUBTOTAL(109, U2:U515)</f>
        <v>274859094</v>
      </c>
      <c r="V516" s="32">
        <f t="shared" si="41"/>
        <v>1.3580012746458372</v>
      </c>
    </row>
    <row r="517" spans="1:22" x14ac:dyDescent="0.35">
      <c r="D517" s="39"/>
    </row>
    <row r="518" spans="1:22" x14ac:dyDescent="0.35">
      <c r="S518" s="43"/>
      <c r="U518">
        <v>274859094</v>
      </c>
    </row>
    <row r="519" spans="1:22" s="47" customFormat="1" ht="29" x14ac:dyDescent="0.35">
      <c r="A519" s="44"/>
      <c r="B519" s="45" t="s">
        <v>583</v>
      </c>
      <c r="C519" s="45" t="s">
        <v>584</v>
      </c>
      <c r="D519" s="46" t="s">
        <v>585</v>
      </c>
      <c r="J519" s="48"/>
      <c r="K519" s="49"/>
      <c r="M519" s="50"/>
      <c r="U519" s="47">
        <v>243637221</v>
      </c>
    </row>
    <row r="520" spans="1:22" x14ac:dyDescent="0.35">
      <c r="B520" s="51">
        <v>2017</v>
      </c>
      <c r="C520" s="51">
        <v>266</v>
      </c>
      <c r="D520" s="51">
        <v>265</v>
      </c>
    </row>
    <row r="521" spans="1:22" x14ac:dyDescent="0.35">
      <c r="B521" s="51">
        <v>2018</v>
      </c>
      <c r="C521" s="51">
        <v>285</v>
      </c>
      <c r="D521" s="51">
        <v>285</v>
      </c>
      <c r="U521" s="52">
        <f>U519/U518</f>
        <v>0.88640771332819712</v>
      </c>
    </row>
    <row r="522" spans="1:22" x14ac:dyDescent="0.35">
      <c r="B522" s="51">
        <v>2019</v>
      </c>
      <c r="C522" s="51">
        <v>300</v>
      </c>
      <c r="D522" s="51">
        <v>300</v>
      </c>
    </row>
    <row r="523" spans="1:22" x14ac:dyDescent="0.35">
      <c r="B523" s="51">
        <v>2020</v>
      </c>
      <c r="C523" s="51">
        <v>318</v>
      </c>
      <c r="D523" s="51">
        <v>325</v>
      </c>
    </row>
    <row r="524" spans="1:22" x14ac:dyDescent="0.35">
      <c r="B524" s="51">
        <v>2021</v>
      </c>
      <c r="C524" s="53">
        <v>347</v>
      </c>
      <c r="D524" s="53">
        <v>345</v>
      </c>
    </row>
    <row r="525" spans="1:22" x14ac:dyDescent="0.35">
      <c r="B525" s="51">
        <v>2022</v>
      </c>
      <c r="C525" s="53">
        <v>372</v>
      </c>
      <c r="D525" s="53">
        <v>365</v>
      </c>
    </row>
    <row r="528" spans="1:22" x14ac:dyDescent="0.35">
      <c r="N528" s="52"/>
    </row>
    <row r="529" spans="14:14" x14ac:dyDescent="0.35">
      <c r="N529" s="52"/>
    </row>
  </sheetData>
  <autoFilter ref="A1:V515"/>
  <conditionalFormatting sqref="R17:S17">
    <cfRule type="containsText" dxfId="869" priority="865" operator="containsText" text="ENDEMIS TINGGI III">
      <formula>NOT(ISERROR(SEARCH("ENDEMIS TINGGI III",R17)))</formula>
    </cfRule>
    <cfRule type="containsText" dxfId="868" priority="866" operator="containsText" text="Endemis tinggi II">
      <formula>NOT(ISERROR(SEARCH("Endemis tinggi II",R17)))</formula>
    </cfRule>
    <cfRule type="containsText" dxfId="867" priority="867" operator="containsText" text="endemis tinggi I">
      <formula>NOT(ISERROR(SEARCH("endemis tinggi I",R17)))</formula>
    </cfRule>
    <cfRule type="containsText" dxfId="866" priority="868" operator="containsText" text="endemis sedang">
      <formula>NOT(ISERROR(SEARCH("endemis sedang",R17)))</formula>
    </cfRule>
    <cfRule type="containsText" dxfId="865" priority="869" operator="containsText" text="endemis rendah">
      <formula>NOT(ISERROR(SEARCH("endemis rendah",R17)))</formula>
    </cfRule>
    <cfRule type="containsText" dxfId="864" priority="870" operator="containsText" text="eliminasi">
      <formula>NOT(ISERROR(SEARCH("eliminasi",R17)))</formula>
    </cfRule>
  </conditionalFormatting>
  <conditionalFormatting sqref="R474:S515 R471:S471 R467:S469 R453:S465 R451:S451 R442:S442 R438:S438 R435:S436 R424:S425 R420:S420 R417:S417 R408:S408 R398:S398 R394:S395 R389:S391 R387:S387 R383:S384 R379:S380 R374:S376 R367:S368 R360:S363 R357:S358 R353:S354 R345:S346 R342:S342 R340:S340 R332:S332 R321:S326 R317:S318 R313:S314 R307:S311 R294:S303 R290:S291 R287:S287 R284:S284 R224:S224 R194:S194 R192:S192 R179:S179 R152:S153 R150:S150 R144:S144 R139:S140 R135:S135 R129:S129 R125:S125 R119:S119 R117:S117 R107:S108 R102:S104 R100:S100 R96:S96 R90:S92 R78:S78 R57:S58 R47:S49 R43:S43 R37:S38 R31:S32 R28:S28 R25:S26">
    <cfRule type="containsText" dxfId="863" priority="859" operator="containsText" text="ENDEMIS TINGGI III">
      <formula>NOT(ISERROR(SEARCH("ENDEMIS TINGGI III",R25)))</formula>
    </cfRule>
    <cfRule type="containsText" dxfId="862" priority="860" operator="containsText" text="Endemis tinggi II">
      <formula>NOT(ISERROR(SEARCH("Endemis tinggi II",R25)))</formula>
    </cfRule>
    <cfRule type="containsText" dxfId="861" priority="861" operator="containsText" text="endemis tinggi I">
      <formula>NOT(ISERROR(SEARCH("endemis tinggi I",R25)))</formula>
    </cfRule>
    <cfRule type="containsText" dxfId="860" priority="862" operator="containsText" text="endemis sedang">
      <formula>NOT(ISERROR(SEARCH("endemis sedang",R25)))</formula>
    </cfRule>
    <cfRule type="containsText" dxfId="859" priority="863" operator="containsText" text="endemis rendah">
      <formula>NOT(ISERROR(SEARCH("endemis rendah",R25)))</formula>
    </cfRule>
    <cfRule type="containsText" dxfId="858" priority="864" operator="containsText" text="eliminasi">
      <formula>NOT(ISERROR(SEARCH("eliminasi",R25)))</formula>
    </cfRule>
  </conditionalFormatting>
  <conditionalFormatting sqref="T17">
    <cfRule type="containsText" dxfId="857" priority="853" operator="containsText" text="ENDEMIS TINGGI III">
      <formula>NOT(ISERROR(SEARCH("ENDEMIS TINGGI III",T17)))</formula>
    </cfRule>
    <cfRule type="containsText" dxfId="856" priority="854" operator="containsText" text="Endemis tinggi II">
      <formula>NOT(ISERROR(SEARCH("Endemis tinggi II",T17)))</formula>
    </cfRule>
    <cfRule type="containsText" dxfId="855" priority="855" operator="containsText" text="endemis tinggi I">
      <formula>NOT(ISERROR(SEARCH("endemis tinggi I",T17)))</formula>
    </cfRule>
    <cfRule type="containsText" dxfId="854" priority="856" operator="containsText" text="endemis sedang">
      <formula>NOT(ISERROR(SEARCH("endemis sedang",T17)))</formula>
    </cfRule>
    <cfRule type="containsText" dxfId="853" priority="857" operator="containsText" text="endemis rendah">
      <formula>NOT(ISERROR(SEARCH("endemis rendah",T17)))</formula>
    </cfRule>
    <cfRule type="containsText" dxfId="852" priority="858" operator="containsText" text="eliminasi">
      <formula>NOT(ISERROR(SEARCH("eliminasi",T17)))</formula>
    </cfRule>
  </conditionalFormatting>
  <conditionalFormatting sqref="T25">
    <cfRule type="containsText" dxfId="851" priority="847" operator="containsText" text="ENDEMIS TINGGI III">
      <formula>NOT(ISERROR(SEARCH("ENDEMIS TINGGI III",T25)))</formula>
    </cfRule>
    <cfRule type="containsText" dxfId="850" priority="848" operator="containsText" text="Endemis tinggi II">
      <formula>NOT(ISERROR(SEARCH("Endemis tinggi II",T25)))</formula>
    </cfRule>
    <cfRule type="containsText" dxfId="849" priority="849" operator="containsText" text="endemis tinggi I">
      <formula>NOT(ISERROR(SEARCH("endemis tinggi I",T25)))</formula>
    </cfRule>
    <cfRule type="containsText" dxfId="848" priority="850" operator="containsText" text="endemis sedang">
      <formula>NOT(ISERROR(SEARCH("endemis sedang",T25)))</formula>
    </cfRule>
    <cfRule type="containsText" dxfId="847" priority="851" operator="containsText" text="endemis rendah">
      <formula>NOT(ISERROR(SEARCH("endemis rendah",T25)))</formula>
    </cfRule>
    <cfRule type="containsText" dxfId="846" priority="852" operator="containsText" text="eliminasi">
      <formula>NOT(ISERROR(SEARCH("eliminasi",T25)))</formula>
    </cfRule>
  </conditionalFormatting>
  <conditionalFormatting sqref="T28">
    <cfRule type="containsText" dxfId="845" priority="841" operator="containsText" text="ENDEMIS TINGGI III">
      <formula>NOT(ISERROR(SEARCH("ENDEMIS TINGGI III",T28)))</formula>
    </cfRule>
    <cfRule type="containsText" dxfId="844" priority="842" operator="containsText" text="Endemis tinggi II">
      <formula>NOT(ISERROR(SEARCH("Endemis tinggi II",T28)))</formula>
    </cfRule>
    <cfRule type="containsText" dxfId="843" priority="843" operator="containsText" text="endemis tinggi I">
      <formula>NOT(ISERROR(SEARCH("endemis tinggi I",T28)))</formula>
    </cfRule>
    <cfRule type="containsText" dxfId="842" priority="844" operator="containsText" text="endemis sedang">
      <formula>NOT(ISERROR(SEARCH("endemis sedang",T28)))</formula>
    </cfRule>
    <cfRule type="containsText" dxfId="841" priority="845" operator="containsText" text="endemis rendah">
      <formula>NOT(ISERROR(SEARCH("endemis rendah",T28)))</formula>
    </cfRule>
    <cfRule type="containsText" dxfId="840" priority="846" operator="containsText" text="eliminasi">
      <formula>NOT(ISERROR(SEARCH("eliminasi",T28)))</formula>
    </cfRule>
  </conditionalFormatting>
  <conditionalFormatting sqref="T31">
    <cfRule type="containsText" dxfId="839" priority="835" operator="containsText" text="ENDEMIS TINGGI III">
      <formula>NOT(ISERROR(SEARCH("ENDEMIS TINGGI III",T31)))</formula>
    </cfRule>
    <cfRule type="containsText" dxfId="838" priority="836" operator="containsText" text="Endemis tinggi II">
      <formula>NOT(ISERROR(SEARCH("Endemis tinggi II",T31)))</formula>
    </cfRule>
    <cfRule type="containsText" dxfId="837" priority="837" operator="containsText" text="endemis tinggi I">
      <formula>NOT(ISERROR(SEARCH("endemis tinggi I",T31)))</formula>
    </cfRule>
    <cfRule type="containsText" dxfId="836" priority="838" operator="containsText" text="endemis sedang">
      <formula>NOT(ISERROR(SEARCH("endemis sedang",T31)))</formula>
    </cfRule>
    <cfRule type="containsText" dxfId="835" priority="839" operator="containsText" text="endemis rendah">
      <formula>NOT(ISERROR(SEARCH("endemis rendah",T31)))</formula>
    </cfRule>
    <cfRule type="containsText" dxfId="834" priority="840" operator="containsText" text="eliminasi">
      <formula>NOT(ISERROR(SEARCH("eliminasi",T31)))</formula>
    </cfRule>
  </conditionalFormatting>
  <conditionalFormatting sqref="T32">
    <cfRule type="containsText" dxfId="833" priority="829" operator="containsText" text="ENDEMIS TINGGI III">
      <formula>NOT(ISERROR(SEARCH("ENDEMIS TINGGI III",T32)))</formula>
    </cfRule>
    <cfRule type="containsText" dxfId="832" priority="830" operator="containsText" text="Endemis tinggi II">
      <formula>NOT(ISERROR(SEARCH("Endemis tinggi II",T32)))</formula>
    </cfRule>
    <cfRule type="containsText" dxfId="831" priority="831" operator="containsText" text="endemis tinggi I">
      <formula>NOT(ISERROR(SEARCH("endemis tinggi I",T32)))</formula>
    </cfRule>
    <cfRule type="containsText" dxfId="830" priority="832" operator="containsText" text="endemis sedang">
      <formula>NOT(ISERROR(SEARCH("endemis sedang",T32)))</formula>
    </cfRule>
    <cfRule type="containsText" dxfId="829" priority="833" operator="containsText" text="endemis rendah">
      <formula>NOT(ISERROR(SEARCH("endemis rendah",T32)))</formula>
    </cfRule>
    <cfRule type="containsText" dxfId="828" priority="834" operator="containsText" text="eliminasi">
      <formula>NOT(ISERROR(SEARCH("eliminasi",T32)))</formula>
    </cfRule>
  </conditionalFormatting>
  <conditionalFormatting sqref="T37">
    <cfRule type="containsText" dxfId="827" priority="823" operator="containsText" text="ENDEMIS TINGGI III">
      <formula>NOT(ISERROR(SEARCH("ENDEMIS TINGGI III",T37)))</formula>
    </cfRule>
    <cfRule type="containsText" dxfId="826" priority="824" operator="containsText" text="Endemis tinggi II">
      <formula>NOT(ISERROR(SEARCH("Endemis tinggi II",T37)))</formula>
    </cfRule>
    <cfRule type="containsText" dxfId="825" priority="825" operator="containsText" text="endemis tinggi I">
      <formula>NOT(ISERROR(SEARCH("endemis tinggi I",T37)))</formula>
    </cfRule>
    <cfRule type="containsText" dxfId="824" priority="826" operator="containsText" text="endemis sedang">
      <formula>NOT(ISERROR(SEARCH("endemis sedang",T37)))</formula>
    </cfRule>
    <cfRule type="containsText" dxfId="823" priority="827" operator="containsText" text="endemis rendah">
      <formula>NOT(ISERROR(SEARCH("endemis rendah",T37)))</formula>
    </cfRule>
    <cfRule type="containsText" dxfId="822" priority="828" operator="containsText" text="eliminasi">
      <formula>NOT(ISERROR(SEARCH("eliminasi",T37)))</formula>
    </cfRule>
  </conditionalFormatting>
  <conditionalFormatting sqref="T38">
    <cfRule type="containsText" dxfId="821" priority="817" operator="containsText" text="ENDEMIS TINGGI III">
      <formula>NOT(ISERROR(SEARCH("ENDEMIS TINGGI III",T38)))</formula>
    </cfRule>
    <cfRule type="containsText" dxfId="820" priority="818" operator="containsText" text="Endemis tinggi II">
      <formula>NOT(ISERROR(SEARCH("Endemis tinggi II",T38)))</formula>
    </cfRule>
    <cfRule type="containsText" dxfId="819" priority="819" operator="containsText" text="endemis tinggi I">
      <formula>NOT(ISERROR(SEARCH("endemis tinggi I",T38)))</formula>
    </cfRule>
    <cfRule type="containsText" dxfId="818" priority="820" operator="containsText" text="endemis sedang">
      <formula>NOT(ISERROR(SEARCH("endemis sedang",T38)))</formula>
    </cfRule>
    <cfRule type="containsText" dxfId="817" priority="821" operator="containsText" text="endemis rendah">
      <formula>NOT(ISERROR(SEARCH("endemis rendah",T38)))</formula>
    </cfRule>
    <cfRule type="containsText" dxfId="816" priority="822" operator="containsText" text="eliminasi">
      <formula>NOT(ISERROR(SEARCH("eliminasi",T38)))</formula>
    </cfRule>
  </conditionalFormatting>
  <conditionalFormatting sqref="T43">
    <cfRule type="containsText" dxfId="815" priority="811" operator="containsText" text="ENDEMIS TINGGI III">
      <formula>NOT(ISERROR(SEARCH("ENDEMIS TINGGI III",T43)))</formula>
    </cfRule>
    <cfRule type="containsText" dxfId="814" priority="812" operator="containsText" text="Endemis tinggi II">
      <formula>NOT(ISERROR(SEARCH("Endemis tinggi II",T43)))</formula>
    </cfRule>
    <cfRule type="containsText" dxfId="813" priority="813" operator="containsText" text="endemis tinggi I">
      <formula>NOT(ISERROR(SEARCH("endemis tinggi I",T43)))</formula>
    </cfRule>
    <cfRule type="containsText" dxfId="812" priority="814" operator="containsText" text="endemis sedang">
      <formula>NOT(ISERROR(SEARCH("endemis sedang",T43)))</formula>
    </cfRule>
    <cfRule type="containsText" dxfId="811" priority="815" operator="containsText" text="endemis rendah">
      <formula>NOT(ISERROR(SEARCH("endemis rendah",T43)))</formula>
    </cfRule>
    <cfRule type="containsText" dxfId="810" priority="816" operator="containsText" text="eliminasi">
      <formula>NOT(ISERROR(SEARCH("eliminasi",T43)))</formula>
    </cfRule>
  </conditionalFormatting>
  <conditionalFormatting sqref="T47">
    <cfRule type="containsText" dxfId="809" priority="805" operator="containsText" text="ENDEMIS TINGGI III">
      <formula>NOT(ISERROR(SEARCH("ENDEMIS TINGGI III",T47)))</formula>
    </cfRule>
    <cfRule type="containsText" dxfId="808" priority="806" operator="containsText" text="Endemis tinggi II">
      <formula>NOT(ISERROR(SEARCH("Endemis tinggi II",T47)))</formula>
    </cfRule>
    <cfRule type="containsText" dxfId="807" priority="807" operator="containsText" text="endemis tinggi I">
      <formula>NOT(ISERROR(SEARCH("endemis tinggi I",T47)))</formula>
    </cfRule>
    <cfRule type="containsText" dxfId="806" priority="808" operator="containsText" text="endemis sedang">
      <formula>NOT(ISERROR(SEARCH("endemis sedang",T47)))</formula>
    </cfRule>
    <cfRule type="containsText" dxfId="805" priority="809" operator="containsText" text="endemis rendah">
      <formula>NOT(ISERROR(SEARCH("endemis rendah",T47)))</formula>
    </cfRule>
    <cfRule type="containsText" dxfId="804" priority="810" operator="containsText" text="eliminasi">
      <formula>NOT(ISERROR(SEARCH("eliminasi",T47)))</formula>
    </cfRule>
  </conditionalFormatting>
  <conditionalFormatting sqref="T48">
    <cfRule type="containsText" dxfId="803" priority="799" operator="containsText" text="ENDEMIS TINGGI III">
      <formula>NOT(ISERROR(SEARCH("ENDEMIS TINGGI III",T48)))</formula>
    </cfRule>
    <cfRule type="containsText" dxfId="802" priority="800" operator="containsText" text="Endemis tinggi II">
      <formula>NOT(ISERROR(SEARCH("Endemis tinggi II",T48)))</formula>
    </cfRule>
    <cfRule type="containsText" dxfId="801" priority="801" operator="containsText" text="endemis tinggi I">
      <formula>NOT(ISERROR(SEARCH("endemis tinggi I",T48)))</formula>
    </cfRule>
    <cfRule type="containsText" dxfId="800" priority="802" operator="containsText" text="endemis sedang">
      <formula>NOT(ISERROR(SEARCH("endemis sedang",T48)))</formula>
    </cfRule>
    <cfRule type="containsText" dxfId="799" priority="803" operator="containsText" text="endemis rendah">
      <formula>NOT(ISERROR(SEARCH("endemis rendah",T48)))</formula>
    </cfRule>
    <cfRule type="containsText" dxfId="798" priority="804" operator="containsText" text="eliminasi">
      <formula>NOT(ISERROR(SEARCH("eliminasi",T48)))</formula>
    </cfRule>
  </conditionalFormatting>
  <conditionalFormatting sqref="T49">
    <cfRule type="containsText" dxfId="797" priority="793" operator="containsText" text="ENDEMIS TINGGI III">
      <formula>NOT(ISERROR(SEARCH("ENDEMIS TINGGI III",T49)))</formula>
    </cfRule>
    <cfRule type="containsText" dxfId="796" priority="794" operator="containsText" text="Endemis tinggi II">
      <formula>NOT(ISERROR(SEARCH("Endemis tinggi II",T49)))</formula>
    </cfRule>
    <cfRule type="containsText" dxfId="795" priority="795" operator="containsText" text="endemis tinggi I">
      <formula>NOT(ISERROR(SEARCH("endemis tinggi I",T49)))</formula>
    </cfRule>
    <cfRule type="containsText" dxfId="794" priority="796" operator="containsText" text="endemis sedang">
      <formula>NOT(ISERROR(SEARCH("endemis sedang",T49)))</formula>
    </cfRule>
    <cfRule type="containsText" dxfId="793" priority="797" operator="containsText" text="endemis rendah">
      <formula>NOT(ISERROR(SEARCH("endemis rendah",T49)))</formula>
    </cfRule>
    <cfRule type="containsText" dxfId="792" priority="798" operator="containsText" text="eliminasi">
      <formula>NOT(ISERROR(SEARCH("eliminasi",T49)))</formula>
    </cfRule>
  </conditionalFormatting>
  <conditionalFormatting sqref="T57">
    <cfRule type="containsText" dxfId="791" priority="787" operator="containsText" text="ENDEMIS TINGGI III">
      <formula>NOT(ISERROR(SEARCH("ENDEMIS TINGGI III",T57)))</formula>
    </cfRule>
    <cfRule type="containsText" dxfId="790" priority="788" operator="containsText" text="Endemis tinggi II">
      <formula>NOT(ISERROR(SEARCH("Endemis tinggi II",T57)))</formula>
    </cfRule>
    <cfRule type="containsText" dxfId="789" priority="789" operator="containsText" text="endemis tinggi I">
      <formula>NOT(ISERROR(SEARCH("endemis tinggi I",T57)))</formula>
    </cfRule>
    <cfRule type="containsText" dxfId="788" priority="790" operator="containsText" text="endemis sedang">
      <formula>NOT(ISERROR(SEARCH("endemis sedang",T57)))</formula>
    </cfRule>
    <cfRule type="containsText" dxfId="787" priority="791" operator="containsText" text="endemis rendah">
      <formula>NOT(ISERROR(SEARCH("endemis rendah",T57)))</formula>
    </cfRule>
    <cfRule type="containsText" dxfId="786" priority="792" operator="containsText" text="eliminasi">
      <formula>NOT(ISERROR(SEARCH("eliminasi",T57)))</formula>
    </cfRule>
  </conditionalFormatting>
  <conditionalFormatting sqref="T58">
    <cfRule type="containsText" dxfId="785" priority="781" operator="containsText" text="ENDEMIS TINGGI III">
      <formula>NOT(ISERROR(SEARCH("ENDEMIS TINGGI III",T58)))</formula>
    </cfRule>
    <cfRule type="containsText" dxfId="784" priority="782" operator="containsText" text="Endemis tinggi II">
      <formula>NOT(ISERROR(SEARCH("Endemis tinggi II",T58)))</formula>
    </cfRule>
    <cfRule type="containsText" dxfId="783" priority="783" operator="containsText" text="endemis tinggi I">
      <formula>NOT(ISERROR(SEARCH("endemis tinggi I",T58)))</formula>
    </cfRule>
    <cfRule type="containsText" dxfId="782" priority="784" operator="containsText" text="endemis sedang">
      <formula>NOT(ISERROR(SEARCH("endemis sedang",T58)))</formula>
    </cfRule>
    <cfRule type="containsText" dxfId="781" priority="785" operator="containsText" text="endemis rendah">
      <formula>NOT(ISERROR(SEARCH("endemis rendah",T58)))</formula>
    </cfRule>
    <cfRule type="containsText" dxfId="780" priority="786" operator="containsText" text="eliminasi">
      <formula>NOT(ISERROR(SEARCH("eliminasi",T58)))</formula>
    </cfRule>
  </conditionalFormatting>
  <conditionalFormatting sqref="T78">
    <cfRule type="containsText" dxfId="779" priority="775" operator="containsText" text="ENDEMIS TINGGI III">
      <formula>NOT(ISERROR(SEARCH("ENDEMIS TINGGI III",T78)))</formula>
    </cfRule>
    <cfRule type="containsText" dxfId="778" priority="776" operator="containsText" text="Endemis tinggi II">
      <formula>NOT(ISERROR(SEARCH("Endemis tinggi II",T78)))</formula>
    </cfRule>
    <cfRule type="containsText" dxfId="777" priority="777" operator="containsText" text="endemis tinggi I">
      <formula>NOT(ISERROR(SEARCH("endemis tinggi I",T78)))</formula>
    </cfRule>
    <cfRule type="containsText" dxfId="776" priority="778" operator="containsText" text="endemis sedang">
      <formula>NOT(ISERROR(SEARCH("endemis sedang",T78)))</formula>
    </cfRule>
    <cfRule type="containsText" dxfId="775" priority="779" operator="containsText" text="endemis rendah">
      <formula>NOT(ISERROR(SEARCH("endemis rendah",T78)))</formula>
    </cfRule>
    <cfRule type="containsText" dxfId="774" priority="780" operator="containsText" text="eliminasi">
      <formula>NOT(ISERROR(SEARCH("eliminasi",T78)))</formula>
    </cfRule>
  </conditionalFormatting>
  <conditionalFormatting sqref="T90">
    <cfRule type="containsText" dxfId="773" priority="769" operator="containsText" text="ENDEMIS TINGGI III">
      <formula>NOT(ISERROR(SEARCH("ENDEMIS TINGGI III",T90)))</formula>
    </cfRule>
    <cfRule type="containsText" dxfId="772" priority="770" operator="containsText" text="Endemis tinggi II">
      <formula>NOT(ISERROR(SEARCH("Endemis tinggi II",T90)))</formula>
    </cfRule>
    <cfRule type="containsText" dxfId="771" priority="771" operator="containsText" text="endemis tinggi I">
      <formula>NOT(ISERROR(SEARCH("endemis tinggi I",T90)))</formula>
    </cfRule>
    <cfRule type="containsText" dxfId="770" priority="772" operator="containsText" text="endemis sedang">
      <formula>NOT(ISERROR(SEARCH("endemis sedang",T90)))</formula>
    </cfRule>
    <cfRule type="containsText" dxfId="769" priority="773" operator="containsText" text="endemis rendah">
      <formula>NOT(ISERROR(SEARCH("endemis rendah",T90)))</formula>
    </cfRule>
    <cfRule type="containsText" dxfId="768" priority="774" operator="containsText" text="eliminasi">
      <formula>NOT(ISERROR(SEARCH("eliminasi",T90)))</formula>
    </cfRule>
  </conditionalFormatting>
  <conditionalFormatting sqref="T91">
    <cfRule type="containsText" dxfId="767" priority="763" operator="containsText" text="ENDEMIS TINGGI III">
      <formula>NOT(ISERROR(SEARCH("ENDEMIS TINGGI III",T91)))</formula>
    </cfRule>
    <cfRule type="containsText" dxfId="766" priority="764" operator="containsText" text="Endemis tinggi II">
      <formula>NOT(ISERROR(SEARCH("Endemis tinggi II",T91)))</formula>
    </cfRule>
    <cfRule type="containsText" dxfId="765" priority="765" operator="containsText" text="endemis tinggi I">
      <formula>NOT(ISERROR(SEARCH("endemis tinggi I",T91)))</formula>
    </cfRule>
    <cfRule type="containsText" dxfId="764" priority="766" operator="containsText" text="endemis sedang">
      <formula>NOT(ISERROR(SEARCH("endemis sedang",T91)))</formula>
    </cfRule>
    <cfRule type="containsText" dxfId="763" priority="767" operator="containsText" text="endemis rendah">
      <formula>NOT(ISERROR(SEARCH("endemis rendah",T91)))</formula>
    </cfRule>
    <cfRule type="containsText" dxfId="762" priority="768" operator="containsText" text="eliminasi">
      <formula>NOT(ISERROR(SEARCH("eliminasi",T91)))</formula>
    </cfRule>
  </conditionalFormatting>
  <conditionalFormatting sqref="T92">
    <cfRule type="containsText" dxfId="761" priority="757" operator="containsText" text="ENDEMIS TINGGI III">
      <formula>NOT(ISERROR(SEARCH("ENDEMIS TINGGI III",T92)))</formula>
    </cfRule>
    <cfRule type="containsText" dxfId="760" priority="758" operator="containsText" text="Endemis tinggi II">
      <formula>NOT(ISERROR(SEARCH("Endemis tinggi II",T92)))</formula>
    </cfRule>
    <cfRule type="containsText" dxfId="759" priority="759" operator="containsText" text="endemis tinggi I">
      <formula>NOT(ISERROR(SEARCH("endemis tinggi I",T92)))</formula>
    </cfRule>
    <cfRule type="containsText" dxfId="758" priority="760" operator="containsText" text="endemis sedang">
      <formula>NOT(ISERROR(SEARCH("endemis sedang",T92)))</formula>
    </cfRule>
    <cfRule type="containsText" dxfId="757" priority="761" operator="containsText" text="endemis rendah">
      <formula>NOT(ISERROR(SEARCH("endemis rendah",T92)))</formula>
    </cfRule>
    <cfRule type="containsText" dxfId="756" priority="762" operator="containsText" text="eliminasi">
      <formula>NOT(ISERROR(SEARCH("eliminasi",T92)))</formula>
    </cfRule>
  </conditionalFormatting>
  <conditionalFormatting sqref="T96">
    <cfRule type="containsText" dxfId="755" priority="751" operator="containsText" text="ENDEMIS TINGGI III">
      <formula>NOT(ISERROR(SEARCH("ENDEMIS TINGGI III",T96)))</formula>
    </cfRule>
    <cfRule type="containsText" dxfId="754" priority="752" operator="containsText" text="Endemis tinggi II">
      <formula>NOT(ISERROR(SEARCH("Endemis tinggi II",T96)))</formula>
    </cfRule>
    <cfRule type="containsText" dxfId="753" priority="753" operator="containsText" text="endemis tinggi I">
      <formula>NOT(ISERROR(SEARCH("endemis tinggi I",T96)))</formula>
    </cfRule>
    <cfRule type="containsText" dxfId="752" priority="754" operator="containsText" text="endemis sedang">
      <formula>NOT(ISERROR(SEARCH("endemis sedang",T96)))</formula>
    </cfRule>
    <cfRule type="containsText" dxfId="751" priority="755" operator="containsText" text="endemis rendah">
      <formula>NOT(ISERROR(SEARCH("endemis rendah",T96)))</formula>
    </cfRule>
    <cfRule type="containsText" dxfId="750" priority="756" operator="containsText" text="eliminasi">
      <formula>NOT(ISERROR(SEARCH("eliminasi",T96)))</formula>
    </cfRule>
  </conditionalFormatting>
  <conditionalFormatting sqref="T102">
    <cfRule type="containsText" dxfId="749" priority="745" operator="containsText" text="ENDEMIS TINGGI III">
      <formula>NOT(ISERROR(SEARCH("ENDEMIS TINGGI III",T102)))</formula>
    </cfRule>
    <cfRule type="containsText" dxfId="748" priority="746" operator="containsText" text="Endemis tinggi II">
      <formula>NOT(ISERROR(SEARCH("Endemis tinggi II",T102)))</formula>
    </cfRule>
    <cfRule type="containsText" dxfId="747" priority="747" operator="containsText" text="endemis tinggi I">
      <formula>NOT(ISERROR(SEARCH("endemis tinggi I",T102)))</formula>
    </cfRule>
    <cfRule type="containsText" dxfId="746" priority="748" operator="containsText" text="endemis sedang">
      <formula>NOT(ISERROR(SEARCH("endemis sedang",T102)))</formula>
    </cfRule>
    <cfRule type="containsText" dxfId="745" priority="749" operator="containsText" text="endemis rendah">
      <formula>NOT(ISERROR(SEARCH("endemis rendah",T102)))</formula>
    </cfRule>
    <cfRule type="containsText" dxfId="744" priority="750" operator="containsText" text="eliminasi">
      <formula>NOT(ISERROR(SEARCH("eliminasi",T102)))</formula>
    </cfRule>
  </conditionalFormatting>
  <conditionalFormatting sqref="T103">
    <cfRule type="containsText" dxfId="743" priority="739" operator="containsText" text="ENDEMIS TINGGI III">
      <formula>NOT(ISERROR(SEARCH("ENDEMIS TINGGI III",T103)))</formula>
    </cfRule>
    <cfRule type="containsText" dxfId="742" priority="740" operator="containsText" text="Endemis tinggi II">
      <formula>NOT(ISERROR(SEARCH("Endemis tinggi II",T103)))</formula>
    </cfRule>
    <cfRule type="containsText" dxfId="741" priority="741" operator="containsText" text="endemis tinggi I">
      <formula>NOT(ISERROR(SEARCH("endemis tinggi I",T103)))</formula>
    </cfRule>
    <cfRule type="containsText" dxfId="740" priority="742" operator="containsText" text="endemis sedang">
      <formula>NOT(ISERROR(SEARCH("endemis sedang",T103)))</formula>
    </cfRule>
    <cfRule type="containsText" dxfId="739" priority="743" operator="containsText" text="endemis rendah">
      <formula>NOT(ISERROR(SEARCH("endemis rendah",T103)))</formula>
    </cfRule>
    <cfRule type="containsText" dxfId="738" priority="744" operator="containsText" text="eliminasi">
      <formula>NOT(ISERROR(SEARCH("eliminasi",T103)))</formula>
    </cfRule>
  </conditionalFormatting>
  <conditionalFormatting sqref="T107">
    <cfRule type="containsText" dxfId="737" priority="733" operator="containsText" text="ENDEMIS TINGGI III">
      <formula>NOT(ISERROR(SEARCH("ENDEMIS TINGGI III",T107)))</formula>
    </cfRule>
    <cfRule type="containsText" dxfId="736" priority="734" operator="containsText" text="Endemis tinggi II">
      <formula>NOT(ISERROR(SEARCH("Endemis tinggi II",T107)))</formula>
    </cfRule>
    <cfRule type="containsText" dxfId="735" priority="735" operator="containsText" text="endemis tinggi I">
      <formula>NOT(ISERROR(SEARCH("endemis tinggi I",T107)))</formula>
    </cfRule>
    <cfRule type="containsText" dxfId="734" priority="736" operator="containsText" text="endemis sedang">
      <formula>NOT(ISERROR(SEARCH("endemis sedang",T107)))</formula>
    </cfRule>
    <cfRule type="containsText" dxfId="733" priority="737" operator="containsText" text="endemis rendah">
      <formula>NOT(ISERROR(SEARCH("endemis rendah",T107)))</formula>
    </cfRule>
    <cfRule type="containsText" dxfId="732" priority="738" operator="containsText" text="eliminasi">
      <formula>NOT(ISERROR(SEARCH("eliminasi",T107)))</formula>
    </cfRule>
  </conditionalFormatting>
  <conditionalFormatting sqref="T117">
    <cfRule type="containsText" dxfId="731" priority="727" operator="containsText" text="ENDEMIS TINGGI III">
      <formula>NOT(ISERROR(SEARCH("ENDEMIS TINGGI III",T117)))</formula>
    </cfRule>
    <cfRule type="containsText" dxfId="730" priority="728" operator="containsText" text="Endemis tinggi II">
      <formula>NOT(ISERROR(SEARCH("Endemis tinggi II",T117)))</formula>
    </cfRule>
    <cfRule type="containsText" dxfId="729" priority="729" operator="containsText" text="endemis tinggi I">
      <formula>NOT(ISERROR(SEARCH("endemis tinggi I",T117)))</formula>
    </cfRule>
    <cfRule type="containsText" dxfId="728" priority="730" operator="containsText" text="endemis sedang">
      <formula>NOT(ISERROR(SEARCH("endemis sedang",T117)))</formula>
    </cfRule>
    <cfRule type="containsText" dxfId="727" priority="731" operator="containsText" text="endemis rendah">
      <formula>NOT(ISERROR(SEARCH("endemis rendah",T117)))</formula>
    </cfRule>
    <cfRule type="containsText" dxfId="726" priority="732" operator="containsText" text="eliminasi">
      <formula>NOT(ISERROR(SEARCH("eliminasi",T117)))</formula>
    </cfRule>
  </conditionalFormatting>
  <conditionalFormatting sqref="T119">
    <cfRule type="containsText" dxfId="725" priority="721" operator="containsText" text="ENDEMIS TINGGI III">
      <formula>NOT(ISERROR(SEARCH("ENDEMIS TINGGI III",T119)))</formula>
    </cfRule>
    <cfRule type="containsText" dxfId="724" priority="722" operator="containsText" text="Endemis tinggi II">
      <formula>NOT(ISERROR(SEARCH("Endemis tinggi II",T119)))</formula>
    </cfRule>
    <cfRule type="containsText" dxfId="723" priority="723" operator="containsText" text="endemis tinggi I">
      <formula>NOT(ISERROR(SEARCH("endemis tinggi I",T119)))</formula>
    </cfRule>
    <cfRule type="containsText" dxfId="722" priority="724" operator="containsText" text="endemis sedang">
      <formula>NOT(ISERROR(SEARCH("endemis sedang",T119)))</formula>
    </cfRule>
    <cfRule type="containsText" dxfId="721" priority="725" operator="containsText" text="endemis rendah">
      <formula>NOT(ISERROR(SEARCH("endemis rendah",T119)))</formula>
    </cfRule>
    <cfRule type="containsText" dxfId="720" priority="726" operator="containsText" text="eliminasi">
      <formula>NOT(ISERROR(SEARCH("eliminasi",T119)))</formula>
    </cfRule>
  </conditionalFormatting>
  <conditionalFormatting sqref="T125">
    <cfRule type="containsText" dxfId="719" priority="715" operator="containsText" text="ENDEMIS TINGGI III">
      <formula>NOT(ISERROR(SEARCH("ENDEMIS TINGGI III",T125)))</formula>
    </cfRule>
    <cfRule type="containsText" dxfId="718" priority="716" operator="containsText" text="Endemis tinggi II">
      <formula>NOT(ISERROR(SEARCH("Endemis tinggi II",T125)))</formula>
    </cfRule>
    <cfRule type="containsText" dxfId="717" priority="717" operator="containsText" text="endemis tinggi I">
      <formula>NOT(ISERROR(SEARCH("endemis tinggi I",T125)))</formula>
    </cfRule>
    <cfRule type="containsText" dxfId="716" priority="718" operator="containsText" text="endemis sedang">
      <formula>NOT(ISERROR(SEARCH("endemis sedang",T125)))</formula>
    </cfRule>
    <cfRule type="containsText" dxfId="715" priority="719" operator="containsText" text="endemis rendah">
      <formula>NOT(ISERROR(SEARCH("endemis rendah",T125)))</formula>
    </cfRule>
    <cfRule type="containsText" dxfId="714" priority="720" operator="containsText" text="eliminasi">
      <formula>NOT(ISERROR(SEARCH("eliminasi",T125)))</formula>
    </cfRule>
  </conditionalFormatting>
  <conditionalFormatting sqref="T135">
    <cfRule type="containsText" dxfId="713" priority="709" operator="containsText" text="ENDEMIS TINGGI III">
      <formula>NOT(ISERROR(SEARCH("ENDEMIS TINGGI III",T135)))</formula>
    </cfRule>
    <cfRule type="containsText" dxfId="712" priority="710" operator="containsText" text="Endemis tinggi II">
      <formula>NOT(ISERROR(SEARCH("Endemis tinggi II",T135)))</formula>
    </cfRule>
    <cfRule type="containsText" dxfId="711" priority="711" operator="containsText" text="endemis tinggi I">
      <formula>NOT(ISERROR(SEARCH("endemis tinggi I",T135)))</formula>
    </cfRule>
    <cfRule type="containsText" dxfId="710" priority="712" operator="containsText" text="endemis sedang">
      <formula>NOT(ISERROR(SEARCH("endemis sedang",T135)))</formula>
    </cfRule>
    <cfRule type="containsText" dxfId="709" priority="713" operator="containsText" text="endemis rendah">
      <formula>NOT(ISERROR(SEARCH("endemis rendah",T135)))</formula>
    </cfRule>
    <cfRule type="containsText" dxfId="708" priority="714" operator="containsText" text="eliminasi">
      <formula>NOT(ISERROR(SEARCH("eliminasi",T135)))</formula>
    </cfRule>
  </conditionalFormatting>
  <conditionalFormatting sqref="T140">
    <cfRule type="containsText" dxfId="707" priority="703" operator="containsText" text="ENDEMIS TINGGI III">
      <formula>NOT(ISERROR(SEARCH("ENDEMIS TINGGI III",T140)))</formula>
    </cfRule>
    <cfRule type="containsText" dxfId="706" priority="704" operator="containsText" text="Endemis tinggi II">
      <formula>NOT(ISERROR(SEARCH("Endemis tinggi II",T140)))</formula>
    </cfRule>
    <cfRule type="containsText" dxfId="705" priority="705" operator="containsText" text="endemis tinggi I">
      <formula>NOT(ISERROR(SEARCH("endemis tinggi I",T140)))</formula>
    </cfRule>
    <cfRule type="containsText" dxfId="704" priority="706" operator="containsText" text="endemis sedang">
      <formula>NOT(ISERROR(SEARCH("endemis sedang",T140)))</formula>
    </cfRule>
    <cfRule type="containsText" dxfId="703" priority="707" operator="containsText" text="endemis rendah">
      <formula>NOT(ISERROR(SEARCH("endemis rendah",T140)))</formula>
    </cfRule>
    <cfRule type="containsText" dxfId="702" priority="708" operator="containsText" text="eliminasi">
      <formula>NOT(ISERROR(SEARCH("eliminasi",T140)))</formula>
    </cfRule>
  </conditionalFormatting>
  <conditionalFormatting sqref="T144">
    <cfRule type="containsText" dxfId="701" priority="697" operator="containsText" text="ENDEMIS TINGGI III">
      <formula>NOT(ISERROR(SEARCH("ENDEMIS TINGGI III",T144)))</formula>
    </cfRule>
    <cfRule type="containsText" dxfId="700" priority="698" operator="containsText" text="Endemis tinggi II">
      <formula>NOT(ISERROR(SEARCH("Endemis tinggi II",T144)))</formula>
    </cfRule>
    <cfRule type="containsText" dxfId="699" priority="699" operator="containsText" text="endemis tinggi I">
      <formula>NOT(ISERROR(SEARCH("endemis tinggi I",T144)))</formula>
    </cfRule>
    <cfRule type="containsText" dxfId="698" priority="700" operator="containsText" text="endemis sedang">
      <formula>NOT(ISERROR(SEARCH("endemis sedang",T144)))</formula>
    </cfRule>
    <cfRule type="containsText" dxfId="697" priority="701" operator="containsText" text="endemis rendah">
      <formula>NOT(ISERROR(SEARCH("endemis rendah",T144)))</formula>
    </cfRule>
    <cfRule type="containsText" dxfId="696" priority="702" operator="containsText" text="eliminasi">
      <formula>NOT(ISERROR(SEARCH("eliminasi",T144)))</formula>
    </cfRule>
  </conditionalFormatting>
  <conditionalFormatting sqref="T150">
    <cfRule type="containsText" dxfId="695" priority="691" operator="containsText" text="ENDEMIS TINGGI III">
      <formula>NOT(ISERROR(SEARCH("ENDEMIS TINGGI III",T150)))</formula>
    </cfRule>
    <cfRule type="containsText" dxfId="694" priority="692" operator="containsText" text="Endemis tinggi II">
      <formula>NOT(ISERROR(SEARCH("Endemis tinggi II",T150)))</formula>
    </cfRule>
    <cfRule type="containsText" dxfId="693" priority="693" operator="containsText" text="endemis tinggi I">
      <formula>NOT(ISERROR(SEARCH("endemis tinggi I",T150)))</formula>
    </cfRule>
    <cfRule type="containsText" dxfId="692" priority="694" operator="containsText" text="endemis sedang">
      <formula>NOT(ISERROR(SEARCH("endemis sedang",T150)))</formula>
    </cfRule>
    <cfRule type="containsText" dxfId="691" priority="695" operator="containsText" text="endemis rendah">
      <formula>NOT(ISERROR(SEARCH("endemis rendah",T150)))</formula>
    </cfRule>
    <cfRule type="containsText" dxfId="690" priority="696" operator="containsText" text="eliminasi">
      <formula>NOT(ISERROR(SEARCH("eliminasi",T150)))</formula>
    </cfRule>
  </conditionalFormatting>
  <conditionalFormatting sqref="T152">
    <cfRule type="containsText" dxfId="689" priority="685" operator="containsText" text="ENDEMIS TINGGI III">
      <formula>NOT(ISERROR(SEARCH("ENDEMIS TINGGI III",T152)))</formula>
    </cfRule>
    <cfRule type="containsText" dxfId="688" priority="686" operator="containsText" text="Endemis tinggi II">
      <formula>NOT(ISERROR(SEARCH("Endemis tinggi II",T152)))</formula>
    </cfRule>
    <cfRule type="containsText" dxfId="687" priority="687" operator="containsText" text="endemis tinggi I">
      <formula>NOT(ISERROR(SEARCH("endemis tinggi I",T152)))</formula>
    </cfRule>
    <cfRule type="containsText" dxfId="686" priority="688" operator="containsText" text="endemis sedang">
      <formula>NOT(ISERROR(SEARCH("endemis sedang",T152)))</formula>
    </cfRule>
    <cfRule type="containsText" dxfId="685" priority="689" operator="containsText" text="endemis rendah">
      <formula>NOT(ISERROR(SEARCH("endemis rendah",T152)))</formula>
    </cfRule>
    <cfRule type="containsText" dxfId="684" priority="690" operator="containsText" text="eliminasi">
      <formula>NOT(ISERROR(SEARCH("eliminasi",T152)))</formula>
    </cfRule>
  </conditionalFormatting>
  <conditionalFormatting sqref="T153">
    <cfRule type="containsText" dxfId="683" priority="679" operator="containsText" text="ENDEMIS TINGGI III">
      <formula>NOT(ISERROR(SEARCH("ENDEMIS TINGGI III",T153)))</formula>
    </cfRule>
    <cfRule type="containsText" dxfId="682" priority="680" operator="containsText" text="Endemis tinggi II">
      <formula>NOT(ISERROR(SEARCH("Endemis tinggi II",T153)))</formula>
    </cfRule>
    <cfRule type="containsText" dxfId="681" priority="681" operator="containsText" text="endemis tinggi I">
      <formula>NOT(ISERROR(SEARCH("endemis tinggi I",T153)))</formula>
    </cfRule>
    <cfRule type="containsText" dxfId="680" priority="682" operator="containsText" text="endemis sedang">
      <formula>NOT(ISERROR(SEARCH("endemis sedang",T153)))</formula>
    </cfRule>
    <cfRule type="containsText" dxfId="679" priority="683" operator="containsText" text="endemis rendah">
      <formula>NOT(ISERROR(SEARCH("endemis rendah",T153)))</formula>
    </cfRule>
    <cfRule type="containsText" dxfId="678" priority="684" operator="containsText" text="eliminasi">
      <formula>NOT(ISERROR(SEARCH("eliminasi",T153)))</formula>
    </cfRule>
  </conditionalFormatting>
  <conditionalFormatting sqref="T194">
    <cfRule type="containsText" dxfId="677" priority="673" operator="containsText" text="ENDEMIS TINGGI III">
      <formula>NOT(ISERROR(SEARCH("ENDEMIS TINGGI III",T194)))</formula>
    </cfRule>
    <cfRule type="containsText" dxfId="676" priority="674" operator="containsText" text="Endemis tinggi II">
      <formula>NOT(ISERROR(SEARCH("Endemis tinggi II",T194)))</formula>
    </cfRule>
    <cfRule type="containsText" dxfId="675" priority="675" operator="containsText" text="endemis tinggi I">
      <formula>NOT(ISERROR(SEARCH("endemis tinggi I",T194)))</formula>
    </cfRule>
    <cfRule type="containsText" dxfId="674" priority="676" operator="containsText" text="endemis sedang">
      <formula>NOT(ISERROR(SEARCH("endemis sedang",T194)))</formula>
    </cfRule>
    <cfRule type="containsText" dxfId="673" priority="677" operator="containsText" text="endemis rendah">
      <formula>NOT(ISERROR(SEARCH("endemis rendah",T194)))</formula>
    </cfRule>
    <cfRule type="containsText" dxfId="672" priority="678" operator="containsText" text="eliminasi">
      <formula>NOT(ISERROR(SEARCH("eliminasi",T194)))</formula>
    </cfRule>
  </conditionalFormatting>
  <conditionalFormatting sqref="T284">
    <cfRule type="containsText" dxfId="671" priority="667" operator="containsText" text="ENDEMIS TINGGI III">
      <formula>NOT(ISERROR(SEARCH("ENDEMIS TINGGI III",T284)))</formula>
    </cfRule>
    <cfRule type="containsText" dxfId="670" priority="668" operator="containsText" text="Endemis tinggi II">
      <formula>NOT(ISERROR(SEARCH("Endemis tinggi II",T284)))</formula>
    </cfRule>
    <cfRule type="containsText" dxfId="669" priority="669" operator="containsText" text="endemis tinggi I">
      <formula>NOT(ISERROR(SEARCH("endemis tinggi I",T284)))</formula>
    </cfRule>
    <cfRule type="containsText" dxfId="668" priority="670" operator="containsText" text="endemis sedang">
      <formula>NOT(ISERROR(SEARCH("endemis sedang",T284)))</formula>
    </cfRule>
    <cfRule type="containsText" dxfId="667" priority="671" operator="containsText" text="endemis rendah">
      <formula>NOT(ISERROR(SEARCH("endemis rendah",T284)))</formula>
    </cfRule>
    <cfRule type="containsText" dxfId="666" priority="672" operator="containsText" text="eliminasi">
      <formula>NOT(ISERROR(SEARCH("eliminasi",T284)))</formula>
    </cfRule>
  </conditionalFormatting>
  <conditionalFormatting sqref="T287">
    <cfRule type="containsText" dxfId="665" priority="661" operator="containsText" text="ENDEMIS TINGGI III">
      <formula>NOT(ISERROR(SEARCH("ENDEMIS TINGGI III",T287)))</formula>
    </cfRule>
    <cfRule type="containsText" dxfId="664" priority="662" operator="containsText" text="Endemis tinggi II">
      <formula>NOT(ISERROR(SEARCH("Endemis tinggi II",T287)))</formula>
    </cfRule>
    <cfRule type="containsText" dxfId="663" priority="663" operator="containsText" text="endemis tinggi I">
      <formula>NOT(ISERROR(SEARCH("endemis tinggi I",T287)))</formula>
    </cfRule>
    <cfRule type="containsText" dxfId="662" priority="664" operator="containsText" text="endemis sedang">
      <formula>NOT(ISERROR(SEARCH("endemis sedang",T287)))</formula>
    </cfRule>
    <cfRule type="containsText" dxfId="661" priority="665" operator="containsText" text="endemis rendah">
      <formula>NOT(ISERROR(SEARCH("endemis rendah",T287)))</formula>
    </cfRule>
    <cfRule type="containsText" dxfId="660" priority="666" operator="containsText" text="eliminasi">
      <formula>NOT(ISERROR(SEARCH("eliminasi",T287)))</formula>
    </cfRule>
  </conditionalFormatting>
  <conditionalFormatting sqref="T290">
    <cfRule type="containsText" dxfId="659" priority="655" operator="containsText" text="ENDEMIS TINGGI III">
      <formula>NOT(ISERROR(SEARCH("ENDEMIS TINGGI III",T290)))</formula>
    </cfRule>
    <cfRule type="containsText" dxfId="658" priority="656" operator="containsText" text="Endemis tinggi II">
      <formula>NOT(ISERROR(SEARCH("Endemis tinggi II",T290)))</formula>
    </cfRule>
    <cfRule type="containsText" dxfId="657" priority="657" operator="containsText" text="endemis tinggi I">
      <formula>NOT(ISERROR(SEARCH("endemis tinggi I",T290)))</formula>
    </cfRule>
    <cfRule type="containsText" dxfId="656" priority="658" operator="containsText" text="endemis sedang">
      <formula>NOT(ISERROR(SEARCH("endemis sedang",T290)))</formula>
    </cfRule>
    <cfRule type="containsText" dxfId="655" priority="659" operator="containsText" text="endemis rendah">
      <formula>NOT(ISERROR(SEARCH("endemis rendah",T290)))</formula>
    </cfRule>
    <cfRule type="containsText" dxfId="654" priority="660" operator="containsText" text="eliminasi">
      <formula>NOT(ISERROR(SEARCH("eliminasi",T290)))</formula>
    </cfRule>
  </conditionalFormatting>
  <conditionalFormatting sqref="T291">
    <cfRule type="containsText" dxfId="653" priority="649" operator="containsText" text="ENDEMIS TINGGI III">
      <formula>NOT(ISERROR(SEARCH("ENDEMIS TINGGI III",T291)))</formula>
    </cfRule>
    <cfRule type="containsText" dxfId="652" priority="650" operator="containsText" text="Endemis tinggi II">
      <formula>NOT(ISERROR(SEARCH("Endemis tinggi II",T291)))</formula>
    </cfRule>
    <cfRule type="containsText" dxfId="651" priority="651" operator="containsText" text="endemis tinggi I">
      <formula>NOT(ISERROR(SEARCH("endemis tinggi I",T291)))</formula>
    </cfRule>
    <cfRule type="containsText" dxfId="650" priority="652" operator="containsText" text="endemis sedang">
      <formula>NOT(ISERROR(SEARCH("endemis sedang",T291)))</formula>
    </cfRule>
    <cfRule type="containsText" dxfId="649" priority="653" operator="containsText" text="endemis rendah">
      <formula>NOT(ISERROR(SEARCH("endemis rendah",T291)))</formula>
    </cfRule>
    <cfRule type="containsText" dxfId="648" priority="654" operator="containsText" text="eliminasi">
      <formula>NOT(ISERROR(SEARCH("eliminasi",T291)))</formula>
    </cfRule>
  </conditionalFormatting>
  <conditionalFormatting sqref="T294">
    <cfRule type="containsText" dxfId="647" priority="643" operator="containsText" text="ENDEMIS TINGGI III">
      <formula>NOT(ISERROR(SEARCH("ENDEMIS TINGGI III",T294)))</formula>
    </cfRule>
    <cfRule type="containsText" dxfId="646" priority="644" operator="containsText" text="Endemis tinggi II">
      <formula>NOT(ISERROR(SEARCH("Endemis tinggi II",T294)))</formula>
    </cfRule>
    <cfRule type="containsText" dxfId="645" priority="645" operator="containsText" text="endemis tinggi I">
      <formula>NOT(ISERROR(SEARCH("endemis tinggi I",T294)))</formula>
    </cfRule>
    <cfRule type="containsText" dxfId="644" priority="646" operator="containsText" text="endemis sedang">
      <formula>NOT(ISERROR(SEARCH("endemis sedang",T294)))</formula>
    </cfRule>
    <cfRule type="containsText" dxfId="643" priority="647" operator="containsText" text="endemis rendah">
      <formula>NOT(ISERROR(SEARCH("endemis rendah",T294)))</formula>
    </cfRule>
    <cfRule type="containsText" dxfId="642" priority="648" operator="containsText" text="eliminasi">
      <formula>NOT(ISERROR(SEARCH("eliminasi",T294)))</formula>
    </cfRule>
  </conditionalFormatting>
  <conditionalFormatting sqref="T295">
    <cfRule type="containsText" dxfId="641" priority="637" operator="containsText" text="ENDEMIS TINGGI III">
      <formula>NOT(ISERROR(SEARCH("ENDEMIS TINGGI III",T295)))</formula>
    </cfRule>
    <cfRule type="containsText" dxfId="640" priority="638" operator="containsText" text="Endemis tinggi II">
      <formula>NOT(ISERROR(SEARCH("Endemis tinggi II",T295)))</formula>
    </cfRule>
    <cfRule type="containsText" dxfId="639" priority="639" operator="containsText" text="endemis tinggi I">
      <formula>NOT(ISERROR(SEARCH("endemis tinggi I",T295)))</formula>
    </cfRule>
    <cfRule type="containsText" dxfId="638" priority="640" operator="containsText" text="endemis sedang">
      <formula>NOT(ISERROR(SEARCH("endemis sedang",T295)))</formula>
    </cfRule>
    <cfRule type="containsText" dxfId="637" priority="641" operator="containsText" text="endemis rendah">
      <formula>NOT(ISERROR(SEARCH("endemis rendah",T295)))</formula>
    </cfRule>
    <cfRule type="containsText" dxfId="636" priority="642" operator="containsText" text="eliminasi">
      <formula>NOT(ISERROR(SEARCH("eliminasi",T295)))</formula>
    </cfRule>
  </conditionalFormatting>
  <conditionalFormatting sqref="T296">
    <cfRule type="containsText" dxfId="635" priority="631" operator="containsText" text="ENDEMIS TINGGI III">
      <formula>NOT(ISERROR(SEARCH("ENDEMIS TINGGI III",T296)))</formula>
    </cfRule>
    <cfRule type="containsText" dxfId="634" priority="632" operator="containsText" text="Endemis tinggi II">
      <formula>NOT(ISERROR(SEARCH("Endemis tinggi II",T296)))</formula>
    </cfRule>
    <cfRule type="containsText" dxfId="633" priority="633" operator="containsText" text="endemis tinggi I">
      <formula>NOT(ISERROR(SEARCH("endemis tinggi I",T296)))</formula>
    </cfRule>
    <cfRule type="containsText" dxfId="632" priority="634" operator="containsText" text="endemis sedang">
      <formula>NOT(ISERROR(SEARCH("endemis sedang",T296)))</formula>
    </cfRule>
    <cfRule type="containsText" dxfId="631" priority="635" operator="containsText" text="endemis rendah">
      <formula>NOT(ISERROR(SEARCH("endemis rendah",T296)))</formula>
    </cfRule>
    <cfRule type="containsText" dxfId="630" priority="636" operator="containsText" text="eliminasi">
      <formula>NOT(ISERROR(SEARCH("eliminasi",T296)))</formula>
    </cfRule>
  </conditionalFormatting>
  <conditionalFormatting sqref="T297">
    <cfRule type="containsText" dxfId="629" priority="625" operator="containsText" text="ENDEMIS TINGGI III">
      <formula>NOT(ISERROR(SEARCH("ENDEMIS TINGGI III",T297)))</formula>
    </cfRule>
    <cfRule type="containsText" dxfId="628" priority="626" operator="containsText" text="Endemis tinggi II">
      <formula>NOT(ISERROR(SEARCH("Endemis tinggi II",T297)))</formula>
    </cfRule>
    <cfRule type="containsText" dxfId="627" priority="627" operator="containsText" text="endemis tinggi I">
      <formula>NOT(ISERROR(SEARCH("endemis tinggi I",T297)))</formula>
    </cfRule>
    <cfRule type="containsText" dxfId="626" priority="628" operator="containsText" text="endemis sedang">
      <formula>NOT(ISERROR(SEARCH("endemis sedang",T297)))</formula>
    </cfRule>
    <cfRule type="containsText" dxfId="625" priority="629" operator="containsText" text="endemis rendah">
      <formula>NOT(ISERROR(SEARCH("endemis rendah",T297)))</formula>
    </cfRule>
    <cfRule type="containsText" dxfId="624" priority="630" operator="containsText" text="eliminasi">
      <formula>NOT(ISERROR(SEARCH("eliminasi",T297)))</formula>
    </cfRule>
  </conditionalFormatting>
  <conditionalFormatting sqref="T298">
    <cfRule type="containsText" dxfId="623" priority="619" operator="containsText" text="ENDEMIS TINGGI III">
      <formula>NOT(ISERROR(SEARCH("ENDEMIS TINGGI III",T298)))</formula>
    </cfRule>
    <cfRule type="containsText" dxfId="622" priority="620" operator="containsText" text="Endemis tinggi II">
      <formula>NOT(ISERROR(SEARCH("Endemis tinggi II",T298)))</formula>
    </cfRule>
    <cfRule type="containsText" dxfId="621" priority="621" operator="containsText" text="endemis tinggi I">
      <formula>NOT(ISERROR(SEARCH("endemis tinggi I",T298)))</formula>
    </cfRule>
    <cfRule type="containsText" dxfId="620" priority="622" operator="containsText" text="endemis sedang">
      <formula>NOT(ISERROR(SEARCH("endemis sedang",T298)))</formula>
    </cfRule>
    <cfRule type="containsText" dxfId="619" priority="623" operator="containsText" text="endemis rendah">
      <formula>NOT(ISERROR(SEARCH("endemis rendah",T298)))</formula>
    </cfRule>
    <cfRule type="containsText" dxfId="618" priority="624" operator="containsText" text="eliminasi">
      <formula>NOT(ISERROR(SEARCH("eliminasi",T298)))</formula>
    </cfRule>
  </conditionalFormatting>
  <conditionalFormatting sqref="T299">
    <cfRule type="containsText" dxfId="617" priority="613" operator="containsText" text="ENDEMIS TINGGI III">
      <formula>NOT(ISERROR(SEARCH("ENDEMIS TINGGI III",T299)))</formula>
    </cfRule>
    <cfRule type="containsText" dxfId="616" priority="614" operator="containsText" text="Endemis tinggi II">
      <formula>NOT(ISERROR(SEARCH("Endemis tinggi II",T299)))</formula>
    </cfRule>
    <cfRule type="containsText" dxfId="615" priority="615" operator="containsText" text="endemis tinggi I">
      <formula>NOT(ISERROR(SEARCH("endemis tinggi I",T299)))</formula>
    </cfRule>
    <cfRule type="containsText" dxfId="614" priority="616" operator="containsText" text="endemis sedang">
      <formula>NOT(ISERROR(SEARCH("endemis sedang",T299)))</formula>
    </cfRule>
    <cfRule type="containsText" dxfId="613" priority="617" operator="containsText" text="endemis rendah">
      <formula>NOT(ISERROR(SEARCH("endemis rendah",T299)))</formula>
    </cfRule>
    <cfRule type="containsText" dxfId="612" priority="618" operator="containsText" text="eliminasi">
      <formula>NOT(ISERROR(SEARCH("eliminasi",T299)))</formula>
    </cfRule>
  </conditionalFormatting>
  <conditionalFormatting sqref="T300">
    <cfRule type="containsText" dxfId="611" priority="607" operator="containsText" text="ENDEMIS TINGGI III">
      <formula>NOT(ISERROR(SEARCH("ENDEMIS TINGGI III",T300)))</formula>
    </cfRule>
    <cfRule type="containsText" dxfId="610" priority="608" operator="containsText" text="Endemis tinggi II">
      <formula>NOT(ISERROR(SEARCH("Endemis tinggi II",T300)))</formula>
    </cfRule>
    <cfRule type="containsText" dxfId="609" priority="609" operator="containsText" text="endemis tinggi I">
      <formula>NOT(ISERROR(SEARCH("endemis tinggi I",T300)))</formula>
    </cfRule>
    <cfRule type="containsText" dxfId="608" priority="610" operator="containsText" text="endemis sedang">
      <formula>NOT(ISERROR(SEARCH("endemis sedang",T300)))</formula>
    </cfRule>
    <cfRule type="containsText" dxfId="607" priority="611" operator="containsText" text="endemis rendah">
      <formula>NOT(ISERROR(SEARCH("endemis rendah",T300)))</formula>
    </cfRule>
    <cfRule type="containsText" dxfId="606" priority="612" operator="containsText" text="eliminasi">
      <formula>NOT(ISERROR(SEARCH("eliminasi",T300)))</formula>
    </cfRule>
  </conditionalFormatting>
  <conditionalFormatting sqref="T301">
    <cfRule type="containsText" dxfId="605" priority="601" operator="containsText" text="ENDEMIS TINGGI III">
      <formula>NOT(ISERROR(SEARCH("ENDEMIS TINGGI III",T301)))</formula>
    </cfRule>
    <cfRule type="containsText" dxfId="604" priority="602" operator="containsText" text="Endemis tinggi II">
      <formula>NOT(ISERROR(SEARCH("Endemis tinggi II",T301)))</formula>
    </cfRule>
    <cfRule type="containsText" dxfId="603" priority="603" operator="containsText" text="endemis tinggi I">
      <formula>NOT(ISERROR(SEARCH("endemis tinggi I",T301)))</formula>
    </cfRule>
    <cfRule type="containsText" dxfId="602" priority="604" operator="containsText" text="endemis sedang">
      <formula>NOT(ISERROR(SEARCH("endemis sedang",T301)))</formula>
    </cfRule>
    <cfRule type="containsText" dxfId="601" priority="605" operator="containsText" text="endemis rendah">
      <formula>NOT(ISERROR(SEARCH("endemis rendah",T301)))</formula>
    </cfRule>
    <cfRule type="containsText" dxfId="600" priority="606" operator="containsText" text="eliminasi">
      <formula>NOT(ISERROR(SEARCH("eliminasi",T301)))</formula>
    </cfRule>
  </conditionalFormatting>
  <conditionalFormatting sqref="T302">
    <cfRule type="containsText" dxfId="599" priority="595" operator="containsText" text="ENDEMIS TINGGI III">
      <formula>NOT(ISERROR(SEARCH("ENDEMIS TINGGI III",T302)))</formula>
    </cfRule>
    <cfRule type="containsText" dxfId="598" priority="596" operator="containsText" text="Endemis tinggi II">
      <formula>NOT(ISERROR(SEARCH("Endemis tinggi II",T302)))</formula>
    </cfRule>
    <cfRule type="containsText" dxfId="597" priority="597" operator="containsText" text="endemis tinggi I">
      <formula>NOT(ISERROR(SEARCH("endemis tinggi I",T302)))</formula>
    </cfRule>
    <cfRule type="containsText" dxfId="596" priority="598" operator="containsText" text="endemis sedang">
      <formula>NOT(ISERROR(SEARCH("endemis sedang",T302)))</formula>
    </cfRule>
    <cfRule type="containsText" dxfId="595" priority="599" operator="containsText" text="endemis rendah">
      <formula>NOT(ISERROR(SEARCH("endemis rendah",T302)))</formula>
    </cfRule>
    <cfRule type="containsText" dxfId="594" priority="600" operator="containsText" text="eliminasi">
      <formula>NOT(ISERROR(SEARCH("eliminasi",T302)))</formula>
    </cfRule>
  </conditionalFormatting>
  <conditionalFormatting sqref="T303">
    <cfRule type="containsText" dxfId="593" priority="589" operator="containsText" text="ENDEMIS TINGGI III">
      <formula>NOT(ISERROR(SEARCH("ENDEMIS TINGGI III",T303)))</formula>
    </cfRule>
    <cfRule type="containsText" dxfId="592" priority="590" operator="containsText" text="Endemis tinggi II">
      <formula>NOT(ISERROR(SEARCH("Endemis tinggi II",T303)))</formula>
    </cfRule>
    <cfRule type="containsText" dxfId="591" priority="591" operator="containsText" text="endemis tinggi I">
      <formula>NOT(ISERROR(SEARCH("endemis tinggi I",T303)))</formula>
    </cfRule>
    <cfRule type="containsText" dxfId="590" priority="592" operator="containsText" text="endemis sedang">
      <formula>NOT(ISERROR(SEARCH("endemis sedang",T303)))</formula>
    </cfRule>
    <cfRule type="containsText" dxfId="589" priority="593" operator="containsText" text="endemis rendah">
      <formula>NOT(ISERROR(SEARCH("endemis rendah",T303)))</formula>
    </cfRule>
    <cfRule type="containsText" dxfId="588" priority="594" operator="containsText" text="eliminasi">
      <formula>NOT(ISERROR(SEARCH("eliminasi",T303)))</formula>
    </cfRule>
  </conditionalFormatting>
  <conditionalFormatting sqref="T307">
    <cfRule type="containsText" dxfId="587" priority="583" operator="containsText" text="ENDEMIS TINGGI III">
      <formula>NOT(ISERROR(SEARCH("ENDEMIS TINGGI III",T307)))</formula>
    </cfRule>
    <cfRule type="containsText" dxfId="586" priority="584" operator="containsText" text="Endemis tinggi II">
      <formula>NOT(ISERROR(SEARCH("Endemis tinggi II",T307)))</formula>
    </cfRule>
    <cfRule type="containsText" dxfId="585" priority="585" operator="containsText" text="endemis tinggi I">
      <formula>NOT(ISERROR(SEARCH("endemis tinggi I",T307)))</formula>
    </cfRule>
    <cfRule type="containsText" dxfId="584" priority="586" operator="containsText" text="endemis sedang">
      <formula>NOT(ISERROR(SEARCH("endemis sedang",T307)))</formula>
    </cfRule>
    <cfRule type="containsText" dxfId="583" priority="587" operator="containsText" text="endemis rendah">
      <formula>NOT(ISERROR(SEARCH("endemis rendah",T307)))</formula>
    </cfRule>
    <cfRule type="containsText" dxfId="582" priority="588" operator="containsText" text="eliminasi">
      <formula>NOT(ISERROR(SEARCH("eliminasi",T307)))</formula>
    </cfRule>
  </conditionalFormatting>
  <conditionalFormatting sqref="T309">
    <cfRule type="containsText" dxfId="581" priority="577" operator="containsText" text="ENDEMIS TINGGI III">
      <formula>NOT(ISERROR(SEARCH("ENDEMIS TINGGI III",T309)))</formula>
    </cfRule>
    <cfRule type="containsText" dxfId="580" priority="578" operator="containsText" text="Endemis tinggi II">
      <formula>NOT(ISERROR(SEARCH("Endemis tinggi II",T309)))</formula>
    </cfRule>
    <cfRule type="containsText" dxfId="579" priority="579" operator="containsText" text="endemis tinggi I">
      <formula>NOT(ISERROR(SEARCH("endemis tinggi I",T309)))</formula>
    </cfRule>
    <cfRule type="containsText" dxfId="578" priority="580" operator="containsText" text="endemis sedang">
      <formula>NOT(ISERROR(SEARCH("endemis sedang",T309)))</formula>
    </cfRule>
    <cfRule type="containsText" dxfId="577" priority="581" operator="containsText" text="endemis rendah">
      <formula>NOT(ISERROR(SEARCH("endemis rendah",T309)))</formula>
    </cfRule>
    <cfRule type="containsText" dxfId="576" priority="582" operator="containsText" text="eliminasi">
      <formula>NOT(ISERROR(SEARCH("eliminasi",T309)))</formula>
    </cfRule>
  </conditionalFormatting>
  <conditionalFormatting sqref="T310">
    <cfRule type="containsText" dxfId="575" priority="571" operator="containsText" text="ENDEMIS TINGGI III">
      <formula>NOT(ISERROR(SEARCH("ENDEMIS TINGGI III",T310)))</formula>
    </cfRule>
    <cfRule type="containsText" dxfId="574" priority="572" operator="containsText" text="Endemis tinggi II">
      <formula>NOT(ISERROR(SEARCH("Endemis tinggi II",T310)))</formula>
    </cfRule>
    <cfRule type="containsText" dxfId="573" priority="573" operator="containsText" text="endemis tinggi I">
      <formula>NOT(ISERROR(SEARCH("endemis tinggi I",T310)))</formula>
    </cfRule>
    <cfRule type="containsText" dxfId="572" priority="574" operator="containsText" text="endemis sedang">
      <formula>NOT(ISERROR(SEARCH("endemis sedang",T310)))</formula>
    </cfRule>
    <cfRule type="containsText" dxfId="571" priority="575" operator="containsText" text="endemis rendah">
      <formula>NOT(ISERROR(SEARCH("endemis rendah",T310)))</formula>
    </cfRule>
    <cfRule type="containsText" dxfId="570" priority="576" operator="containsText" text="eliminasi">
      <formula>NOT(ISERROR(SEARCH("eliminasi",T310)))</formula>
    </cfRule>
  </conditionalFormatting>
  <conditionalFormatting sqref="T313">
    <cfRule type="containsText" dxfId="569" priority="565" operator="containsText" text="ENDEMIS TINGGI III">
      <formula>NOT(ISERROR(SEARCH("ENDEMIS TINGGI III",T313)))</formula>
    </cfRule>
    <cfRule type="containsText" dxfId="568" priority="566" operator="containsText" text="Endemis tinggi II">
      <formula>NOT(ISERROR(SEARCH("Endemis tinggi II",T313)))</formula>
    </cfRule>
    <cfRule type="containsText" dxfId="567" priority="567" operator="containsText" text="endemis tinggi I">
      <formula>NOT(ISERROR(SEARCH("endemis tinggi I",T313)))</formula>
    </cfRule>
    <cfRule type="containsText" dxfId="566" priority="568" operator="containsText" text="endemis sedang">
      <formula>NOT(ISERROR(SEARCH("endemis sedang",T313)))</formula>
    </cfRule>
    <cfRule type="containsText" dxfId="565" priority="569" operator="containsText" text="endemis rendah">
      <formula>NOT(ISERROR(SEARCH("endemis rendah",T313)))</formula>
    </cfRule>
    <cfRule type="containsText" dxfId="564" priority="570" operator="containsText" text="eliminasi">
      <formula>NOT(ISERROR(SEARCH("eliminasi",T313)))</formula>
    </cfRule>
  </conditionalFormatting>
  <conditionalFormatting sqref="T314">
    <cfRule type="containsText" dxfId="563" priority="559" operator="containsText" text="ENDEMIS TINGGI III">
      <formula>NOT(ISERROR(SEARCH("ENDEMIS TINGGI III",T314)))</formula>
    </cfRule>
    <cfRule type="containsText" dxfId="562" priority="560" operator="containsText" text="Endemis tinggi II">
      <formula>NOT(ISERROR(SEARCH("Endemis tinggi II",T314)))</formula>
    </cfRule>
    <cfRule type="containsText" dxfId="561" priority="561" operator="containsText" text="endemis tinggi I">
      <formula>NOT(ISERROR(SEARCH("endemis tinggi I",T314)))</formula>
    </cfRule>
    <cfRule type="containsText" dxfId="560" priority="562" operator="containsText" text="endemis sedang">
      <formula>NOT(ISERROR(SEARCH("endemis sedang",T314)))</formula>
    </cfRule>
    <cfRule type="containsText" dxfId="559" priority="563" operator="containsText" text="endemis rendah">
      <formula>NOT(ISERROR(SEARCH("endemis rendah",T314)))</formula>
    </cfRule>
    <cfRule type="containsText" dxfId="558" priority="564" operator="containsText" text="eliminasi">
      <formula>NOT(ISERROR(SEARCH("eliminasi",T314)))</formula>
    </cfRule>
  </conditionalFormatting>
  <conditionalFormatting sqref="T317">
    <cfRule type="containsText" dxfId="557" priority="553" operator="containsText" text="ENDEMIS TINGGI III">
      <formula>NOT(ISERROR(SEARCH("ENDEMIS TINGGI III",T317)))</formula>
    </cfRule>
    <cfRule type="containsText" dxfId="556" priority="554" operator="containsText" text="Endemis tinggi II">
      <formula>NOT(ISERROR(SEARCH("Endemis tinggi II",T317)))</formula>
    </cfRule>
    <cfRule type="containsText" dxfId="555" priority="555" operator="containsText" text="endemis tinggi I">
      <formula>NOT(ISERROR(SEARCH("endemis tinggi I",T317)))</formula>
    </cfRule>
    <cfRule type="containsText" dxfId="554" priority="556" operator="containsText" text="endemis sedang">
      <formula>NOT(ISERROR(SEARCH("endemis sedang",T317)))</formula>
    </cfRule>
    <cfRule type="containsText" dxfId="553" priority="557" operator="containsText" text="endemis rendah">
      <formula>NOT(ISERROR(SEARCH("endemis rendah",T317)))</formula>
    </cfRule>
    <cfRule type="containsText" dxfId="552" priority="558" operator="containsText" text="eliminasi">
      <formula>NOT(ISERROR(SEARCH("eliminasi",T317)))</formula>
    </cfRule>
  </conditionalFormatting>
  <conditionalFormatting sqref="T318">
    <cfRule type="containsText" dxfId="551" priority="547" operator="containsText" text="ENDEMIS TINGGI III">
      <formula>NOT(ISERROR(SEARCH("ENDEMIS TINGGI III",T318)))</formula>
    </cfRule>
    <cfRule type="containsText" dxfId="550" priority="548" operator="containsText" text="Endemis tinggi II">
      <formula>NOT(ISERROR(SEARCH("Endemis tinggi II",T318)))</formula>
    </cfRule>
    <cfRule type="containsText" dxfId="549" priority="549" operator="containsText" text="endemis tinggi I">
      <formula>NOT(ISERROR(SEARCH("endemis tinggi I",T318)))</formula>
    </cfRule>
    <cfRule type="containsText" dxfId="548" priority="550" operator="containsText" text="endemis sedang">
      <formula>NOT(ISERROR(SEARCH("endemis sedang",T318)))</formula>
    </cfRule>
    <cfRule type="containsText" dxfId="547" priority="551" operator="containsText" text="endemis rendah">
      <formula>NOT(ISERROR(SEARCH("endemis rendah",T318)))</formula>
    </cfRule>
    <cfRule type="containsText" dxfId="546" priority="552" operator="containsText" text="eliminasi">
      <formula>NOT(ISERROR(SEARCH("eliminasi",T318)))</formula>
    </cfRule>
  </conditionalFormatting>
  <conditionalFormatting sqref="T322">
    <cfRule type="containsText" dxfId="545" priority="541" operator="containsText" text="ENDEMIS TINGGI III">
      <formula>NOT(ISERROR(SEARCH("ENDEMIS TINGGI III",T322)))</formula>
    </cfRule>
    <cfRule type="containsText" dxfId="544" priority="542" operator="containsText" text="Endemis tinggi II">
      <formula>NOT(ISERROR(SEARCH("Endemis tinggi II",T322)))</formula>
    </cfRule>
    <cfRule type="containsText" dxfId="543" priority="543" operator="containsText" text="endemis tinggi I">
      <formula>NOT(ISERROR(SEARCH("endemis tinggi I",T322)))</formula>
    </cfRule>
    <cfRule type="containsText" dxfId="542" priority="544" operator="containsText" text="endemis sedang">
      <formula>NOT(ISERROR(SEARCH("endemis sedang",T322)))</formula>
    </cfRule>
    <cfRule type="containsText" dxfId="541" priority="545" operator="containsText" text="endemis rendah">
      <formula>NOT(ISERROR(SEARCH("endemis rendah",T322)))</formula>
    </cfRule>
    <cfRule type="containsText" dxfId="540" priority="546" operator="containsText" text="eliminasi">
      <formula>NOT(ISERROR(SEARCH("eliminasi",T322)))</formula>
    </cfRule>
  </conditionalFormatting>
  <conditionalFormatting sqref="T323">
    <cfRule type="containsText" dxfId="539" priority="535" operator="containsText" text="ENDEMIS TINGGI III">
      <formula>NOT(ISERROR(SEARCH("ENDEMIS TINGGI III",T323)))</formula>
    </cfRule>
    <cfRule type="containsText" dxfId="538" priority="536" operator="containsText" text="Endemis tinggi II">
      <formula>NOT(ISERROR(SEARCH("Endemis tinggi II",T323)))</formula>
    </cfRule>
    <cfRule type="containsText" dxfId="537" priority="537" operator="containsText" text="endemis tinggi I">
      <formula>NOT(ISERROR(SEARCH("endemis tinggi I",T323)))</formula>
    </cfRule>
    <cfRule type="containsText" dxfId="536" priority="538" operator="containsText" text="endemis sedang">
      <formula>NOT(ISERROR(SEARCH("endemis sedang",T323)))</formula>
    </cfRule>
    <cfRule type="containsText" dxfId="535" priority="539" operator="containsText" text="endemis rendah">
      <formula>NOT(ISERROR(SEARCH("endemis rendah",T323)))</formula>
    </cfRule>
    <cfRule type="containsText" dxfId="534" priority="540" operator="containsText" text="eliminasi">
      <formula>NOT(ISERROR(SEARCH("eliminasi",T323)))</formula>
    </cfRule>
  </conditionalFormatting>
  <conditionalFormatting sqref="T516">
    <cfRule type="containsText" dxfId="533" priority="529" operator="containsText" text="ENDEMIS TINGGI III">
      <formula>NOT(ISERROR(SEARCH("ENDEMIS TINGGI III",T516)))</formula>
    </cfRule>
    <cfRule type="containsText" dxfId="532" priority="530" operator="containsText" text="Endemis tinggi II">
      <formula>NOT(ISERROR(SEARCH("Endemis tinggi II",T516)))</formula>
    </cfRule>
    <cfRule type="containsText" dxfId="531" priority="531" operator="containsText" text="endemis tinggi I">
      <formula>NOT(ISERROR(SEARCH("endemis tinggi I",T516)))</formula>
    </cfRule>
    <cfRule type="containsText" dxfId="530" priority="532" operator="containsText" text="endemis sedang">
      <formula>NOT(ISERROR(SEARCH("endemis sedang",T516)))</formula>
    </cfRule>
    <cfRule type="containsText" dxfId="529" priority="533" operator="containsText" text="endemis rendah">
      <formula>NOT(ISERROR(SEARCH("endemis rendah",T516)))</formula>
    </cfRule>
    <cfRule type="containsText" dxfId="528" priority="534" operator="containsText" text="eliminasi">
      <formula>NOT(ISERROR(SEARCH("eliminasi",T516)))</formula>
    </cfRule>
  </conditionalFormatting>
  <conditionalFormatting sqref="T515">
    <cfRule type="containsText" dxfId="527" priority="523" operator="containsText" text="ENDEMIS TINGGI III">
      <formula>NOT(ISERROR(SEARCH("ENDEMIS TINGGI III",T515)))</formula>
    </cfRule>
    <cfRule type="containsText" dxfId="526" priority="524" operator="containsText" text="Endemis tinggi II">
      <formula>NOT(ISERROR(SEARCH("Endemis tinggi II",T515)))</formula>
    </cfRule>
    <cfRule type="containsText" dxfId="525" priority="525" operator="containsText" text="endemis tinggi I">
      <formula>NOT(ISERROR(SEARCH("endemis tinggi I",T515)))</formula>
    </cfRule>
    <cfRule type="containsText" dxfId="524" priority="526" operator="containsText" text="endemis sedang">
      <formula>NOT(ISERROR(SEARCH("endemis sedang",T515)))</formula>
    </cfRule>
    <cfRule type="containsText" dxfId="523" priority="527" operator="containsText" text="endemis rendah">
      <formula>NOT(ISERROR(SEARCH("endemis rendah",T515)))</formula>
    </cfRule>
    <cfRule type="containsText" dxfId="522" priority="528" operator="containsText" text="eliminasi">
      <formula>NOT(ISERROR(SEARCH("eliminasi",T515)))</formula>
    </cfRule>
  </conditionalFormatting>
  <conditionalFormatting sqref="T514">
    <cfRule type="containsText" dxfId="521" priority="517" operator="containsText" text="ENDEMIS TINGGI III">
      <formula>NOT(ISERROR(SEARCH("ENDEMIS TINGGI III",T514)))</formula>
    </cfRule>
    <cfRule type="containsText" dxfId="520" priority="518" operator="containsText" text="Endemis tinggi II">
      <formula>NOT(ISERROR(SEARCH("Endemis tinggi II",T514)))</formula>
    </cfRule>
    <cfRule type="containsText" dxfId="519" priority="519" operator="containsText" text="endemis tinggi I">
      <formula>NOT(ISERROR(SEARCH("endemis tinggi I",T514)))</formula>
    </cfRule>
    <cfRule type="containsText" dxfId="518" priority="520" operator="containsText" text="endemis sedang">
      <formula>NOT(ISERROR(SEARCH("endemis sedang",T514)))</formula>
    </cfRule>
    <cfRule type="containsText" dxfId="517" priority="521" operator="containsText" text="endemis rendah">
      <formula>NOT(ISERROR(SEARCH("endemis rendah",T514)))</formula>
    </cfRule>
    <cfRule type="containsText" dxfId="516" priority="522" operator="containsText" text="eliminasi">
      <formula>NOT(ISERROR(SEARCH("eliminasi",T514)))</formula>
    </cfRule>
  </conditionalFormatting>
  <conditionalFormatting sqref="T513">
    <cfRule type="containsText" dxfId="515" priority="511" operator="containsText" text="ENDEMIS TINGGI III">
      <formula>NOT(ISERROR(SEARCH("ENDEMIS TINGGI III",T513)))</formula>
    </cfRule>
    <cfRule type="containsText" dxfId="514" priority="512" operator="containsText" text="Endemis tinggi II">
      <formula>NOT(ISERROR(SEARCH("Endemis tinggi II",T513)))</formula>
    </cfRule>
    <cfRule type="containsText" dxfId="513" priority="513" operator="containsText" text="endemis tinggi I">
      <formula>NOT(ISERROR(SEARCH("endemis tinggi I",T513)))</formula>
    </cfRule>
    <cfRule type="containsText" dxfId="512" priority="514" operator="containsText" text="endemis sedang">
      <formula>NOT(ISERROR(SEARCH("endemis sedang",T513)))</formula>
    </cfRule>
    <cfRule type="containsText" dxfId="511" priority="515" operator="containsText" text="endemis rendah">
      <formula>NOT(ISERROR(SEARCH("endemis rendah",T513)))</formula>
    </cfRule>
    <cfRule type="containsText" dxfId="510" priority="516" operator="containsText" text="eliminasi">
      <formula>NOT(ISERROR(SEARCH("eliminasi",T513)))</formula>
    </cfRule>
  </conditionalFormatting>
  <conditionalFormatting sqref="T512">
    <cfRule type="containsText" dxfId="509" priority="505" operator="containsText" text="ENDEMIS TINGGI III">
      <formula>NOT(ISERROR(SEARCH("ENDEMIS TINGGI III",T512)))</formula>
    </cfRule>
    <cfRule type="containsText" dxfId="508" priority="506" operator="containsText" text="Endemis tinggi II">
      <formula>NOT(ISERROR(SEARCH("Endemis tinggi II",T512)))</formula>
    </cfRule>
    <cfRule type="containsText" dxfId="507" priority="507" operator="containsText" text="endemis tinggi I">
      <formula>NOT(ISERROR(SEARCH("endemis tinggi I",T512)))</formula>
    </cfRule>
    <cfRule type="containsText" dxfId="506" priority="508" operator="containsText" text="endemis sedang">
      <formula>NOT(ISERROR(SEARCH("endemis sedang",T512)))</formula>
    </cfRule>
    <cfRule type="containsText" dxfId="505" priority="509" operator="containsText" text="endemis rendah">
      <formula>NOT(ISERROR(SEARCH("endemis rendah",T512)))</formula>
    </cfRule>
    <cfRule type="containsText" dxfId="504" priority="510" operator="containsText" text="eliminasi">
      <formula>NOT(ISERROR(SEARCH("eliminasi",T512)))</formula>
    </cfRule>
  </conditionalFormatting>
  <conditionalFormatting sqref="T511">
    <cfRule type="containsText" dxfId="503" priority="499" operator="containsText" text="ENDEMIS TINGGI III">
      <formula>NOT(ISERROR(SEARCH("ENDEMIS TINGGI III",T511)))</formula>
    </cfRule>
    <cfRule type="containsText" dxfId="502" priority="500" operator="containsText" text="Endemis tinggi II">
      <formula>NOT(ISERROR(SEARCH("Endemis tinggi II",T511)))</formula>
    </cfRule>
    <cfRule type="containsText" dxfId="501" priority="501" operator="containsText" text="endemis tinggi I">
      <formula>NOT(ISERROR(SEARCH("endemis tinggi I",T511)))</formula>
    </cfRule>
    <cfRule type="containsText" dxfId="500" priority="502" operator="containsText" text="endemis sedang">
      <formula>NOT(ISERROR(SEARCH("endemis sedang",T511)))</formula>
    </cfRule>
    <cfRule type="containsText" dxfId="499" priority="503" operator="containsText" text="endemis rendah">
      <formula>NOT(ISERROR(SEARCH("endemis rendah",T511)))</formula>
    </cfRule>
    <cfRule type="containsText" dxfId="498" priority="504" operator="containsText" text="eliminasi">
      <formula>NOT(ISERROR(SEARCH("eliminasi",T511)))</formula>
    </cfRule>
  </conditionalFormatting>
  <conditionalFormatting sqref="T510">
    <cfRule type="containsText" dxfId="497" priority="493" operator="containsText" text="ENDEMIS TINGGI III">
      <formula>NOT(ISERROR(SEARCH("ENDEMIS TINGGI III",T510)))</formula>
    </cfRule>
    <cfRule type="containsText" dxfId="496" priority="494" operator="containsText" text="Endemis tinggi II">
      <formula>NOT(ISERROR(SEARCH("Endemis tinggi II",T510)))</formula>
    </cfRule>
    <cfRule type="containsText" dxfId="495" priority="495" operator="containsText" text="endemis tinggi I">
      <formula>NOT(ISERROR(SEARCH("endemis tinggi I",T510)))</formula>
    </cfRule>
    <cfRule type="containsText" dxfId="494" priority="496" operator="containsText" text="endemis sedang">
      <formula>NOT(ISERROR(SEARCH("endemis sedang",T510)))</formula>
    </cfRule>
    <cfRule type="containsText" dxfId="493" priority="497" operator="containsText" text="endemis rendah">
      <formula>NOT(ISERROR(SEARCH("endemis rendah",T510)))</formula>
    </cfRule>
    <cfRule type="containsText" dxfId="492" priority="498" operator="containsText" text="eliminasi">
      <formula>NOT(ISERROR(SEARCH("eliminasi",T510)))</formula>
    </cfRule>
  </conditionalFormatting>
  <conditionalFormatting sqref="T509">
    <cfRule type="containsText" dxfId="491" priority="487" operator="containsText" text="ENDEMIS TINGGI III">
      <formula>NOT(ISERROR(SEARCH("ENDEMIS TINGGI III",T509)))</formula>
    </cfRule>
    <cfRule type="containsText" dxfId="490" priority="488" operator="containsText" text="Endemis tinggi II">
      <formula>NOT(ISERROR(SEARCH("Endemis tinggi II",T509)))</formula>
    </cfRule>
    <cfRule type="containsText" dxfId="489" priority="489" operator="containsText" text="endemis tinggi I">
      <formula>NOT(ISERROR(SEARCH("endemis tinggi I",T509)))</formula>
    </cfRule>
    <cfRule type="containsText" dxfId="488" priority="490" operator="containsText" text="endemis sedang">
      <formula>NOT(ISERROR(SEARCH("endemis sedang",T509)))</formula>
    </cfRule>
    <cfRule type="containsText" dxfId="487" priority="491" operator="containsText" text="endemis rendah">
      <formula>NOT(ISERROR(SEARCH("endemis rendah",T509)))</formula>
    </cfRule>
    <cfRule type="containsText" dxfId="486" priority="492" operator="containsText" text="eliminasi">
      <formula>NOT(ISERROR(SEARCH("eliminasi",T509)))</formula>
    </cfRule>
  </conditionalFormatting>
  <conditionalFormatting sqref="T508">
    <cfRule type="containsText" dxfId="485" priority="481" operator="containsText" text="ENDEMIS TINGGI III">
      <formula>NOT(ISERROR(SEARCH("ENDEMIS TINGGI III",T508)))</formula>
    </cfRule>
    <cfRule type="containsText" dxfId="484" priority="482" operator="containsText" text="Endemis tinggi II">
      <formula>NOT(ISERROR(SEARCH("Endemis tinggi II",T508)))</formula>
    </cfRule>
    <cfRule type="containsText" dxfId="483" priority="483" operator="containsText" text="endemis tinggi I">
      <formula>NOT(ISERROR(SEARCH("endemis tinggi I",T508)))</formula>
    </cfRule>
    <cfRule type="containsText" dxfId="482" priority="484" operator="containsText" text="endemis sedang">
      <formula>NOT(ISERROR(SEARCH("endemis sedang",T508)))</formula>
    </cfRule>
    <cfRule type="containsText" dxfId="481" priority="485" operator="containsText" text="endemis rendah">
      <formula>NOT(ISERROR(SEARCH("endemis rendah",T508)))</formula>
    </cfRule>
    <cfRule type="containsText" dxfId="480" priority="486" operator="containsText" text="eliminasi">
      <formula>NOT(ISERROR(SEARCH("eliminasi",T508)))</formula>
    </cfRule>
  </conditionalFormatting>
  <conditionalFormatting sqref="T507">
    <cfRule type="containsText" dxfId="479" priority="475" operator="containsText" text="ENDEMIS TINGGI III">
      <formula>NOT(ISERROR(SEARCH("ENDEMIS TINGGI III",T507)))</formula>
    </cfRule>
    <cfRule type="containsText" dxfId="478" priority="476" operator="containsText" text="Endemis tinggi II">
      <formula>NOT(ISERROR(SEARCH("Endemis tinggi II",T507)))</formula>
    </cfRule>
    <cfRule type="containsText" dxfId="477" priority="477" operator="containsText" text="endemis tinggi I">
      <formula>NOT(ISERROR(SEARCH("endemis tinggi I",T507)))</formula>
    </cfRule>
    <cfRule type="containsText" dxfId="476" priority="478" operator="containsText" text="endemis sedang">
      <formula>NOT(ISERROR(SEARCH("endemis sedang",T507)))</formula>
    </cfRule>
    <cfRule type="containsText" dxfId="475" priority="479" operator="containsText" text="endemis rendah">
      <formula>NOT(ISERROR(SEARCH("endemis rendah",T507)))</formula>
    </cfRule>
    <cfRule type="containsText" dxfId="474" priority="480" operator="containsText" text="eliminasi">
      <formula>NOT(ISERROR(SEARCH("eliminasi",T507)))</formula>
    </cfRule>
  </conditionalFormatting>
  <conditionalFormatting sqref="T506">
    <cfRule type="containsText" dxfId="473" priority="469" operator="containsText" text="ENDEMIS TINGGI III">
      <formula>NOT(ISERROR(SEARCH("ENDEMIS TINGGI III",T506)))</formula>
    </cfRule>
    <cfRule type="containsText" dxfId="472" priority="470" operator="containsText" text="Endemis tinggi II">
      <formula>NOT(ISERROR(SEARCH("Endemis tinggi II",T506)))</formula>
    </cfRule>
    <cfRule type="containsText" dxfId="471" priority="471" operator="containsText" text="endemis tinggi I">
      <formula>NOT(ISERROR(SEARCH("endemis tinggi I",T506)))</formula>
    </cfRule>
    <cfRule type="containsText" dxfId="470" priority="472" operator="containsText" text="endemis sedang">
      <formula>NOT(ISERROR(SEARCH("endemis sedang",T506)))</formula>
    </cfRule>
    <cfRule type="containsText" dxfId="469" priority="473" operator="containsText" text="endemis rendah">
      <formula>NOT(ISERROR(SEARCH("endemis rendah",T506)))</formula>
    </cfRule>
    <cfRule type="containsText" dxfId="468" priority="474" operator="containsText" text="eliminasi">
      <formula>NOT(ISERROR(SEARCH("eliminasi",T506)))</formula>
    </cfRule>
  </conditionalFormatting>
  <conditionalFormatting sqref="T505">
    <cfRule type="containsText" dxfId="467" priority="463" operator="containsText" text="ENDEMIS TINGGI III">
      <formula>NOT(ISERROR(SEARCH("ENDEMIS TINGGI III",T505)))</formula>
    </cfRule>
    <cfRule type="containsText" dxfId="466" priority="464" operator="containsText" text="Endemis tinggi II">
      <formula>NOT(ISERROR(SEARCH("Endemis tinggi II",T505)))</formula>
    </cfRule>
    <cfRule type="containsText" dxfId="465" priority="465" operator="containsText" text="endemis tinggi I">
      <formula>NOT(ISERROR(SEARCH("endemis tinggi I",T505)))</formula>
    </cfRule>
    <cfRule type="containsText" dxfId="464" priority="466" operator="containsText" text="endemis sedang">
      <formula>NOT(ISERROR(SEARCH("endemis sedang",T505)))</formula>
    </cfRule>
    <cfRule type="containsText" dxfId="463" priority="467" operator="containsText" text="endemis rendah">
      <formula>NOT(ISERROR(SEARCH("endemis rendah",T505)))</formula>
    </cfRule>
    <cfRule type="containsText" dxfId="462" priority="468" operator="containsText" text="eliminasi">
      <formula>NOT(ISERROR(SEARCH("eliminasi",T505)))</formula>
    </cfRule>
  </conditionalFormatting>
  <conditionalFormatting sqref="T504">
    <cfRule type="containsText" dxfId="461" priority="457" operator="containsText" text="ENDEMIS TINGGI III">
      <formula>NOT(ISERROR(SEARCH("ENDEMIS TINGGI III",T504)))</formula>
    </cfRule>
    <cfRule type="containsText" dxfId="460" priority="458" operator="containsText" text="Endemis tinggi II">
      <formula>NOT(ISERROR(SEARCH("Endemis tinggi II",T504)))</formula>
    </cfRule>
    <cfRule type="containsText" dxfId="459" priority="459" operator="containsText" text="endemis tinggi I">
      <formula>NOT(ISERROR(SEARCH("endemis tinggi I",T504)))</formula>
    </cfRule>
    <cfRule type="containsText" dxfId="458" priority="460" operator="containsText" text="endemis sedang">
      <formula>NOT(ISERROR(SEARCH("endemis sedang",T504)))</formula>
    </cfRule>
    <cfRule type="containsText" dxfId="457" priority="461" operator="containsText" text="endemis rendah">
      <formula>NOT(ISERROR(SEARCH("endemis rendah",T504)))</formula>
    </cfRule>
    <cfRule type="containsText" dxfId="456" priority="462" operator="containsText" text="eliminasi">
      <formula>NOT(ISERROR(SEARCH("eliminasi",T504)))</formula>
    </cfRule>
  </conditionalFormatting>
  <conditionalFormatting sqref="T503">
    <cfRule type="containsText" dxfId="455" priority="451" operator="containsText" text="ENDEMIS TINGGI III">
      <formula>NOT(ISERROR(SEARCH("ENDEMIS TINGGI III",T503)))</formula>
    </cfRule>
    <cfRule type="containsText" dxfId="454" priority="452" operator="containsText" text="Endemis tinggi II">
      <formula>NOT(ISERROR(SEARCH("Endemis tinggi II",T503)))</formula>
    </cfRule>
    <cfRule type="containsText" dxfId="453" priority="453" operator="containsText" text="endemis tinggi I">
      <formula>NOT(ISERROR(SEARCH("endemis tinggi I",T503)))</formula>
    </cfRule>
    <cfRule type="containsText" dxfId="452" priority="454" operator="containsText" text="endemis sedang">
      <formula>NOT(ISERROR(SEARCH("endemis sedang",T503)))</formula>
    </cfRule>
    <cfRule type="containsText" dxfId="451" priority="455" operator="containsText" text="endemis rendah">
      <formula>NOT(ISERROR(SEARCH("endemis rendah",T503)))</formula>
    </cfRule>
    <cfRule type="containsText" dxfId="450" priority="456" operator="containsText" text="eliminasi">
      <formula>NOT(ISERROR(SEARCH("eliminasi",T503)))</formula>
    </cfRule>
  </conditionalFormatting>
  <conditionalFormatting sqref="T502">
    <cfRule type="containsText" dxfId="449" priority="445" operator="containsText" text="ENDEMIS TINGGI III">
      <formula>NOT(ISERROR(SEARCH("ENDEMIS TINGGI III",T502)))</formula>
    </cfRule>
    <cfRule type="containsText" dxfId="448" priority="446" operator="containsText" text="Endemis tinggi II">
      <formula>NOT(ISERROR(SEARCH("Endemis tinggi II",T502)))</formula>
    </cfRule>
    <cfRule type="containsText" dxfId="447" priority="447" operator="containsText" text="endemis tinggi I">
      <formula>NOT(ISERROR(SEARCH("endemis tinggi I",T502)))</formula>
    </cfRule>
    <cfRule type="containsText" dxfId="446" priority="448" operator="containsText" text="endemis sedang">
      <formula>NOT(ISERROR(SEARCH("endemis sedang",T502)))</formula>
    </cfRule>
    <cfRule type="containsText" dxfId="445" priority="449" operator="containsText" text="endemis rendah">
      <formula>NOT(ISERROR(SEARCH("endemis rendah",T502)))</formula>
    </cfRule>
    <cfRule type="containsText" dxfId="444" priority="450" operator="containsText" text="eliminasi">
      <formula>NOT(ISERROR(SEARCH("eliminasi",T502)))</formula>
    </cfRule>
  </conditionalFormatting>
  <conditionalFormatting sqref="T489">
    <cfRule type="containsText" dxfId="443" priority="31" operator="containsText" text="ENDEMIS TINGGI III">
      <formula>NOT(ISERROR(SEARCH("ENDEMIS TINGGI III",T489)))</formula>
    </cfRule>
    <cfRule type="containsText" dxfId="442" priority="32" operator="containsText" text="Endemis tinggi II">
      <formula>NOT(ISERROR(SEARCH("Endemis tinggi II",T489)))</formula>
    </cfRule>
    <cfRule type="containsText" dxfId="441" priority="33" operator="containsText" text="endemis tinggi I">
      <formula>NOT(ISERROR(SEARCH("endemis tinggi I",T489)))</formula>
    </cfRule>
    <cfRule type="containsText" dxfId="440" priority="34" operator="containsText" text="endemis sedang">
      <formula>NOT(ISERROR(SEARCH("endemis sedang",T489)))</formula>
    </cfRule>
    <cfRule type="containsText" dxfId="439" priority="35" operator="containsText" text="endemis rendah">
      <formula>NOT(ISERROR(SEARCH("endemis rendah",T489)))</formula>
    </cfRule>
    <cfRule type="containsText" dxfId="438" priority="36" operator="containsText" text="eliminasi">
      <formula>NOT(ISERROR(SEARCH("eliminasi",T489)))</formula>
    </cfRule>
  </conditionalFormatting>
  <conditionalFormatting sqref="T491">
    <cfRule type="containsText" dxfId="437" priority="19" operator="containsText" text="ENDEMIS TINGGI III">
      <formula>NOT(ISERROR(SEARCH("ENDEMIS TINGGI III",T491)))</formula>
    </cfRule>
    <cfRule type="containsText" dxfId="436" priority="20" operator="containsText" text="Endemis tinggi II">
      <formula>NOT(ISERROR(SEARCH("Endemis tinggi II",T491)))</formula>
    </cfRule>
    <cfRule type="containsText" dxfId="435" priority="21" operator="containsText" text="endemis tinggi I">
      <formula>NOT(ISERROR(SEARCH("endemis tinggi I",T491)))</formula>
    </cfRule>
    <cfRule type="containsText" dxfId="434" priority="22" operator="containsText" text="endemis sedang">
      <formula>NOT(ISERROR(SEARCH("endemis sedang",T491)))</formula>
    </cfRule>
    <cfRule type="containsText" dxfId="433" priority="23" operator="containsText" text="endemis rendah">
      <formula>NOT(ISERROR(SEARCH("endemis rendah",T491)))</formula>
    </cfRule>
    <cfRule type="containsText" dxfId="432" priority="24" operator="containsText" text="eliminasi">
      <formula>NOT(ISERROR(SEARCH("eliminasi",T491)))</formula>
    </cfRule>
  </conditionalFormatting>
  <conditionalFormatting sqref="T494">
    <cfRule type="containsText" dxfId="431" priority="1" operator="containsText" text="ENDEMIS TINGGI III">
      <formula>NOT(ISERROR(SEARCH("ENDEMIS TINGGI III",T494)))</formula>
    </cfRule>
    <cfRule type="containsText" dxfId="430" priority="2" operator="containsText" text="Endemis tinggi II">
      <formula>NOT(ISERROR(SEARCH("Endemis tinggi II",T494)))</formula>
    </cfRule>
    <cfRule type="containsText" dxfId="429" priority="3" operator="containsText" text="endemis tinggi I">
      <formula>NOT(ISERROR(SEARCH("endemis tinggi I",T494)))</formula>
    </cfRule>
    <cfRule type="containsText" dxfId="428" priority="4" operator="containsText" text="endemis sedang">
      <formula>NOT(ISERROR(SEARCH("endemis sedang",T494)))</formula>
    </cfRule>
    <cfRule type="containsText" dxfId="427" priority="5" operator="containsText" text="endemis rendah">
      <formula>NOT(ISERROR(SEARCH("endemis rendah",T494)))</formula>
    </cfRule>
    <cfRule type="containsText" dxfId="426" priority="6" operator="containsText" text="eliminasi">
      <formula>NOT(ISERROR(SEARCH("eliminasi",T494)))</formula>
    </cfRule>
  </conditionalFormatting>
  <conditionalFormatting sqref="T497">
    <cfRule type="containsText" dxfId="425" priority="439" operator="containsText" text="ENDEMIS TINGGI III">
      <formula>NOT(ISERROR(SEARCH("ENDEMIS TINGGI III",T497)))</formula>
    </cfRule>
    <cfRule type="containsText" dxfId="424" priority="440" operator="containsText" text="Endemis tinggi II">
      <formula>NOT(ISERROR(SEARCH("Endemis tinggi II",T497)))</formula>
    </cfRule>
    <cfRule type="containsText" dxfId="423" priority="441" operator="containsText" text="endemis tinggi I">
      <formula>NOT(ISERROR(SEARCH("endemis tinggi I",T497)))</formula>
    </cfRule>
    <cfRule type="containsText" dxfId="422" priority="442" operator="containsText" text="endemis sedang">
      <formula>NOT(ISERROR(SEARCH("endemis sedang",T497)))</formula>
    </cfRule>
    <cfRule type="containsText" dxfId="421" priority="443" operator="containsText" text="endemis rendah">
      <formula>NOT(ISERROR(SEARCH("endemis rendah",T497)))</formula>
    </cfRule>
    <cfRule type="containsText" dxfId="420" priority="444" operator="containsText" text="eliminasi">
      <formula>NOT(ISERROR(SEARCH("eliminasi",T497)))</formula>
    </cfRule>
  </conditionalFormatting>
  <conditionalFormatting sqref="T498">
    <cfRule type="containsText" dxfId="419" priority="433" operator="containsText" text="ENDEMIS TINGGI III">
      <formula>NOT(ISERROR(SEARCH("ENDEMIS TINGGI III",T498)))</formula>
    </cfRule>
    <cfRule type="containsText" dxfId="418" priority="434" operator="containsText" text="Endemis tinggi II">
      <formula>NOT(ISERROR(SEARCH("Endemis tinggi II",T498)))</formula>
    </cfRule>
    <cfRule type="containsText" dxfId="417" priority="435" operator="containsText" text="endemis tinggi I">
      <formula>NOT(ISERROR(SEARCH("endemis tinggi I",T498)))</formula>
    </cfRule>
    <cfRule type="containsText" dxfId="416" priority="436" operator="containsText" text="endemis sedang">
      <formula>NOT(ISERROR(SEARCH("endemis sedang",T498)))</formula>
    </cfRule>
    <cfRule type="containsText" dxfId="415" priority="437" operator="containsText" text="endemis rendah">
      <formula>NOT(ISERROR(SEARCH("endemis rendah",T498)))</formula>
    </cfRule>
    <cfRule type="containsText" dxfId="414" priority="438" operator="containsText" text="eliminasi">
      <formula>NOT(ISERROR(SEARCH("eliminasi",T498)))</formula>
    </cfRule>
  </conditionalFormatting>
  <conditionalFormatting sqref="T499">
    <cfRule type="containsText" dxfId="413" priority="427" operator="containsText" text="ENDEMIS TINGGI III">
      <formula>NOT(ISERROR(SEARCH("ENDEMIS TINGGI III",T499)))</formula>
    </cfRule>
    <cfRule type="containsText" dxfId="412" priority="428" operator="containsText" text="Endemis tinggi II">
      <formula>NOT(ISERROR(SEARCH("Endemis tinggi II",T499)))</formula>
    </cfRule>
    <cfRule type="containsText" dxfId="411" priority="429" operator="containsText" text="endemis tinggi I">
      <formula>NOT(ISERROR(SEARCH("endemis tinggi I",T499)))</formula>
    </cfRule>
    <cfRule type="containsText" dxfId="410" priority="430" operator="containsText" text="endemis sedang">
      <formula>NOT(ISERROR(SEARCH("endemis sedang",T499)))</formula>
    </cfRule>
    <cfRule type="containsText" dxfId="409" priority="431" operator="containsText" text="endemis rendah">
      <formula>NOT(ISERROR(SEARCH("endemis rendah",T499)))</formula>
    </cfRule>
    <cfRule type="containsText" dxfId="408" priority="432" operator="containsText" text="eliminasi">
      <formula>NOT(ISERROR(SEARCH("eliminasi",T499)))</formula>
    </cfRule>
  </conditionalFormatting>
  <conditionalFormatting sqref="T500">
    <cfRule type="containsText" dxfId="407" priority="421" operator="containsText" text="ENDEMIS TINGGI III">
      <formula>NOT(ISERROR(SEARCH("ENDEMIS TINGGI III",T500)))</formula>
    </cfRule>
    <cfRule type="containsText" dxfId="406" priority="422" operator="containsText" text="Endemis tinggi II">
      <formula>NOT(ISERROR(SEARCH("Endemis tinggi II",T500)))</formula>
    </cfRule>
    <cfRule type="containsText" dxfId="405" priority="423" operator="containsText" text="endemis tinggi I">
      <formula>NOT(ISERROR(SEARCH("endemis tinggi I",T500)))</formula>
    </cfRule>
    <cfRule type="containsText" dxfId="404" priority="424" operator="containsText" text="endemis sedang">
      <formula>NOT(ISERROR(SEARCH("endemis sedang",T500)))</formula>
    </cfRule>
    <cfRule type="containsText" dxfId="403" priority="425" operator="containsText" text="endemis rendah">
      <formula>NOT(ISERROR(SEARCH("endemis rendah",T500)))</formula>
    </cfRule>
    <cfRule type="containsText" dxfId="402" priority="426" operator="containsText" text="eliminasi">
      <formula>NOT(ISERROR(SEARCH("eliminasi",T500)))</formula>
    </cfRule>
  </conditionalFormatting>
  <conditionalFormatting sqref="T501">
    <cfRule type="containsText" dxfId="401" priority="415" operator="containsText" text="ENDEMIS TINGGI III">
      <formula>NOT(ISERROR(SEARCH("ENDEMIS TINGGI III",T501)))</formula>
    </cfRule>
    <cfRule type="containsText" dxfId="400" priority="416" operator="containsText" text="Endemis tinggi II">
      <formula>NOT(ISERROR(SEARCH("Endemis tinggi II",T501)))</formula>
    </cfRule>
    <cfRule type="containsText" dxfId="399" priority="417" operator="containsText" text="endemis tinggi I">
      <formula>NOT(ISERROR(SEARCH("endemis tinggi I",T501)))</formula>
    </cfRule>
    <cfRule type="containsText" dxfId="398" priority="418" operator="containsText" text="endemis sedang">
      <formula>NOT(ISERROR(SEARCH("endemis sedang",T501)))</formula>
    </cfRule>
    <cfRule type="containsText" dxfId="397" priority="419" operator="containsText" text="endemis rendah">
      <formula>NOT(ISERROR(SEARCH("endemis rendah",T501)))</formula>
    </cfRule>
    <cfRule type="containsText" dxfId="396" priority="420" operator="containsText" text="eliminasi">
      <formula>NOT(ISERROR(SEARCH("eliminasi",T501)))</formula>
    </cfRule>
  </conditionalFormatting>
  <conditionalFormatting sqref="T495">
    <cfRule type="containsText" dxfId="395" priority="409" operator="containsText" text="ENDEMIS TINGGI III">
      <formula>NOT(ISERROR(SEARCH("ENDEMIS TINGGI III",T495)))</formula>
    </cfRule>
    <cfRule type="containsText" dxfId="394" priority="410" operator="containsText" text="Endemis tinggi II">
      <formula>NOT(ISERROR(SEARCH("Endemis tinggi II",T495)))</formula>
    </cfRule>
    <cfRule type="containsText" dxfId="393" priority="411" operator="containsText" text="endemis tinggi I">
      <formula>NOT(ISERROR(SEARCH("endemis tinggi I",T495)))</formula>
    </cfRule>
    <cfRule type="containsText" dxfId="392" priority="412" operator="containsText" text="endemis sedang">
      <formula>NOT(ISERROR(SEARCH("endemis sedang",T495)))</formula>
    </cfRule>
    <cfRule type="containsText" dxfId="391" priority="413" operator="containsText" text="endemis rendah">
      <formula>NOT(ISERROR(SEARCH("endemis rendah",T495)))</formula>
    </cfRule>
    <cfRule type="containsText" dxfId="390" priority="414" operator="containsText" text="eliminasi">
      <formula>NOT(ISERROR(SEARCH("eliminasi",T495)))</formula>
    </cfRule>
  </conditionalFormatting>
  <conditionalFormatting sqref="T496">
    <cfRule type="containsText" dxfId="389" priority="403" operator="containsText" text="ENDEMIS TINGGI III">
      <formula>NOT(ISERROR(SEARCH("ENDEMIS TINGGI III",T496)))</formula>
    </cfRule>
    <cfRule type="containsText" dxfId="388" priority="404" operator="containsText" text="Endemis tinggi II">
      <formula>NOT(ISERROR(SEARCH("Endemis tinggi II",T496)))</formula>
    </cfRule>
    <cfRule type="containsText" dxfId="387" priority="405" operator="containsText" text="endemis tinggi I">
      <formula>NOT(ISERROR(SEARCH("endemis tinggi I",T496)))</formula>
    </cfRule>
    <cfRule type="containsText" dxfId="386" priority="406" operator="containsText" text="endemis sedang">
      <formula>NOT(ISERROR(SEARCH("endemis sedang",T496)))</formula>
    </cfRule>
    <cfRule type="containsText" dxfId="385" priority="407" operator="containsText" text="endemis rendah">
      <formula>NOT(ISERROR(SEARCH("endemis rendah",T496)))</formula>
    </cfRule>
    <cfRule type="containsText" dxfId="384" priority="408" operator="containsText" text="eliminasi">
      <formula>NOT(ISERROR(SEARCH("eliminasi",T496)))</formula>
    </cfRule>
  </conditionalFormatting>
  <conditionalFormatting sqref="T325">
    <cfRule type="containsText" dxfId="383" priority="397" operator="containsText" text="ENDEMIS TINGGI III">
      <formula>NOT(ISERROR(SEARCH("ENDEMIS TINGGI III",T325)))</formula>
    </cfRule>
    <cfRule type="containsText" dxfId="382" priority="398" operator="containsText" text="Endemis tinggi II">
      <formula>NOT(ISERROR(SEARCH("Endemis tinggi II",T325)))</formula>
    </cfRule>
    <cfRule type="containsText" dxfId="381" priority="399" operator="containsText" text="endemis tinggi I">
      <formula>NOT(ISERROR(SEARCH("endemis tinggi I",T325)))</formula>
    </cfRule>
    <cfRule type="containsText" dxfId="380" priority="400" operator="containsText" text="endemis sedang">
      <formula>NOT(ISERROR(SEARCH("endemis sedang",T325)))</formula>
    </cfRule>
    <cfRule type="containsText" dxfId="379" priority="401" operator="containsText" text="endemis rendah">
      <formula>NOT(ISERROR(SEARCH("endemis rendah",T325)))</formula>
    </cfRule>
    <cfRule type="containsText" dxfId="378" priority="402" operator="containsText" text="eliminasi">
      <formula>NOT(ISERROR(SEARCH("eliminasi",T325)))</formula>
    </cfRule>
  </conditionalFormatting>
  <conditionalFormatting sqref="T326">
    <cfRule type="containsText" dxfId="377" priority="391" operator="containsText" text="ENDEMIS TINGGI III">
      <formula>NOT(ISERROR(SEARCH("ENDEMIS TINGGI III",T326)))</formula>
    </cfRule>
    <cfRule type="containsText" dxfId="376" priority="392" operator="containsText" text="Endemis tinggi II">
      <formula>NOT(ISERROR(SEARCH("Endemis tinggi II",T326)))</formula>
    </cfRule>
    <cfRule type="containsText" dxfId="375" priority="393" operator="containsText" text="endemis tinggi I">
      <formula>NOT(ISERROR(SEARCH("endemis tinggi I",T326)))</formula>
    </cfRule>
    <cfRule type="containsText" dxfId="374" priority="394" operator="containsText" text="endemis sedang">
      <formula>NOT(ISERROR(SEARCH("endemis sedang",T326)))</formula>
    </cfRule>
    <cfRule type="containsText" dxfId="373" priority="395" operator="containsText" text="endemis rendah">
      <formula>NOT(ISERROR(SEARCH("endemis rendah",T326)))</formula>
    </cfRule>
    <cfRule type="containsText" dxfId="372" priority="396" operator="containsText" text="eliminasi">
      <formula>NOT(ISERROR(SEARCH("eliminasi",T326)))</formula>
    </cfRule>
  </conditionalFormatting>
  <conditionalFormatting sqref="T332">
    <cfRule type="containsText" dxfId="371" priority="385" operator="containsText" text="ENDEMIS TINGGI III">
      <formula>NOT(ISERROR(SEARCH("ENDEMIS TINGGI III",T332)))</formula>
    </cfRule>
    <cfRule type="containsText" dxfId="370" priority="386" operator="containsText" text="Endemis tinggi II">
      <formula>NOT(ISERROR(SEARCH("Endemis tinggi II",T332)))</formula>
    </cfRule>
    <cfRule type="containsText" dxfId="369" priority="387" operator="containsText" text="endemis tinggi I">
      <formula>NOT(ISERROR(SEARCH("endemis tinggi I",T332)))</formula>
    </cfRule>
    <cfRule type="containsText" dxfId="368" priority="388" operator="containsText" text="endemis sedang">
      <formula>NOT(ISERROR(SEARCH("endemis sedang",T332)))</formula>
    </cfRule>
    <cfRule type="containsText" dxfId="367" priority="389" operator="containsText" text="endemis rendah">
      <formula>NOT(ISERROR(SEARCH("endemis rendah",T332)))</formula>
    </cfRule>
    <cfRule type="containsText" dxfId="366" priority="390" operator="containsText" text="eliminasi">
      <formula>NOT(ISERROR(SEARCH("eliminasi",T332)))</formula>
    </cfRule>
  </conditionalFormatting>
  <conditionalFormatting sqref="T342">
    <cfRule type="containsText" dxfId="365" priority="379" operator="containsText" text="ENDEMIS TINGGI III">
      <formula>NOT(ISERROR(SEARCH("ENDEMIS TINGGI III",T342)))</formula>
    </cfRule>
    <cfRule type="containsText" dxfId="364" priority="380" operator="containsText" text="Endemis tinggi II">
      <formula>NOT(ISERROR(SEARCH("Endemis tinggi II",T342)))</formula>
    </cfRule>
    <cfRule type="containsText" dxfId="363" priority="381" operator="containsText" text="endemis tinggi I">
      <formula>NOT(ISERROR(SEARCH("endemis tinggi I",T342)))</formula>
    </cfRule>
    <cfRule type="containsText" dxfId="362" priority="382" operator="containsText" text="endemis sedang">
      <formula>NOT(ISERROR(SEARCH("endemis sedang",T342)))</formula>
    </cfRule>
    <cfRule type="containsText" dxfId="361" priority="383" operator="containsText" text="endemis rendah">
      <formula>NOT(ISERROR(SEARCH("endemis rendah",T342)))</formula>
    </cfRule>
    <cfRule type="containsText" dxfId="360" priority="384" operator="containsText" text="eliminasi">
      <formula>NOT(ISERROR(SEARCH("eliminasi",T342)))</formula>
    </cfRule>
  </conditionalFormatting>
  <conditionalFormatting sqref="T345">
    <cfRule type="containsText" dxfId="359" priority="373" operator="containsText" text="ENDEMIS TINGGI III">
      <formula>NOT(ISERROR(SEARCH("ENDEMIS TINGGI III",T345)))</formula>
    </cfRule>
    <cfRule type="containsText" dxfId="358" priority="374" operator="containsText" text="Endemis tinggi II">
      <formula>NOT(ISERROR(SEARCH("Endemis tinggi II",T345)))</formula>
    </cfRule>
    <cfRule type="containsText" dxfId="357" priority="375" operator="containsText" text="endemis tinggi I">
      <formula>NOT(ISERROR(SEARCH("endemis tinggi I",T345)))</formula>
    </cfRule>
    <cfRule type="containsText" dxfId="356" priority="376" operator="containsText" text="endemis sedang">
      <formula>NOT(ISERROR(SEARCH("endemis sedang",T345)))</formula>
    </cfRule>
    <cfRule type="containsText" dxfId="355" priority="377" operator="containsText" text="endemis rendah">
      <formula>NOT(ISERROR(SEARCH("endemis rendah",T345)))</formula>
    </cfRule>
    <cfRule type="containsText" dxfId="354" priority="378" operator="containsText" text="eliminasi">
      <formula>NOT(ISERROR(SEARCH("eliminasi",T345)))</formula>
    </cfRule>
  </conditionalFormatting>
  <conditionalFormatting sqref="T353">
    <cfRule type="containsText" dxfId="353" priority="367" operator="containsText" text="ENDEMIS TINGGI III">
      <formula>NOT(ISERROR(SEARCH("ENDEMIS TINGGI III",T353)))</formula>
    </cfRule>
    <cfRule type="containsText" dxfId="352" priority="368" operator="containsText" text="Endemis tinggi II">
      <formula>NOT(ISERROR(SEARCH("Endemis tinggi II",T353)))</formula>
    </cfRule>
    <cfRule type="containsText" dxfId="351" priority="369" operator="containsText" text="endemis tinggi I">
      <formula>NOT(ISERROR(SEARCH("endemis tinggi I",T353)))</formula>
    </cfRule>
    <cfRule type="containsText" dxfId="350" priority="370" operator="containsText" text="endemis sedang">
      <formula>NOT(ISERROR(SEARCH("endemis sedang",T353)))</formula>
    </cfRule>
    <cfRule type="containsText" dxfId="349" priority="371" operator="containsText" text="endemis rendah">
      <formula>NOT(ISERROR(SEARCH("endemis rendah",T353)))</formula>
    </cfRule>
    <cfRule type="containsText" dxfId="348" priority="372" operator="containsText" text="eliminasi">
      <formula>NOT(ISERROR(SEARCH("eliminasi",T353)))</formula>
    </cfRule>
  </conditionalFormatting>
  <conditionalFormatting sqref="T354">
    <cfRule type="containsText" dxfId="347" priority="361" operator="containsText" text="ENDEMIS TINGGI III">
      <formula>NOT(ISERROR(SEARCH("ENDEMIS TINGGI III",T354)))</formula>
    </cfRule>
    <cfRule type="containsText" dxfId="346" priority="362" operator="containsText" text="Endemis tinggi II">
      <formula>NOT(ISERROR(SEARCH("Endemis tinggi II",T354)))</formula>
    </cfRule>
    <cfRule type="containsText" dxfId="345" priority="363" operator="containsText" text="endemis tinggi I">
      <formula>NOT(ISERROR(SEARCH("endemis tinggi I",T354)))</formula>
    </cfRule>
    <cfRule type="containsText" dxfId="344" priority="364" operator="containsText" text="endemis sedang">
      <formula>NOT(ISERROR(SEARCH("endemis sedang",T354)))</formula>
    </cfRule>
    <cfRule type="containsText" dxfId="343" priority="365" operator="containsText" text="endemis rendah">
      <formula>NOT(ISERROR(SEARCH("endemis rendah",T354)))</formula>
    </cfRule>
    <cfRule type="containsText" dxfId="342" priority="366" operator="containsText" text="eliminasi">
      <formula>NOT(ISERROR(SEARCH("eliminasi",T354)))</formula>
    </cfRule>
  </conditionalFormatting>
  <conditionalFormatting sqref="T357">
    <cfRule type="containsText" dxfId="341" priority="355" operator="containsText" text="ENDEMIS TINGGI III">
      <formula>NOT(ISERROR(SEARCH("ENDEMIS TINGGI III",T357)))</formula>
    </cfRule>
    <cfRule type="containsText" dxfId="340" priority="356" operator="containsText" text="Endemis tinggi II">
      <formula>NOT(ISERROR(SEARCH("Endemis tinggi II",T357)))</formula>
    </cfRule>
    <cfRule type="containsText" dxfId="339" priority="357" operator="containsText" text="endemis tinggi I">
      <formula>NOT(ISERROR(SEARCH("endemis tinggi I",T357)))</formula>
    </cfRule>
    <cfRule type="containsText" dxfId="338" priority="358" operator="containsText" text="endemis sedang">
      <formula>NOT(ISERROR(SEARCH("endemis sedang",T357)))</formula>
    </cfRule>
    <cfRule type="containsText" dxfId="337" priority="359" operator="containsText" text="endemis rendah">
      <formula>NOT(ISERROR(SEARCH("endemis rendah",T357)))</formula>
    </cfRule>
    <cfRule type="containsText" dxfId="336" priority="360" operator="containsText" text="eliminasi">
      <formula>NOT(ISERROR(SEARCH("eliminasi",T357)))</formula>
    </cfRule>
  </conditionalFormatting>
  <conditionalFormatting sqref="T358">
    <cfRule type="containsText" dxfId="335" priority="349" operator="containsText" text="ENDEMIS TINGGI III">
      <formula>NOT(ISERROR(SEARCH("ENDEMIS TINGGI III",T358)))</formula>
    </cfRule>
    <cfRule type="containsText" dxfId="334" priority="350" operator="containsText" text="Endemis tinggi II">
      <formula>NOT(ISERROR(SEARCH("Endemis tinggi II",T358)))</formula>
    </cfRule>
    <cfRule type="containsText" dxfId="333" priority="351" operator="containsText" text="endemis tinggi I">
      <formula>NOT(ISERROR(SEARCH("endemis tinggi I",T358)))</formula>
    </cfRule>
    <cfRule type="containsText" dxfId="332" priority="352" operator="containsText" text="endemis sedang">
      <formula>NOT(ISERROR(SEARCH("endemis sedang",T358)))</formula>
    </cfRule>
    <cfRule type="containsText" dxfId="331" priority="353" operator="containsText" text="endemis rendah">
      <formula>NOT(ISERROR(SEARCH("endemis rendah",T358)))</formula>
    </cfRule>
    <cfRule type="containsText" dxfId="330" priority="354" operator="containsText" text="eliminasi">
      <formula>NOT(ISERROR(SEARCH("eliminasi",T358)))</formula>
    </cfRule>
  </conditionalFormatting>
  <conditionalFormatting sqref="T360">
    <cfRule type="containsText" dxfId="329" priority="343" operator="containsText" text="ENDEMIS TINGGI III">
      <formula>NOT(ISERROR(SEARCH("ENDEMIS TINGGI III",T360)))</formula>
    </cfRule>
    <cfRule type="containsText" dxfId="328" priority="344" operator="containsText" text="Endemis tinggi II">
      <formula>NOT(ISERROR(SEARCH("Endemis tinggi II",T360)))</formula>
    </cfRule>
    <cfRule type="containsText" dxfId="327" priority="345" operator="containsText" text="endemis tinggi I">
      <formula>NOT(ISERROR(SEARCH("endemis tinggi I",T360)))</formula>
    </cfRule>
    <cfRule type="containsText" dxfId="326" priority="346" operator="containsText" text="endemis sedang">
      <formula>NOT(ISERROR(SEARCH("endemis sedang",T360)))</formula>
    </cfRule>
    <cfRule type="containsText" dxfId="325" priority="347" operator="containsText" text="endemis rendah">
      <formula>NOT(ISERROR(SEARCH("endemis rendah",T360)))</formula>
    </cfRule>
    <cfRule type="containsText" dxfId="324" priority="348" operator="containsText" text="eliminasi">
      <formula>NOT(ISERROR(SEARCH("eliminasi",T360)))</formula>
    </cfRule>
  </conditionalFormatting>
  <conditionalFormatting sqref="T361">
    <cfRule type="containsText" dxfId="323" priority="337" operator="containsText" text="ENDEMIS TINGGI III">
      <formula>NOT(ISERROR(SEARCH("ENDEMIS TINGGI III",T361)))</formula>
    </cfRule>
    <cfRule type="containsText" dxfId="322" priority="338" operator="containsText" text="Endemis tinggi II">
      <formula>NOT(ISERROR(SEARCH("Endemis tinggi II",T361)))</formula>
    </cfRule>
    <cfRule type="containsText" dxfId="321" priority="339" operator="containsText" text="endemis tinggi I">
      <formula>NOT(ISERROR(SEARCH("endemis tinggi I",T361)))</formula>
    </cfRule>
    <cfRule type="containsText" dxfId="320" priority="340" operator="containsText" text="endemis sedang">
      <formula>NOT(ISERROR(SEARCH("endemis sedang",T361)))</formula>
    </cfRule>
    <cfRule type="containsText" dxfId="319" priority="341" operator="containsText" text="endemis rendah">
      <formula>NOT(ISERROR(SEARCH("endemis rendah",T361)))</formula>
    </cfRule>
    <cfRule type="containsText" dxfId="318" priority="342" operator="containsText" text="eliminasi">
      <formula>NOT(ISERROR(SEARCH("eliminasi",T361)))</formula>
    </cfRule>
  </conditionalFormatting>
  <conditionalFormatting sqref="T362">
    <cfRule type="containsText" dxfId="317" priority="331" operator="containsText" text="ENDEMIS TINGGI III">
      <formula>NOT(ISERROR(SEARCH("ENDEMIS TINGGI III",T362)))</formula>
    </cfRule>
    <cfRule type="containsText" dxfId="316" priority="332" operator="containsText" text="Endemis tinggi II">
      <formula>NOT(ISERROR(SEARCH("Endemis tinggi II",T362)))</formula>
    </cfRule>
    <cfRule type="containsText" dxfId="315" priority="333" operator="containsText" text="endemis tinggi I">
      <formula>NOT(ISERROR(SEARCH("endemis tinggi I",T362)))</formula>
    </cfRule>
    <cfRule type="containsText" dxfId="314" priority="334" operator="containsText" text="endemis sedang">
      <formula>NOT(ISERROR(SEARCH("endemis sedang",T362)))</formula>
    </cfRule>
    <cfRule type="containsText" dxfId="313" priority="335" operator="containsText" text="endemis rendah">
      <formula>NOT(ISERROR(SEARCH("endemis rendah",T362)))</formula>
    </cfRule>
    <cfRule type="containsText" dxfId="312" priority="336" operator="containsText" text="eliminasi">
      <formula>NOT(ISERROR(SEARCH("eliminasi",T362)))</formula>
    </cfRule>
  </conditionalFormatting>
  <conditionalFormatting sqref="T363">
    <cfRule type="containsText" dxfId="311" priority="325" operator="containsText" text="ENDEMIS TINGGI III">
      <formula>NOT(ISERROR(SEARCH("ENDEMIS TINGGI III",T363)))</formula>
    </cfRule>
    <cfRule type="containsText" dxfId="310" priority="326" operator="containsText" text="Endemis tinggi II">
      <formula>NOT(ISERROR(SEARCH("Endemis tinggi II",T363)))</formula>
    </cfRule>
    <cfRule type="containsText" dxfId="309" priority="327" operator="containsText" text="endemis tinggi I">
      <formula>NOT(ISERROR(SEARCH("endemis tinggi I",T363)))</formula>
    </cfRule>
    <cfRule type="containsText" dxfId="308" priority="328" operator="containsText" text="endemis sedang">
      <formula>NOT(ISERROR(SEARCH("endemis sedang",T363)))</formula>
    </cfRule>
    <cfRule type="containsText" dxfId="307" priority="329" operator="containsText" text="endemis rendah">
      <formula>NOT(ISERROR(SEARCH("endemis rendah",T363)))</formula>
    </cfRule>
    <cfRule type="containsText" dxfId="306" priority="330" operator="containsText" text="eliminasi">
      <formula>NOT(ISERROR(SEARCH("eliminasi",T363)))</formula>
    </cfRule>
  </conditionalFormatting>
  <conditionalFormatting sqref="T367">
    <cfRule type="containsText" dxfId="305" priority="319" operator="containsText" text="ENDEMIS TINGGI III">
      <formula>NOT(ISERROR(SEARCH("ENDEMIS TINGGI III",T367)))</formula>
    </cfRule>
    <cfRule type="containsText" dxfId="304" priority="320" operator="containsText" text="Endemis tinggi II">
      <formula>NOT(ISERROR(SEARCH("Endemis tinggi II",T367)))</formula>
    </cfRule>
    <cfRule type="containsText" dxfId="303" priority="321" operator="containsText" text="endemis tinggi I">
      <formula>NOT(ISERROR(SEARCH("endemis tinggi I",T367)))</formula>
    </cfRule>
    <cfRule type="containsText" dxfId="302" priority="322" operator="containsText" text="endemis sedang">
      <formula>NOT(ISERROR(SEARCH("endemis sedang",T367)))</formula>
    </cfRule>
    <cfRule type="containsText" dxfId="301" priority="323" operator="containsText" text="endemis rendah">
      <formula>NOT(ISERROR(SEARCH("endemis rendah",T367)))</formula>
    </cfRule>
    <cfRule type="containsText" dxfId="300" priority="324" operator="containsText" text="eliminasi">
      <formula>NOT(ISERROR(SEARCH("eliminasi",T367)))</formula>
    </cfRule>
  </conditionalFormatting>
  <conditionalFormatting sqref="T368">
    <cfRule type="containsText" dxfId="299" priority="313" operator="containsText" text="ENDEMIS TINGGI III">
      <formula>NOT(ISERROR(SEARCH("ENDEMIS TINGGI III",T368)))</formula>
    </cfRule>
    <cfRule type="containsText" dxfId="298" priority="314" operator="containsText" text="Endemis tinggi II">
      <formula>NOT(ISERROR(SEARCH("Endemis tinggi II",T368)))</formula>
    </cfRule>
    <cfRule type="containsText" dxfId="297" priority="315" operator="containsText" text="endemis tinggi I">
      <formula>NOT(ISERROR(SEARCH("endemis tinggi I",T368)))</formula>
    </cfRule>
    <cfRule type="containsText" dxfId="296" priority="316" operator="containsText" text="endemis sedang">
      <formula>NOT(ISERROR(SEARCH("endemis sedang",T368)))</formula>
    </cfRule>
    <cfRule type="containsText" dxfId="295" priority="317" operator="containsText" text="endemis rendah">
      <formula>NOT(ISERROR(SEARCH("endemis rendah",T368)))</formula>
    </cfRule>
    <cfRule type="containsText" dxfId="294" priority="318" operator="containsText" text="eliminasi">
      <formula>NOT(ISERROR(SEARCH("eliminasi",T368)))</formula>
    </cfRule>
  </conditionalFormatting>
  <conditionalFormatting sqref="T374">
    <cfRule type="containsText" dxfId="293" priority="307" operator="containsText" text="ENDEMIS TINGGI III">
      <formula>NOT(ISERROR(SEARCH("ENDEMIS TINGGI III",T374)))</formula>
    </cfRule>
    <cfRule type="containsText" dxfId="292" priority="308" operator="containsText" text="Endemis tinggi II">
      <formula>NOT(ISERROR(SEARCH("Endemis tinggi II",T374)))</formula>
    </cfRule>
    <cfRule type="containsText" dxfId="291" priority="309" operator="containsText" text="endemis tinggi I">
      <formula>NOT(ISERROR(SEARCH("endemis tinggi I",T374)))</formula>
    </cfRule>
    <cfRule type="containsText" dxfId="290" priority="310" operator="containsText" text="endemis sedang">
      <formula>NOT(ISERROR(SEARCH("endemis sedang",T374)))</formula>
    </cfRule>
    <cfRule type="containsText" dxfId="289" priority="311" operator="containsText" text="endemis rendah">
      <formula>NOT(ISERROR(SEARCH("endemis rendah",T374)))</formula>
    </cfRule>
    <cfRule type="containsText" dxfId="288" priority="312" operator="containsText" text="eliminasi">
      <formula>NOT(ISERROR(SEARCH("eliminasi",T374)))</formula>
    </cfRule>
  </conditionalFormatting>
  <conditionalFormatting sqref="T375">
    <cfRule type="containsText" dxfId="287" priority="301" operator="containsText" text="ENDEMIS TINGGI III">
      <formula>NOT(ISERROR(SEARCH("ENDEMIS TINGGI III",T375)))</formula>
    </cfRule>
    <cfRule type="containsText" dxfId="286" priority="302" operator="containsText" text="Endemis tinggi II">
      <formula>NOT(ISERROR(SEARCH("Endemis tinggi II",T375)))</formula>
    </cfRule>
    <cfRule type="containsText" dxfId="285" priority="303" operator="containsText" text="endemis tinggi I">
      <formula>NOT(ISERROR(SEARCH("endemis tinggi I",T375)))</formula>
    </cfRule>
    <cfRule type="containsText" dxfId="284" priority="304" operator="containsText" text="endemis sedang">
      <formula>NOT(ISERROR(SEARCH("endemis sedang",T375)))</formula>
    </cfRule>
    <cfRule type="containsText" dxfId="283" priority="305" operator="containsText" text="endemis rendah">
      <formula>NOT(ISERROR(SEARCH("endemis rendah",T375)))</formula>
    </cfRule>
    <cfRule type="containsText" dxfId="282" priority="306" operator="containsText" text="eliminasi">
      <formula>NOT(ISERROR(SEARCH("eliminasi",T375)))</formula>
    </cfRule>
  </conditionalFormatting>
  <conditionalFormatting sqref="T379">
    <cfRule type="containsText" dxfId="281" priority="295" operator="containsText" text="ENDEMIS TINGGI III">
      <formula>NOT(ISERROR(SEARCH("ENDEMIS TINGGI III",T379)))</formula>
    </cfRule>
    <cfRule type="containsText" dxfId="280" priority="296" operator="containsText" text="Endemis tinggi II">
      <formula>NOT(ISERROR(SEARCH("Endemis tinggi II",T379)))</formula>
    </cfRule>
    <cfRule type="containsText" dxfId="279" priority="297" operator="containsText" text="endemis tinggi I">
      <formula>NOT(ISERROR(SEARCH("endemis tinggi I",T379)))</formula>
    </cfRule>
    <cfRule type="containsText" dxfId="278" priority="298" operator="containsText" text="endemis sedang">
      <formula>NOT(ISERROR(SEARCH("endemis sedang",T379)))</formula>
    </cfRule>
    <cfRule type="containsText" dxfId="277" priority="299" operator="containsText" text="endemis rendah">
      <formula>NOT(ISERROR(SEARCH("endemis rendah",T379)))</formula>
    </cfRule>
    <cfRule type="containsText" dxfId="276" priority="300" operator="containsText" text="eliminasi">
      <formula>NOT(ISERROR(SEARCH("eliminasi",T379)))</formula>
    </cfRule>
  </conditionalFormatting>
  <conditionalFormatting sqref="T380">
    <cfRule type="containsText" dxfId="275" priority="289" operator="containsText" text="ENDEMIS TINGGI III">
      <formula>NOT(ISERROR(SEARCH("ENDEMIS TINGGI III",T380)))</formula>
    </cfRule>
    <cfRule type="containsText" dxfId="274" priority="290" operator="containsText" text="Endemis tinggi II">
      <formula>NOT(ISERROR(SEARCH("Endemis tinggi II",T380)))</formula>
    </cfRule>
    <cfRule type="containsText" dxfId="273" priority="291" operator="containsText" text="endemis tinggi I">
      <formula>NOT(ISERROR(SEARCH("endemis tinggi I",T380)))</formula>
    </cfRule>
    <cfRule type="containsText" dxfId="272" priority="292" operator="containsText" text="endemis sedang">
      <formula>NOT(ISERROR(SEARCH("endemis sedang",T380)))</formula>
    </cfRule>
    <cfRule type="containsText" dxfId="271" priority="293" operator="containsText" text="endemis rendah">
      <formula>NOT(ISERROR(SEARCH("endemis rendah",T380)))</formula>
    </cfRule>
    <cfRule type="containsText" dxfId="270" priority="294" operator="containsText" text="eliminasi">
      <formula>NOT(ISERROR(SEARCH("eliminasi",T380)))</formula>
    </cfRule>
  </conditionalFormatting>
  <conditionalFormatting sqref="T383">
    <cfRule type="containsText" dxfId="269" priority="283" operator="containsText" text="ENDEMIS TINGGI III">
      <formula>NOT(ISERROR(SEARCH("ENDEMIS TINGGI III",T383)))</formula>
    </cfRule>
    <cfRule type="containsText" dxfId="268" priority="284" operator="containsText" text="Endemis tinggi II">
      <formula>NOT(ISERROR(SEARCH("Endemis tinggi II",T383)))</formula>
    </cfRule>
    <cfRule type="containsText" dxfId="267" priority="285" operator="containsText" text="endemis tinggi I">
      <formula>NOT(ISERROR(SEARCH("endemis tinggi I",T383)))</formula>
    </cfRule>
    <cfRule type="containsText" dxfId="266" priority="286" operator="containsText" text="endemis sedang">
      <formula>NOT(ISERROR(SEARCH("endemis sedang",T383)))</formula>
    </cfRule>
    <cfRule type="containsText" dxfId="265" priority="287" operator="containsText" text="endemis rendah">
      <formula>NOT(ISERROR(SEARCH("endemis rendah",T383)))</formula>
    </cfRule>
    <cfRule type="containsText" dxfId="264" priority="288" operator="containsText" text="eliminasi">
      <formula>NOT(ISERROR(SEARCH("eliminasi",T383)))</formula>
    </cfRule>
  </conditionalFormatting>
  <conditionalFormatting sqref="T384">
    <cfRule type="containsText" dxfId="263" priority="277" operator="containsText" text="ENDEMIS TINGGI III">
      <formula>NOT(ISERROR(SEARCH("ENDEMIS TINGGI III",T384)))</formula>
    </cfRule>
    <cfRule type="containsText" dxfId="262" priority="278" operator="containsText" text="Endemis tinggi II">
      <formula>NOT(ISERROR(SEARCH("Endemis tinggi II",T384)))</formula>
    </cfRule>
    <cfRule type="containsText" dxfId="261" priority="279" operator="containsText" text="endemis tinggi I">
      <formula>NOT(ISERROR(SEARCH("endemis tinggi I",T384)))</formula>
    </cfRule>
    <cfRule type="containsText" dxfId="260" priority="280" operator="containsText" text="endemis sedang">
      <formula>NOT(ISERROR(SEARCH("endemis sedang",T384)))</formula>
    </cfRule>
    <cfRule type="containsText" dxfId="259" priority="281" operator="containsText" text="endemis rendah">
      <formula>NOT(ISERROR(SEARCH("endemis rendah",T384)))</formula>
    </cfRule>
    <cfRule type="containsText" dxfId="258" priority="282" operator="containsText" text="eliminasi">
      <formula>NOT(ISERROR(SEARCH("eliminasi",T384)))</formula>
    </cfRule>
  </conditionalFormatting>
  <conditionalFormatting sqref="T387">
    <cfRule type="containsText" dxfId="257" priority="271" operator="containsText" text="ENDEMIS TINGGI III">
      <formula>NOT(ISERROR(SEARCH("ENDEMIS TINGGI III",T387)))</formula>
    </cfRule>
    <cfRule type="containsText" dxfId="256" priority="272" operator="containsText" text="Endemis tinggi II">
      <formula>NOT(ISERROR(SEARCH("Endemis tinggi II",T387)))</formula>
    </cfRule>
    <cfRule type="containsText" dxfId="255" priority="273" operator="containsText" text="endemis tinggi I">
      <formula>NOT(ISERROR(SEARCH("endemis tinggi I",T387)))</formula>
    </cfRule>
    <cfRule type="containsText" dxfId="254" priority="274" operator="containsText" text="endemis sedang">
      <formula>NOT(ISERROR(SEARCH("endemis sedang",T387)))</formula>
    </cfRule>
    <cfRule type="containsText" dxfId="253" priority="275" operator="containsText" text="endemis rendah">
      <formula>NOT(ISERROR(SEARCH("endemis rendah",T387)))</formula>
    </cfRule>
    <cfRule type="containsText" dxfId="252" priority="276" operator="containsText" text="eliminasi">
      <formula>NOT(ISERROR(SEARCH("eliminasi",T387)))</formula>
    </cfRule>
  </conditionalFormatting>
  <conditionalFormatting sqref="T389">
    <cfRule type="containsText" dxfId="251" priority="265" operator="containsText" text="ENDEMIS TINGGI III">
      <formula>NOT(ISERROR(SEARCH("ENDEMIS TINGGI III",T389)))</formula>
    </cfRule>
    <cfRule type="containsText" dxfId="250" priority="266" operator="containsText" text="Endemis tinggi II">
      <formula>NOT(ISERROR(SEARCH("Endemis tinggi II",T389)))</formula>
    </cfRule>
    <cfRule type="containsText" dxfId="249" priority="267" operator="containsText" text="endemis tinggi I">
      <formula>NOT(ISERROR(SEARCH("endemis tinggi I",T389)))</formula>
    </cfRule>
    <cfRule type="containsText" dxfId="248" priority="268" operator="containsText" text="endemis sedang">
      <formula>NOT(ISERROR(SEARCH("endemis sedang",T389)))</formula>
    </cfRule>
    <cfRule type="containsText" dxfId="247" priority="269" operator="containsText" text="endemis rendah">
      <formula>NOT(ISERROR(SEARCH("endemis rendah",T389)))</formula>
    </cfRule>
    <cfRule type="containsText" dxfId="246" priority="270" operator="containsText" text="eliminasi">
      <formula>NOT(ISERROR(SEARCH("eliminasi",T389)))</formula>
    </cfRule>
  </conditionalFormatting>
  <conditionalFormatting sqref="T390">
    <cfRule type="containsText" dxfId="245" priority="259" operator="containsText" text="ENDEMIS TINGGI III">
      <formula>NOT(ISERROR(SEARCH("ENDEMIS TINGGI III",T390)))</formula>
    </cfRule>
    <cfRule type="containsText" dxfId="244" priority="260" operator="containsText" text="Endemis tinggi II">
      <formula>NOT(ISERROR(SEARCH("Endemis tinggi II",T390)))</formula>
    </cfRule>
    <cfRule type="containsText" dxfId="243" priority="261" operator="containsText" text="endemis tinggi I">
      <formula>NOT(ISERROR(SEARCH("endemis tinggi I",T390)))</formula>
    </cfRule>
    <cfRule type="containsText" dxfId="242" priority="262" operator="containsText" text="endemis sedang">
      <formula>NOT(ISERROR(SEARCH("endemis sedang",T390)))</formula>
    </cfRule>
    <cfRule type="containsText" dxfId="241" priority="263" operator="containsText" text="endemis rendah">
      <formula>NOT(ISERROR(SEARCH("endemis rendah",T390)))</formula>
    </cfRule>
    <cfRule type="containsText" dxfId="240" priority="264" operator="containsText" text="eliminasi">
      <formula>NOT(ISERROR(SEARCH("eliminasi",T390)))</formula>
    </cfRule>
  </conditionalFormatting>
  <conditionalFormatting sqref="T391">
    <cfRule type="containsText" dxfId="239" priority="253" operator="containsText" text="ENDEMIS TINGGI III">
      <formula>NOT(ISERROR(SEARCH("ENDEMIS TINGGI III",T391)))</formula>
    </cfRule>
    <cfRule type="containsText" dxfId="238" priority="254" operator="containsText" text="Endemis tinggi II">
      <formula>NOT(ISERROR(SEARCH("Endemis tinggi II",T391)))</formula>
    </cfRule>
    <cfRule type="containsText" dxfId="237" priority="255" operator="containsText" text="endemis tinggi I">
      <formula>NOT(ISERROR(SEARCH("endemis tinggi I",T391)))</formula>
    </cfRule>
    <cfRule type="containsText" dxfId="236" priority="256" operator="containsText" text="endemis sedang">
      <formula>NOT(ISERROR(SEARCH("endemis sedang",T391)))</formula>
    </cfRule>
    <cfRule type="containsText" dxfId="235" priority="257" operator="containsText" text="endemis rendah">
      <formula>NOT(ISERROR(SEARCH("endemis rendah",T391)))</formula>
    </cfRule>
    <cfRule type="containsText" dxfId="234" priority="258" operator="containsText" text="eliminasi">
      <formula>NOT(ISERROR(SEARCH("eliminasi",T391)))</formula>
    </cfRule>
  </conditionalFormatting>
  <conditionalFormatting sqref="T394">
    <cfRule type="containsText" dxfId="233" priority="247" operator="containsText" text="ENDEMIS TINGGI III">
      <formula>NOT(ISERROR(SEARCH("ENDEMIS TINGGI III",T394)))</formula>
    </cfRule>
    <cfRule type="containsText" dxfId="232" priority="248" operator="containsText" text="Endemis tinggi II">
      <formula>NOT(ISERROR(SEARCH("Endemis tinggi II",T394)))</formula>
    </cfRule>
    <cfRule type="containsText" dxfId="231" priority="249" operator="containsText" text="endemis tinggi I">
      <formula>NOT(ISERROR(SEARCH("endemis tinggi I",T394)))</formula>
    </cfRule>
    <cfRule type="containsText" dxfId="230" priority="250" operator="containsText" text="endemis sedang">
      <formula>NOT(ISERROR(SEARCH("endemis sedang",T394)))</formula>
    </cfRule>
    <cfRule type="containsText" dxfId="229" priority="251" operator="containsText" text="endemis rendah">
      <formula>NOT(ISERROR(SEARCH("endemis rendah",T394)))</formula>
    </cfRule>
    <cfRule type="containsText" dxfId="228" priority="252" operator="containsText" text="eliminasi">
      <formula>NOT(ISERROR(SEARCH("eliminasi",T394)))</formula>
    </cfRule>
  </conditionalFormatting>
  <conditionalFormatting sqref="T395">
    <cfRule type="containsText" dxfId="227" priority="241" operator="containsText" text="ENDEMIS TINGGI III">
      <formula>NOT(ISERROR(SEARCH("ENDEMIS TINGGI III",T395)))</formula>
    </cfRule>
    <cfRule type="containsText" dxfId="226" priority="242" operator="containsText" text="Endemis tinggi II">
      <formula>NOT(ISERROR(SEARCH("Endemis tinggi II",T395)))</formula>
    </cfRule>
    <cfRule type="containsText" dxfId="225" priority="243" operator="containsText" text="endemis tinggi I">
      <formula>NOT(ISERROR(SEARCH("endemis tinggi I",T395)))</formula>
    </cfRule>
    <cfRule type="containsText" dxfId="224" priority="244" operator="containsText" text="endemis sedang">
      <formula>NOT(ISERROR(SEARCH("endemis sedang",T395)))</formula>
    </cfRule>
    <cfRule type="containsText" dxfId="223" priority="245" operator="containsText" text="endemis rendah">
      <formula>NOT(ISERROR(SEARCH("endemis rendah",T395)))</formula>
    </cfRule>
    <cfRule type="containsText" dxfId="222" priority="246" operator="containsText" text="eliminasi">
      <formula>NOT(ISERROR(SEARCH("eliminasi",T395)))</formula>
    </cfRule>
  </conditionalFormatting>
  <conditionalFormatting sqref="T398">
    <cfRule type="containsText" dxfId="221" priority="235" operator="containsText" text="ENDEMIS TINGGI III">
      <formula>NOT(ISERROR(SEARCH("ENDEMIS TINGGI III",T398)))</formula>
    </cfRule>
    <cfRule type="containsText" dxfId="220" priority="236" operator="containsText" text="Endemis tinggi II">
      <formula>NOT(ISERROR(SEARCH("Endemis tinggi II",T398)))</formula>
    </cfRule>
    <cfRule type="containsText" dxfId="219" priority="237" operator="containsText" text="endemis tinggi I">
      <formula>NOT(ISERROR(SEARCH("endemis tinggi I",T398)))</formula>
    </cfRule>
    <cfRule type="containsText" dxfId="218" priority="238" operator="containsText" text="endemis sedang">
      <formula>NOT(ISERROR(SEARCH("endemis sedang",T398)))</formula>
    </cfRule>
    <cfRule type="containsText" dxfId="217" priority="239" operator="containsText" text="endemis rendah">
      <formula>NOT(ISERROR(SEARCH("endemis rendah",T398)))</formula>
    </cfRule>
    <cfRule type="containsText" dxfId="216" priority="240" operator="containsText" text="eliminasi">
      <formula>NOT(ISERROR(SEARCH("eliminasi",T398)))</formula>
    </cfRule>
  </conditionalFormatting>
  <conditionalFormatting sqref="T417">
    <cfRule type="containsText" dxfId="215" priority="229" operator="containsText" text="ENDEMIS TINGGI III">
      <formula>NOT(ISERROR(SEARCH("ENDEMIS TINGGI III",T417)))</formula>
    </cfRule>
    <cfRule type="containsText" dxfId="214" priority="230" operator="containsText" text="Endemis tinggi II">
      <formula>NOT(ISERROR(SEARCH("Endemis tinggi II",T417)))</formula>
    </cfRule>
    <cfRule type="containsText" dxfId="213" priority="231" operator="containsText" text="endemis tinggi I">
      <formula>NOT(ISERROR(SEARCH("endemis tinggi I",T417)))</formula>
    </cfRule>
    <cfRule type="containsText" dxfId="212" priority="232" operator="containsText" text="endemis sedang">
      <formula>NOT(ISERROR(SEARCH("endemis sedang",T417)))</formula>
    </cfRule>
    <cfRule type="containsText" dxfId="211" priority="233" operator="containsText" text="endemis rendah">
      <formula>NOT(ISERROR(SEARCH("endemis rendah",T417)))</formula>
    </cfRule>
    <cfRule type="containsText" dxfId="210" priority="234" operator="containsText" text="eliminasi">
      <formula>NOT(ISERROR(SEARCH("eliminasi",T417)))</formula>
    </cfRule>
  </conditionalFormatting>
  <conditionalFormatting sqref="T420">
    <cfRule type="containsText" dxfId="209" priority="223" operator="containsText" text="ENDEMIS TINGGI III">
      <formula>NOT(ISERROR(SEARCH("ENDEMIS TINGGI III",T420)))</formula>
    </cfRule>
    <cfRule type="containsText" dxfId="208" priority="224" operator="containsText" text="Endemis tinggi II">
      <formula>NOT(ISERROR(SEARCH("Endemis tinggi II",T420)))</formula>
    </cfRule>
    <cfRule type="containsText" dxfId="207" priority="225" operator="containsText" text="endemis tinggi I">
      <formula>NOT(ISERROR(SEARCH("endemis tinggi I",T420)))</formula>
    </cfRule>
    <cfRule type="containsText" dxfId="206" priority="226" operator="containsText" text="endemis sedang">
      <formula>NOT(ISERROR(SEARCH("endemis sedang",T420)))</formula>
    </cfRule>
    <cfRule type="containsText" dxfId="205" priority="227" operator="containsText" text="endemis rendah">
      <formula>NOT(ISERROR(SEARCH("endemis rendah",T420)))</formula>
    </cfRule>
    <cfRule type="containsText" dxfId="204" priority="228" operator="containsText" text="eliminasi">
      <formula>NOT(ISERROR(SEARCH("eliminasi",T420)))</formula>
    </cfRule>
  </conditionalFormatting>
  <conditionalFormatting sqref="T436">
    <cfRule type="containsText" dxfId="203" priority="217" operator="containsText" text="ENDEMIS TINGGI III">
      <formula>NOT(ISERROR(SEARCH("ENDEMIS TINGGI III",T436)))</formula>
    </cfRule>
    <cfRule type="containsText" dxfId="202" priority="218" operator="containsText" text="Endemis tinggi II">
      <formula>NOT(ISERROR(SEARCH("Endemis tinggi II",T436)))</formula>
    </cfRule>
    <cfRule type="containsText" dxfId="201" priority="219" operator="containsText" text="endemis tinggi I">
      <formula>NOT(ISERROR(SEARCH("endemis tinggi I",T436)))</formula>
    </cfRule>
    <cfRule type="containsText" dxfId="200" priority="220" operator="containsText" text="endemis sedang">
      <formula>NOT(ISERROR(SEARCH("endemis sedang",T436)))</formula>
    </cfRule>
    <cfRule type="containsText" dxfId="199" priority="221" operator="containsText" text="endemis rendah">
      <formula>NOT(ISERROR(SEARCH("endemis rendah",T436)))</formula>
    </cfRule>
    <cfRule type="containsText" dxfId="198" priority="222" operator="containsText" text="eliminasi">
      <formula>NOT(ISERROR(SEARCH("eliminasi",T436)))</formula>
    </cfRule>
  </conditionalFormatting>
  <conditionalFormatting sqref="T442">
    <cfRule type="containsText" dxfId="197" priority="211" operator="containsText" text="ENDEMIS TINGGI III">
      <formula>NOT(ISERROR(SEARCH("ENDEMIS TINGGI III",T442)))</formula>
    </cfRule>
    <cfRule type="containsText" dxfId="196" priority="212" operator="containsText" text="Endemis tinggi II">
      <formula>NOT(ISERROR(SEARCH("Endemis tinggi II",T442)))</formula>
    </cfRule>
    <cfRule type="containsText" dxfId="195" priority="213" operator="containsText" text="endemis tinggi I">
      <formula>NOT(ISERROR(SEARCH("endemis tinggi I",T442)))</formula>
    </cfRule>
    <cfRule type="containsText" dxfId="194" priority="214" operator="containsText" text="endemis sedang">
      <formula>NOT(ISERROR(SEARCH("endemis sedang",T442)))</formula>
    </cfRule>
    <cfRule type="containsText" dxfId="193" priority="215" operator="containsText" text="endemis rendah">
      <formula>NOT(ISERROR(SEARCH("endemis rendah",T442)))</formula>
    </cfRule>
    <cfRule type="containsText" dxfId="192" priority="216" operator="containsText" text="eliminasi">
      <formula>NOT(ISERROR(SEARCH("eliminasi",T442)))</formula>
    </cfRule>
  </conditionalFormatting>
  <conditionalFormatting sqref="T451">
    <cfRule type="containsText" dxfId="191" priority="205" operator="containsText" text="ENDEMIS TINGGI III">
      <formula>NOT(ISERROR(SEARCH("ENDEMIS TINGGI III",T451)))</formula>
    </cfRule>
    <cfRule type="containsText" dxfId="190" priority="206" operator="containsText" text="Endemis tinggi II">
      <formula>NOT(ISERROR(SEARCH("Endemis tinggi II",T451)))</formula>
    </cfRule>
    <cfRule type="containsText" dxfId="189" priority="207" operator="containsText" text="endemis tinggi I">
      <formula>NOT(ISERROR(SEARCH("endemis tinggi I",T451)))</formula>
    </cfRule>
    <cfRule type="containsText" dxfId="188" priority="208" operator="containsText" text="endemis sedang">
      <formula>NOT(ISERROR(SEARCH("endemis sedang",T451)))</formula>
    </cfRule>
    <cfRule type="containsText" dxfId="187" priority="209" operator="containsText" text="endemis rendah">
      <formula>NOT(ISERROR(SEARCH("endemis rendah",T451)))</formula>
    </cfRule>
    <cfRule type="containsText" dxfId="186" priority="210" operator="containsText" text="eliminasi">
      <formula>NOT(ISERROR(SEARCH("eliminasi",T451)))</formula>
    </cfRule>
  </conditionalFormatting>
  <conditionalFormatting sqref="T453">
    <cfRule type="containsText" dxfId="185" priority="199" operator="containsText" text="ENDEMIS TINGGI III">
      <formula>NOT(ISERROR(SEARCH("ENDEMIS TINGGI III",T453)))</formula>
    </cfRule>
    <cfRule type="containsText" dxfId="184" priority="200" operator="containsText" text="Endemis tinggi II">
      <formula>NOT(ISERROR(SEARCH("Endemis tinggi II",T453)))</formula>
    </cfRule>
    <cfRule type="containsText" dxfId="183" priority="201" operator="containsText" text="endemis tinggi I">
      <formula>NOT(ISERROR(SEARCH("endemis tinggi I",T453)))</formula>
    </cfRule>
    <cfRule type="containsText" dxfId="182" priority="202" operator="containsText" text="endemis sedang">
      <formula>NOT(ISERROR(SEARCH("endemis sedang",T453)))</formula>
    </cfRule>
    <cfRule type="containsText" dxfId="181" priority="203" operator="containsText" text="endemis rendah">
      <formula>NOT(ISERROR(SEARCH("endemis rendah",T453)))</formula>
    </cfRule>
    <cfRule type="containsText" dxfId="180" priority="204" operator="containsText" text="eliminasi">
      <formula>NOT(ISERROR(SEARCH("eliminasi",T453)))</formula>
    </cfRule>
  </conditionalFormatting>
  <conditionalFormatting sqref="T454">
    <cfRule type="containsText" dxfId="179" priority="193" operator="containsText" text="ENDEMIS TINGGI III">
      <formula>NOT(ISERROR(SEARCH("ENDEMIS TINGGI III",T454)))</formula>
    </cfRule>
    <cfRule type="containsText" dxfId="178" priority="194" operator="containsText" text="Endemis tinggi II">
      <formula>NOT(ISERROR(SEARCH("Endemis tinggi II",T454)))</formula>
    </cfRule>
    <cfRule type="containsText" dxfId="177" priority="195" operator="containsText" text="endemis tinggi I">
      <formula>NOT(ISERROR(SEARCH("endemis tinggi I",T454)))</formula>
    </cfRule>
    <cfRule type="containsText" dxfId="176" priority="196" operator="containsText" text="endemis sedang">
      <formula>NOT(ISERROR(SEARCH("endemis sedang",T454)))</formula>
    </cfRule>
    <cfRule type="containsText" dxfId="175" priority="197" operator="containsText" text="endemis rendah">
      <formula>NOT(ISERROR(SEARCH("endemis rendah",T454)))</formula>
    </cfRule>
    <cfRule type="containsText" dxfId="174" priority="198" operator="containsText" text="eliminasi">
      <formula>NOT(ISERROR(SEARCH("eliminasi",T454)))</formula>
    </cfRule>
  </conditionalFormatting>
  <conditionalFormatting sqref="T455">
    <cfRule type="containsText" dxfId="173" priority="187" operator="containsText" text="ENDEMIS TINGGI III">
      <formula>NOT(ISERROR(SEARCH("ENDEMIS TINGGI III",T455)))</formula>
    </cfRule>
    <cfRule type="containsText" dxfId="172" priority="188" operator="containsText" text="Endemis tinggi II">
      <formula>NOT(ISERROR(SEARCH("Endemis tinggi II",T455)))</formula>
    </cfRule>
    <cfRule type="containsText" dxfId="171" priority="189" operator="containsText" text="endemis tinggi I">
      <formula>NOT(ISERROR(SEARCH("endemis tinggi I",T455)))</formula>
    </cfRule>
    <cfRule type="containsText" dxfId="170" priority="190" operator="containsText" text="endemis sedang">
      <formula>NOT(ISERROR(SEARCH("endemis sedang",T455)))</formula>
    </cfRule>
    <cfRule type="containsText" dxfId="169" priority="191" operator="containsText" text="endemis rendah">
      <formula>NOT(ISERROR(SEARCH("endemis rendah",T455)))</formula>
    </cfRule>
    <cfRule type="containsText" dxfId="168" priority="192" operator="containsText" text="eliminasi">
      <formula>NOT(ISERROR(SEARCH("eliminasi",T455)))</formula>
    </cfRule>
  </conditionalFormatting>
  <conditionalFormatting sqref="T457">
    <cfRule type="containsText" dxfId="167" priority="181" operator="containsText" text="ENDEMIS TINGGI III">
      <formula>NOT(ISERROR(SEARCH("ENDEMIS TINGGI III",T457)))</formula>
    </cfRule>
    <cfRule type="containsText" dxfId="166" priority="182" operator="containsText" text="Endemis tinggi II">
      <formula>NOT(ISERROR(SEARCH("Endemis tinggi II",T457)))</formula>
    </cfRule>
    <cfRule type="containsText" dxfId="165" priority="183" operator="containsText" text="endemis tinggi I">
      <formula>NOT(ISERROR(SEARCH("endemis tinggi I",T457)))</formula>
    </cfRule>
    <cfRule type="containsText" dxfId="164" priority="184" operator="containsText" text="endemis sedang">
      <formula>NOT(ISERROR(SEARCH("endemis sedang",T457)))</formula>
    </cfRule>
    <cfRule type="containsText" dxfId="163" priority="185" operator="containsText" text="endemis rendah">
      <formula>NOT(ISERROR(SEARCH("endemis rendah",T457)))</formula>
    </cfRule>
    <cfRule type="containsText" dxfId="162" priority="186" operator="containsText" text="eliminasi">
      <formula>NOT(ISERROR(SEARCH("eliminasi",T457)))</formula>
    </cfRule>
  </conditionalFormatting>
  <conditionalFormatting sqref="T458">
    <cfRule type="containsText" dxfId="161" priority="175" operator="containsText" text="ENDEMIS TINGGI III">
      <formula>NOT(ISERROR(SEARCH("ENDEMIS TINGGI III",T458)))</formula>
    </cfRule>
    <cfRule type="containsText" dxfId="160" priority="176" operator="containsText" text="Endemis tinggi II">
      <formula>NOT(ISERROR(SEARCH("Endemis tinggi II",T458)))</formula>
    </cfRule>
    <cfRule type="containsText" dxfId="159" priority="177" operator="containsText" text="endemis tinggi I">
      <formula>NOT(ISERROR(SEARCH("endemis tinggi I",T458)))</formula>
    </cfRule>
    <cfRule type="containsText" dxfId="158" priority="178" operator="containsText" text="endemis sedang">
      <formula>NOT(ISERROR(SEARCH("endemis sedang",T458)))</formula>
    </cfRule>
    <cfRule type="containsText" dxfId="157" priority="179" operator="containsText" text="endemis rendah">
      <formula>NOT(ISERROR(SEARCH("endemis rendah",T458)))</formula>
    </cfRule>
    <cfRule type="containsText" dxfId="156" priority="180" operator="containsText" text="eliminasi">
      <formula>NOT(ISERROR(SEARCH("eliminasi",T458)))</formula>
    </cfRule>
  </conditionalFormatting>
  <conditionalFormatting sqref="T459">
    <cfRule type="containsText" dxfId="155" priority="169" operator="containsText" text="ENDEMIS TINGGI III">
      <formula>NOT(ISERROR(SEARCH("ENDEMIS TINGGI III",T459)))</formula>
    </cfRule>
    <cfRule type="containsText" dxfId="154" priority="170" operator="containsText" text="Endemis tinggi II">
      <formula>NOT(ISERROR(SEARCH("Endemis tinggi II",T459)))</formula>
    </cfRule>
    <cfRule type="containsText" dxfId="153" priority="171" operator="containsText" text="endemis tinggi I">
      <formula>NOT(ISERROR(SEARCH("endemis tinggi I",T459)))</formula>
    </cfRule>
    <cfRule type="containsText" dxfId="152" priority="172" operator="containsText" text="endemis sedang">
      <formula>NOT(ISERROR(SEARCH("endemis sedang",T459)))</formula>
    </cfRule>
    <cfRule type="containsText" dxfId="151" priority="173" operator="containsText" text="endemis rendah">
      <formula>NOT(ISERROR(SEARCH("endemis rendah",T459)))</formula>
    </cfRule>
    <cfRule type="containsText" dxfId="150" priority="174" operator="containsText" text="eliminasi">
      <formula>NOT(ISERROR(SEARCH("eliminasi",T459)))</formula>
    </cfRule>
  </conditionalFormatting>
  <conditionalFormatting sqref="T460">
    <cfRule type="containsText" dxfId="149" priority="163" operator="containsText" text="ENDEMIS TINGGI III">
      <formula>NOT(ISERROR(SEARCH("ENDEMIS TINGGI III",T460)))</formula>
    </cfRule>
    <cfRule type="containsText" dxfId="148" priority="164" operator="containsText" text="Endemis tinggi II">
      <formula>NOT(ISERROR(SEARCH("Endemis tinggi II",T460)))</formula>
    </cfRule>
    <cfRule type="containsText" dxfId="147" priority="165" operator="containsText" text="endemis tinggi I">
      <formula>NOT(ISERROR(SEARCH("endemis tinggi I",T460)))</formula>
    </cfRule>
    <cfRule type="containsText" dxfId="146" priority="166" operator="containsText" text="endemis sedang">
      <formula>NOT(ISERROR(SEARCH("endemis sedang",T460)))</formula>
    </cfRule>
    <cfRule type="containsText" dxfId="145" priority="167" operator="containsText" text="endemis rendah">
      <formula>NOT(ISERROR(SEARCH("endemis rendah",T460)))</formula>
    </cfRule>
    <cfRule type="containsText" dxfId="144" priority="168" operator="containsText" text="eliminasi">
      <formula>NOT(ISERROR(SEARCH("eliminasi",T460)))</formula>
    </cfRule>
  </conditionalFormatting>
  <conditionalFormatting sqref="T461">
    <cfRule type="containsText" dxfId="143" priority="157" operator="containsText" text="ENDEMIS TINGGI III">
      <formula>NOT(ISERROR(SEARCH("ENDEMIS TINGGI III",T461)))</formula>
    </cfRule>
    <cfRule type="containsText" dxfId="142" priority="158" operator="containsText" text="Endemis tinggi II">
      <formula>NOT(ISERROR(SEARCH("Endemis tinggi II",T461)))</formula>
    </cfRule>
    <cfRule type="containsText" dxfId="141" priority="159" operator="containsText" text="endemis tinggi I">
      <formula>NOT(ISERROR(SEARCH("endemis tinggi I",T461)))</formula>
    </cfRule>
    <cfRule type="containsText" dxfId="140" priority="160" operator="containsText" text="endemis sedang">
      <formula>NOT(ISERROR(SEARCH("endemis sedang",T461)))</formula>
    </cfRule>
    <cfRule type="containsText" dxfId="139" priority="161" operator="containsText" text="endemis rendah">
      <formula>NOT(ISERROR(SEARCH("endemis rendah",T461)))</formula>
    </cfRule>
    <cfRule type="containsText" dxfId="138" priority="162" operator="containsText" text="eliminasi">
      <formula>NOT(ISERROR(SEARCH("eliminasi",T461)))</formula>
    </cfRule>
  </conditionalFormatting>
  <conditionalFormatting sqref="T464">
    <cfRule type="containsText" dxfId="137" priority="151" operator="containsText" text="ENDEMIS TINGGI III">
      <formula>NOT(ISERROR(SEARCH("ENDEMIS TINGGI III",T464)))</formula>
    </cfRule>
    <cfRule type="containsText" dxfId="136" priority="152" operator="containsText" text="Endemis tinggi II">
      <formula>NOT(ISERROR(SEARCH("Endemis tinggi II",T464)))</formula>
    </cfRule>
    <cfRule type="containsText" dxfId="135" priority="153" operator="containsText" text="endemis tinggi I">
      <formula>NOT(ISERROR(SEARCH("endemis tinggi I",T464)))</formula>
    </cfRule>
    <cfRule type="containsText" dxfId="134" priority="154" operator="containsText" text="endemis sedang">
      <formula>NOT(ISERROR(SEARCH("endemis sedang",T464)))</formula>
    </cfRule>
    <cfRule type="containsText" dxfId="133" priority="155" operator="containsText" text="endemis rendah">
      <formula>NOT(ISERROR(SEARCH("endemis rendah",T464)))</formula>
    </cfRule>
    <cfRule type="containsText" dxfId="132" priority="156" operator="containsText" text="eliminasi">
      <formula>NOT(ISERROR(SEARCH("eliminasi",T464)))</formula>
    </cfRule>
  </conditionalFormatting>
  <conditionalFormatting sqref="T465">
    <cfRule type="containsText" dxfId="131" priority="145" operator="containsText" text="ENDEMIS TINGGI III">
      <formula>NOT(ISERROR(SEARCH("ENDEMIS TINGGI III",T465)))</formula>
    </cfRule>
    <cfRule type="containsText" dxfId="130" priority="146" operator="containsText" text="Endemis tinggi II">
      <formula>NOT(ISERROR(SEARCH("Endemis tinggi II",T465)))</formula>
    </cfRule>
    <cfRule type="containsText" dxfId="129" priority="147" operator="containsText" text="endemis tinggi I">
      <formula>NOT(ISERROR(SEARCH("endemis tinggi I",T465)))</formula>
    </cfRule>
    <cfRule type="containsText" dxfId="128" priority="148" operator="containsText" text="endemis sedang">
      <formula>NOT(ISERROR(SEARCH("endemis sedang",T465)))</formula>
    </cfRule>
    <cfRule type="containsText" dxfId="127" priority="149" operator="containsText" text="endemis rendah">
      <formula>NOT(ISERROR(SEARCH("endemis rendah",T465)))</formula>
    </cfRule>
    <cfRule type="containsText" dxfId="126" priority="150" operator="containsText" text="eliminasi">
      <formula>NOT(ISERROR(SEARCH("eliminasi",T465)))</formula>
    </cfRule>
  </conditionalFormatting>
  <conditionalFormatting sqref="T467">
    <cfRule type="containsText" dxfId="125" priority="139" operator="containsText" text="ENDEMIS TINGGI III">
      <formula>NOT(ISERROR(SEARCH("ENDEMIS TINGGI III",T467)))</formula>
    </cfRule>
    <cfRule type="containsText" dxfId="124" priority="140" operator="containsText" text="Endemis tinggi II">
      <formula>NOT(ISERROR(SEARCH("Endemis tinggi II",T467)))</formula>
    </cfRule>
    <cfRule type="containsText" dxfId="123" priority="141" operator="containsText" text="endemis tinggi I">
      <formula>NOT(ISERROR(SEARCH("endemis tinggi I",T467)))</formula>
    </cfRule>
    <cfRule type="containsText" dxfId="122" priority="142" operator="containsText" text="endemis sedang">
      <formula>NOT(ISERROR(SEARCH("endemis sedang",T467)))</formula>
    </cfRule>
    <cfRule type="containsText" dxfId="121" priority="143" operator="containsText" text="endemis rendah">
      <formula>NOT(ISERROR(SEARCH("endemis rendah",T467)))</formula>
    </cfRule>
    <cfRule type="containsText" dxfId="120" priority="144" operator="containsText" text="eliminasi">
      <formula>NOT(ISERROR(SEARCH("eliminasi",T467)))</formula>
    </cfRule>
  </conditionalFormatting>
  <conditionalFormatting sqref="T468">
    <cfRule type="containsText" dxfId="119" priority="133" operator="containsText" text="ENDEMIS TINGGI III">
      <formula>NOT(ISERROR(SEARCH("ENDEMIS TINGGI III",T468)))</formula>
    </cfRule>
    <cfRule type="containsText" dxfId="118" priority="134" operator="containsText" text="Endemis tinggi II">
      <formula>NOT(ISERROR(SEARCH("Endemis tinggi II",T468)))</formula>
    </cfRule>
    <cfRule type="containsText" dxfId="117" priority="135" operator="containsText" text="endemis tinggi I">
      <formula>NOT(ISERROR(SEARCH("endemis tinggi I",T468)))</formula>
    </cfRule>
    <cfRule type="containsText" dxfId="116" priority="136" operator="containsText" text="endemis sedang">
      <formula>NOT(ISERROR(SEARCH("endemis sedang",T468)))</formula>
    </cfRule>
    <cfRule type="containsText" dxfId="115" priority="137" operator="containsText" text="endemis rendah">
      <formula>NOT(ISERROR(SEARCH("endemis rendah",T468)))</formula>
    </cfRule>
    <cfRule type="containsText" dxfId="114" priority="138" operator="containsText" text="eliminasi">
      <formula>NOT(ISERROR(SEARCH("eliminasi",T468)))</formula>
    </cfRule>
  </conditionalFormatting>
  <conditionalFormatting sqref="T469">
    <cfRule type="containsText" dxfId="113" priority="127" operator="containsText" text="ENDEMIS TINGGI III">
      <formula>NOT(ISERROR(SEARCH("ENDEMIS TINGGI III",T469)))</formula>
    </cfRule>
    <cfRule type="containsText" dxfId="112" priority="128" operator="containsText" text="Endemis tinggi II">
      <formula>NOT(ISERROR(SEARCH("Endemis tinggi II",T469)))</formula>
    </cfRule>
    <cfRule type="containsText" dxfId="111" priority="129" operator="containsText" text="endemis tinggi I">
      <formula>NOT(ISERROR(SEARCH("endemis tinggi I",T469)))</formula>
    </cfRule>
    <cfRule type="containsText" dxfId="110" priority="130" operator="containsText" text="endemis sedang">
      <formula>NOT(ISERROR(SEARCH("endemis sedang",T469)))</formula>
    </cfRule>
    <cfRule type="containsText" dxfId="109" priority="131" operator="containsText" text="endemis rendah">
      <formula>NOT(ISERROR(SEARCH("endemis rendah",T469)))</formula>
    </cfRule>
    <cfRule type="containsText" dxfId="108" priority="132" operator="containsText" text="eliminasi">
      <formula>NOT(ISERROR(SEARCH("eliminasi",T469)))</formula>
    </cfRule>
  </conditionalFormatting>
  <conditionalFormatting sqref="T471">
    <cfRule type="containsText" dxfId="107" priority="121" operator="containsText" text="ENDEMIS TINGGI III">
      <formula>NOT(ISERROR(SEARCH("ENDEMIS TINGGI III",T471)))</formula>
    </cfRule>
    <cfRule type="containsText" dxfId="106" priority="122" operator="containsText" text="Endemis tinggi II">
      <formula>NOT(ISERROR(SEARCH("Endemis tinggi II",T471)))</formula>
    </cfRule>
    <cfRule type="containsText" dxfId="105" priority="123" operator="containsText" text="endemis tinggi I">
      <formula>NOT(ISERROR(SEARCH("endemis tinggi I",T471)))</formula>
    </cfRule>
    <cfRule type="containsText" dxfId="104" priority="124" operator="containsText" text="endemis sedang">
      <formula>NOT(ISERROR(SEARCH("endemis sedang",T471)))</formula>
    </cfRule>
    <cfRule type="containsText" dxfId="103" priority="125" operator="containsText" text="endemis rendah">
      <formula>NOT(ISERROR(SEARCH("endemis rendah",T471)))</formula>
    </cfRule>
    <cfRule type="containsText" dxfId="102" priority="126" operator="containsText" text="eliminasi">
      <formula>NOT(ISERROR(SEARCH("eliminasi",T471)))</formula>
    </cfRule>
  </conditionalFormatting>
  <conditionalFormatting sqref="T474">
    <cfRule type="containsText" dxfId="101" priority="115" operator="containsText" text="ENDEMIS TINGGI III">
      <formula>NOT(ISERROR(SEARCH("ENDEMIS TINGGI III",T474)))</formula>
    </cfRule>
    <cfRule type="containsText" dxfId="100" priority="116" operator="containsText" text="Endemis tinggi II">
      <formula>NOT(ISERROR(SEARCH("Endemis tinggi II",T474)))</formula>
    </cfRule>
    <cfRule type="containsText" dxfId="99" priority="117" operator="containsText" text="endemis tinggi I">
      <formula>NOT(ISERROR(SEARCH("endemis tinggi I",T474)))</formula>
    </cfRule>
    <cfRule type="containsText" dxfId="98" priority="118" operator="containsText" text="endemis sedang">
      <formula>NOT(ISERROR(SEARCH("endemis sedang",T474)))</formula>
    </cfRule>
    <cfRule type="containsText" dxfId="97" priority="119" operator="containsText" text="endemis rendah">
      <formula>NOT(ISERROR(SEARCH("endemis rendah",T474)))</formula>
    </cfRule>
    <cfRule type="containsText" dxfId="96" priority="120" operator="containsText" text="eliminasi">
      <formula>NOT(ISERROR(SEARCH("eliminasi",T474)))</formula>
    </cfRule>
  </conditionalFormatting>
  <conditionalFormatting sqref="T475">
    <cfRule type="containsText" dxfId="95" priority="109" operator="containsText" text="ENDEMIS TINGGI III">
      <formula>NOT(ISERROR(SEARCH("ENDEMIS TINGGI III",T475)))</formula>
    </cfRule>
    <cfRule type="containsText" dxfId="94" priority="110" operator="containsText" text="Endemis tinggi II">
      <formula>NOT(ISERROR(SEARCH("Endemis tinggi II",T475)))</formula>
    </cfRule>
    <cfRule type="containsText" dxfId="93" priority="111" operator="containsText" text="endemis tinggi I">
      <formula>NOT(ISERROR(SEARCH("endemis tinggi I",T475)))</formula>
    </cfRule>
    <cfRule type="containsText" dxfId="92" priority="112" operator="containsText" text="endemis sedang">
      <formula>NOT(ISERROR(SEARCH("endemis sedang",T475)))</formula>
    </cfRule>
    <cfRule type="containsText" dxfId="91" priority="113" operator="containsText" text="endemis rendah">
      <formula>NOT(ISERROR(SEARCH("endemis rendah",T475)))</formula>
    </cfRule>
    <cfRule type="containsText" dxfId="90" priority="114" operator="containsText" text="eliminasi">
      <formula>NOT(ISERROR(SEARCH("eliminasi",T475)))</formula>
    </cfRule>
  </conditionalFormatting>
  <conditionalFormatting sqref="T476">
    <cfRule type="containsText" dxfId="89" priority="103" operator="containsText" text="ENDEMIS TINGGI III">
      <formula>NOT(ISERROR(SEARCH("ENDEMIS TINGGI III",T476)))</formula>
    </cfRule>
    <cfRule type="containsText" dxfId="88" priority="104" operator="containsText" text="Endemis tinggi II">
      <formula>NOT(ISERROR(SEARCH("Endemis tinggi II",T476)))</formula>
    </cfRule>
    <cfRule type="containsText" dxfId="87" priority="105" operator="containsText" text="endemis tinggi I">
      <formula>NOT(ISERROR(SEARCH("endemis tinggi I",T476)))</formula>
    </cfRule>
    <cfRule type="containsText" dxfId="86" priority="106" operator="containsText" text="endemis sedang">
      <formula>NOT(ISERROR(SEARCH("endemis sedang",T476)))</formula>
    </cfRule>
    <cfRule type="containsText" dxfId="85" priority="107" operator="containsText" text="endemis rendah">
      <formula>NOT(ISERROR(SEARCH("endemis rendah",T476)))</formula>
    </cfRule>
    <cfRule type="containsText" dxfId="84" priority="108" operator="containsText" text="eliminasi">
      <formula>NOT(ISERROR(SEARCH("eliminasi",T476)))</formula>
    </cfRule>
  </conditionalFormatting>
  <conditionalFormatting sqref="T477">
    <cfRule type="containsText" dxfId="83" priority="97" operator="containsText" text="ENDEMIS TINGGI III">
      <formula>NOT(ISERROR(SEARCH("ENDEMIS TINGGI III",T477)))</formula>
    </cfRule>
    <cfRule type="containsText" dxfId="82" priority="98" operator="containsText" text="Endemis tinggi II">
      <formula>NOT(ISERROR(SEARCH("Endemis tinggi II",T477)))</formula>
    </cfRule>
    <cfRule type="containsText" dxfId="81" priority="99" operator="containsText" text="endemis tinggi I">
      <formula>NOT(ISERROR(SEARCH("endemis tinggi I",T477)))</formula>
    </cfRule>
    <cfRule type="containsText" dxfId="80" priority="100" operator="containsText" text="endemis sedang">
      <formula>NOT(ISERROR(SEARCH("endemis sedang",T477)))</formula>
    </cfRule>
    <cfRule type="containsText" dxfId="79" priority="101" operator="containsText" text="endemis rendah">
      <formula>NOT(ISERROR(SEARCH("endemis rendah",T477)))</formula>
    </cfRule>
    <cfRule type="containsText" dxfId="78" priority="102" operator="containsText" text="eliminasi">
      <formula>NOT(ISERROR(SEARCH("eliminasi",T477)))</formula>
    </cfRule>
  </conditionalFormatting>
  <conditionalFormatting sqref="T478">
    <cfRule type="containsText" dxfId="77" priority="91" operator="containsText" text="ENDEMIS TINGGI III">
      <formula>NOT(ISERROR(SEARCH("ENDEMIS TINGGI III",T478)))</formula>
    </cfRule>
    <cfRule type="containsText" dxfId="76" priority="92" operator="containsText" text="Endemis tinggi II">
      <formula>NOT(ISERROR(SEARCH("Endemis tinggi II",T478)))</formula>
    </cfRule>
    <cfRule type="containsText" dxfId="75" priority="93" operator="containsText" text="endemis tinggi I">
      <formula>NOT(ISERROR(SEARCH("endemis tinggi I",T478)))</formula>
    </cfRule>
    <cfRule type="containsText" dxfId="74" priority="94" operator="containsText" text="endemis sedang">
      <formula>NOT(ISERROR(SEARCH("endemis sedang",T478)))</formula>
    </cfRule>
    <cfRule type="containsText" dxfId="73" priority="95" operator="containsText" text="endemis rendah">
      <formula>NOT(ISERROR(SEARCH("endemis rendah",T478)))</formula>
    </cfRule>
    <cfRule type="containsText" dxfId="72" priority="96" operator="containsText" text="eliminasi">
      <formula>NOT(ISERROR(SEARCH("eliminasi",T478)))</formula>
    </cfRule>
  </conditionalFormatting>
  <conditionalFormatting sqref="T480">
    <cfRule type="containsText" dxfId="71" priority="85" operator="containsText" text="ENDEMIS TINGGI III">
      <formula>NOT(ISERROR(SEARCH("ENDEMIS TINGGI III",T480)))</formula>
    </cfRule>
    <cfRule type="containsText" dxfId="70" priority="86" operator="containsText" text="Endemis tinggi II">
      <formula>NOT(ISERROR(SEARCH("Endemis tinggi II",T480)))</formula>
    </cfRule>
    <cfRule type="containsText" dxfId="69" priority="87" operator="containsText" text="endemis tinggi I">
      <formula>NOT(ISERROR(SEARCH("endemis tinggi I",T480)))</formula>
    </cfRule>
    <cfRule type="containsText" dxfId="68" priority="88" operator="containsText" text="endemis sedang">
      <formula>NOT(ISERROR(SEARCH("endemis sedang",T480)))</formula>
    </cfRule>
    <cfRule type="containsText" dxfId="67" priority="89" operator="containsText" text="endemis rendah">
      <formula>NOT(ISERROR(SEARCH("endemis rendah",T480)))</formula>
    </cfRule>
    <cfRule type="containsText" dxfId="66" priority="90" operator="containsText" text="eliminasi">
      <formula>NOT(ISERROR(SEARCH("eliminasi",T480)))</formula>
    </cfRule>
  </conditionalFormatting>
  <conditionalFormatting sqref="T481">
    <cfRule type="containsText" dxfId="65" priority="79" operator="containsText" text="ENDEMIS TINGGI III">
      <formula>NOT(ISERROR(SEARCH("ENDEMIS TINGGI III",T481)))</formula>
    </cfRule>
    <cfRule type="containsText" dxfId="64" priority="80" operator="containsText" text="Endemis tinggi II">
      <formula>NOT(ISERROR(SEARCH("Endemis tinggi II",T481)))</formula>
    </cfRule>
    <cfRule type="containsText" dxfId="63" priority="81" operator="containsText" text="endemis tinggi I">
      <formula>NOT(ISERROR(SEARCH("endemis tinggi I",T481)))</formula>
    </cfRule>
    <cfRule type="containsText" dxfId="62" priority="82" operator="containsText" text="endemis sedang">
      <formula>NOT(ISERROR(SEARCH("endemis sedang",T481)))</formula>
    </cfRule>
    <cfRule type="containsText" dxfId="61" priority="83" operator="containsText" text="endemis rendah">
      <formula>NOT(ISERROR(SEARCH("endemis rendah",T481)))</formula>
    </cfRule>
    <cfRule type="containsText" dxfId="60" priority="84" operator="containsText" text="eliminasi">
      <formula>NOT(ISERROR(SEARCH("eliminasi",T481)))</formula>
    </cfRule>
  </conditionalFormatting>
  <conditionalFormatting sqref="T482">
    <cfRule type="containsText" dxfId="59" priority="73" operator="containsText" text="ENDEMIS TINGGI III">
      <formula>NOT(ISERROR(SEARCH("ENDEMIS TINGGI III",T482)))</formula>
    </cfRule>
    <cfRule type="containsText" dxfId="58" priority="74" operator="containsText" text="Endemis tinggi II">
      <formula>NOT(ISERROR(SEARCH("Endemis tinggi II",T482)))</formula>
    </cfRule>
    <cfRule type="containsText" dxfId="57" priority="75" operator="containsText" text="endemis tinggi I">
      <formula>NOT(ISERROR(SEARCH("endemis tinggi I",T482)))</formula>
    </cfRule>
    <cfRule type="containsText" dxfId="56" priority="76" operator="containsText" text="endemis sedang">
      <formula>NOT(ISERROR(SEARCH("endemis sedang",T482)))</formula>
    </cfRule>
    <cfRule type="containsText" dxfId="55" priority="77" operator="containsText" text="endemis rendah">
      <formula>NOT(ISERROR(SEARCH("endemis rendah",T482)))</formula>
    </cfRule>
    <cfRule type="containsText" dxfId="54" priority="78" operator="containsText" text="eliminasi">
      <formula>NOT(ISERROR(SEARCH("eliminasi",T482)))</formula>
    </cfRule>
  </conditionalFormatting>
  <conditionalFormatting sqref="T483">
    <cfRule type="containsText" dxfId="53" priority="67" operator="containsText" text="ENDEMIS TINGGI III">
      <formula>NOT(ISERROR(SEARCH("ENDEMIS TINGGI III",T483)))</formula>
    </cfRule>
    <cfRule type="containsText" dxfId="52" priority="68" operator="containsText" text="Endemis tinggi II">
      <formula>NOT(ISERROR(SEARCH("Endemis tinggi II",T483)))</formula>
    </cfRule>
    <cfRule type="containsText" dxfId="51" priority="69" operator="containsText" text="endemis tinggi I">
      <formula>NOT(ISERROR(SEARCH("endemis tinggi I",T483)))</formula>
    </cfRule>
    <cfRule type="containsText" dxfId="50" priority="70" operator="containsText" text="endemis sedang">
      <formula>NOT(ISERROR(SEARCH("endemis sedang",T483)))</formula>
    </cfRule>
    <cfRule type="containsText" dxfId="49" priority="71" operator="containsText" text="endemis rendah">
      <formula>NOT(ISERROR(SEARCH("endemis rendah",T483)))</formula>
    </cfRule>
    <cfRule type="containsText" dxfId="48" priority="72" operator="containsText" text="eliminasi">
      <formula>NOT(ISERROR(SEARCH("eliminasi",T483)))</formula>
    </cfRule>
  </conditionalFormatting>
  <conditionalFormatting sqref="T484">
    <cfRule type="containsText" dxfId="47" priority="61" operator="containsText" text="ENDEMIS TINGGI III">
      <formula>NOT(ISERROR(SEARCH("ENDEMIS TINGGI III",T484)))</formula>
    </cfRule>
    <cfRule type="containsText" dxfId="46" priority="62" operator="containsText" text="Endemis tinggi II">
      <formula>NOT(ISERROR(SEARCH("Endemis tinggi II",T484)))</formula>
    </cfRule>
    <cfRule type="containsText" dxfId="45" priority="63" operator="containsText" text="endemis tinggi I">
      <formula>NOT(ISERROR(SEARCH("endemis tinggi I",T484)))</formula>
    </cfRule>
    <cfRule type="containsText" dxfId="44" priority="64" operator="containsText" text="endemis sedang">
      <formula>NOT(ISERROR(SEARCH("endemis sedang",T484)))</formula>
    </cfRule>
    <cfRule type="containsText" dxfId="43" priority="65" operator="containsText" text="endemis rendah">
      <formula>NOT(ISERROR(SEARCH("endemis rendah",T484)))</formula>
    </cfRule>
    <cfRule type="containsText" dxfId="42" priority="66" operator="containsText" text="eliminasi">
      <formula>NOT(ISERROR(SEARCH("eliminasi",T484)))</formula>
    </cfRule>
  </conditionalFormatting>
  <conditionalFormatting sqref="T485">
    <cfRule type="containsText" dxfId="41" priority="55" operator="containsText" text="ENDEMIS TINGGI III">
      <formula>NOT(ISERROR(SEARCH("ENDEMIS TINGGI III",T485)))</formula>
    </cfRule>
    <cfRule type="containsText" dxfId="40" priority="56" operator="containsText" text="Endemis tinggi II">
      <formula>NOT(ISERROR(SEARCH("Endemis tinggi II",T485)))</formula>
    </cfRule>
    <cfRule type="containsText" dxfId="39" priority="57" operator="containsText" text="endemis tinggi I">
      <formula>NOT(ISERROR(SEARCH("endemis tinggi I",T485)))</formula>
    </cfRule>
    <cfRule type="containsText" dxfId="38" priority="58" operator="containsText" text="endemis sedang">
      <formula>NOT(ISERROR(SEARCH("endemis sedang",T485)))</formula>
    </cfRule>
    <cfRule type="containsText" dxfId="37" priority="59" operator="containsText" text="endemis rendah">
      <formula>NOT(ISERROR(SEARCH("endemis rendah",T485)))</formula>
    </cfRule>
    <cfRule type="containsText" dxfId="36" priority="60" operator="containsText" text="eliminasi">
      <formula>NOT(ISERROR(SEARCH("eliminasi",T485)))</formula>
    </cfRule>
  </conditionalFormatting>
  <conditionalFormatting sqref="T486">
    <cfRule type="containsText" dxfId="35" priority="49" operator="containsText" text="ENDEMIS TINGGI III">
      <formula>NOT(ISERROR(SEARCH("ENDEMIS TINGGI III",T486)))</formula>
    </cfRule>
    <cfRule type="containsText" dxfId="34" priority="50" operator="containsText" text="Endemis tinggi II">
      <formula>NOT(ISERROR(SEARCH("Endemis tinggi II",T486)))</formula>
    </cfRule>
    <cfRule type="containsText" dxfId="33" priority="51" operator="containsText" text="endemis tinggi I">
      <formula>NOT(ISERROR(SEARCH("endemis tinggi I",T486)))</formula>
    </cfRule>
    <cfRule type="containsText" dxfId="32" priority="52" operator="containsText" text="endemis sedang">
      <formula>NOT(ISERROR(SEARCH("endemis sedang",T486)))</formula>
    </cfRule>
    <cfRule type="containsText" dxfId="31" priority="53" operator="containsText" text="endemis rendah">
      <formula>NOT(ISERROR(SEARCH("endemis rendah",T486)))</formula>
    </cfRule>
    <cfRule type="containsText" dxfId="30" priority="54" operator="containsText" text="eliminasi">
      <formula>NOT(ISERROR(SEARCH("eliminasi",T486)))</formula>
    </cfRule>
  </conditionalFormatting>
  <conditionalFormatting sqref="T487">
    <cfRule type="containsText" dxfId="29" priority="43" operator="containsText" text="ENDEMIS TINGGI III">
      <formula>NOT(ISERROR(SEARCH("ENDEMIS TINGGI III",T487)))</formula>
    </cfRule>
    <cfRule type="containsText" dxfId="28" priority="44" operator="containsText" text="Endemis tinggi II">
      <formula>NOT(ISERROR(SEARCH("Endemis tinggi II",T487)))</formula>
    </cfRule>
    <cfRule type="containsText" dxfId="27" priority="45" operator="containsText" text="endemis tinggi I">
      <formula>NOT(ISERROR(SEARCH("endemis tinggi I",T487)))</formula>
    </cfRule>
    <cfRule type="containsText" dxfId="26" priority="46" operator="containsText" text="endemis sedang">
      <formula>NOT(ISERROR(SEARCH("endemis sedang",T487)))</formula>
    </cfRule>
    <cfRule type="containsText" dxfId="25" priority="47" operator="containsText" text="endemis rendah">
      <formula>NOT(ISERROR(SEARCH("endemis rendah",T487)))</formula>
    </cfRule>
    <cfRule type="containsText" dxfId="24" priority="48" operator="containsText" text="eliminasi">
      <formula>NOT(ISERROR(SEARCH("eliminasi",T487)))</formula>
    </cfRule>
  </conditionalFormatting>
  <conditionalFormatting sqref="T488">
    <cfRule type="containsText" dxfId="23" priority="37" operator="containsText" text="ENDEMIS TINGGI III">
      <formula>NOT(ISERROR(SEARCH("ENDEMIS TINGGI III",T488)))</formula>
    </cfRule>
    <cfRule type="containsText" dxfId="22" priority="38" operator="containsText" text="Endemis tinggi II">
      <formula>NOT(ISERROR(SEARCH("Endemis tinggi II",T488)))</formula>
    </cfRule>
    <cfRule type="containsText" dxfId="21" priority="39" operator="containsText" text="endemis tinggi I">
      <formula>NOT(ISERROR(SEARCH("endemis tinggi I",T488)))</formula>
    </cfRule>
    <cfRule type="containsText" dxfId="20" priority="40" operator="containsText" text="endemis sedang">
      <formula>NOT(ISERROR(SEARCH("endemis sedang",T488)))</formula>
    </cfRule>
    <cfRule type="containsText" dxfId="19" priority="41" operator="containsText" text="endemis rendah">
      <formula>NOT(ISERROR(SEARCH("endemis rendah",T488)))</formula>
    </cfRule>
    <cfRule type="containsText" dxfId="18" priority="42" operator="containsText" text="eliminasi">
      <formula>NOT(ISERROR(SEARCH("eliminasi",T488)))</formula>
    </cfRule>
  </conditionalFormatting>
  <conditionalFormatting sqref="T490">
    <cfRule type="containsText" dxfId="17" priority="25" operator="containsText" text="ENDEMIS TINGGI III">
      <formula>NOT(ISERROR(SEARCH("ENDEMIS TINGGI III",T490)))</formula>
    </cfRule>
    <cfRule type="containsText" dxfId="16" priority="26" operator="containsText" text="Endemis tinggi II">
      <formula>NOT(ISERROR(SEARCH("Endemis tinggi II",T490)))</formula>
    </cfRule>
    <cfRule type="containsText" dxfId="15" priority="27" operator="containsText" text="endemis tinggi I">
      <formula>NOT(ISERROR(SEARCH("endemis tinggi I",T490)))</formula>
    </cfRule>
    <cfRule type="containsText" dxfId="14" priority="28" operator="containsText" text="endemis sedang">
      <formula>NOT(ISERROR(SEARCH("endemis sedang",T490)))</formula>
    </cfRule>
    <cfRule type="containsText" dxfId="13" priority="29" operator="containsText" text="endemis rendah">
      <formula>NOT(ISERROR(SEARCH("endemis rendah",T490)))</formula>
    </cfRule>
    <cfRule type="containsText" dxfId="12" priority="30" operator="containsText" text="eliminasi">
      <formula>NOT(ISERROR(SEARCH("eliminasi",T490)))</formula>
    </cfRule>
  </conditionalFormatting>
  <conditionalFormatting sqref="T492">
    <cfRule type="containsText" dxfId="11" priority="13" operator="containsText" text="ENDEMIS TINGGI III">
      <formula>NOT(ISERROR(SEARCH("ENDEMIS TINGGI III",T492)))</formula>
    </cfRule>
    <cfRule type="containsText" dxfId="10" priority="14" operator="containsText" text="Endemis tinggi II">
      <formula>NOT(ISERROR(SEARCH("Endemis tinggi II",T492)))</formula>
    </cfRule>
    <cfRule type="containsText" dxfId="9" priority="15" operator="containsText" text="endemis tinggi I">
      <formula>NOT(ISERROR(SEARCH("endemis tinggi I",T492)))</formula>
    </cfRule>
    <cfRule type="containsText" dxfId="8" priority="16" operator="containsText" text="endemis sedang">
      <formula>NOT(ISERROR(SEARCH("endemis sedang",T492)))</formula>
    </cfRule>
    <cfRule type="containsText" dxfId="7" priority="17" operator="containsText" text="endemis rendah">
      <formula>NOT(ISERROR(SEARCH("endemis rendah",T492)))</formula>
    </cfRule>
    <cfRule type="containsText" dxfId="6" priority="18" operator="containsText" text="eliminasi">
      <formula>NOT(ISERROR(SEARCH("eliminasi",T492)))</formula>
    </cfRule>
  </conditionalFormatting>
  <conditionalFormatting sqref="T493">
    <cfRule type="containsText" dxfId="5" priority="7" operator="containsText" text="ENDEMIS TINGGI III">
      <formula>NOT(ISERROR(SEARCH("ENDEMIS TINGGI III",T493)))</formula>
    </cfRule>
    <cfRule type="containsText" dxfId="4" priority="8" operator="containsText" text="Endemis tinggi II">
      <formula>NOT(ISERROR(SEARCH("Endemis tinggi II",T493)))</formula>
    </cfRule>
    <cfRule type="containsText" dxfId="3" priority="9" operator="containsText" text="endemis tinggi I">
      <formula>NOT(ISERROR(SEARCH("endemis tinggi I",T493)))</formula>
    </cfRule>
    <cfRule type="containsText" dxfId="2" priority="10" operator="containsText" text="endemis sedang">
      <formula>NOT(ISERROR(SEARCH("endemis sedang",T493)))</formula>
    </cfRule>
    <cfRule type="containsText" dxfId="1" priority="11" operator="containsText" text="endemis rendah">
      <formula>NOT(ISERROR(SEARCH("endemis rendah",T493)))</formula>
    </cfRule>
    <cfRule type="containsText" dxfId="0" priority="12" operator="containsText" text="eliminasi">
      <formula>NOT(ISERROR(SEARCH("eliminasi",T493)))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Endemisitas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2022-12-27T02:45:31Z</dcterms:created>
  <dcterms:modified xsi:type="dcterms:W3CDTF">2022-12-27T02:47:20Z</dcterms:modified>
</cp:coreProperties>
</file>