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0E0F0575-3CBD-4735-90A5-CE347394C7EA}" xr6:coauthVersionLast="45" xr6:coauthVersionMax="45" xr10:uidLastSave="{00000000-0000-0000-0000-000000000000}"/>
  <bookViews>
    <workbookView xWindow="-28920" yWindow="-120" windowWidth="29040" windowHeight="15840" firstSheet="11" activeTab="19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Model Performance" sheetId="24" r:id="rId19"/>
    <sheet name="ModelValues" sheetId="25" r:id="rId20"/>
  </sheets>
  <definedNames>
    <definedName name="_xlnm._FilterDatabase" localSheetId="16" hidden="1">'2019EnergyDemand'!$AB$8:$AB$176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5" l="1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8" i="25"/>
  <c r="E5" i="25" l="1"/>
  <c r="E6" i="25"/>
  <c r="E7" i="25"/>
  <c r="E4" i="25"/>
  <c r="B5" i="25" l="1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G4" i="25"/>
  <c r="J29" i="19" l="1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P9" i="1"/>
  <c r="P10" i="1"/>
  <c r="P8" i="1"/>
  <c r="P7" i="1"/>
  <c r="L11" i="17" l="1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O8" i="6" l="1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F4" i="25"/>
</calcChain>
</file>

<file path=xl/sharedStrings.xml><?xml version="1.0" encoding="utf-8"?>
<sst xmlns="http://schemas.openxmlformats.org/spreadsheetml/2006/main" count="146" uniqueCount="100">
  <si>
    <t>2020 Demand - Forecast Data IESO</t>
  </si>
  <si>
    <t>Date</t>
  </si>
  <si>
    <t>Demand</t>
  </si>
  <si>
    <t>Forecast Manual*</t>
  </si>
  <si>
    <t>Forecast Website**</t>
  </si>
  <si>
    <t>Model Forecast***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</si>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</sst>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00"/>
    <numFmt numFmtId="177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1" fontId="7" fillId="0" borderId="1" xfId="0" applyNumberFormat="1" applyFont="1" applyFill="1" applyBorder="1"/>
    <xf numFmtId="1" fontId="7" fillId="0" borderId="1" xfId="0" applyNumberFormat="1" applyFont="1" applyBorder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/>
    </xf>
    <xf numFmtId="22" fontId="0" fillId="0" borderId="0" xfId="0" applyNumberFormat="1"/>
    <xf numFmtId="0" fontId="11" fillId="0" borderId="0" xfId="0" applyFont="1"/>
    <xf numFmtId="173" fontId="0" fillId="0" borderId="0" xfId="0" applyNumberFormat="1"/>
    <xf numFmtId="177" fontId="0" fillId="0" borderId="0" xfId="0" applyNumberFormat="1"/>
    <xf numFmtId="17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3" Type="http://schemas.openxmlformats.org/officeDocument/2006/relationships/chartsheet" Target="chart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worksheet" Target="worksheets/sheet1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calcChain" Target="calcChain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worksheet" Target="work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5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Relationship Id="rId4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27</v>
      </c>
      <c r="B6" s="26" t="s">
        <v>23</v>
      </c>
      <c r="D6" s="22" t="s">
        <v>1</v>
      </c>
      <c r="E6" s="20" t="s">
        <v>15</v>
      </c>
      <c r="G6" s="20" t="s">
        <v>20</v>
      </c>
      <c r="H6" s="21" t="s">
        <v>19</v>
      </c>
      <c r="I6" s="21" t="s">
        <v>18</v>
      </c>
      <c r="J6" s="21" t="s">
        <v>17</v>
      </c>
      <c r="K6" s="21" t="s">
        <v>22</v>
      </c>
      <c r="M6" s="29" t="s">
        <v>24</v>
      </c>
      <c r="N6" s="29" t="s">
        <v>25</v>
      </c>
      <c r="O6" s="29" t="s">
        <v>26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3:G171"/>
  <sheetViews>
    <sheetView tabSelected="1" workbookViewId="0">
      <selection activeCell="E8" sqref="E8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5" max="5" width="22" bestFit="1" customWidth="1"/>
    <col min="6" max="6" width="16" bestFit="1" customWidth="1"/>
    <col min="7" max="7" width="17.28515625" bestFit="1" customWidth="1"/>
    <col min="8" max="8" width="8.42578125" bestFit="1" customWidth="1"/>
    <col min="9" max="9" width="5" bestFit="1" customWidth="1"/>
  </cols>
  <sheetData>
    <row r="3" spans="1:7" x14ac:dyDescent="0.25">
      <c r="A3" t="s">
        <v>1</v>
      </c>
      <c r="B3" t="s">
        <v>93</v>
      </c>
      <c r="C3" t="s">
        <v>94</v>
      </c>
      <c r="E3" t="s">
        <v>70</v>
      </c>
      <c r="F3" t="s">
        <v>96</v>
      </c>
      <c r="G3" t="s">
        <v>95</v>
      </c>
    </row>
    <row r="4" spans="1:7" x14ac:dyDescent="0.25">
      <c r="A4" s="62">
        <f>'2020Data'!E7</f>
        <v>43925</v>
      </c>
      <c r="B4">
        <f>'2020Data'!F7</f>
        <v>11746</v>
      </c>
      <c r="C4" s="28">
        <v>12031.210999999999</v>
      </c>
      <c r="E4">
        <f>ABS(B4-C4)/B4</f>
        <v>2.4281542652817924E-2</v>
      </c>
      <c r="F4" s="66">
        <f>SUM(E4:E171)*100/168</f>
        <v>1.6549282208979512</v>
      </c>
      <c r="G4" s="64">
        <f>'Model Performance'!J6</f>
        <v>1.6028</v>
      </c>
    </row>
    <row r="5" spans="1:7" x14ac:dyDescent="0.25">
      <c r="A5" s="62">
        <f>'2020Data'!E8</f>
        <v>43925.041666666664</v>
      </c>
      <c r="B5">
        <f>'2020Data'!F8</f>
        <v>11564</v>
      </c>
      <c r="C5" s="28">
        <v>11636</v>
      </c>
      <c r="E5">
        <f t="shared" ref="E5:E68" si="0">ABS(B5-C5)/B5</f>
        <v>6.2262193012798343E-3</v>
      </c>
    </row>
    <row r="6" spans="1:7" x14ac:dyDescent="0.25">
      <c r="A6" s="62">
        <f>'2020Data'!E9</f>
        <v>43925.083333333328</v>
      </c>
      <c r="B6">
        <f>'2020Data'!F9</f>
        <v>11367</v>
      </c>
      <c r="C6" s="28">
        <v>11454.6</v>
      </c>
      <c r="E6">
        <f t="shared" si="0"/>
        <v>7.7065188704143897E-3</v>
      </c>
    </row>
    <row r="7" spans="1:7" x14ac:dyDescent="0.25">
      <c r="A7" s="62">
        <f>'2020Data'!E10</f>
        <v>43925.124999999993</v>
      </c>
      <c r="B7">
        <f>'2020Data'!F10</f>
        <v>11379</v>
      </c>
      <c r="C7" s="28">
        <v>11442.42</v>
      </c>
      <c r="E7">
        <f t="shared" si="0"/>
        <v>5.573424729765364E-3</v>
      </c>
    </row>
    <row r="8" spans="1:7" x14ac:dyDescent="0.25">
      <c r="A8" s="62">
        <f>'2020Data'!E11</f>
        <v>43925.166666666657</v>
      </c>
      <c r="B8">
        <f>'2020Data'!F11</f>
        <v>11603</v>
      </c>
      <c r="C8" s="28">
        <f>ABS(B8-(E8*B8))</f>
        <v>11409.393211832035</v>
      </c>
      <c r="E8" s="65">
        <f>(($G$4*COUNT($B$4:$B$171)/100)+SUM($E$4:$E$7))/(COUNT($B$4:$B$171)-4)</f>
        <v>1.6685925033867548E-2</v>
      </c>
    </row>
    <row r="9" spans="1:7" x14ac:dyDescent="0.25">
      <c r="A9" s="62">
        <f>'2020Data'!E12</f>
        <v>43925.208333333321</v>
      </c>
      <c r="B9">
        <f>'2020Data'!F12</f>
        <v>12008</v>
      </c>
      <c r="C9" s="28">
        <f t="shared" ref="C9:C72" si="1">ABS(B9-(E9*B9))</f>
        <v>11807.635412193318</v>
      </c>
      <c r="E9">
        <f t="shared" ref="E9:E72" si="2">(($G$4*COUNT($B$4:$B$171)/100)+SUM($E$4:$E$7))/(COUNT($B$4:$B$171)-4)</f>
        <v>1.6685925033867548E-2</v>
      </c>
    </row>
    <row r="10" spans="1:7" x14ac:dyDescent="0.25">
      <c r="A10" s="62">
        <f>'2020Data'!E13</f>
        <v>43925.249999999985</v>
      </c>
      <c r="B10">
        <f>'2020Data'!F13</f>
        <v>12312</v>
      </c>
      <c r="C10" s="28">
        <f t="shared" si="1"/>
        <v>12106.562890983023</v>
      </c>
      <c r="E10">
        <f t="shared" si="2"/>
        <v>1.6685925033867548E-2</v>
      </c>
    </row>
    <row r="11" spans="1:7" x14ac:dyDescent="0.25">
      <c r="A11" s="62">
        <f>'2020Data'!E14</f>
        <v>43925.29166666665</v>
      </c>
      <c r="B11">
        <f>'2020Data'!F14</f>
        <v>12488</v>
      </c>
      <c r="C11" s="28">
        <f t="shared" si="1"/>
        <v>12279.626168177063</v>
      </c>
      <c r="E11">
        <f t="shared" si="2"/>
        <v>1.6685925033867548E-2</v>
      </c>
    </row>
    <row r="12" spans="1:7" x14ac:dyDescent="0.25">
      <c r="A12" s="62">
        <f>'2020Data'!E15</f>
        <v>43925.333333333314</v>
      </c>
      <c r="B12">
        <f>'2020Data'!F15</f>
        <v>12557</v>
      </c>
      <c r="C12" s="28">
        <f t="shared" si="1"/>
        <v>12347.474839349725</v>
      </c>
      <c r="E12">
        <f t="shared" si="2"/>
        <v>1.6685925033867548E-2</v>
      </c>
    </row>
    <row r="13" spans="1:7" x14ac:dyDescent="0.25">
      <c r="A13" s="62">
        <f>'2020Data'!E16</f>
        <v>43925.374999999978</v>
      </c>
      <c r="B13">
        <f>'2020Data'!F16</f>
        <v>12598</v>
      </c>
      <c r="C13" s="28">
        <f t="shared" si="1"/>
        <v>12387.790716423337</v>
      </c>
      <c r="E13">
        <f t="shared" si="2"/>
        <v>1.6685925033867548E-2</v>
      </c>
    </row>
    <row r="14" spans="1:7" x14ac:dyDescent="0.25">
      <c r="A14" s="62">
        <f>'2020Data'!E17</f>
        <v>43925.416666666642</v>
      </c>
      <c r="B14">
        <f>'2020Data'!F17</f>
        <v>12541</v>
      </c>
      <c r="C14" s="28">
        <f t="shared" si="1"/>
        <v>12331.741814150268</v>
      </c>
      <c r="E14">
        <f t="shared" si="2"/>
        <v>1.6685925033867548E-2</v>
      </c>
    </row>
    <row r="15" spans="1:7" x14ac:dyDescent="0.25">
      <c r="A15" s="62">
        <f>'2020Data'!E18</f>
        <v>43925.458333333307</v>
      </c>
      <c r="B15">
        <f>'2020Data'!F18</f>
        <v>12747</v>
      </c>
      <c r="C15" s="28">
        <f t="shared" si="1"/>
        <v>12534.30451359329</v>
      </c>
      <c r="E15">
        <f t="shared" si="2"/>
        <v>1.6685925033867548E-2</v>
      </c>
    </row>
    <row r="16" spans="1:7" x14ac:dyDescent="0.25">
      <c r="A16" s="62">
        <f>'2020Data'!E19</f>
        <v>43925.499999999971</v>
      </c>
      <c r="B16">
        <f>'2020Data'!F19</f>
        <v>12581</v>
      </c>
      <c r="C16" s="28">
        <f t="shared" si="1"/>
        <v>12371.074377148912</v>
      </c>
      <c r="E16">
        <f t="shared" si="2"/>
        <v>1.6685925033867548E-2</v>
      </c>
    </row>
    <row r="17" spans="1:5" x14ac:dyDescent="0.25">
      <c r="A17" s="62">
        <f>'2020Data'!E20</f>
        <v>43925.541666666635</v>
      </c>
      <c r="B17">
        <f>'2020Data'!F20</f>
        <v>12491</v>
      </c>
      <c r="C17" s="28">
        <f t="shared" si="1"/>
        <v>12282.57611040196</v>
      </c>
      <c r="E17">
        <f t="shared" si="2"/>
        <v>1.6685925033867548E-2</v>
      </c>
    </row>
    <row r="18" spans="1:5" x14ac:dyDescent="0.25">
      <c r="A18" s="62">
        <f>'2020Data'!E21</f>
        <v>43925.583333333299</v>
      </c>
      <c r="B18">
        <f>'2020Data'!F21</f>
        <v>12745</v>
      </c>
      <c r="C18" s="28">
        <f t="shared" si="1"/>
        <v>12532.337885443358</v>
      </c>
      <c r="E18">
        <f t="shared" si="2"/>
        <v>1.6685925033867548E-2</v>
      </c>
    </row>
    <row r="19" spans="1:5" x14ac:dyDescent="0.25">
      <c r="A19" s="62">
        <f>'2020Data'!E22</f>
        <v>43925.624999999964</v>
      </c>
      <c r="B19">
        <f>'2020Data'!F22</f>
        <v>13023</v>
      </c>
      <c r="C19" s="28">
        <f t="shared" si="1"/>
        <v>12805.699198283943</v>
      </c>
      <c r="E19">
        <f t="shared" si="2"/>
        <v>1.6685925033867548E-2</v>
      </c>
    </row>
    <row r="20" spans="1:5" x14ac:dyDescent="0.25">
      <c r="A20" s="62">
        <f>'2020Data'!E23</f>
        <v>43925.666666666628</v>
      </c>
      <c r="B20">
        <f>'2020Data'!F23</f>
        <v>13784</v>
      </c>
      <c r="C20" s="28">
        <f t="shared" si="1"/>
        <v>13554.00120933317</v>
      </c>
      <c r="E20">
        <f t="shared" si="2"/>
        <v>1.6685925033867548E-2</v>
      </c>
    </row>
    <row r="21" spans="1:5" x14ac:dyDescent="0.25">
      <c r="A21" s="62">
        <f>'2020Data'!E24</f>
        <v>43925.708333333292</v>
      </c>
      <c r="B21">
        <f>'2020Data'!F24</f>
        <v>13997</v>
      </c>
      <c r="C21" s="28">
        <f t="shared" si="1"/>
        <v>13763.447107300955</v>
      </c>
      <c r="E21">
        <f t="shared" si="2"/>
        <v>1.6685925033867548E-2</v>
      </c>
    </row>
    <row r="22" spans="1:5" x14ac:dyDescent="0.25">
      <c r="A22" s="62">
        <f>'2020Data'!E25</f>
        <v>43925.749999999956</v>
      </c>
      <c r="B22">
        <f>'2020Data'!F25</f>
        <v>14126</v>
      </c>
      <c r="C22" s="28">
        <f t="shared" si="1"/>
        <v>13890.294622971587</v>
      </c>
      <c r="E22">
        <f t="shared" si="2"/>
        <v>1.6685925033867548E-2</v>
      </c>
    </row>
    <row r="23" spans="1:5" x14ac:dyDescent="0.25">
      <c r="A23" s="62">
        <f>'2020Data'!E26</f>
        <v>43925.791666666621</v>
      </c>
      <c r="B23">
        <f>'2020Data'!F26</f>
        <v>14189</v>
      </c>
      <c r="C23" s="28">
        <f t="shared" si="1"/>
        <v>13952.243409694453</v>
      </c>
      <c r="E23">
        <f t="shared" si="2"/>
        <v>1.6685925033867548E-2</v>
      </c>
    </row>
    <row r="24" spans="1:5" x14ac:dyDescent="0.25">
      <c r="A24" s="62">
        <f>'2020Data'!E27</f>
        <v>43925.833333333285</v>
      </c>
      <c r="B24">
        <f>'2020Data'!F27</f>
        <v>13494</v>
      </c>
      <c r="C24" s="28">
        <f t="shared" si="1"/>
        <v>13268.840127592992</v>
      </c>
      <c r="E24">
        <f t="shared" si="2"/>
        <v>1.6685925033867548E-2</v>
      </c>
    </row>
    <row r="25" spans="1:5" x14ac:dyDescent="0.25">
      <c r="A25" s="62">
        <f>'2020Data'!E28</f>
        <v>43925.874999999949</v>
      </c>
      <c r="B25">
        <f>'2020Data'!F28</f>
        <v>13004</v>
      </c>
      <c r="C25" s="28">
        <f t="shared" si="1"/>
        <v>12787.016230859586</v>
      </c>
      <c r="E25">
        <f t="shared" si="2"/>
        <v>1.6685925033867548E-2</v>
      </c>
    </row>
    <row r="26" spans="1:5" x14ac:dyDescent="0.25">
      <c r="A26" s="62">
        <f>'2020Data'!E29</f>
        <v>43925.916666666613</v>
      </c>
      <c r="B26">
        <f>'2020Data'!F29</f>
        <v>12137</v>
      </c>
      <c r="C26" s="28">
        <f t="shared" si="1"/>
        <v>11934.48292786395</v>
      </c>
      <c r="E26">
        <f t="shared" si="2"/>
        <v>1.6685925033867548E-2</v>
      </c>
    </row>
    <row r="27" spans="1:5" x14ac:dyDescent="0.25">
      <c r="A27" s="62">
        <f>'2020Data'!E30</f>
        <v>43925.958333333278</v>
      </c>
      <c r="B27">
        <f>'2020Data'!F30</f>
        <v>11531</v>
      </c>
      <c r="C27" s="28">
        <f t="shared" si="1"/>
        <v>11338.594598434473</v>
      </c>
      <c r="E27">
        <f t="shared" si="2"/>
        <v>1.6685925033867548E-2</v>
      </c>
    </row>
    <row r="28" spans="1:5" x14ac:dyDescent="0.25">
      <c r="A28" s="62">
        <f>'2020Data'!E31</f>
        <v>43925.999999999942</v>
      </c>
      <c r="B28">
        <f>'2020Data'!F31</f>
        <v>11084</v>
      </c>
      <c r="C28" s="28">
        <f t="shared" si="1"/>
        <v>10899.053206924613</v>
      </c>
      <c r="E28">
        <f t="shared" si="2"/>
        <v>1.6685925033867548E-2</v>
      </c>
    </row>
    <row r="29" spans="1:5" x14ac:dyDescent="0.25">
      <c r="A29" s="62">
        <f>'2020Data'!E32</f>
        <v>43926.041666666606</v>
      </c>
      <c r="B29">
        <f>'2020Data'!F32</f>
        <v>10847</v>
      </c>
      <c r="C29" s="28">
        <f t="shared" si="1"/>
        <v>10666.00777115764</v>
      </c>
      <c r="E29">
        <f t="shared" si="2"/>
        <v>1.6685925033867548E-2</v>
      </c>
    </row>
    <row r="30" spans="1:5" x14ac:dyDescent="0.25">
      <c r="A30" s="62">
        <f>'2020Data'!E33</f>
        <v>43926.08333333327</v>
      </c>
      <c r="B30">
        <f>'2020Data'!F33</f>
        <v>10711</v>
      </c>
      <c r="C30" s="28">
        <f t="shared" si="1"/>
        <v>10532.277056962244</v>
      </c>
      <c r="E30">
        <f t="shared" si="2"/>
        <v>1.6685925033867548E-2</v>
      </c>
    </row>
    <row r="31" spans="1:5" x14ac:dyDescent="0.25">
      <c r="A31" s="62">
        <f>'2020Data'!E34</f>
        <v>43926.124999999935</v>
      </c>
      <c r="B31">
        <f>'2020Data'!F34</f>
        <v>10768</v>
      </c>
      <c r="C31" s="28">
        <f t="shared" si="1"/>
        <v>10588.325959235313</v>
      </c>
      <c r="E31">
        <f t="shared" si="2"/>
        <v>1.6685925033867548E-2</v>
      </c>
    </row>
    <row r="32" spans="1:5" x14ac:dyDescent="0.25">
      <c r="A32" s="62">
        <f>'2020Data'!E35</f>
        <v>43926.166666666599</v>
      </c>
      <c r="B32">
        <f>'2020Data'!F35</f>
        <v>10988</v>
      </c>
      <c r="C32" s="28">
        <f t="shared" si="1"/>
        <v>10804.655055727864</v>
      </c>
      <c r="E32">
        <f t="shared" si="2"/>
        <v>1.6685925033867548E-2</v>
      </c>
    </row>
    <row r="33" spans="1:5" x14ac:dyDescent="0.25">
      <c r="A33" s="62">
        <f>'2020Data'!E36</f>
        <v>43926.208333333263</v>
      </c>
      <c r="B33">
        <f>'2020Data'!F36</f>
        <v>11318</v>
      </c>
      <c r="C33" s="28">
        <f t="shared" si="1"/>
        <v>11129.148700466687</v>
      </c>
      <c r="E33">
        <f t="shared" si="2"/>
        <v>1.6685925033867548E-2</v>
      </c>
    </row>
    <row r="34" spans="1:5" x14ac:dyDescent="0.25">
      <c r="A34" s="62">
        <f>'2020Data'!E37</f>
        <v>43926.249999999927</v>
      </c>
      <c r="B34">
        <f>'2020Data'!F37</f>
        <v>11749</v>
      </c>
      <c r="C34" s="28">
        <f t="shared" si="1"/>
        <v>11552.957066777089</v>
      </c>
      <c r="E34">
        <f t="shared" si="2"/>
        <v>1.6685925033867548E-2</v>
      </c>
    </row>
    <row r="35" spans="1:5" x14ac:dyDescent="0.25">
      <c r="A35" s="62">
        <f>'2020Data'!E38</f>
        <v>43926.291666666591</v>
      </c>
      <c r="B35">
        <f>'2020Data'!F38</f>
        <v>12225</v>
      </c>
      <c r="C35" s="28">
        <f t="shared" si="1"/>
        <v>12021.01456646097</v>
      </c>
      <c r="E35">
        <f t="shared" si="2"/>
        <v>1.6685925033867548E-2</v>
      </c>
    </row>
    <row r="36" spans="1:5" x14ac:dyDescent="0.25">
      <c r="A36" s="62">
        <f>'2020Data'!E39</f>
        <v>43926.333333333256</v>
      </c>
      <c r="B36">
        <f>'2020Data'!F39</f>
        <v>12532</v>
      </c>
      <c r="C36" s="28">
        <f t="shared" si="1"/>
        <v>12322.891987475572</v>
      </c>
      <c r="E36">
        <f t="shared" si="2"/>
        <v>1.6685925033867548E-2</v>
      </c>
    </row>
    <row r="37" spans="1:5" x14ac:dyDescent="0.25">
      <c r="A37" s="62">
        <f>'2020Data'!E40</f>
        <v>43926.37499999992</v>
      </c>
      <c r="B37">
        <f>'2020Data'!F40</f>
        <v>12744</v>
      </c>
      <c r="C37" s="28">
        <f t="shared" si="1"/>
        <v>12531.354571368392</v>
      </c>
      <c r="E37">
        <f t="shared" si="2"/>
        <v>1.6685925033867548E-2</v>
      </c>
    </row>
    <row r="38" spans="1:5" x14ac:dyDescent="0.25">
      <c r="A38" s="62">
        <f>'2020Data'!E41</f>
        <v>43926.416666666584</v>
      </c>
      <c r="B38">
        <f>'2020Data'!F41</f>
        <v>12897</v>
      </c>
      <c r="C38" s="28">
        <f t="shared" si="1"/>
        <v>12681.80162483821</v>
      </c>
      <c r="E38">
        <f t="shared" si="2"/>
        <v>1.6685925033867548E-2</v>
      </c>
    </row>
    <row r="39" spans="1:5" x14ac:dyDescent="0.25">
      <c r="A39" s="62">
        <f>'2020Data'!E42</f>
        <v>43926.458333333248</v>
      </c>
      <c r="B39">
        <f>'2020Data'!F42</f>
        <v>12960</v>
      </c>
      <c r="C39" s="28">
        <f t="shared" si="1"/>
        <v>12743.750411561077</v>
      </c>
      <c r="E39">
        <f t="shared" si="2"/>
        <v>1.6685925033867548E-2</v>
      </c>
    </row>
    <row r="40" spans="1:5" x14ac:dyDescent="0.25">
      <c r="A40" s="62">
        <f>'2020Data'!E43</f>
        <v>43926.499999999913</v>
      </c>
      <c r="B40">
        <f>'2020Data'!F43</f>
        <v>12696</v>
      </c>
      <c r="C40" s="28">
        <f t="shared" si="1"/>
        <v>12484.155495770017</v>
      </c>
      <c r="E40">
        <f t="shared" si="2"/>
        <v>1.6685925033867548E-2</v>
      </c>
    </row>
    <row r="41" spans="1:5" x14ac:dyDescent="0.25">
      <c r="A41" s="62">
        <f>'2020Data'!E44</f>
        <v>43926.541666666577</v>
      </c>
      <c r="B41">
        <f>'2020Data'!F44</f>
        <v>12438</v>
      </c>
      <c r="C41" s="28">
        <f t="shared" si="1"/>
        <v>12230.460464428756</v>
      </c>
      <c r="E41">
        <f t="shared" si="2"/>
        <v>1.6685925033867548E-2</v>
      </c>
    </row>
    <row r="42" spans="1:5" x14ac:dyDescent="0.25">
      <c r="A42" s="62">
        <f>'2020Data'!E45</f>
        <v>43926.583333333241</v>
      </c>
      <c r="B42">
        <f>'2020Data'!F45</f>
        <v>12288</v>
      </c>
      <c r="C42" s="28">
        <f t="shared" si="1"/>
        <v>12082.963353183835</v>
      </c>
      <c r="E42">
        <f t="shared" si="2"/>
        <v>1.6685925033867548E-2</v>
      </c>
    </row>
    <row r="43" spans="1:5" x14ac:dyDescent="0.25">
      <c r="A43" s="62">
        <f>'2020Data'!E46</f>
        <v>43926.624999999905</v>
      </c>
      <c r="B43">
        <f>'2020Data'!F46</f>
        <v>12462</v>
      </c>
      <c r="C43" s="28">
        <f t="shared" si="1"/>
        <v>12254.060002227943</v>
      </c>
      <c r="E43">
        <f t="shared" si="2"/>
        <v>1.6685925033867548E-2</v>
      </c>
    </row>
    <row r="44" spans="1:5" x14ac:dyDescent="0.25">
      <c r="A44" s="62">
        <f>'2020Data'!E47</f>
        <v>43926.66666666657</v>
      </c>
      <c r="B44">
        <f>'2020Data'!F47</f>
        <v>13042</v>
      </c>
      <c r="C44" s="28">
        <f t="shared" si="1"/>
        <v>12824.382165708299</v>
      </c>
      <c r="E44">
        <f t="shared" si="2"/>
        <v>1.6685925033867548E-2</v>
      </c>
    </row>
    <row r="45" spans="1:5" x14ac:dyDescent="0.25">
      <c r="A45" s="62">
        <f>'2020Data'!E48</f>
        <v>43926.708333333234</v>
      </c>
      <c r="B45">
        <f>'2020Data'!F48</f>
        <v>13457</v>
      </c>
      <c r="C45" s="28">
        <f t="shared" si="1"/>
        <v>13232.457506819244</v>
      </c>
      <c r="E45">
        <f t="shared" si="2"/>
        <v>1.6685925033867548E-2</v>
      </c>
    </row>
    <row r="46" spans="1:5" x14ac:dyDescent="0.25">
      <c r="A46" s="62">
        <f>'2020Data'!E49</f>
        <v>43926.749999999898</v>
      </c>
      <c r="B46">
        <f>'2020Data'!F49</f>
        <v>13917</v>
      </c>
      <c r="C46" s="28">
        <f t="shared" si="1"/>
        <v>13684.781981303666</v>
      </c>
      <c r="E46">
        <f t="shared" si="2"/>
        <v>1.6685925033867548E-2</v>
      </c>
    </row>
    <row r="47" spans="1:5" x14ac:dyDescent="0.25">
      <c r="A47" s="62">
        <f>'2020Data'!E50</f>
        <v>43926.791666666562</v>
      </c>
      <c r="B47">
        <f>'2020Data'!F50</f>
        <v>14240</v>
      </c>
      <c r="C47" s="28">
        <f t="shared" si="1"/>
        <v>14002.392427517727</v>
      </c>
      <c r="E47">
        <f t="shared" si="2"/>
        <v>1.6685925033867548E-2</v>
      </c>
    </row>
    <row r="48" spans="1:5" x14ac:dyDescent="0.25">
      <c r="A48" s="62">
        <f>'2020Data'!E51</f>
        <v>43926.833333333227</v>
      </c>
      <c r="B48">
        <f>'2020Data'!F51</f>
        <v>13861</v>
      </c>
      <c r="C48" s="28">
        <f t="shared" si="1"/>
        <v>13629.716393105562</v>
      </c>
      <c r="E48">
        <f t="shared" si="2"/>
        <v>1.6685925033867548E-2</v>
      </c>
    </row>
    <row r="49" spans="1:5" x14ac:dyDescent="0.25">
      <c r="A49" s="62">
        <f>'2020Data'!E52</f>
        <v>43926.874999999891</v>
      </c>
      <c r="B49">
        <f>'2020Data'!F52</f>
        <v>13288</v>
      </c>
      <c r="C49" s="28">
        <f t="shared" si="1"/>
        <v>13066.277428149968</v>
      </c>
      <c r="E49">
        <f t="shared" si="2"/>
        <v>1.6685925033867548E-2</v>
      </c>
    </row>
    <row r="50" spans="1:5" x14ac:dyDescent="0.25">
      <c r="A50" s="62">
        <f>'2020Data'!E53</f>
        <v>43926.916666666555</v>
      </c>
      <c r="B50">
        <f>'2020Data'!F53</f>
        <v>12542</v>
      </c>
      <c r="C50" s="28">
        <f t="shared" si="1"/>
        <v>12332.725128225233</v>
      </c>
      <c r="E50">
        <f t="shared" si="2"/>
        <v>1.6685925033867548E-2</v>
      </c>
    </row>
    <row r="51" spans="1:5" x14ac:dyDescent="0.25">
      <c r="A51" s="62">
        <f>'2020Data'!E54</f>
        <v>43926.958333333219</v>
      </c>
      <c r="B51">
        <f>'2020Data'!F54</f>
        <v>12066</v>
      </c>
      <c r="C51" s="28">
        <f t="shared" si="1"/>
        <v>11864.667628541354</v>
      </c>
      <c r="E51">
        <f t="shared" si="2"/>
        <v>1.6685925033867548E-2</v>
      </c>
    </row>
    <row r="52" spans="1:5" x14ac:dyDescent="0.25">
      <c r="A52" s="62">
        <f>'2020Data'!E55</f>
        <v>43926.999999999884</v>
      </c>
      <c r="B52">
        <f>'2020Data'!F55</f>
        <v>11688</v>
      </c>
      <c r="C52" s="28">
        <f t="shared" si="1"/>
        <v>11492.974908204156</v>
      </c>
      <c r="E52">
        <f t="shared" si="2"/>
        <v>1.6685925033867548E-2</v>
      </c>
    </row>
    <row r="53" spans="1:5" x14ac:dyDescent="0.25">
      <c r="A53" s="62">
        <f>'2020Data'!E56</f>
        <v>43927.041666666548</v>
      </c>
      <c r="B53">
        <f>'2020Data'!F56</f>
        <v>11552</v>
      </c>
      <c r="C53" s="28">
        <f t="shared" si="1"/>
        <v>11359.244194008763</v>
      </c>
      <c r="E53">
        <f t="shared" si="2"/>
        <v>1.6685925033867548E-2</v>
      </c>
    </row>
    <row r="54" spans="1:5" x14ac:dyDescent="0.25">
      <c r="A54" s="62">
        <f>'2020Data'!E57</f>
        <v>43927.083333333212</v>
      </c>
      <c r="B54">
        <f>'2020Data'!F57</f>
        <v>11442</v>
      </c>
      <c r="C54" s="28">
        <f t="shared" si="1"/>
        <v>11251.079645762487</v>
      </c>
      <c r="E54">
        <f t="shared" si="2"/>
        <v>1.6685925033867548E-2</v>
      </c>
    </row>
    <row r="55" spans="1:5" x14ac:dyDescent="0.25">
      <c r="A55" s="62">
        <f>'2020Data'!E58</f>
        <v>43927.124999999876</v>
      </c>
      <c r="B55">
        <f>'2020Data'!F58</f>
        <v>11641</v>
      </c>
      <c r="C55" s="28">
        <f t="shared" si="1"/>
        <v>11446.759146680748</v>
      </c>
      <c r="E55">
        <f t="shared" si="2"/>
        <v>1.6685925033867548E-2</v>
      </c>
    </row>
    <row r="56" spans="1:5" x14ac:dyDescent="0.25">
      <c r="A56" s="62">
        <f>'2020Data'!E59</f>
        <v>43927.166666666541</v>
      </c>
      <c r="B56">
        <f>'2020Data'!F59</f>
        <v>12111</v>
      </c>
      <c r="C56" s="28">
        <f t="shared" si="1"/>
        <v>11908.91676191483</v>
      </c>
      <c r="E56">
        <f t="shared" si="2"/>
        <v>1.6685925033867548E-2</v>
      </c>
    </row>
    <row r="57" spans="1:5" x14ac:dyDescent="0.25">
      <c r="A57" s="62">
        <f>'2020Data'!E60</f>
        <v>43927.208333333205</v>
      </c>
      <c r="B57">
        <f>'2020Data'!F60</f>
        <v>13113</v>
      </c>
      <c r="C57" s="28">
        <f t="shared" si="1"/>
        <v>12894.197465030895</v>
      </c>
      <c r="E57">
        <f t="shared" si="2"/>
        <v>1.6685925033867548E-2</v>
      </c>
    </row>
    <row r="58" spans="1:5" x14ac:dyDescent="0.25">
      <c r="A58" s="62">
        <f>'2020Data'!E61</f>
        <v>43927.249999999869</v>
      </c>
      <c r="B58">
        <f>'2020Data'!F61</f>
        <v>13759</v>
      </c>
      <c r="C58" s="28">
        <f t="shared" si="1"/>
        <v>13529.418357459017</v>
      </c>
      <c r="E58">
        <f t="shared" si="2"/>
        <v>1.6685925033867548E-2</v>
      </c>
    </row>
    <row r="59" spans="1:5" x14ac:dyDescent="0.25">
      <c r="A59" s="62">
        <f>'2020Data'!E62</f>
        <v>43927.291666666533</v>
      </c>
      <c r="B59">
        <f>'2020Data'!F62</f>
        <v>13858</v>
      </c>
      <c r="C59" s="28">
        <f t="shared" si="1"/>
        <v>13626.766450880663</v>
      </c>
      <c r="E59">
        <f t="shared" si="2"/>
        <v>1.6685925033867548E-2</v>
      </c>
    </row>
    <row r="60" spans="1:5" x14ac:dyDescent="0.25">
      <c r="A60" s="62">
        <f>'2020Data'!E63</f>
        <v>43927.333333333198</v>
      </c>
      <c r="B60">
        <f>'2020Data'!F63</f>
        <v>13382</v>
      </c>
      <c r="C60" s="28">
        <f t="shared" si="1"/>
        <v>13158.708951196784</v>
      </c>
      <c r="E60">
        <f t="shared" si="2"/>
        <v>1.6685925033867548E-2</v>
      </c>
    </row>
    <row r="61" spans="1:5" x14ac:dyDescent="0.25">
      <c r="A61" s="62">
        <f>'2020Data'!E64</f>
        <v>43927.374999999862</v>
      </c>
      <c r="B61">
        <f>'2020Data'!F64</f>
        <v>12942</v>
      </c>
      <c r="C61" s="28">
        <f t="shared" si="1"/>
        <v>12726.050758211686</v>
      </c>
      <c r="E61">
        <f t="shared" si="2"/>
        <v>1.6685925033867548E-2</v>
      </c>
    </row>
    <row r="62" spans="1:5" x14ac:dyDescent="0.25">
      <c r="A62" s="62">
        <f>'2020Data'!E65</f>
        <v>43927.416666666526</v>
      </c>
      <c r="B62">
        <f>'2020Data'!F65</f>
        <v>12857</v>
      </c>
      <c r="C62" s="28">
        <f t="shared" si="1"/>
        <v>12642.469061839565</v>
      </c>
      <c r="E62">
        <f t="shared" si="2"/>
        <v>1.6685925033867548E-2</v>
      </c>
    </row>
    <row r="63" spans="1:5" x14ac:dyDescent="0.25">
      <c r="A63" s="62">
        <f>'2020Data'!E66</f>
        <v>43927.45833333319</v>
      </c>
      <c r="B63">
        <f>'2020Data'!F66</f>
        <v>13041</v>
      </c>
      <c r="C63" s="28">
        <f t="shared" si="1"/>
        <v>12823.398851633334</v>
      </c>
      <c r="E63">
        <f t="shared" si="2"/>
        <v>1.6685925033867548E-2</v>
      </c>
    </row>
    <row r="64" spans="1:5" x14ac:dyDescent="0.25">
      <c r="A64" s="62">
        <f>'2020Data'!E67</f>
        <v>43927.499999999854</v>
      </c>
      <c r="B64">
        <f>'2020Data'!F67</f>
        <v>12894</v>
      </c>
      <c r="C64" s="28">
        <f t="shared" si="1"/>
        <v>12678.851682613313</v>
      </c>
      <c r="E64">
        <f t="shared" si="2"/>
        <v>1.6685925033867548E-2</v>
      </c>
    </row>
    <row r="65" spans="1:5" x14ac:dyDescent="0.25">
      <c r="A65" s="62">
        <f>'2020Data'!E68</f>
        <v>43927.541666666519</v>
      </c>
      <c r="B65">
        <f>'2020Data'!F68</f>
        <v>12584</v>
      </c>
      <c r="C65" s="28">
        <f t="shared" si="1"/>
        <v>12374.024319373812</v>
      </c>
      <c r="E65">
        <f t="shared" si="2"/>
        <v>1.6685925033867548E-2</v>
      </c>
    </row>
    <row r="66" spans="1:5" x14ac:dyDescent="0.25">
      <c r="A66" s="62">
        <f>'2020Data'!E69</f>
        <v>43927.583333333183</v>
      </c>
      <c r="B66">
        <f>'2020Data'!F69</f>
        <v>12568</v>
      </c>
      <c r="C66" s="28">
        <f t="shared" si="1"/>
        <v>12358.291294174353</v>
      </c>
      <c r="E66">
        <f t="shared" si="2"/>
        <v>1.6685925033867548E-2</v>
      </c>
    </row>
    <row r="67" spans="1:5" x14ac:dyDescent="0.25">
      <c r="A67" s="62">
        <f>'2020Data'!E70</f>
        <v>43927.624999999847</v>
      </c>
      <c r="B67">
        <f>'2020Data'!F70</f>
        <v>13039</v>
      </c>
      <c r="C67" s="28">
        <f t="shared" si="1"/>
        <v>12821.432223483402</v>
      </c>
      <c r="E67">
        <f t="shared" si="2"/>
        <v>1.6685925033867548E-2</v>
      </c>
    </row>
    <row r="68" spans="1:5" x14ac:dyDescent="0.25">
      <c r="A68" s="62">
        <f>'2020Data'!E71</f>
        <v>43927.666666666511</v>
      </c>
      <c r="B68">
        <f>'2020Data'!F71</f>
        <v>13897</v>
      </c>
      <c r="C68" s="28">
        <f t="shared" si="1"/>
        <v>13665.115699804343</v>
      </c>
      <c r="E68">
        <f t="shared" si="2"/>
        <v>1.6685925033867548E-2</v>
      </c>
    </row>
    <row r="69" spans="1:5" x14ac:dyDescent="0.25">
      <c r="A69" s="62">
        <f>'2020Data'!E72</f>
        <v>43927.708333333176</v>
      </c>
      <c r="B69">
        <f>'2020Data'!F72</f>
        <v>14376</v>
      </c>
      <c r="C69" s="28">
        <f t="shared" si="1"/>
        <v>14136.12314171312</v>
      </c>
      <c r="E69">
        <f t="shared" si="2"/>
        <v>1.6685925033867548E-2</v>
      </c>
    </row>
    <row r="70" spans="1:5" x14ac:dyDescent="0.25">
      <c r="A70" s="62">
        <f>'2020Data'!E73</f>
        <v>43927.74999999984</v>
      </c>
      <c r="B70">
        <f>'2020Data'!F73</f>
        <v>14801</v>
      </c>
      <c r="C70" s="28">
        <f t="shared" si="1"/>
        <v>14554.031623573726</v>
      </c>
      <c r="E70">
        <f t="shared" si="2"/>
        <v>1.6685925033867548E-2</v>
      </c>
    </row>
    <row r="71" spans="1:5" x14ac:dyDescent="0.25">
      <c r="A71" s="62">
        <f>'2020Data'!E74</f>
        <v>43927.791666666504</v>
      </c>
      <c r="B71">
        <f>'2020Data'!F74</f>
        <v>14841</v>
      </c>
      <c r="C71" s="28">
        <f t="shared" si="1"/>
        <v>14593.364186572371</v>
      </c>
      <c r="E71">
        <f t="shared" si="2"/>
        <v>1.6685925033867548E-2</v>
      </c>
    </row>
    <row r="72" spans="1:5" x14ac:dyDescent="0.25">
      <c r="A72" s="62">
        <f>'2020Data'!E75</f>
        <v>43927.833333333168</v>
      </c>
      <c r="B72">
        <f>'2020Data'!F75</f>
        <v>14121</v>
      </c>
      <c r="C72" s="28">
        <f t="shared" si="1"/>
        <v>13885.378052596756</v>
      </c>
      <c r="E72">
        <f t="shared" si="2"/>
        <v>1.6685925033867548E-2</v>
      </c>
    </row>
    <row r="73" spans="1:5" x14ac:dyDescent="0.25">
      <c r="A73" s="62">
        <f>'2020Data'!E76</f>
        <v>43927.874999999833</v>
      </c>
      <c r="B73">
        <f>'2020Data'!F76</f>
        <v>13379</v>
      </c>
      <c r="C73" s="28">
        <f t="shared" ref="C73:C136" si="3">ABS(B73-(E73*B73))</f>
        <v>13155.759008971887</v>
      </c>
      <c r="E73">
        <f t="shared" ref="E73:E136" si="4">(($G$4*COUNT($B$4:$B$171)/100)+SUM($E$4:$E$7))/(COUNT($B$4:$B$171)-4)</f>
        <v>1.6685925033867548E-2</v>
      </c>
    </row>
    <row r="74" spans="1:5" x14ac:dyDescent="0.25">
      <c r="A74" s="62">
        <f>'2020Data'!E77</f>
        <v>43927.916666666497</v>
      </c>
      <c r="B74">
        <f>'2020Data'!F77</f>
        <v>12598</v>
      </c>
      <c r="C74" s="28">
        <f t="shared" si="3"/>
        <v>12387.790716423337</v>
      </c>
      <c r="E74">
        <f t="shared" si="4"/>
        <v>1.6685925033867548E-2</v>
      </c>
    </row>
    <row r="75" spans="1:5" x14ac:dyDescent="0.25">
      <c r="A75" s="62">
        <f>'2020Data'!E78</f>
        <v>43927.958333333161</v>
      </c>
      <c r="B75">
        <f>'2020Data'!F78</f>
        <v>11979</v>
      </c>
      <c r="C75" s="28">
        <f t="shared" si="3"/>
        <v>11779.119304019301</v>
      </c>
      <c r="E75">
        <f t="shared" si="4"/>
        <v>1.6685925033867548E-2</v>
      </c>
    </row>
    <row r="76" spans="1:5" x14ac:dyDescent="0.25">
      <c r="A76" s="62">
        <f>'2020Data'!E79</f>
        <v>43927.999999999825</v>
      </c>
      <c r="B76">
        <f>'2020Data'!F79</f>
        <v>11702</v>
      </c>
      <c r="C76" s="28">
        <f t="shared" si="3"/>
        <v>11506.741305253681</v>
      </c>
      <c r="E76">
        <f t="shared" si="4"/>
        <v>1.6685925033867548E-2</v>
      </c>
    </row>
    <row r="77" spans="1:5" x14ac:dyDescent="0.25">
      <c r="A77" s="62">
        <f>'2020Data'!E80</f>
        <v>43928.04166666649</v>
      </c>
      <c r="B77">
        <f>'2020Data'!F80</f>
        <v>11375</v>
      </c>
      <c r="C77" s="28">
        <f t="shared" si="3"/>
        <v>11185.197602739756</v>
      </c>
      <c r="E77">
        <f t="shared" si="4"/>
        <v>1.6685925033867548E-2</v>
      </c>
    </row>
    <row r="78" spans="1:5" x14ac:dyDescent="0.25">
      <c r="A78" s="62">
        <f>'2020Data'!E81</f>
        <v>43928.083333333154</v>
      </c>
      <c r="B78">
        <f>'2020Data'!F81</f>
        <v>11302</v>
      </c>
      <c r="C78" s="28">
        <f t="shared" si="3"/>
        <v>11113.41567526723</v>
      </c>
      <c r="E78">
        <f t="shared" si="4"/>
        <v>1.6685925033867548E-2</v>
      </c>
    </row>
    <row r="79" spans="1:5" x14ac:dyDescent="0.25">
      <c r="A79" s="62">
        <f>'2020Data'!E82</f>
        <v>43928.124999999818</v>
      </c>
      <c r="B79">
        <f>'2020Data'!F82</f>
        <v>11488</v>
      </c>
      <c r="C79" s="28">
        <f t="shared" si="3"/>
        <v>11296.31209321093</v>
      </c>
      <c r="E79">
        <f t="shared" si="4"/>
        <v>1.6685925033867548E-2</v>
      </c>
    </row>
    <row r="80" spans="1:5" x14ac:dyDescent="0.25">
      <c r="A80" s="62">
        <f>'2020Data'!E83</f>
        <v>43928.166666666482</v>
      </c>
      <c r="B80">
        <f>'2020Data'!F83</f>
        <v>11946</v>
      </c>
      <c r="C80" s="28">
        <f t="shared" si="3"/>
        <v>11746.669939545418</v>
      </c>
      <c r="E80">
        <f t="shared" si="4"/>
        <v>1.6685925033867548E-2</v>
      </c>
    </row>
    <row r="81" spans="1:5" x14ac:dyDescent="0.25">
      <c r="A81" s="62">
        <f>'2020Data'!E84</f>
        <v>43928.208333333147</v>
      </c>
      <c r="B81">
        <f>'2020Data'!F84</f>
        <v>12708</v>
      </c>
      <c r="C81" s="28">
        <f t="shared" si="3"/>
        <v>12495.955264669612</v>
      </c>
      <c r="E81">
        <f t="shared" si="4"/>
        <v>1.6685925033867548E-2</v>
      </c>
    </row>
    <row r="82" spans="1:5" x14ac:dyDescent="0.25">
      <c r="A82" s="62">
        <f>'2020Data'!E85</f>
        <v>43928.249999999811</v>
      </c>
      <c r="B82">
        <f>'2020Data'!F85</f>
        <v>13047</v>
      </c>
      <c r="C82" s="28">
        <f t="shared" si="3"/>
        <v>12829.29873608313</v>
      </c>
      <c r="E82">
        <f t="shared" si="4"/>
        <v>1.6685925033867548E-2</v>
      </c>
    </row>
    <row r="83" spans="1:5" x14ac:dyDescent="0.25">
      <c r="A83" s="62">
        <f>'2020Data'!E86</f>
        <v>43928.291666666475</v>
      </c>
      <c r="B83">
        <f>'2020Data'!F86</f>
        <v>13273</v>
      </c>
      <c r="C83" s="28">
        <f t="shared" si="3"/>
        <v>13051.527717025476</v>
      </c>
      <c r="E83">
        <f t="shared" si="4"/>
        <v>1.6685925033867548E-2</v>
      </c>
    </row>
    <row r="84" spans="1:5" x14ac:dyDescent="0.25">
      <c r="A84" s="62">
        <f>'2020Data'!E87</f>
        <v>43928.333333333139</v>
      </c>
      <c r="B84">
        <f>'2020Data'!F87</f>
        <v>13099</v>
      </c>
      <c r="C84" s="28">
        <f t="shared" si="3"/>
        <v>12880.43106798137</v>
      </c>
      <c r="E84">
        <f t="shared" si="4"/>
        <v>1.6685925033867548E-2</v>
      </c>
    </row>
    <row r="85" spans="1:5" x14ac:dyDescent="0.25">
      <c r="A85" s="62">
        <f>'2020Data'!E88</f>
        <v>43928.374999999804</v>
      </c>
      <c r="B85">
        <f>'2020Data'!F88</f>
        <v>12947</v>
      </c>
      <c r="C85" s="28">
        <f t="shared" si="3"/>
        <v>12730.967328586517</v>
      </c>
      <c r="E85">
        <f t="shared" si="4"/>
        <v>1.6685925033867548E-2</v>
      </c>
    </row>
    <row r="86" spans="1:5" x14ac:dyDescent="0.25">
      <c r="A86" s="62">
        <f>'2020Data'!E89</f>
        <v>43928.416666666468</v>
      </c>
      <c r="B86">
        <f>'2020Data'!F89</f>
        <v>13025</v>
      </c>
      <c r="C86" s="28">
        <f t="shared" si="3"/>
        <v>12807.665826433875</v>
      </c>
      <c r="E86">
        <f t="shared" si="4"/>
        <v>1.6685925033867548E-2</v>
      </c>
    </row>
    <row r="87" spans="1:5" x14ac:dyDescent="0.25">
      <c r="A87" s="62">
        <f>'2020Data'!E90</f>
        <v>43928.458333333132</v>
      </c>
      <c r="B87">
        <f>'2020Data'!F90</f>
        <v>13393</v>
      </c>
      <c r="C87" s="28">
        <f t="shared" si="3"/>
        <v>13169.525406021412</v>
      </c>
      <c r="E87">
        <f t="shared" si="4"/>
        <v>1.6685925033867548E-2</v>
      </c>
    </row>
    <row r="88" spans="1:5" x14ac:dyDescent="0.25">
      <c r="A88" s="62">
        <f>'2020Data'!E91</f>
        <v>43928.499999999796</v>
      </c>
      <c r="B88">
        <f>'2020Data'!F91</f>
        <v>13360</v>
      </c>
      <c r="C88" s="28">
        <f t="shared" si="3"/>
        <v>13137.076041547529</v>
      </c>
      <c r="E88">
        <f t="shared" si="4"/>
        <v>1.6685925033867548E-2</v>
      </c>
    </row>
    <row r="89" spans="1:5" x14ac:dyDescent="0.25">
      <c r="A89" s="62">
        <f>'2020Data'!E92</f>
        <v>43928.541666666461</v>
      </c>
      <c r="B89">
        <f>'2020Data'!F92</f>
        <v>13138</v>
      </c>
      <c r="C89" s="28">
        <f t="shared" si="3"/>
        <v>12918.780316905048</v>
      </c>
      <c r="E89">
        <f t="shared" si="4"/>
        <v>1.6685925033867548E-2</v>
      </c>
    </row>
    <row r="90" spans="1:5" x14ac:dyDescent="0.25">
      <c r="A90" s="62">
        <f>'2020Data'!E93</f>
        <v>43928.583333333125</v>
      </c>
      <c r="B90">
        <f>'2020Data'!F93</f>
        <v>13092</v>
      </c>
      <c r="C90" s="28">
        <f t="shared" si="3"/>
        <v>12873.547869456606</v>
      </c>
      <c r="E90">
        <f t="shared" si="4"/>
        <v>1.6685925033867548E-2</v>
      </c>
    </row>
    <row r="91" spans="1:5" x14ac:dyDescent="0.25">
      <c r="A91" s="62">
        <f>'2020Data'!E94</f>
        <v>43928.624999999789</v>
      </c>
      <c r="B91">
        <f>'2020Data'!F94</f>
        <v>13580</v>
      </c>
      <c r="C91" s="28">
        <f t="shared" si="3"/>
        <v>13353.405138040078</v>
      </c>
      <c r="E91">
        <f t="shared" si="4"/>
        <v>1.6685925033867548E-2</v>
      </c>
    </row>
    <row r="92" spans="1:5" x14ac:dyDescent="0.25">
      <c r="A92" s="62">
        <f>'2020Data'!E95</f>
        <v>43928.666666666453</v>
      </c>
      <c r="B92">
        <f>'2020Data'!F95</f>
        <v>14478</v>
      </c>
      <c r="C92" s="28">
        <f t="shared" si="3"/>
        <v>14236.421177359665</v>
      </c>
      <c r="E92">
        <f t="shared" si="4"/>
        <v>1.6685925033867548E-2</v>
      </c>
    </row>
    <row r="93" spans="1:5" x14ac:dyDescent="0.25">
      <c r="A93" s="62">
        <f>'2020Data'!E96</f>
        <v>43928.708333333117</v>
      </c>
      <c r="B93">
        <f>'2020Data'!F96</f>
        <v>14807</v>
      </c>
      <c r="C93" s="28">
        <f t="shared" si="3"/>
        <v>14559.931508023523</v>
      </c>
      <c r="E93">
        <f t="shared" si="4"/>
        <v>1.6685925033867548E-2</v>
      </c>
    </row>
    <row r="94" spans="1:5" x14ac:dyDescent="0.25">
      <c r="A94" s="62">
        <f>'2020Data'!E97</f>
        <v>43928.749999999782</v>
      </c>
      <c r="B94">
        <f>'2020Data'!F97</f>
        <v>14716</v>
      </c>
      <c r="C94" s="28">
        <f t="shared" si="3"/>
        <v>14470.449927201606</v>
      </c>
      <c r="E94">
        <f t="shared" si="4"/>
        <v>1.6685925033867548E-2</v>
      </c>
    </row>
    <row r="95" spans="1:5" x14ac:dyDescent="0.25">
      <c r="A95" s="62">
        <f>'2020Data'!E98</f>
        <v>43928.791666666446</v>
      </c>
      <c r="B95">
        <f>'2020Data'!F98</f>
        <v>14591</v>
      </c>
      <c r="C95" s="28">
        <f t="shared" si="3"/>
        <v>14347.535667830838</v>
      </c>
      <c r="E95">
        <f t="shared" si="4"/>
        <v>1.6685925033867548E-2</v>
      </c>
    </row>
    <row r="96" spans="1:5" x14ac:dyDescent="0.25">
      <c r="A96" s="62">
        <f>'2020Data'!E99</f>
        <v>43928.83333333311</v>
      </c>
      <c r="B96">
        <f>'2020Data'!F99</f>
        <v>14064</v>
      </c>
      <c r="C96" s="28">
        <f t="shared" si="3"/>
        <v>13829.329150323687</v>
      </c>
      <c r="E96">
        <f t="shared" si="4"/>
        <v>1.6685925033867548E-2</v>
      </c>
    </row>
    <row r="97" spans="1:5" x14ac:dyDescent="0.25">
      <c r="A97" s="62">
        <f>'2020Data'!E100</f>
        <v>43928.874999999774</v>
      </c>
      <c r="B97">
        <f>'2020Data'!F100</f>
        <v>13201</v>
      </c>
      <c r="C97" s="28">
        <f t="shared" si="3"/>
        <v>12980.729103627915</v>
      </c>
      <c r="E97">
        <f t="shared" si="4"/>
        <v>1.6685925033867548E-2</v>
      </c>
    </row>
    <row r="98" spans="1:5" x14ac:dyDescent="0.25">
      <c r="A98" s="62">
        <f>'2020Data'!E101</f>
        <v>43928.916666666439</v>
      </c>
      <c r="B98">
        <f>'2020Data'!F101</f>
        <v>12481</v>
      </c>
      <c r="C98" s="28">
        <f t="shared" si="3"/>
        <v>12272.7429696523</v>
      </c>
      <c r="E98">
        <f t="shared" si="4"/>
        <v>1.6685925033867548E-2</v>
      </c>
    </row>
    <row r="99" spans="1:5" x14ac:dyDescent="0.25">
      <c r="A99" s="62">
        <f>'2020Data'!E102</f>
        <v>43928.958333333103</v>
      </c>
      <c r="B99">
        <f>'2020Data'!F102</f>
        <v>11875</v>
      </c>
      <c r="C99" s="28">
        <f t="shared" si="3"/>
        <v>11676.854640222822</v>
      </c>
      <c r="E99">
        <f t="shared" si="4"/>
        <v>1.6685925033867548E-2</v>
      </c>
    </row>
    <row r="100" spans="1:5" x14ac:dyDescent="0.25">
      <c r="A100" s="62">
        <f>'2020Data'!E103</f>
        <v>43928.999999999767</v>
      </c>
      <c r="B100">
        <f>'2020Data'!F103</f>
        <v>11579</v>
      </c>
      <c r="C100" s="28">
        <f t="shared" si="3"/>
        <v>11385.793674032848</v>
      </c>
      <c r="E100">
        <f t="shared" si="4"/>
        <v>1.6685925033867548E-2</v>
      </c>
    </row>
    <row r="101" spans="1:5" x14ac:dyDescent="0.25">
      <c r="A101" s="62">
        <f>'2020Data'!E104</f>
        <v>43929.041666666431</v>
      </c>
      <c r="B101">
        <f>'2020Data'!F104</f>
        <v>11418</v>
      </c>
      <c r="C101" s="28">
        <f t="shared" si="3"/>
        <v>11227.4801079633</v>
      </c>
      <c r="E101">
        <f t="shared" si="4"/>
        <v>1.6685925033867548E-2</v>
      </c>
    </row>
    <row r="102" spans="1:5" x14ac:dyDescent="0.25">
      <c r="A102" s="62">
        <f>'2020Data'!E105</f>
        <v>43929.083333333096</v>
      </c>
      <c r="B102">
        <f>'2020Data'!F105</f>
        <v>11319</v>
      </c>
      <c r="C102" s="28">
        <f t="shared" si="3"/>
        <v>11130.132014541654</v>
      </c>
      <c r="E102">
        <f t="shared" si="4"/>
        <v>1.6685925033867548E-2</v>
      </c>
    </row>
    <row r="103" spans="1:5" x14ac:dyDescent="0.25">
      <c r="A103" s="62">
        <f>'2020Data'!E106</f>
        <v>43929.12499999976</v>
      </c>
      <c r="B103">
        <f>'2020Data'!F106</f>
        <v>11283</v>
      </c>
      <c r="C103" s="28">
        <f t="shared" si="3"/>
        <v>11094.732707842872</v>
      </c>
      <c r="E103">
        <f t="shared" si="4"/>
        <v>1.6685925033867548E-2</v>
      </c>
    </row>
    <row r="104" spans="1:5" x14ac:dyDescent="0.25">
      <c r="A104" s="62">
        <f>'2020Data'!E107</f>
        <v>43929.166666666424</v>
      </c>
      <c r="B104">
        <f>'2020Data'!F107</f>
        <v>11427</v>
      </c>
      <c r="C104" s="28">
        <f t="shared" si="3"/>
        <v>11236.329934637995</v>
      </c>
      <c r="E104">
        <f t="shared" si="4"/>
        <v>1.6685925033867548E-2</v>
      </c>
    </row>
    <row r="105" spans="1:5" x14ac:dyDescent="0.25">
      <c r="A105" s="62">
        <f>'2020Data'!E108</f>
        <v>43929.208333333088</v>
      </c>
      <c r="B105">
        <f>'2020Data'!F108</f>
        <v>12420</v>
      </c>
      <c r="C105" s="28">
        <f t="shared" si="3"/>
        <v>12212.760811079364</v>
      </c>
      <c r="E105">
        <f t="shared" si="4"/>
        <v>1.6685925033867548E-2</v>
      </c>
    </row>
    <row r="106" spans="1:5" x14ac:dyDescent="0.25">
      <c r="A106" s="62">
        <f>'2020Data'!E109</f>
        <v>43929.249999999753</v>
      </c>
      <c r="B106">
        <f>'2020Data'!F109</f>
        <v>13404</v>
      </c>
      <c r="C106" s="28">
        <f t="shared" si="3"/>
        <v>13180.34186084604</v>
      </c>
      <c r="E106">
        <f t="shared" si="4"/>
        <v>1.6685925033867548E-2</v>
      </c>
    </row>
    <row r="107" spans="1:5" x14ac:dyDescent="0.25">
      <c r="A107" s="62">
        <f>'2020Data'!E110</f>
        <v>43929.291666666417</v>
      </c>
      <c r="B107">
        <f>'2020Data'!F110</f>
        <v>13941</v>
      </c>
      <c r="C107" s="28">
        <f t="shared" si="3"/>
        <v>13708.381519102852</v>
      </c>
      <c r="E107">
        <f t="shared" si="4"/>
        <v>1.6685925033867548E-2</v>
      </c>
    </row>
    <row r="108" spans="1:5" x14ac:dyDescent="0.25">
      <c r="A108" s="62">
        <f>'2020Data'!E111</f>
        <v>43929.333333333081</v>
      </c>
      <c r="B108">
        <f>'2020Data'!F111</f>
        <v>14188</v>
      </c>
      <c r="C108" s="28">
        <f t="shared" si="3"/>
        <v>13951.260095619487</v>
      </c>
      <c r="E108">
        <f t="shared" si="4"/>
        <v>1.6685925033867548E-2</v>
      </c>
    </row>
    <row r="109" spans="1:5" x14ac:dyDescent="0.25">
      <c r="A109" s="62">
        <f>'2020Data'!E112</f>
        <v>43929.374999999745</v>
      </c>
      <c r="B109">
        <f>'2020Data'!F112</f>
        <v>13860</v>
      </c>
      <c r="C109" s="28">
        <f t="shared" si="3"/>
        <v>13628.733079030595</v>
      </c>
      <c r="E109">
        <f t="shared" si="4"/>
        <v>1.6685925033867548E-2</v>
      </c>
    </row>
    <row r="110" spans="1:5" x14ac:dyDescent="0.25">
      <c r="A110" s="62">
        <f>'2020Data'!E113</f>
        <v>43929.41666666641</v>
      </c>
      <c r="B110">
        <f>'2020Data'!F113</f>
        <v>13863</v>
      </c>
      <c r="C110" s="28">
        <f t="shared" si="3"/>
        <v>13631.683021255494</v>
      </c>
      <c r="E110">
        <f t="shared" si="4"/>
        <v>1.6685925033867548E-2</v>
      </c>
    </row>
    <row r="111" spans="1:5" x14ac:dyDescent="0.25">
      <c r="A111" s="62">
        <f>'2020Data'!E114</f>
        <v>43929.458333333074</v>
      </c>
      <c r="B111">
        <f>'2020Data'!F114</f>
        <v>13814</v>
      </c>
      <c r="C111" s="28">
        <f t="shared" si="3"/>
        <v>13583.500631582154</v>
      </c>
      <c r="E111">
        <f t="shared" si="4"/>
        <v>1.6685925033867548E-2</v>
      </c>
    </row>
    <row r="112" spans="1:5" x14ac:dyDescent="0.25">
      <c r="A112" s="62">
        <f>'2020Data'!E115</f>
        <v>43929.499999999738</v>
      </c>
      <c r="B112">
        <f>'2020Data'!F115</f>
        <v>13347</v>
      </c>
      <c r="C112" s="28">
        <f t="shared" si="3"/>
        <v>13124.292958572969</v>
      </c>
      <c r="E112">
        <f t="shared" si="4"/>
        <v>1.6685925033867548E-2</v>
      </c>
    </row>
    <row r="113" spans="1:5" x14ac:dyDescent="0.25">
      <c r="A113" s="62">
        <f>'2020Data'!E116</f>
        <v>43929.541666666402</v>
      </c>
      <c r="B113">
        <f>'2020Data'!F116</f>
        <v>13023</v>
      </c>
      <c r="C113" s="28">
        <f t="shared" si="3"/>
        <v>12805.699198283943</v>
      </c>
      <c r="E113">
        <f t="shared" si="4"/>
        <v>1.6685925033867548E-2</v>
      </c>
    </row>
    <row r="114" spans="1:5" x14ac:dyDescent="0.25">
      <c r="A114" s="62">
        <f>'2020Data'!E117</f>
        <v>43929.583333333067</v>
      </c>
      <c r="B114">
        <f>'2020Data'!F117</f>
        <v>12786</v>
      </c>
      <c r="C114" s="28">
        <f t="shared" si="3"/>
        <v>12572.653762516969</v>
      </c>
      <c r="E114">
        <f t="shared" si="4"/>
        <v>1.6685925033867548E-2</v>
      </c>
    </row>
    <row r="115" spans="1:5" x14ac:dyDescent="0.25">
      <c r="A115" s="62">
        <f>'2020Data'!E118</f>
        <v>43929.624999999731</v>
      </c>
      <c r="B115">
        <f>'2020Data'!F118</f>
        <v>13034</v>
      </c>
      <c r="C115" s="28">
        <f t="shared" si="3"/>
        <v>12816.51565310857</v>
      </c>
      <c r="E115">
        <f t="shared" si="4"/>
        <v>1.6685925033867548E-2</v>
      </c>
    </row>
    <row r="116" spans="1:5" x14ac:dyDescent="0.25">
      <c r="A116" s="62">
        <f>'2020Data'!E119</f>
        <v>43929.666666666395</v>
      </c>
      <c r="B116">
        <f>'2020Data'!F119</f>
        <v>13762</v>
      </c>
      <c r="C116" s="28">
        <f t="shared" si="3"/>
        <v>13532.368299683914</v>
      </c>
      <c r="E116">
        <f t="shared" si="4"/>
        <v>1.6685925033867548E-2</v>
      </c>
    </row>
    <row r="117" spans="1:5" x14ac:dyDescent="0.25">
      <c r="A117" s="62">
        <f>'2020Data'!E120</f>
        <v>43929.708333333059</v>
      </c>
      <c r="B117">
        <f>'2020Data'!F120</f>
        <v>13952</v>
      </c>
      <c r="C117" s="28">
        <f t="shared" si="3"/>
        <v>13719.197973927479</v>
      </c>
      <c r="E117">
        <f t="shared" si="4"/>
        <v>1.6685925033867548E-2</v>
      </c>
    </row>
    <row r="118" spans="1:5" x14ac:dyDescent="0.25">
      <c r="A118" s="62">
        <f>'2020Data'!E121</f>
        <v>43929.749999999724</v>
      </c>
      <c r="B118">
        <f>'2020Data'!F121</f>
        <v>14452</v>
      </c>
      <c r="C118" s="28">
        <f t="shared" si="3"/>
        <v>14210.855011410546</v>
      </c>
      <c r="E118">
        <f t="shared" si="4"/>
        <v>1.6685925033867548E-2</v>
      </c>
    </row>
    <row r="119" spans="1:5" x14ac:dyDescent="0.25">
      <c r="A119" s="62">
        <f>'2020Data'!E122</f>
        <v>43929.791666666388</v>
      </c>
      <c r="B119">
        <f>'2020Data'!F122</f>
        <v>14550</v>
      </c>
      <c r="C119" s="28">
        <f t="shared" si="3"/>
        <v>14307.219790757226</v>
      </c>
      <c r="E119">
        <f t="shared" si="4"/>
        <v>1.6685925033867548E-2</v>
      </c>
    </row>
    <row r="120" spans="1:5" x14ac:dyDescent="0.25">
      <c r="A120" s="62">
        <f>'2020Data'!E123</f>
        <v>43929.833333333052</v>
      </c>
      <c r="B120">
        <f>'2020Data'!F123</f>
        <v>13994</v>
      </c>
      <c r="C120" s="28">
        <f t="shared" si="3"/>
        <v>13760.497165076058</v>
      </c>
      <c r="E120">
        <f t="shared" si="4"/>
        <v>1.6685925033867548E-2</v>
      </c>
    </row>
    <row r="121" spans="1:5" x14ac:dyDescent="0.25">
      <c r="A121" s="62">
        <f>'2020Data'!E124</f>
        <v>43929.874999999716</v>
      </c>
      <c r="B121">
        <f>'2020Data'!F124</f>
        <v>13205</v>
      </c>
      <c r="C121" s="28">
        <f t="shared" si="3"/>
        <v>12984.662359927779</v>
      </c>
      <c r="E121">
        <f t="shared" si="4"/>
        <v>1.6685925033867548E-2</v>
      </c>
    </row>
    <row r="122" spans="1:5" x14ac:dyDescent="0.25">
      <c r="A122" s="62">
        <f>'2020Data'!E125</f>
        <v>43929.91666666638</v>
      </c>
      <c r="B122">
        <f>'2020Data'!F125</f>
        <v>12368</v>
      </c>
      <c r="C122" s="28">
        <f t="shared" si="3"/>
        <v>12161.628479181127</v>
      </c>
      <c r="E122">
        <f t="shared" si="4"/>
        <v>1.6685925033867548E-2</v>
      </c>
    </row>
    <row r="123" spans="1:5" x14ac:dyDescent="0.25">
      <c r="A123" s="62">
        <f>'2020Data'!E126</f>
        <v>43929.958333333045</v>
      </c>
      <c r="B123">
        <f>'2020Data'!F126</f>
        <v>11811</v>
      </c>
      <c r="C123" s="28">
        <f t="shared" si="3"/>
        <v>11613.92253942499</v>
      </c>
      <c r="E123">
        <f t="shared" si="4"/>
        <v>1.6685925033867548E-2</v>
      </c>
    </row>
    <row r="124" spans="1:5" x14ac:dyDescent="0.25">
      <c r="A124" s="62">
        <f>'2020Data'!E127</f>
        <v>43929.999999999709</v>
      </c>
      <c r="B124">
        <f>'2020Data'!F127</f>
        <v>11457</v>
      </c>
      <c r="C124" s="28">
        <f t="shared" si="3"/>
        <v>11265.829356886979</v>
      </c>
      <c r="E124">
        <f t="shared" si="4"/>
        <v>1.6685925033867548E-2</v>
      </c>
    </row>
    <row r="125" spans="1:5" x14ac:dyDescent="0.25">
      <c r="A125" s="62">
        <f>'2020Data'!E128</f>
        <v>43930.041666666373</v>
      </c>
      <c r="B125">
        <f>'2020Data'!F128</f>
        <v>11196</v>
      </c>
      <c r="C125" s="28">
        <f t="shared" si="3"/>
        <v>11009.184383320819</v>
      </c>
      <c r="E125">
        <f t="shared" si="4"/>
        <v>1.6685925033867548E-2</v>
      </c>
    </row>
    <row r="126" spans="1:5" x14ac:dyDescent="0.25">
      <c r="A126" s="62">
        <f>'2020Data'!E129</f>
        <v>43930.083333333037</v>
      </c>
      <c r="B126">
        <f>'2020Data'!F129</f>
        <v>11054</v>
      </c>
      <c r="C126" s="28">
        <f t="shared" si="3"/>
        <v>10869.553784675629</v>
      </c>
      <c r="E126">
        <f t="shared" si="4"/>
        <v>1.6685925033867548E-2</v>
      </c>
    </row>
    <row r="127" spans="1:5" x14ac:dyDescent="0.25">
      <c r="A127" s="62">
        <f>'2020Data'!E130</f>
        <v>43930.124999999702</v>
      </c>
      <c r="B127">
        <f>'2020Data'!F130</f>
        <v>10978</v>
      </c>
      <c r="C127" s="28">
        <f t="shared" si="3"/>
        <v>10794.821914978202</v>
      </c>
      <c r="E127">
        <f t="shared" si="4"/>
        <v>1.6685925033867548E-2</v>
      </c>
    </row>
    <row r="128" spans="1:5" x14ac:dyDescent="0.25">
      <c r="A128" s="62">
        <f>'2020Data'!E131</f>
        <v>43930.166666666366</v>
      </c>
      <c r="B128">
        <f>'2020Data'!F131</f>
        <v>11400</v>
      </c>
      <c r="C128" s="28">
        <f t="shared" si="3"/>
        <v>11209.78045461391</v>
      </c>
      <c r="E128">
        <f t="shared" si="4"/>
        <v>1.6685925033867548E-2</v>
      </c>
    </row>
    <row r="129" spans="1:5" x14ac:dyDescent="0.25">
      <c r="A129" s="62">
        <f>'2020Data'!E132</f>
        <v>43930.20833333303</v>
      </c>
      <c r="B129">
        <f>'2020Data'!F132</f>
        <v>12383</v>
      </c>
      <c r="C129" s="28">
        <f t="shared" si="3"/>
        <v>12176.378190305619</v>
      </c>
      <c r="E129">
        <f t="shared" si="4"/>
        <v>1.6685925033867548E-2</v>
      </c>
    </row>
    <row r="130" spans="1:5" x14ac:dyDescent="0.25">
      <c r="A130" s="62">
        <f>'2020Data'!E133</f>
        <v>43930.249999999694</v>
      </c>
      <c r="B130">
        <f>'2020Data'!F133</f>
        <v>13196</v>
      </c>
      <c r="C130" s="28">
        <f t="shared" si="3"/>
        <v>12975.812533253084</v>
      </c>
      <c r="E130">
        <f t="shared" si="4"/>
        <v>1.6685925033867548E-2</v>
      </c>
    </row>
    <row r="131" spans="1:5" x14ac:dyDescent="0.25">
      <c r="A131" s="62">
        <f>'2020Data'!E134</f>
        <v>43930.291666666359</v>
      </c>
      <c r="B131">
        <f>'2020Data'!F134</f>
        <v>13772</v>
      </c>
      <c r="C131" s="28">
        <f t="shared" si="3"/>
        <v>13542.201440433577</v>
      </c>
      <c r="E131">
        <f t="shared" si="4"/>
        <v>1.6685925033867548E-2</v>
      </c>
    </row>
    <row r="132" spans="1:5" x14ac:dyDescent="0.25">
      <c r="A132" s="62">
        <f>'2020Data'!E135</f>
        <v>43930.333333333023</v>
      </c>
      <c r="B132">
        <f>'2020Data'!F135</f>
        <v>13745</v>
      </c>
      <c r="C132" s="28">
        <f t="shared" si="3"/>
        <v>13515.65196040949</v>
      </c>
      <c r="E132">
        <f t="shared" si="4"/>
        <v>1.6685925033867548E-2</v>
      </c>
    </row>
    <row r="133" spans="1:5" x14ac:dyDescent="0.25">
      <c r="A133" s="62">
        <f>'2020Data'!E136</f>
        <v>43930.374999999687</v>
      </c>
      <c r="B133">
        <f>'2020Data'!F136</f>
        <v>13207</v>
      </c>
      <c r="C133" s="28">
        <f t="shared" si="3"/>
        <v>12986.628988077711</v>
      </c>
      <c r="E133">
        <f t="shared" si="4"/>
        <v>1.6685925033867548E-2</v>
      </c>
    </row>
    <row r="134" spans="1:5" x14ac:dyDescent="0.25">
      <c r="A134" s="62">
        <f>'2020Data'!E137</f>
        <v>43930.416666666351</v>
      </c>
      <c r="B134">
        <f>'2020Data'!F137</f>
        <v>13152</v>
      </c>
      <c r="C134" s="28">
        <f t="shared" si="3"/>
        <v>12932.546713954574</v>
      </c>
      <c r="E134">
        <f t="shared" si="4"/>
        <v>1.6685925033867548E-2</v>
      </c>
    </row>
    <row r="135" spans="1:5" x14ac:dyDescent="0.25">
      <c r="A135" s="62">
        <f>'2020Data'!E138</f>
        <v>43930.458333333016</v>
      </c>
      <c r="B135">
        <f>'2020Data'!F138</f>
        <v>13294</v>
      </c>
      <c r="C135" s="28">
        <f t="shared" si="3"/>
        <v>13072.177312599764</v>
      </c>
      <c r="E135">
        <f t="shared" si="4"/>
        <v>1.6685925033867548E-2</v>
      </c>
    </row>
    <row r="136" spans="1:5" x14ac:dyDescent="0.25">
      <c r="A136" s="62">
        <f>'2020Data'!E139</f>
        <v>43930.49999999968</v>
      </c>
      <c r="B136">
        <f>'2020Data'!F139</f>
        <v>13146</v>
      </c>
      <c r="C136" s="28">
        <f t="shared" si="3"/>
        <v>12926.646829504778</v>
      </c>
      <c r="E136">
        <f t="shared" si="4"/>
        <v>1.6685925033867548E-2</v>
      </c>
    </row>
    <row r="137" spans="1:5" x14ac:dyDescent="0.25">
      <c r="A137" s="62">
        <f>'2020Data'!E140</f>
        <v>43930.541666666344</v>
      </c>
      <c r="B137">
        <f>'2020Data'!F140</f>
        <v>13069</v>
      </c>
      <c r="C137" s="28">
        <f t="shared" ref="C137:C171" si="5">ABS(B137-(E137*B137))</f>
        <v>12850.931645732386</v>
      </c>
      <c r="E137">
        <f t="shared" ref="E137:E171" si="6">(($G$4*COUNT($B$4:$B$171)/100)+SUM($E$4:$E$7))/(COUNT($B$4:$B$171)-4)</f>
        <v>1.6685925033867548E-2</v>
      </c>
    </row>
    <row r="138" spans="1:5" x14ac:dyDescent="0.25">
      <c r="A138" s="62">
        <f>'2020Data'!E141</f>
        <v>43930.583333333008</v>
      </c>
      <c r="B138">
        <f>'2020Data'!F141</f>
        <v>12873</v>
      </c>
      <c r="C138" s="28">
        <f t="shared" si="5"/>
        <v>12658.202087039022</v>
      </c>
      <c r="E138">
        <f t="shared" si="6"/>
        <v>1.6685925033867548E-2</v>
      </c>
    </row>
    <row r="139" spans="1:5" x14ac:dyDescent="0.25">
      <c r="A139" s="62">
        <f>'2020Data'!E142</f>
        <v>43930.624999999673</v>
      </c>
      <c r="B139">
        <f>'2020Data'!F142</f>
        <v>13163</v>
      </c>
      <c r="C139" s="28">
        <f t="shared" si="5"/>
        <v>12943.363168779202</v>
      </c>
      <c r="E139">
        <f t="shared" si="6"/>
        <v>1.6685925033867548E-2</v>
      </c>
    </row>
    <row r="140" spans="1:5" x14ac:dyDescent="0.25">
      <c r="A140" s="62">
        <f>'2020Data'!E143</f>
        <v>43930.666666666337</v>
      </c>
      <c r="B140">
        <f>'2020Data'!F143</f>
        <v>13609</v>
      </c>
      <c r="C140" s="28">
        <f t="shared" si="5"/>
        <v>13381.921246214097</v>
      </c>
      <c r="E140">
        <f t="shared" si="6"/>
        <v>1.6685925033867548E-2</v>
      </c>
    </row>
    <row r="141" spans="1:5" x14ac:dyDescent="0.25">
      <c r="A141" s="62">
        <f>'2020Data'!E144</f>
        <v>43930.708333333001</v>
      </c>
      <c r="B141">
        <f>'2020Data'!F144</f>
        <v>13884</v>
      </c>
      <c r="C141" s="28">
        <f t="shared" si="5"/>
        <v>13652.332616829783</v>
      </c>
      <c r="E141">
        <f t="shared" si="6"/>
        <v>1.6685925033867548E-2</v>
      </c>
    </row>
    <row r="142" spans="1:5" x14ac:dyDescent="0.25">
      <c r="A142" s="62">
        <f>'2020Data'!E145</f>
        <v>43930.749999999665</v>
      </c>
      <c r="B142">
        <f>'2020Data'!F145</f>
        <v>14210</v>
      </c>
      <c r="C142" s="28">
        <f t="shared" si="5"/>
        <v>13972.893005268743</v>
      </c>
      <c r="E142">
        <f t="shared" si="6"/>
        <v>1.6685925033867548E-2</v>
      </c>
    </row>
    <row r="143" spans="1:5" x14ac:dyDescent="0.25">
      <c r="A143" s="62">
        <f>'2020Data'!E146</f>
        <v>43930.79166666633</v>
      </c>
      <c r="B143">
        <f>'2020Data'!F146</f>
        <v>14454</v>
      </c>
      <c r="C143" s="28">
        <f t="shared" si="5"/>
        <v>14212.821639560478</v>
      </c>
      <c r="E143">
        <f t="shared" si="6"/>
        <v>1.6685925033867548E-2</v>
      </c>
    </row>
    <row r="144" spans="1:5" x14ac:dyDescent="0.25">
      <c r="A144" s="62">
        <f>'2020Data'!E147</f>
        <v>43930.833333332994</v>
      </c>
      <c r="B144">
        <f>'2020Data'!F147</f>
        <v>13996</v>
      </c>
      <c r="C144" s="28">
        <f t="shared" si="5"/>
        <v>13762.46379322599</v>
      </c>
      <c r="E144">
        <f t="shared" si="6"/>
        <v>1.6685925033867548E-2</v>
      </c>
    </row>
    <row r="145" spans="1:5" x14ac:dyDescent="0.25">
      <c r="A145" s="62">
        <f>'2020Data'!E148</f>
        <v>43930.874999999658</v>
      </c>
      <c r="B145">
        <f>'2020Data'!F148</f>
        <v>13308</v>
      </c>
      <c r="C145" s="28">
        <f t="shared" si="5"/>
        <v>13085.943709649291</v>
      </c>
      <c r="E145">
        <f t="shared" si="6"/>
        <v>1.6685925033867548E-2</v>
      </c>
    </row>
    <row r="146" spans="1:5" x14ac:dyDescent="0.25">
      <c r="A146" s="62">
        <f>'2020Data'!E149</f>
        <v>43930.916666666322</v>
      </c>
      <c r="B146">
        <f>'2020Data'!F149</f>
        <v>12541</v>
      </c>
      <c r="C146" s="28">
        <f t="shared" si="5"/>
        <v>12331.741814150268</v>
      </c>
      <c r="E146">
        <f t="shared" si="6"/>
        <v>1.6685925033867548E-2</v>
      </c>
    </row>
    <row r="147" spans="1:5" x14ac:dyDescent="0.25">
      <c r="A147" s="62">
        <f>'2020Data'!E150</f>
        <v>43930.958333332987</v>
      </c>
      <c r="B147">
        <f>'2020Data'!F150</f>
        <v>11968</v>
      </c>
      <c r="C147" s="28">
        <f t="shared" si="5"/>
        <v>11768.302849194673</v>
      </c>
      <c r="E147">
        <f t="shared" si="6"/>
        <v>1.6685925033867548E-2</v>
      </c>
    </row>
    <row r="148" spans="1:5" x14ac:dyDescent="0.25">
      <c r="A148" s="62">
        <f>'2020Data'!E151</f>
        <v>43930.999999999651</v>
      </c>
      <c r="B148">
        <f>'2020Data'!F151</f>
        <v>11535</v>
      </c>
      <c r="C148" s="28">
        <f t="shared" si="5"/>
        <v>11342.527854734339</v>
      </c>
      <c r="E148">
        <f t="shared" si="6"/>
        <v>1.6685925033867548E-2</v>
      </c>
    </row>
    <row r="149" spans="1:5" x14ac:dyDescent="0.25">
      <c r="A149" s="62">
        <f>'2020Data'!E152</f>
        <v>43931.041666666315</v>
      </c>
      <c r="B149">
        <f>'2020Data'!F152</f>
        <v>11278</v>
      </c>
      <c r="C149" s="28">
        <f t="shared" si="5"/>
        <v>11089.816137468042</v>
      </c>
      <c r="E149">
        <f t="shared" si="6"/>
        <v>1.6685925033867548E-2</v>
      </c>
    </row>
    <row r="150" spans="1:5" x14ac:dyDescent="0.25">
      <c r="A150" s="62">
        <f>'2020Data'!E153</f>
        <v>43931.083333332979</v>
      </c>
      <c r="B150">
        <f>'2020Data'!F153</f>
        <v>11127</v>
      </c>
      <c r="C150" s="28">
        <f t="shared" si="5"/>
        <v>10941.335712148155</v>
      </c>
      <c r="E150">
        <f t="shared" si="6"/>
        <v>1.6685925033867548E-2</v>
      </c>
    </row>
    <row r="151" spans="1:5" x14ac:dyDescent="0.25">
      <c r="A151" s="62">
        <f>'2020Data'!E154</f>
        <v>43931.124999999643</v>
      </c>
      <c r="B151">
        <f>'2020Data'!F154</f>
        <v>11095</v>
      </c>
      <c r="C151" s="28">
        <f t="shared" si="5"/>
        <v>10909.869661749239</v>
      </c>
      <c r="E151">
        <f t="shared" si="6"/>
        <v>1.6685925033867548E-2</v>
      </c>
    </row>
    <row r="152" spans="1:5" x14ac:dyDescent="0.25">
      <c r="A152" s="62">
        <f>'2020Data'!E155</f>
        <v>43931.166666666308</v>
      </c>
      <c r="B152">
        <f>'2020Data'!F155</f>
        <v>11241</v>
      </c>
      <c r="C152" s="28">
        <f t="shared" si="5"/>
        <v>11053.433516694295</v>
      </c>
      <c r="E152">
        <f t="shared" si="6"/>
        <v>1.6685925033867548E-2</v>
      </c>
    </row>
    <row r="153" spans="1:5" x14ac:dyDescent="0.25">
      <c r="A153" s="62">
        <f>'2020Data'!E156</f>
        <v>43931.208333332972</v>
      </c>
      <c r="B153">
        <f>'2020Data'!F156</f>
        <v>11537</v>
      </c>
      <c r="C153" s="28">
        <f t="shared" si="5"/>
        <v>11344.494482884271</v>
      </c>
      <c r="E153">
        <f t="shared" si="6"/>
        <v>1.6685925033867548E-2</v>
      </c>
    </row>
    <row r="154" spans="1:5" x14ac:dyDescent="0.25">
      <c r="A154" s="62">
        <f>'2020Data'!E157</f>
        <v>43931.249999999636</v>
      </c>
      <c r="B154">
        <f>'2020Data'!F157</f>
        <v>11925</v>
      </c>
      <c r="C154" s="28">
        <f t="shared" si="5"/>
        <v>11726.020343971129</v>
      </c>
      <c r="E154">
        <f t="shared" si="6"/>
        <v>1.6685925033867548E-2</v>
      </c>
    </row>
    <row r="155" spans="1:5" x14ac:dyDescent="0.25">
      <c r="A155" s="62">
        <f>'2020Data'!E158</f>
        <v>43931.2916666663</v>
      </c>
      <c r="B155">
        <f>'2020Data'!F158</f>
        <v>12287</v>
      </c>
      <c r="C155" s="28">
        <f t="shared" si="5"/>
        <v>12081.98003910887</v>
      </c>
      <c r="E155">
        <f t="shared" si="6"/>
        <v>1.6685925033867548E-2</v>
      </c>
    </row>
    <row r="156" spans="1:5" x14ac:dyDescent="0.25">
      <c r="A156" s="62">
        <f>'2020Data'!E159</f>
        <v>43931.333333332965</v>
      </c>
      <c r="B156">
        <f>'2020Data'!F159</f>
        <v>12309</v>
      </c>
      <c r="C156" s="28">
        <f t="shared" si="5"/>
        <v>12103.612948758124</v>
      </c>
      <c r="E156">
        <f t="shared" si="6"/>
        <v>1.6685925033867548E-2</v>
      </c>
    </row>
    <row r="157" spans="1:5" x14ac:dyDescent="0.25">
      <c r="A157" s="62">
        <f>'2020Data'!E160</f>
        <v>43931.374999999629</v>
      </c>
      <c r="B157">
        <f>'2020Data'!F160</f>
        <v>12192</v>
      </c>
      <c r="C157" s="28">
        <f t="shared" si="5"/>
        <v>11988.565201987087</v>
      </c>
      <c r="E157">
        <f t="shared" si="6"/>
        <v>1.6685925033867548E-2</v>
      </c>
    </row>
    <row r="158" spans="1:5" x14ac:dyDescent="0.25">
      <c r="A158" s="62">
        <f>'2020Data'!E161</f>
        <v>43931.416666666293</v>
      </c>
      <c r="B158">
        <f>'2020Data'!F161</f>
        <v>11989</v>
      </c>
      <c r="C158" s="28">
        <f t="shared" si="5"/>
        <v>11788.952444768962</v>
      </c>
      <c r="E158">
        <f t="shared" si="6"/>
        <v>1.6685925033867548E-2</v>
      </c>
    </row>
    <row r="159" spans="1:5" x14ac:dyDescent="0.25">
      <c r="A159" s="62">
        <f>'2020Data'!E162</f>
        <v>43931.458333332957</v>
      </c>
      <c r="B159">
        <f>'2020Data'!F162</f>
        <v>12029</v>
      </c>
      <c r="C159" s="28">
        <f t="shared" si="5"/>
        <v>11828.285007767607</v>
      </c>
      <c r="E159">
        <f t="shared" si="6"/>
        <v>1.6685925033867548E-2</v>
      </c>
    </row>
    <row r="160" spans="1:5" x14ac:dyDescent="0.25">
      <c r="A160" s="62">
        <f>'2020Data'!E163</f>
        <v>43931.499999999622</v>
      </c>
      <c r="B160">
        <f>'2020Data'!F163</f>
        <v>11835</v>
      </c>
      <c r="C160" s="28">
        <f t="shared" si="5"/>
        <v>11637.522077224177</v>
      </c>
      <c r="E160">
        <f t="shared" si="6"/>
        <v>1.6685925033867548E-2</v>
      </c>
    </row>
    <row r="161" spans="1:5" x14ac:dyDescent="0.25">
      <c r="A161" s="62">
        <f>'2020Data'!E164</f>
        <v>43931.541666666286</v>
      </c>
      <c r="B161">
        <f>'2020Data'!F164</f>
        <v>11754</v>
      </c>
      <c r="C161" s="28">
        <f t="shared" si="5"/>
        <v>11557.873637151921</v>
      </c>
      <c r="E161">
        <f t="shared" si="6"/>
        <v>1.6685925033867548E-2</v>
      </c>
    </row>
    <row r="162" spans="1:5" x14ac:dyDescent="0.25">
      <c r="A162" s="62">
        <f>'2020Data'!E165</f>
        <v>43931.58333333295</v>
      </c>
      <c r="B162">
        <f>'2020Data'!F165</f>
        <v>11842</v>
      </c>
      <c r="C162" s="28">
        <f t="shared" si="5"/>
        <v>11644.405275748941</v>
      </c>
      <c r="E162">
        <f t="shared" si="6"/>
        <v>1.6685925033867548E-2</v>
      </c>
    </row>
    <row r="163" spans="1:5" x14ac:dyDescent="0.25">
      <c r="A163" s="62">
        <f>'2020Data'!E166</f>
        <v>43931.624999999614</v>
      </c>
      <c r="B163">
        <f>'2020Data'!F166</f>
        <v>12349</v>
      </c>
      <c r="C163" s="28">
        <f t="shared" si="5"/>
        <v>12142.94551175677</v>
      </c>
      <c r="E163">
        <f t="shared" si="6"/>
        <v>1.6685925033867548E-2</v>
      </c>
    </row>
    <row r="164" spans="1:5" x14ac:dyDescent="0.25">
      <c r="A164" s="62">
        <f>'2020Data'!E167</f>
        <v>43931.666666666279</v>
      </c>
      <c r="B164">
        <f>'2020Data'!F167</f>
        <v>12981</v>
      </c>
      <c r="C164" s="28">
        <f t="shared" si="5"/>
        <v>12764.400007135366</v>
      </c>
      <c r="E164">
        <f t="shared" si="6"/>
        <v>1.6685925033867548E-2</v>
      </c>
    </row>
    <row r="165" spans="1:5" x14ac:dyDescent="0.25">
      <c r="A165" s="62">
        <f>'2020Data'!E168</f>
        <v>43931.708333332943</v>
      </c>
      <c r="B165">
        <f>'2020Data'!F168</f>
        <v>13354</v>
      </c>
      <c r="C165" s="28">
        <f t="shared" si="5"/>
        <v>13131.176157097732</v>
      </c>
      <c r="E165">
        <f t="shared" si="6"/>
        <v>1.6685925033867548E-2</v>
      </c>
    </row>
    <row r="166" spans="1:5" x14ac:dyDescent="0.25">
      <c r="A166" s="62">
        <f>'2020Data'!E169</f>
        <v>43931.749999999607</v>
      </c>
      <c r="B166">
        <f>'2020Data'!F169</f>
        <v>13709</v>
      </c>
      <c r="C166" s="28">
        <f t="shared" si="5"/>
        <v>13480.25265371071</v>
      </c>
      <c r="E166">
        <f t="shared" si="6"/>
        <v>1.6685925033867548E-2</v>
      </c>
    </row>
    <row r="167" spans="1:5" x14ac:dyDescent="0.25">
      <c r="A167" s="62">
        <f>'2020Data'!E170</f>
        <v>43931.791666666271</v>
      </c>
      <c r="B167">
        <f>'2020Data'!F170</f>
        <v>14174</v>
      </c>
      <c r="C167" s="28">
        <f t="shared" si="5"/>
        <v>13937.493698569961</v>
      </c>
      <c r="E167">
        <f t="shared" si="6"/>
        <v>1.6685925033867548E-2</v>
      </c>
    </row>
    <row r="168" spans="1:5" x14ac:dyDescent="0.25">
      <c r="A168" s="62">
        <f>'2020Data'!E171</f>
        <v>43931.833333332936</v>
      </c>
      <c r="B168">
        <f>'2020Data'!F171</f>
        <v>13900</v>
      </c>
      <c r="C168" s="28">
        <f t="shared" si="5"/>
        <v>13668.065642029242</v>
      </c>
      <c r="E168">
        <f t="shared" si="6"/>
        <v>1.6685925033867548E-2</v>
      </c>
    </row>
    <row r="169" spans="1:5" x14ac:dyDescent="0.25">
      <c r="A169" s="62">
        <f>'2020Data'!E172</f>
        <v>43931.8749999996</v>
      </c>
      <c r="B169">
        <f>'2020Data'!F172</f>
        <v>13228</v>
      </c>
      <c r="C169" s="28">
        <f t="shared" si="5"/>
        <v>13007.278583652</v>
      </c>
      <c r="E169">
        <f t="shared" si="6"/>
        <v>1.6685925033867548E-2</v>
      </c>
    </row>
    <row r="170" spans="1:5" x14ac:dyDescent="0.25">
      <c r="A170" s="62">
        <f>'2020Data'!E173</f>
        <v>43931.916666666264</v>
      </c>
      <c r="B170">
        <f>'2020Data'!F173</f>
        <v>12405</v>
      </c>
      <c r="C170" s="28">
        <f t="shared" si="5"/>
        <v>12198.011099954872</v>
      </c>
      <c r="E170">
        <f t="shared" si="6"/>
        <v>1.6685925033867548E-2</v>
      </c>
    </row>
    <row r="171" spans="1:5" x14ac:dyDescent="0.25">
      <c r="A171" s="62">
        <f>'2020Data'!E174</f>
        <v>43931.958333332928</v>
      </c>
      <c r="B171">
        <f>'2020Data'!F174</f>
        <v>11918</v>
      </c>
      <c r="C171" s="28">
        <f t="shared" si="5"/>
        <v>11719.137145446366</v>
      </c>
      <c r="E171">
        <f t="shared" si="6"/>
        <v>1.6685925033867548E-2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workbookViewId="0">
      <selection activeCell="I7" sqref="I7:I10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17.140625" style="36" customWidth="1"/>
    <col min="8" max="8" width="19.5703125" style="36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7" width="9.140625" style="36"/>
    <col min="18" max="18" width="10.140625" style="36" bestFit="1" customWidth="1"/>
    <col min="19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x14ac:dyDescent="0.25">
      <c r="E6" s="40" t="s">
        <v>1</v>
      </c>
      <c r="F6" s="41" t="s">
        <v>15</v>
      </c>
      <c r="G6" s="40" t="s">
        <v>3</v>
      </c>
      <c r="H6" s="41" t="s">
        <v>4</v>
      </c>
      <c r="I6" s="53" t="s">
        <v>5</v>
      </c>
      <c r="J6" s="42" t="s">
        <v>6</v>
      </c>
      <c r="K6" s="43" t="s">
        <v>9</v>
      </c>
      <c r="L6" s="42" t="s">
        <v>7</v>
      </c>
      <c r="M6" s="41" t="s">
        <v>10</v>
      </c>
      <c r="N6" s="42" t="s">
        <v>8</v>
      </c>
      <c r="O6" s="41" t="s">
        <v>11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I7-F7</f>
        <v>285.21099999999933</v>
      </c>
      <c r="Q7" s="35"/>
      <c r="R7" s="35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50"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>I8-F8</f>
        <v>72</v>
      </c>
      <c r="R8" s="39"/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2">E8+1/24</f>
        <v>43925.083333333328</v>
      </c>
      <c r="F9" s="32">
        <v>11367</v>
      </c>
      <c r="G9" s="32">
        <v>11368</v>
      </c>
      <c r="H9" s="46">
        <v>11386</v>
      </c>
      <c r="I9" s="51">
        <v>11454.6</v>
      </c>
      <c r="J9" s="42">
        <f t="shared" si="0"/>
        <v>1</v>
      </c>
      <c r="L9" s="42">
        <f t="shared" si="1"/>
        <v>19</v>
      </c>
      <c r="P9" s="48">
        <f>I9-F9</f>
        <v>87.600000000000364</v>
      </c>
      <c r="R9" s="39"/>
    </row>
    <row r="10" spans="2:37" x14ac:dyDescent="0.25">
      <c r="E10" s="45">
        <f t="shared" si="2"/>
        <v>43925.124999999993</v>
      </c>
      <c r="F10" s="32">
        <v>11379</v>
      </c>
      <c r="G10" s="32">
        <v>11386</v>
      </c>
      <c r="H10" s="46">
        <v>11434</v>
      </c>
      <c r="I10" s="51">
        <v>11442.42</v>
      </c>
      <c r="J10" s="42">
        <f t="shared" si="0"/>
        <v>7</v>
      </c>
      <c r="L10" s="42">
        <f t="shared" si="1"/>
        <v>55</v>
      </c>
      <c r="P10" s="48">
        <f>I10-F10</f>
        <v>63.420000000000073</v>
      </c>
      <c r="R10" s="39"/>
    </row>
    <row r="11" spans="2:37" x14ac:dyDescent="0.25">
      <c r="E11" s="45">
        <f t="shared" si="2"/>
        <v>43925.166666666657</v>
      </c>
      <c r="F11" s="32">
        <v>11603</v>
      </c>
      <c r="G11" s="32">
        <v>11434</v>
      </c>
      <c r="H11" s="46">
        <v>11628</v>
      </c>
      <c r="I11" s="51"/>
      <c r="J11" s="42">
        <f t="shared" si="0"/>
        <v>-169</v>
      </c>
      <c r="L11" s="42">
        <f t="shared" si="1"/>
        <v>25</v>
      </c>
      <c r="N11" s="48"/>
      <c r="R11" s="39"/>
    </row>
    <row r="12" spans="2:37" x14ac:dyDescent="0.25">
      <c r="E12" s="45">
        <f t="shared" si="2"/>
        <v>43925.208333333321</v>
      </c>
      <c r="F12" s="32">
        <v>12008</v>
      </c>
      <c r="G12" s="32">
        <v>11628</v>
      </c>
      <c r="H12" s="46">
        <v>12148</v>
      </c>
      <c r="I12" s="51"/>
      <c r="J12" s="42">
        <f t="shared" si="0"/>
        <v>-380</v>
      </c>
      <c r="L12" s="42">
        <f t="shared" si="1"/>
        <v>140</v>
      </c>
      <c r="N12" s="48"/>
      <c r="R12" s="39"/>
    </row>
    <row r="13" spans="2:37" x14ac:dyDescent="0.25">
      <c r="E13" s="45">
        <f t="shared" si="2"/>
        <v>43925.249999999985</v>
      </c>
      <c r="F13" s="32">
        <v>12312</v>
      </c>
      <c r="G13" s="32">
        <v>12148</v>
      </c>
      <c r="H13" s="46">
        <v>12685</v>
      </c>
      <c r="I13" s="51"/>
      <c r="J13" s="42">
        <f t="shared" si="0"/>
        <v>-164</v>
      </c>
      <c r="L13" s="42">
        <f t="shared" si="1"/>
        <v>373</v>
      </c>
      <c r="N13" s="48"/>
      <c r="R13" s="39"/>
      <c r="S13" s="35"/>
    </row>
    <row r="14" spans="2:37" x14ac:dyDescent="0.25">
      <c r="E14" s="45">
        <f t="shared" si="2"/>
        <v>43925.29166666665</v>
      </c>
      <c r="F14" s="32">
        <v>12488</v>
      </c>
      <c r="G14" s="32">
        <v>12685</v>
      </c>
      <c r="H14" s="46">
        <v>13247</v>
      </c>
      <c r="I14" s="51"/>
      <c r="J14" s="42">
        <f t="shared" si="0"/>
        <v>197</v>
      </c>
      <c r="L14" s="42">
        <f t="shared" si="1"/>
        <v>759</v>
      </c>
      <c r="N14" s="48"/>
      <c r="R14" s="39"/>
    </row>
    <row r="15" spans="2:37" x14ac:dyDescent="0.25">
      <c r="E15" s="45">
        <f t="shared" si="2"/>
        <v>43925.333333333314</v>
      </c>
      <c r="F15" s="32">
        <v>12557</v>
      </c>
      <c r="G15" s="32">
        <v>13247</v>
      </c>
      <c r="H15" s="46">
        <v>12984</v>
      </c>
      <c r="I15" s="51"/>
      <c r="J15" s="42">
        <f t="shared" si="0"/>
        <v>690</v>
      </c>
      <c r="L15" s="42">
        <f t="shared" si="1"/>
        <v>427</v>
      </c>
      <c r="N15" s="48"/>
      <c r="R15" s="39"/>
    </row>
    <row r="16" spans="2:37" x14ac:dyDescent="0.25">
      <c r="E16" s="45">
        <f t="shared" si="2"/>
        <v>43925.374999999978</v>
      </c>
      <c r="F16" s="32">
        <v>12598</v>
      </c>
      <c r="G16" s="32">
        <v>12984</v>
      </c>
      <c r="H16" s="46">
        <v>12777</v>
      </c>
      <c r="I16" s="51"/>
      <c r="J16" s="42">
        <f t="shared" si="0"/>
        <v>386</v>
      </c>
      <c r="L16" s="42">
        <f t="shared" si="1"/>
        <v>179</v>
      </c>
      <c r="N16" s="48"/>
      <c r="R16" s="39"/>
    </row>
    <row r="17" spans="5:18" x14ac:dyDescent="0.25">
      <c r="E17" s="45">
        <f t="shared" si="2"/>
        <v>43925.416666666642</v>
      </c>
      <c r="F17" s="32">
        <v>12541</v>
      </c>
      <c r="G17" s="32">
        <v>12777</v>
      </c>
      <c r="H17" s="46">
        <v>12732</v>
      </c>
      <c r="I17" s="51"/>
      <c r="J17" s="42">
        <f t="shared" si="0"/>
        <v>236</v>
      </c>
      <c r="L17" s="42">
        <f t="shared" si="1"/>
        <v>191</v>
      </c>
      <c r="N17" s="48"/>
      <c r="R17" s="39"/>
    </row>
    <row r="18" spans="5:18" x14ac:dyDescent="0.25">
      <c r="E18" s="45">
        <f t="shared" si="2"/>
        <v>43925.458333333307</v>
      </c>
      <c r="F18" s="32">
        <v>12747</v>
      </c>
      <c r="G18" s="32">
        <v>12732</v>
      </c>
      <c r="H18" s="46">
        <v>12679</v>
      </c>
      <c r="I18" s="51"/>
      <c r="J18" s="42">
        <f t="shared" si="0"/>
        <v>-15</v>
      </c>
      <c r="L18" s="42">
        <f t="shared" si="1"/>
        <v>-68</v>
      </c>
      <c r="N18" s="48"/>
      <c r="R18" s="39"/>
    </row>
    <row r="19" spans="5:18" x14ac:dyDescent="0.25">
      <c r="E19" s="45">
        <f t="shared" si="2"/>
        <v>43925.499999999971</v>
      </c>
      <c r="F19" s="32">
        <v>12581</v>
      </c>
      <c r="G19" s="32">
        <v>12679</v>
      </c>
      <c r="H19" s="46">
        <v>12568</v>
      </c>
      <c r="I19" s="51"/>
      <c r="J19" s="42">
        <f t="shared" si="0"/>
        <v>98</v>
      </c>
      <c r="L19" s="42">
        <f t="shared" si="1"/>
        <v>-13</v>
      </c>
      <c r="N19" s="48"/>
      <c r="R19" s="39"/>
    </row>
    <row r="20" spans="5:18" x14ac:dyDescent="0.25">
      <c r="E20" s="45">
        <f t="shared" si="2"/>
        <v>43925.541666666635</v>
      </c>
      <c r="F20" s="32">
        <v>12491</v>
      </c>
      <c r="G20" s="32">
        <v>12468</v>
      </c>
      <c r="H20" s="46">
        <v>12397</v>
      </c>
      <c r="I20" s="51"/>
      <c r="J20" s="42">
        <f t="shared" si="0"/>
        <v>-23</v>
      </c>
      <c r="L20" s="42">
        <f t="shared" si="1"/>
        <v>-94</v>
      </c>
      <c r="R20" s="39"/>
    </row>
    <row r="21" spans="5:18" x14ac:dyDescent="0.25">
      <c r="E21" s="45">
        <f t="shared" si="2"/>
        <v>43925.583333333299</v>
      </c>
      <c r="F21" s="32">
        <v>12745</v>
      </c>
      <c r="G21" s="32">
        <v>12297</v>
      </c>
      <c r="H21" s="46">
        <v>12413</v>
      </c>
      <c r="I21" s="51"/>
      <c r="J21" s="42">
        <f t="shared" si="0"/>
        <v>-448</v>
      </c>
      <c r="L21" s="42">
        <f t="shared" si="1"/>
        <v>-332</v>
      </c>
    </row>
    <row r="22" spans="5:18" x14ac:dyDescent="0.25">
      <c r="E22" s="45">
        <f t="shared" si="2"/>
        <v>43925.624999999964</v>
      </c>
      <c r="F22" s="32">
        <v>13023</v>
      </c>
      <c r="G22" s="32">
        <v>12313</v>
      </c>
      <c r="H22" s="46">
        <v>12723</v>
      </c>
      <c r="I22" s="51"/>
      <c r="J22" s="42">
        <f t="shared" si="0"/>
        <v>-710</v>
      </c>
      <c r="L22" s="42">
        <f t="shared" si="1"/>
        <v>-300</v>
      </c>
    </row>
    <row r="23" spans="5:18" x14ac:dyDescent="0.25">
      <c r="E23" s="45">
        <f t="shared" si="2"/>
        <v>43925.666666666628</v>
      </c>
      <c r="F23" s="32">
        <v>13784</v>
      </c>
      <c r="G23" s="32">
        <v>12623</v>
      </c>
      <c r="H23" s="46">
        <v>13117</v>
      </c>
      <c r="I23" s="51"/>
      <c r="J23" s="42">
        <f t="shared" si="0"/>
        <v>-1161</v>
      </c>
      <c r="L23" s="42">
        <f t="shared" si="1"/>
        <v>-667</v>
      </c>
    </row>
    <row r="24" spans="5:18" x14ac:dyDescent="0.25">
      <c r="E24" s="45">
        <f t="shared" si="2"/>
        <v>43925.708333333292</v>
      </c>
      <c r="F24" s="32">
        <v>13997</v>
      </c>
      <c r="G24" s="32">
        <v>13317</v>
      </c>
      <c r="H24" s="46">
        <v>13523</v>
      </c>
      <c r="I24" s="32"/>
      <c r="J24" s="42">
        <f t="shared" si="0"/>
        <v>-680</v>
      </c>
      <c r="L24" s="42">
        <f t="shared" si="1"/>
        <v>-474</v>
      </c>
    </row>
    <row r="25" spans="5:18" x14ac:dyDescent="0.25">
      <c r="E25" s="45">
        <f t="shared" si="2"/>
        <v>43925.749999999956</v>
      </c>
      <c r="F25" s="32">
        <v>14126</v>
      </c>
      <c r="G25" s="32">
        <v>13773</v>
      </c>
      <c r="H25" s="46">
        <v>13738</v>
      </c>
      <c r="I25" s="32"/>
      <c r="J25" s="42">
        <f t="shared" si="0"/>
        <v>-353</v>
      </c>
      <c r="L25" s="42">
        <f t="shared" si="1"/>
        <v>-388</v>
      </c>
    </row>
    <row r="26" spans="5:18" x14ac:dyDescent="0.25">
      <c r="E26" s="45">
        <f t="shared" si="2"/>
        <v>43925.791666666621</v>
      </c>
      <c r="F26" s="32">
        <v>14189</v>
      </c>
      <c r="G26" s="32">
        <v>14038</v>
      </c>
      <c r="H26" s="46">
        <v>13986</v>
      </c>
      <c r="I26" s="32"/>
      <c r="J26" s="42">
        <f t="shared" si="0"/>
        <v>-151</v>
      </c>
      <c r="L26" s="42">
        <f t="shared" si="1"/>
        <v>-203</v>
      </c>
    </row>
    <row r="27" spans="5:18" x14ac:dyDescent="0.25">
      <c r="E27" s="45">
        <f t="shared" si="2"/>
        <v>43925.833333333285</v>
      </c>
      <c r="F27" s="32">
        <v>13494</v>
      </c>
      <c r="G27" s="32">
        <v>14036</v>
      </c>
      <c r="H27" s="46">
        <v>13544</v>
      </c>
      <c r="I27" s="32"/>
      <c r="J27" s="42">
        <f t="shared" si="0"/>
        <v>542</v>
      </c>
      <c r="L27" s="42">
        <f t="shared" si="1"/>
        <v>50</v>
      </c>
    </row>
    <row r="28" spans="5:18" x14ac:dyDescent="0.25">
      <c r="E28" s="45">
        <f t="shared" si="2"/>
        <v>43925.874999999949</v>
      </c>
      <c r="F28" s="32">
        <v>13004</v>
      </c>
      <c r="G28" s="32">
        <v>13644</v>
      </c>
      <c r="H28" s="46">
        <v>12824</v>
      </c>
      <c r="I28" s="32"/>
      <c r="J28" s="42">
        <f t="shared" si="0"/>
        <v>640</v>
      </c>
      <c r="L28" s="42">
        <f t="shared" si="1"/>
        <v>-180</v>
      </c>
    </row>
    <row r="29" spans="5:18" x14ac:dyDescent="0.25">
      <c r="E29" s="45">
        <f t="shared" si="2"/>
        <v>43925.916666666613</v>
      </c>
      <c r="F29" s="32">
        <v>12137</v>
      </c>
      <c r="G29" s="32">
        <v>13074</v>
      </c>
      <c r="H29" s="46">
        <v>12101</v>
      </c>
      <c r="I29" s="32"/>
      <c r="J29" s="42">
        <f t="shared" si="0"/>
        <v>937</v>
      </c>
      <c r="L29" s="42">
        <f t="shared" si="1"/>
        <v>-36</v>
      </c>
    </row>
    <row r="30" spans="5:18" x14ac:dyDescent="0.25">
      <c r="E30" s="45">
        <f t="shared" si="2"/>
        <v>43925.958333333278</v>
      </c>
      <c r="F30" s="32">
        <v>11531</v>
      </c>
      <c r="G30" s="32">
        <v>12402</v>
      </c>
      <c r="H30" s="46">
        <v>11553</v>
      </c>
      <c r="I30" s="32"/>
      <c r="J30" s="42">
        <f t="shared" si="0"/>
        <v>871</v>
      </c>
      <c r="L30" s="42">
        <f t="shared" si="1"/>
        <v>22</v>
      </c>
    </row>
    <row r="31" spans="5:18" x14ac:dyDescent="0.25">
      <c r="E31" s="52">
        <f t="shared" si="2"/>
        <v>43925.999999999942</v>
      </c>
      <c r="F31" s="38">
        <v>11084</v>
      </c>
      <c r="G31" s="38">
        <v>11780</v>
      </c>
      <c r="H31" s="42">
        <v>11274</v>
      </c>
      <c r="I31" s="32"/>
      <c r="J31" s="42">
        <f t="shared" si="0"/>
        <v>696</v>
      </c>
      <c r="L31" s="42">
        <f t="shared" si="1"/>
        <v>190</v>
      </c>
    </row>
    <row r="32" spans="5:18" x14ac:dyDescent="0.25">
      <c r="E32" s="52">
        <f t="shared" si="2"/>
        <v>43926.041666666606</v>
      </c>
      <c r="F32" s="38">
        <v>10847</v>
      </c>
      <c r="G32" s="38">
        <v>11374</v>
      </c>
      <c r="H32" s="42">
        <v>11087</v>
      </c>
      <c r="I32" s="32"/>
      <c r="J32" s="42">
        <f t="shared" si="0"/>
        <v>527</v>
      </c>
      <c r="L32" s="42">
        <f t="shared" si="1"/>
        <v>240</v>
      </c>
    </row>
    <row r="33" spans="5:12" x14ac:dyDescent="0.25">
      <c r="E33" s="52">
        <f t="shared" si="2"/>
        <v>43926.08333333327</v>
      </c>
      <c r="F33" s="38">
        <v>10711</v>
      </c>
      <c r="G33" s="38">
        <v>11144</v>
      </c>
      <c r="H33" s="42">
        <v>11016</v>
      </c>
      <c r="I33" s="32"/>
      <c r="J33" s="42">
        <f t="shared" si="0"/>
        <v>433</v>
      </c>
      <c r="L33" s="42">
        <f t="shared" si="1"/>
        <v>305</v>
      </c>
    </row>
    <row r="34" spans="5:12" x14ac:dyDescent="0.25">
      <c r="E34" s="52">
        <f t="shared" si="2"/>
        <v>43926.124999999935</v>
      </c>
      <c r="F34" s="38">
        <v>10768</v>
      </c>
      <c r="G34" s="38">
        <v>11006</v>
      </c>
      <c r="H34" s="42">
        <v>11038</v>
      </c>
      <c r="I34" s="32"/>
      <c r="J34" s="42">
        <f t="shared" si="0"/>
        <v>238</v>
      </c>
      <c r="L34" s="42">
        <f t="shared" si="1"/>
        <v>270</v>
      </c>
    </row>
    <row r="35" spans="5:12" x14ac:dyDescent="0.25">
      <c r="E35" s="52">
        <f t="shared" si="2"/>
        <v>43926.166666666599</v>
      </c>
      <c r="F35" s="38">
        <v>10988</v>
      </c>
      <c r="G35" s="38">
        <v>10973</v>
      </c>
      <c r="H35" s="42">
        <v>11218</v>
      </c>
      <c r="I35" s="32"/>
      <c r="J35" s="42">
        <f t="shared" si="0"/>
        <v>-15</v>
      </c>
      <c r="L35" s="42">
        <f t="shared" si="1"/>
        <v>230</v>
      </c>
    </row>
    <row r="36" spans="5:12" x14ac:dyDescent="0.25">
      <c r="E36" s="52">
        <f t="shared" si="2"/>
        <v>43926.208333333263</v>
      </c>
      <c r="F36" s="38">
        <v>11318</v>
      </c>
      <c r="G36" s="38">
        <v>11101</v>
      </c>
      <c r="H36" s="42">
        <v>11581</v>
      </c>
      <c r="I36" s="32"/>
      <c r="J36" s="42">
        <f t="shared" si="0"/>
        <v>-217</v>
      </c>
      <c r="L36" s="42">
        <f t="shared" si="1"/>
        <v>263</v>
      </c>
    </row>
    <row r="37" spans="5:12" x14ac:dyDescent="0.25">
      <c r="E37" s="52">
        <f t="shared" si="2"/>
        <v>43926.249999999927</v>
      </c>
      <c r="F37" s="38">
        <v>11749</v>
      </c>
      <c r="G37" s="38">
        <v>11478</v>
      </c>
      <c r="H37" s="42">
        <v>12024</v>
      </c>
      <c r="I37" s="32"/>
      <c r="J37" s="42">
        <f t="shared" si="0"/>
        <v>-271</v>
      </c>
      <c r="L37" s="42">
        <f t="shared" si="1"/>
        <v>275</v>
      </c>
    </row>
    <row r="38" spans="5:12" x14ac:dyDescent="0.25">
      <c r="E38" s="52">
        <f t="shared" si="2"/>
        <v>43926.291666666591</v>
      </c>
      <c r="F38" s="38">
        <v>12225</v>
      </c>
      <c r="G38" s="38">
        <v>11799</v>
      </c>
      <c r="H38" s="42">
        <v>12581</v>
      </c>
      <c r="I38" s="32"/>
      <c r="J38" s="42">
        <f t="shared" si="0"/>
        <v>-426</v>
      </c>
      <c r="L38" s="42">
        <f t="shared" si="1"/>
        <v>356</v>
      </c>
    </row>
    <row r="39" spans="5:12" x14ac:dyDescent="0.25">
      <c r="E39" s="52">
        <f t="shared" si="2"/>
        <v>43926.333333333256</v>
      </c>
      <c r="F39" s="38">
        <v>12532</v>
      </c>
      <c r="G39" s="38">
        <v>12103</v>
      </c>
      <c r="H39" s="42">
        <v>12667</v>
      </c>
      <c r="I39" s="32"/>
      <c r="J39" s="42">
        <f t="shared" si="0"/>
        <v>-429</v>
      </c>
      <c r="L39" s="42">
        <f t="shared" si="1"/>
        <v>135</v>
      </c>
    </row>
    <row r="40" spans="5:12" x14ac:dyDescent="0.25">
      <c r="E40" s="52">
        <f t="shared" si="2"/>
        <v>43926.37499999992</v>
      </c>
      <c r="F40" s="38">
        <v>12744</v>
      </c>
      <c r="G40" s="38">
        <v>12336</v>
      </c>
      <c r="H40" s="42">
        <v>12828</v>
      </c>
      <c r="I40" s="32"/>
      <c r="J40" s="42">
        <f t="shared" si="0"/>
        <v>-408</v>
      </c>
      <c r="L40" s="42">
        <f t="shared" si="1"/>
        <v>84</v>
      </c>
    </row>
    <row r="41" spans="5:12" x14ac:dyDescent="0.25">
      <c r="E41" s="52">
        <f t="shared" si="2"/>
        <v>43926.416666666584</v>
      </c>
      <c r="F41" s="38">
        <v>12897</v>
      </c>
      <c r="G41" s="38">
        <v>12462</v>
      </c>
      <c r="H41" s="42">
        <v>12952</v>
      </c>
      <c r="I41" s="32"/>
      <c r="J41" s="42">
        <f t="shared" si="0"/>
        <v>-435</v>
      </c>
      <c r="L41" s="42">
        <f t="shared" si="1"/>
        <v>55</v>
      </c>
    </row>
    <row r="42" spans="5:12" x14ac:dyDescent="0.25">
      <c r="E42" s="52">
        <f t="shared" si="2"/>
        <v>43926.458333333248</v>
      </c>
      <c r="F42" s="38">
        <v>12960</v>
      </c>
      <c r="G42" s="38">
        <v>12634</v>
      </c>
      <c r="H42" s="42">
        <v>13002</v>
      </c>
      <c r="I42" s="32"/>
      <c r="J42" s="42">
        <f t="shared" si="0"/>
        <v>-326</v>
      </c>
      <c r="L42" s="42">
        <f t="shared" si="1"/>
        <v>42</v>
      </c>
    </row>
    <row r="43" spans="5:12" x14ac:dyDescent="0.25">
      <c r="E43" s="52">
        <f t="shared" si="2"/>
        <v>43926.499999999913</v>
      </c>
      <c r="F43" s="38">
        <v>12696</v>
      </c>
      <c r="G43" s="38">
        <v>12802</v>
      </c>
      <c r="H43" s="42">
        <v>12781</v>
      </c>
      <c r="I43" s="32"/>
      <c r="J43" s="42">
        <f t="shared" si="0"/>
        <v>106</v>
      </c>
      <c r="L43" s="42">
        <f t="shared" si="1"/>
        <v>85</v>
      </c>
    </row>
    <row r="44" spans="5:12" x14ac:dyDescent="0.25">
      <c r="E44" s="52">
        <f t="shared" si="2"/>
        <v>43926.541666666577</v>
      </c>
      <c r="F44" s="38">
        <v>12438</v>
      </c>
      <c r="G44" s="38">
        <v>12777</v>
      </c>
      <c r="H44" s="42">
        <v>12532</v>
      </c>
      <c r="I44" s="32"/>
      <c r="J44" s="42">
        <f t="shared" si="0"/>
        <v>339</v>
      </c>
      <c r="L44" s="42">
        <f t="shared" si="1"/>
        <v>94</v>
      </c>
    </row>
    <row r="45" spans="5:12" x14ac:dyDescent="0.25">
      <c r="E45" s="52">
        <f t="shared" si="2"/>
        <v>43926.583333333241</v>
      </c>
      <c r="F45" s="38">
        <v>12288</v>
      </c>
      <c r="G45" s="38">
        <v>12772</v>
      </c>
      <c r="H45" s="42">
        <v>12474</v>
      </c>
      <c r="I45" s="32"/>
      <c r="J45" s="42">
        <f t="shared" si="0"/>
        <v>484</v>
      </c>
      <c r="L45" s="42">
        <f t="shared" si="1"/>
        <v>186</v>
      </c>
    </row>
    <row r="46" spans="5:12" x14ac:dyDescent="0.25">
      <c r="E46" s="52">
        <f t="shared" si="2"/>
        <v>43926.624999999905</v>
      </c>
      <c r="F46" s="38">
        <v>12462</v>
      </c>
      <c r="G46" s="38">
        <v>12628</v>
      </c>
      <c r="H46" s="42">
        <v>13182</v>
      </c>
      <c r="I46" s="32"/>
      <c r="J46" s="42">
        <f t="shared" si="0"/>
        <v>166</v>
      </c>
      <c r="L46" s="42">
        <f t="shared" si="1"/>
        <v>720</v>
      </c>
    </row>
    <row r="47" spans="5:12" x14ac:dyDescent="0.25">
      <c r="E47" s="52">
        <f t="shared" si="2"/>
        <v>43926.66666666657</v>
      </c>
      <c r="F47" s="38">
        <v>13042</v>
      </c>
      <c r="G47" s="38">
        <v>13265</v>
      </c>
      <c r="H47" s="42">
        <v>13501</v>
      </c>
      <c r="I47" s="32"/>
      <c r="J47" s="42">
        <f t="shared" si="0"/>
        <v>223</v>
      </c>
      <c r="L47" s="42">
        <f t="shared" si="1"/>
        <v>459</v>
      </c>
    </row>
    <row r="48" spans="5:12" x14ac:dyDescent="0.25">
      <c r="E48" s="52">
        <f t="shared" si="2"/>
        <v>43926.708333333234</v>
      </c>
      <c r="F48" s="38">
        <v>13457</v>
      </c>
      <c r="G48" s="38">
        <v>13349</v>
      </c>
      <c r="H48" s="42">
        <v>13927</v>
      </c>
      <c r="I48" s="32"/>
      <c r="J48" s="42">
        <f t="shared" si="0"/>
        <v>-108</v>
      </c>
      <c r="L48" s="42">
        <f t="shared" si="1"/>
        <v>470</v>
      </c>
    </row>
    <row r="49" spans="5:12" x14ac:dyDescent="0.25">
      <c r="E49" s="52">
        <f t="shared" si="2"/>
        <v>43926.749999999898</v>
      </c>
      <c r="F49" s="38">
        <v>13917</v>
      </c>
      <c r="G49" s="38">
        <v>13942</v>
      </c>
      <c r="H49" s="42">
        <v>14241</v>
      </c>
      <c r="I49" s="32"/>
      <c r="J49" s="42">
        <f t="shared" si="0"/>
        <v>25</v>
      </c>
      <c r="L49" s="42">
        <f t="shared" si="1"/>
        <v>324</v>
      </c>
    </row>
    <row r="50" spans="5:12" x14ac:dyDescent="0.25">
      <c r="E50" s="52">
        <f t="shared" si="2"/>
        <v>43926.791666666562</v>
      </c>
      <c r="F50" s="38">
        <v>14240</v>
      </c>
      <c r="G50" s="38">
        <v>14237</v>
      </c>
      <c r="H50" s="42">
        <v>14511</v>
      </c>
      <c r="I50" s="32"/>
      <c r="J50" s="42">
        <f t="shared" si="0"/>
        <v>-3</v>
      </c>
      <c r="L50" s="42">
        <f t="shared" si="1"/>
        <v>271</v>
      </c>
    </row>
    <row r="51" spans="5:12" x14ac:dyDescent="0.25">
      <c r="E51" s="52">
        <f t="shared" si="2"/>
        <v>43926.833333333227</v>
      </c>
      <c r="F51" s="38">
        <v>13861</v>
      </c>
      <c r="G51" s="38">
        <v>14385</v>
      </c>
      <c r="H51" s="42">
        <v>14069</v>
      </c>
      <c r="I51" s="32"/>
      <c r="J51" s="42">
        <f t="shared" si="0"/>
        <v>524</v>
      </c>
      <c r="L51" s="42">
        <f t="shared" si="1"/>
        <v>208</v>
      </c>
    </row>
    <row r="52" spans="5:12" x14ac:dyDescent="0.25">
      <c r="E52" s="52">
        <f t="shared" si="2"/>
        <v>43926.874999999891</v>
      </c>
      <c r="F52" s="38">
        <v>13288</v>
      </c>
      <c r="G52" s="38">
        <v>13797</v>
      </c>
      <c r="H52" s="42">
        <v>13400</v>
      </c>
      <c r="I52" s="32"/>
      <c r="J52" s="42">
        <f t="shared" si="0"/>
        <v>509</v>
      </c>
      <c r="L52" s="42">
        <f t="shared" si="1"/>
        <v>112</v>
      </c>
    </row>
    <row r="53" spans="5:12" x14ac:dyDescent="0.25">
      <c r="E53" s="52">
        <f t="shared" si="2"/>
        <v>43926.916666666555</v>
      </c>
      <c r="F53" s="38">
        <v>12542</v>
      </c>
      <c r="G53" s="38">
        <v>13225</v>
      </c>
      <c r="H53" s="42">
        <v>12741</v>
      </c>
      <c r="I53" s="32"/>
      <c r="J53" s="42">
        <f t="shared" si="0"/>
        <v>683</v>
      </c>
      <c r="L53" s="42">
        <f t="shared" si="1"/>
        <v>199</v>
      </c>
    </row>
    <row r="54" spans="5:12" x14ac:dyDescent="0.25">
      <c r="E54" s="52">
        <f t="shared" si="2"/>
        <v>43926.958333333219</v>
      </c>
      <c r="F54" s="38">
        <v>12066</v>
      </c>
      <c r="G54" s="38">
        <v>12593</v>
      </c>
      <c r="H54" s="42">
        <v>12263</v>
      </c>
      <c r="I54" s="32"/>
      <c r="J54" s="42">
        <f t="shared" si="0"/>
        <v>527</v>
      </c>
      <c r="L54" s="42">
        <f t="shared" si="1"/>
        <v>197</v>
      </c>
    </row>
    <row r="55" spans="5:12" x14ac:dyDescent="0.25">
      <c r="E55" s="52">
        <f t="shared" si="2"/>
        <v>43926.999999999884</v>
      </c>
      <c r="F55" s="38">
        <v>11688</v>
      </c>
      <c r="G55" s="38">
        <v>11997</v>
      </c>
      <c r="H55" s="42">
        <v>11960</v>
      </c>
      <c r="I55" s="32"/>
      <c r="J55" s="42">
        <f t="shared" si="0"/>
        <v>309</v>
      </c>
      <c r="L55" s="42">
        <f t="shared" si="1"/>
        <v>272</v>
      </c>
    </row>
    <row r="56" spans="5:12" x14ac:dyDescent="0.25">
      <c r="E56" s="52">
        <f t="shared" si="2"/>
        <v>43927.041666666548</v>
      </c>
      <c r="F56" s="38">
        <v>11552</v>
      </c>
      <c r="G56" s="38">
        <v>11704</v>
      </c>
      <c r="H56" s="42">
        <v>11815</v>
      </c>
      <c r="I56" s="32"/>
      <c r="J56" s="42">
        <f t="shared" si="0"/>
        <v>152</v>
      </c>
      <c r="L56" s="42">
        <f t="shared" si="1"/>
        <v>263</v>
      </c>
    </row>
    <row r="57" spans="5:12" x14ac:dyDescent="0.25">
      <c r="E57" s="52">
        <f t="shared" si="2"/>
        <v>43927.083333333212</v>
      </c>
      <c r="F57" s="38">
        <v>11442</v>
      </c>
      <c r="G57" s="38">
        <v>11492</v>
      </c>
      <c r="H57" s="42">
        <v>11768</v>
      </c>
      <c r="I57" s="32"/>
      <c r="J57" s="42">
        <f t="shared" si="0"/>
        <v>50</v>
      </c>
      <c r="L57" s="42">
        <f t="shared" si="1"/>
        <v>326</v>
      </c>
    </row>
    <row r="58" spans="5:12" x14ac:dyDescent="0.25">
      <c r="E58" s="52">
        <f t="shared" si="2"/>
        <v>43927.124999999876</v>
      </c>
      <c r="F58" s="38">
        <v>11641</v>
      </c>
      <c r="G58" s="38">
        <v>11466</v>
      </c>
      <c r="H58" s="42">
        <v>11925</v>
      </c>
      <c r="I58" s="32"/>
      <c r="J58" s="42">
        <f t="shared" si="0"/>
        <v>-175</v>
      </c>
      <c r="L58" s="42">
        <f t="shared" si="1"/>
        <v>284</v>
      </c>
    </row>
    <row r="59" spans="5:12" x14ac:dyDescent="0.25">
      <c r="E59" s="52">
        <f t="shared" si="2"/>
        <v>43927.166666666541</v>
      </c>
      <c r="F59" s="38">
        <v>12111</v>
      </c>
      <c r="G59" s="38">
        <v>11647</v>
      </c>
      <c r="H59" s="42">
        <v>12418</v>
      </c>
      <c r="I59" s="32"/>
      <c r="J59" s="42">
        <f t="shared" si="0"/>
        <v>-464</v>
      </c>
      <c r="L59" s="42">
        <f t="shared" si="1"/>
        <v>307</v>
      </c>
    </row>
    <row r="60" spans="5:12" x14ac:dyDescent="0.25">
      <c r="E60" s="52">
        <f t="shared" si="2"/>
        <v>43927.208333333205</v>
      </c>
      <c r="F60" s="38">
        <v>13113</v>
      </c>
      <c r="G60" s="38">
        <v>11647</v>
      </c>
      <c r="H60" s="42">
        <v>13311</v>
      </c>
      <c r="I60" s="32"/>
      <c r="J60" s="42">
        <f t="shared" si="0"/>
        <v>-1466</v>
      </c>
      <c r="L60" s="42">
        <f t="shared" si="1"/>
        <v>198</v>
      </c>
    </row>
    <row r="61" spans="5:12" x14ac:dyDescent="0.25">
      <c r="E61" s="52">
        <f t="shared" si="2"/>
        <v>43927.249999999869</v>
      </c>
      <c r="F61" s="38">
        <v>13759</v>
      </c>
      <c r="G61" s="38">
        <v>13475</v>
      </c>
      <c r="H61" s="42">
        <v>14039</v>
      </c>
      <c r="I61" s="32"/>
      <c r="J61" s="42">
        <f t="shared" si="0"/>
        <v>-284</v>
      </c>
      <c r="L61" s="42">
        <f t="shared" si="1"/>
        <v>280</v>
      </c>
    </row>
    <row r="62" spans="5:12" x14ac:dyDescent="0.25">
      <c r="E62" s="52">
        <f t="shared" si="2"/>
        <v>43927.291666666533</v>
      </c>
      <c r="F62" s="38">
        <v>13858</v>
      </c>
      <c r="G62" s="38">
        <v>13900</v>
      </c>
      <c r="H62" s="42">
        <v>14245</v>
      </c>
      <c r="I62" s="32"/>
      <c r="J62" s="42">
        <f t="shared" si="0"/>
        <v>42</v>
      </c>
      <c r="L62" s="42">
        <f t="shared" si="1"/>
        <v>387</v>
      </c>
    </row>
    <row r="63" spans="5:12" x14ac:dyDescent="0.25">
      <c r="E63" s="52">
        <f t="shared" si="2"/>
        <v>43927.333333333198</v>
      </c>
      <c r="F63" s="38">
        <v>13382</v>
      </c>
      <c r="G63" s="38">
        <v>14000</v>
      </c>
      <c r="H63" s="42">
        <v>14042</v>
      </c>
      <c r="I63" s="32"/>
      <c r="J63" s="42">
        <f t="shared" si="0"/>
        <v>618</v>
      </c>
      <c r="L63" s="42">
        <f t="shared" si="1"/>
        <v>660</v>
      </c>
    </row>
    <row r="64" spans="5:12" x14ac:dyDescent="0.25">
      <c r="E64" s="52">
        <f t="shared" si="2"/>
        <v>43927.374999999862</v>
      </c>
      <c r="F64" s="38">
        <v>12942</v>
      </c>
      <c r="G64" s="38">
        <v>13706</v>
      </c>
      <c r="H64" s="42">
        <v>13741</v>
      </c>
      <c r="I64" s="32"/>
      <c r="J64" s="42">
        <f t="shared" si="0"/>
        <v>764</v>
      </c>
      <c r="L64" s="42">
        <f t="shared" si="1"/>
        <v>799</v>
      </c>
    </row>
    <row r="65" spans="5:12" x14ac:dyDescent="0.25">
      <c r="E65" s="52">
        <f t="shared" si="2"/>
        <v>43927.416666666526</v>
      </c>
      <c r="F65" s="38">
        <v>12857</v>
      </c>
      <c r="G65" s="38">
        <v>13391</v>
      </c>
      <c r="H65" s="42">
        <v>13582</v>
      </c>
      <c r="I65" s="32"/>
      <c r="J65" s="42">
        <f t="shared" si="0"/>
        <v>534</v>
      </c>
      <c r="L65" s="42">
        <f t="shared" si="1"/>
        <v>725</v>
      </c>
    </row>
    <row r="66" spans="5:12" x14ac:dyDescent="0.25">
      <c r="E66" s="52">
        <f t="shared" si="2"/>
        <v>43927.45833333319</v>
      </c>
      <c r="F66" s="38">
        <v>13041</v>
      </c>
      <c r="G66" s="38">
        <v>13081</v>
      </c>
      <c r="H66" s="42">
        <v>13545</v>
      </c>
      <c r="I66" s="32"/>
      <c r="J66" s="42">
        <f t="shared" si="0"/>
        <v>40</v>
      </c>
      <c r="L66" s="42">
        <f t="shared" si="1"/>
        <v>504</v>
      </c>
    </row>
    <row r="67" spans="5:12" x14ac:dyDescent="0.25">
      <c r="E67" s="52">
        <f t="shared" si="2"/>
        <v>43927.499999999854</v>
      </c>
      <c r="F67" s="38">
        <v>12894</v>
      </c>
      <c r="G67" s="38">
        <v>12853</v>
      </c>
      <c r="H67" s="42">
        <v>13581</v>
      </c>
      <c r="I67" s="32"/>
      <c r="J67" s="42">
        <f t="shared" si="0"/>
        <v>-41</v>
      </c>
      <c r="L67" s="42">
        <f t="shared" si="1"/>
        <v>687</v>
      </c>
    </row>
    <row r="68" spans="5:12" x14ac:dyDescent="0.25">
      <c r="E68" s="52">
        <f t="shared" si="2"/>
        <v>43927.541666666519</v>
      </c>
      <c r="F68" s="38">
        <v>12584</v>
      </c>
      <c r="G68" s="38">
        <v>12735</v>
      </c>
      <c r="H68" s="42">
        <v>13558</v>
      </c>
      <c r="I68" s="32"/>
      <c r="J68" s="42">
        <f t="shared" si="0"/>
        <v>151</v>
      </c>
      <c r="L68" s="42">
        <f t="shared" si="1"/>
        <v>974</v>
      </c>
    </row>
    <row r="69" spans="5:12" x14ac:dyDescent="0.25">
      <c r="E69" s="52">
        <f t="shared" si="2"/>
        <v>43927.583333333183</v>
      </c>
      <c r="F69" s="38">
        <v>12568</v>
      </c>
      <c r="G69" s="38">
        <v>12575</v>
      </c>
      <c r="H69" s="42">
        <v>13693</v>
      </c>
      <c r="I69" s="32"/>
      <c r="J69" s="42">
        <f t="shared" si="0"/>
        <v>7</v>
      </c>
      <c r="L69" s="42">
        <f t="shared" si="1"/>
        <v>1125</v>
      </c>
    </row>
    <row r="70" spans="5:12" x14ac:dyDescent="0.25">
      <c r="E70" s="52">
        <f t="shared" si="2"/>
        <v>43927.624999999847</v>
      </c>
      <c r="F70" s="38">
        <v>13039</v>
      </c>
      <c r="G70" s="38">
        <v>12538</v>
      </c>
      <c r="H70" s="42">
        <v>14193</v>
      </c>
      <c r="I70" s="32"/>
      <c r="J70" s="42">
        <f t="shared" si="0"/>
        <v>-501</v>
      </c>
      <c r="L70" s="42">
        <f t="shared" si="1"/>
        <v>1154</v>
      </c>
    </row>
    <row r="71" spans="5:12" x14ac:dyDescent="0.25">
      <c r="E71" s="52">
        <f t="shared" si="2"/>
        <v>43927.666666666511</v>
      </c>
      <c r="F71" s="38">
        <v>13897</v>
      </c>
      <c r="G71" s="38">
        <v>13298</v>
      </c>
      <c r="H71" s="42">
        <v>14864</v>
      </c>
      <c r="I71" s="32"/>
      <c r="J71" s="42">
        <f t="shared" si="0"/>
        <v>-599</v>
      </c>
      <c r="L71" s="42">
        <f t="shared" si="1"/>
        <v>967</v>
      </c>
    </row>
    <row r="72" spans="5:12" x14ac:dyDescent="0.25">
      <c r="E72" s="52">
        <f t="shared" si="2"/>
        <v>43927.708333333176</v>
      </c>
      <c r="F72" s="38">
        <v>14376</v>
      </c>
      <c r="G72" s="38">
        <v>14032</v>
      </c>
      <c r="H72" s="42">
        <v>15121</v>
      </c>
      <c r="I72" s="32"/>
      <c r="J72" s="42">
        <f t="shared" ref="J72:J135" si="3">G72-$F72</f>
        <v>-344</v>
      </c>
      <c r="L72" s="42">
        <f t="shared" ref="L72:L135" si="4">H72-$F72</f>
        <v>745</v>
      </c>
    </row>
    <row r="73" spans="5:12" x14ac:dyDescent="0.25">
      <c r="E73" s="52">
        <f t="shared" ref="E73:E136" si="5">E72+1/24</f>
        <v>43927.74999999984</v>
      </c>
      <c r="F73" s="38">
        <v>14801</v>
      </c>
      <c r="G73" s="38">
        <v>14386</v>
      </c>
      <c r="H73" s="42">
        <v>15276</v>
      </c>
      <c r="I73" s="32"/>
      <c r="J73" s="42">
        <f t="shared" si="3"/>
        <v>-415</v>
      </c>
      <c r="L73" s="42">
        <f t="shared" si="4"/>
        <v>475</v>
      </c>
    </row>
    <row r="74" spans="5:12" x14ac:dyDescent="0.25">
      <c r="E74" s="52">
        <f t="shared" si="5"/>
        <v>43927.791666666504</v>
      </c>
      <c r="F74" s="38">
        <v>14841</v>
      </c>
      <c r="G74" s="38">
        <v>14793</v>
      </c>
      <c r="H74" s="42">
        <v>15331</v>
      </c>
      <c r="I74" s="32"/>
      <c r="J74" s="42">
        <f t="shared" si="3"/>
        <v>-48</v>
      </c>
      <c r="L74" s="42">
        <f t="shared" si="4"/>
        <v>490</v>
      </c>
    </row>
    <row r="75" spans="5:12" x14ac:dyDescent="0.25">
      <c r="E75" s="52">
        <f t="shared" si="5"/>
        <v>43927.833333333168</v>
      </c>
      <c r="F75" s="38">
        <v>14121</v>
      </c>
      <c r="G75" s="38">
        <v>15041</v>
      </c>
      <c r="H75" s="42">
        <v>14802</v>
      </c>
      <c r="I75" s="32"/>
      <c r="J75" s="42">
        <f t="shared" si="3"/>
        <v>920</v>
      </c>
      <c r="L75" s="42">
        <f t="shared" si="4"/>
        <v>681</v>
      </c>
    </row>
    <row r="76" spans="5:12" x14ac:dyDescent="0.25">
      <c r="E76" s="52">
        <f t="shared" si="5"/>
        <v>43927.874999999833</v>
      </c>
      <c r="F76" s="38">
        <v>13379</v>
      </c>
      <c r="G76" s="38">
        <v>14487</v>
      </c>
      <c r="H76" s="42">
        <v>13959</v>
      </c>
      <c r="I76" s="32"/>
      <c r="J76" s="42">
        <f t="shared" si="3"/>
        <v>1108</v>
      </c>
      <c r="L76" s="42">
        <f t="shared" si="4"/>
        <v>580</v>
      </c>
    </row>
    <row r="77" spans="5:12" x14ac:dyDescent="0.25">
      <c r="E77" s="52">
        <f t="shared" si="5"/>
        <v>43927.916666666497</v>
      </c>
      <c r="F77" s="38">
        <v>12598</v>
      </c>
      <c r="G77" s="38">
        <v>13373</v>
      </c>
      <c r="H77" s="42">
        <v>13136</v>
      </c>
      <c r="I77" s="32"/>
      <c r="J77" s="42">
        <f t="shared" si="3"/>
        <v>775</v>
      </c>
      <c r="L77" s="42">
        <f t="shared" si="4"/>
        <v>538</v>
      </c>
    </row>
    <row r="78" spans="5:12" x14ac:dyDescent="0.25">
      <c r="E78" s="52">
        <f t="shared" si="5"/>
        <v>43927.958333333161</v>
      </c>
      <c r="F78" s="38">
        <v>11979</v>
      </c>
      <c r="G78" s="38">
        <v>12445</v>
      </c>
      <c r="H78" s="42">
        <v>12501</v>
      </c>
      <c r="I78" s="32"/>
      <c r="J78" s="42">
        <f t="shared" si="3"/>
        <v>466</v>
      </c>
      <c r="L78" s="42">
        <f t="shared" si="4"/>
        <v>522</v>
      </c>
    </row>
    <row r="79" spans="5:12" x14ac:dyDescent="0.25">
      <c r="E79" s="52">
        <f t="shared" si="5"/>
        <v>43927.999999999825</v>
      </c>
      <c r="F79" s="38">
        <v>11702</v>
      </c>
      <c r="G79" s="38">
        <v>11889</v>
      </c>
      <c r="H79" s="42">
        <v>12046</v>
      </c>
      <c r="I79" s="32"/>
      <c r="J79" s="42">
        <f t="shared" si="3"/>
        <v>187</v>
      </c>
      <c r="L79" s="42">
        <f t="shared" si="4"/>
        <v>344</v>
      </c>
    </row>
    <row r="80" spans="5:12" x14ac:dyDescent="0.25">
      <c r="E80" s="52">
        <f t="shared" si="5"/>
        <v>43928.04166666649</v>
      </c>
      <c r="F80" s="38">
        <v>11375</v>
      </c>
      <c r="G80" s="38">
        <v>11699</v>
      </c>
      <c r="H80" s="42">
        <v>11772</v>
      </c>
      <c r="I80" s="32"/>
      <c r="J80" s="42">
        <f t="shared" si="3"/>
        <v>324</v>
      </c>
      <c r="L80" s="42">
        <f t="shared" si="4"/>
        <v>397</v>
      </c>
    </row>
    <row r="81" spans="5:12" x14ac:dyDescent="0.25">
      <c r="E81" s="52">
        <f t="shared" si="5"/>
        <v>43928.083333333154</v>
      </c>
      <c r="F81" s="38">
        <v>11302</v>
      </c>
      <c r="G81" s="38">
        <v>11453</v>
      </c>
      <c r="H81" s="42">
        <v>11671</v>
      </c>
      <c r="I81" s="32"/>
      <c r="J81" s="42">
        <f t="shared" si="3"/>
        <v>151</v>
      </c>
      <c r="L81" s="42">
        <f t="shared" si="4"/>
        <v>369</v>
      </c>
    </row>
    <row r="82" spans="5:12" x14ac:dyDescent="0.25">
      <c r="E82" s="52">
        <f t="shared" si="5"/>
        <v>43928.124999999818</v>
      </c>
      <c r="F82" s="38">
        <v>11488</v>
      </c>
      <c r="G82" s="38">
        <v>11400</v>
      </c>
      <c r="H82" s="42">
        <v>11786</v>
      </c>
      <c r="I82" s="32"/>
      <c r="J82" s="42">
        <f t="shared" si="3"/>
        <v>-88</v>
      </c>
      <c r="L82" s="42">
        <f t="shared" si="4"/>
        <v>298</v>
      </c>
    </row>
    <row r="83" spans="5:12" x14ac:dyDescent="0.25">
      <c r="E83" s="52">
        <f t="shared" si="5"/>
        <v>43928.166666666482</v>
      </c>
      <c r="F83" s="38">
        <v>11946</v>
      </c>
      <c r="G83" s="38">
        <v>11400</v>
      </c>
      <c r="H83" s="42">
        <v>12246</v>
      </c>
      <c r="I83" s="32"/>
      <c r="J83" s="42">
        <f t="shared" si="3"/>
        <v>-546</v>
      </c>
      <c r="L83" s="42">
        <f t="shared" si="4"/>
        <v>300</v>
      </c>
    </row>
    <row r="84" spans="5:12" x14ac:dyDescent="0.25">
      <c r="E84" s="52">
        <f t="shared" si="5"/>
        <v>43928.208333333147</v>
      </c>
      <c r="F84" s="38">
        <v>12708</v>
      </c>
      <c r="G84" s="38">
        <v>12484</v>
      </c>
      <c r="H84" s="42">
        <v>13136</v>
      </c>
      <c r="I84" s="32"/>
      <c r="J84" s="42">
        <f t="shared" si="3"/>
        <v>-224</v>
      </c>
      <c r="L84" s="42">
        <f t="shared" si="4"/>
        <v>428</v>
      </c>
    </row>
    <row r="85" spans="5:12" x14ac:dyDescent="0.25">
      <c r="E85" s="52">
        <f t="shared" si="5"/>
        <v>43928.249999999811</v>
      </c>
      <c r="F85" s="38">
        <v>13047</v>
      </c>
      <c r="G85" s="38">
        <v>13425</v>
      </c>
      <c r="H85" s="42">
        <v>13861</v>
      </c>
      <c r="I85" s="32"/>
      <c r="J85" s="42">
        <f t="shared" si="3"/>
        <v>378</v>
      </c>
      <c r="L85" s="42">
        <f t="shared" si="4"/>
        <v>814</v>
      </c>
    </row>
    <row r="86" spans="5:12" x14ac:dyDescent="0.25">
      <c r="E86" s="52">
        <f t="shared" si="5"/>
        <v>43928.291666666475</v>
      </c>
      <c r="F86" s="38">
        <v>13273</v>
      </c>
      <c r="G86" s="38">
        <v>13647</v>
      </c>
      <c r="H86" s="42">
        <v>14079</v>
      </c>
      <c r="I86" s="32"/>
      <c r="J86" s="42">
        <f t="shared" si="3"/>
        <v>374</v>
      </c>
      <c r="L86" s="42">
        <f t="shared" si="4"/>
        <v>806</v>
      </c>
    </row>
    <row r="87" spans="5:12" x14ac:dyDescent="0.25">
      <c r="E87" s="52">
        <f t="shared" si="5"/>
        <v>43928.333333333139</v>
      </c>
      <c r="F87" s="38">
        <v>13099</v>
      </c>
      <c r="G87" s="38">
        <v>13846</v>
      </c>
      <c r="H87" s="42">
        <v>13984</v>
      </c>
      <c r="I87" s="32"/>
      <c r="J87" s="42">
        <f t="shared" si="3"/>
        <v>747</v>
      </c>
      <c r="L87" s="42">
        <f t="shared" si="4"/>
        <v>885</v>
      </c>
    </row>
    <row r="88" spans="5:12" x14ac:dyDescent="0.25">
      <c r="E88" s="52">
        <f t="shared" si="5"/>
        <v>43928.374999999804</v>
      </c>
      <c r="F88" s="38">
        <v>12947</v>
      </c>
      <c r="G88" s="38">
        <v>13664</v>
      </c>
      <c r="H88" s="42">
        <v>13837</v>
      </c>
      <c r="I88" s="32"/>
      <c r="J88" s="42">
        <f t="shared" si="3"/>
        <v>717</v>
      </c>
      <c r="L88" s="42">
        <f t="shared" si="4"/>
        <v>890</v>
      </c>
    </row>
    <row r="89" spans="5:12" x14ac:dyDescent="0.25">
      <c r="E89" s="52">
        <f t="shared" si="5"/>
        <v>43928.416666666468</v>
      </c>
      <c r="F89" s="38">
        <v>13025</v>
      </c>
      <c r="G89" s="38">
        <v>13290</v>
      </c>
      <c r="H89" s="42">
        <v>13788</v>
      </c>
      <c r="I89" s="32"/>
      <c r="J89" s="42">
        <f t="shared" si="3"/>
        <v>265</v>
      </c>
      <c r="L89" s="42">
        <f t="shared" si="4"/>
        <v>763</v>
      </c>
    </row>
    <row r="90" spans="5:12" x14ac:dyDescent="0.25">
      <c r="E90" s="52">
        <f t="shared" si="5"/>
        <v>43928.458333333132</v>
      </c>
      <c r="F90" s="38">
        <v>13393</v>
      </c>
      <c r="G90" s="38">
        <v>12955</v>
      </c>
      <c r="H90" s="42">
        <v>13800</v>
      </c>
      <c r="I90" s="32"/>
      <c r="J90" s="42">
        <f t="shared" si="3"/>
        <v>-438</v>
      </c>
      <c r="L90" s="42">
        <f t="shared" si="4"/>
        <v>407</v>
      </c>
    </row>
    <row r="91" spans="5:12" x14ac:dyDescent="0.25">
      <c r="E91" s="52">
        <f t="shared" si="5"/>
        <v>43928.499999999796</v>
      </c>
      <c r="F91" s="38">
        <v>13360</v>
      </c>
      <c r="G91" s="38">
        <v>12982</v>
      </c>
      <c r="H91" s="42">
        <v>13754</v>
      </c>
      <c r="I91" s="32"/>
      <c r="J91" s="42">
        <f t="shared" si="3"/>
        <v>-378</v>
      </c>
      <c r="L91" s="42">
        <f t="shared" si="4"/>
        <v>394</v>
      </c>
    </row>
    <row r="92" spans="5:12" x14ac:dyDescent="0.25">
      <c r="E92" s="52">
        <f t="shared" si="5"/>
        <v>43928.541666666461</v>
      </c>
      <c r="F92" s="38">
        <v>13138</v>
      </c>
      <c r="G92" s="38">
        <v>12971</v>
      </c>
      <c r="H92" s="42">
        <v>13672</v>
      </c>
      <c r="I92" s="32"/>
      <c r="J92" s="42">
        <f t="shared" si="3"/>
        <v>-167</v>
      </c>
      <c r="L92" s="42">
        <f t="shared" si="4"/>
        <v>534</v>
      </c>
    </row>
    <row r="93" spans="5:12" x14ac:dyDescent="0.25">
      <c r="E93" s="52">
        <f t="shared" si="5"/>
        <v>43928.583333333125</v>
      </c>
      <c r="F93" s="38">
        <v>13092</v>
      </c>
      <c r="G93" s="38">
        <v>13219</v>
      </c>
      <c r="H93" s="42">
        <v>13669</v>
      </c>
      <c r="I93" s="32"/>
      <c r="J93" s="42">
        <f t="shared" si="3"/>
        <v>127</v>
      </c>
      <c r="L93" s="42">
        <f t="shared" si="4"/>
        <v>577</v>
      </c>
    </row>
    <row r="94" spans="5:12" x14ac:dyDescent="0.25">
      <c r="E94" s="52">
        <f t="shared" si="5"/>
        <v>43928.624999999789</v>
      </c>
      <c r="F94" s="38">
        <v>13580</v>
      </c>
      <c r="G94" s="38">
        <v>13255</v>
      </c>
      <c r="H94" s="42">
        <v>14074</v>
      </c>
      <c r="I94" s="32"/>
      <c r="J94" s="42">
        <f t="shared" si="3"/>
        <v>-325</v>
      </c>
      <c r="L94" s="42">
        <f t="shared" si="4"/>
        <v>494</v>
      </c>
    </row>
    <row r="95" spans="5:12" x14ac:dyDescent="0.25">
      <c r="E95" s="52">
        <f t="shared" si="5"/>
        <v>43928.666666666453</v>
      </c>
      <c r="F95" s="38">
        <v>14478</v>
      </c>
      <c r="G95" s="38">
        <v>14023</v>
      </c>
      <c r="H95" s="42">
        <v>14698</v>
      </c>
      <c r="I95" s="32"/>
      <c r="J95" s="42">
        <f t="shared" si="3"/>
        <v>-455</v>
      </c>
      <c r="L95" s="42">
        <f t="shared" si="4"/>
        <v>220</v>
      </c>
    </row>
    <row r="96" spans="5:12" x14ac:dyDescent="0.25">
      <c r="E96" s="52">
        <f t="shared" si="5"/>
        <v>43928.708333333117</v>
      </c>
      <c r="F96" s="38">
        <v>14807</v>
      </c>
      <c r="G96" s="38">
        <v>14353</v>
      </c>
      <c r="H96" s="42">
        <v>14982</v>
      </c>
      <c r="I96" s="32"/>
      <c r="J96" s="42">
        <f t="shared" si="3"/>
        <v>-454</v>
      </c>
      <c r="L96" s="42">
        <f t="shared" si="4"/>
        <v>175</v>
      </c>
    </row>
    <row r="97" spans="5:12" x14ac:dyDescent="0.25">
      <c r="E97" s="52">
        <f t="shared" si="5"/>
        <v>43928.749999999782</v>
      </c>
      <c r="F97" s="38">
        <v>14716</v>
      </c>
      <c r="G97" s="38">
        <v>14685</v>
      </c>
      <c r="H97" s="42">
        <v>15155</v>
      </c>
      <c r="I97" s="32"/>
      <c r="J97" s="42">
        <f t="shared" si="3"/>
        <v>-31</v>
      </c>
      <c r="L97" s="42">
        <f t="shared" si="4"/>
        <v>439</v>
      </c>
    </row>
    <row r="98" spans="5:12" x14ac:dyDescent="0.25">
      <c r="E98" s="52">
        <f t="shared" si="5"/>
        <v>43928.791666666446</v>
      </c>
      <c r="F98" s="38">
        <v>14591</v>
      </c>
      <c r="G98" s="38">
        <v>14952</v>
      </c>
      <c r="H98" s="42">
        <v>15228</v>
      </c>
      <c r="I98" s="32"/>
      <c r="J98" s="42">
        <f t="shared" si="3"/>
        <v>361</v>
      </c>
      <c r="L98" s="42">
        <f t="shared" si="4"/>
        <v>637</v>
      </c>
    </row>
    <row r="99" spans="5:12" x14ac:dyDescent="0.25">
      <c r="E99" s="52">
        <f t="shared" si="5"/>
        <v>43928.83333333311</v>
      </c>
      <c r="F99" s="38">
        <v>14064</v>
      </c>
      <c r="G99" s="38">
        <v>15081</v>
      </c>
      <c r="H99" s="42">
        <v>14710</v>
      </c>
      <c r="I99" s="32"/>
      <c r="J99" s="42">
        <f t="shared" si="3"/>
        <v>1017</v>
      </c>
      <c r="L99" s="42">
        <f t="shared" si="4"/>
        <v>646</v>
      </c>
    </row>
    <row r="100" spans="5:12" x14ac:dyDescent="0.25">
      <c r="E100" s="52">
        <f t="shared" si="5"/>
        <v>43928.874999999774</v>
      </c>
      <c r="F100" s="38">
        <v>13201</v>
      </c>
      <c r="G100" s="38">
        <v>14417</v>
      </c>
      <c r="H100" s="42">
        <v>13862</v>
      </c>
      <c r="I100" s="32"/>
      <c r="J100" s="42">
        <f t="shared" si="3"/>
        <v>1216</v>
      </c>
      <c r="L100" s="42">
        <f t="shared" si="4"/>
        <v>661</v>
      </c>
    </row>
    <row r="101" spans="5:12" x14ac:dyDescent="0.25">
      <c r="E101" s="52">
        <f t="shared" si="5"/>
        <v>43928.916666666439</v>
      </c>
      <c r="F101" s="38">
        <v>12481</v>
      </c>
      <c r="G101" s="38">
        <v>13421</v>
      </c>
      <c r="H101" s="42">
        <v>13016</v>
      </c>
      <c r="I101" s="32"/>
      <c r="J101" s="42">
        <f t="shared" si="3"/>
        <v>940</v>
      </c>
      <c r="L101" s="42">
        <f t="shared" si="4"/>
        <v>535</v>
      </c>
    </row>
    <row r="102" spans="5:12" x14ac:dyDescent="0.25">
      <c r="E102" s="52">
        <f t="shared" si="5"/>
        <v>43928.958333333103</v>
      </c>
      <c r="F102" s="38">
        <v>11875</v>
      </c>
      <c r="G102" s="38">
        <v>12593</v>
      </c>
      <c r="H102" s="42">
        <v>12428</v>
      </c>
      <c r="I102" s="32"/>
      <c r="J102" s="42">
        <f t="shared" si="3"/>
        <v>718</v>
      </c>
      <c r="L102" s="42">
        <f t="shared" si="4"/>
        <v>553</v>
      </c>
    </row>
    <row r="103" spans="5:12" x14ac:dyDescent="0.25">
      <c r="E103" s="52">
        <f t="shared" si="5"/>
        <v>43928.999999999767</v>
      </c>
      <c r="F103" s="38">
        <v>11579</v>
      </c>
      <c r="G103" s="38">
        <v>11911</v>
      </c>
      <c r="H103" s="42">
        <v>12011</v>
      </c>
      <c r="I103" s="32"/>
      <c r="J103" s="42">
        <f t="shared" si="3"/>
        <v>332</v>
      </c>
      <c r="L103" s="42">
        <f t="shared" si="4"/>
        <v>432</v>
      </c>
    </row>
    <row r="104" spans="5:12" x14ac:dyDescent="0.25">
      <c r="E104" s="52">
        <f t="shared" si="5"/>
        <v>43929.041666666431</v>
      </c>
      <c r="F104" s="38">
        <v>11418</v>
      </c>
      <c r="G104" s="38">
        <v>11608</v>
      </c>
      <c r="H104" s="42">
        <v>11757</v>
      </c>
      <c r="I104" s="32"/>
      <c r="J104" s="42">
        <f t="shared" si="3"/>
        <v>190</v>
      </c>
      <c r="L104" s="42">
        <f t="shared" si="4"/>
        <v>339</v>
      </c>
    </row>
    <row r="105" spans="5:12" x14ac:dyDescent="0.25">
      <c r="E105" s="52">
        <f t="shared" si="5"/>
        <v>43929.083333333096</v>
      </c>
      <c r="F105" s="38">
        <v>11319</v>
      </c>
      <c r="G105" s="38">
        <v>11388</v>
      </c>
      <c r="H105" s="42">
        <v>11651</v>
      </c>
      <c r="I105" s="32"/>
      <c r="J105" s="42">
        <f t="shared" si="3"/>
        <v>69</v>
      </c>
      <c r="L105" s="42">
        <f t="shared" si="4"/>
        <v>332</v>
      </c>
    </row>
    <row r="106" spans="5:12" x14ac:dyDescent="0.25">
      <c r="E106" s="52">
        <f t="shared" si="5"/>
        <v>43929.12499999976</v>
      </c>
      <c r="F106" s="38">
        <v>11283</v>
      </c>
      <c r="G106" s="38">
        <v>11304</v>
      </c>
      <c r="H106" s="42">
        <v>11759</v>
      </c>
      <c r="I106" s="32"/>
      <c r="J106" s="42">
        <f t="shared" si="3"/>
        <v>21</v>
      </c>
      <c r="L106" s="42">
        <f t="shared" si="4"/>
        <v>476</v>
      </c>
    </row>
    <row r="107" spans="5:12" x14ac:dyDescent="0.25">
      <c r="E107" s="52">
        <f t="shared" si="5"/>
        <v>43929.166666666424</v>
      </c>
      <c r="F107" s="38">
        <v>11427</v>
      </c>
      <c r="G107" s="38">
        <v>11421</v>
      </c>
      <c r="H107" s="42">
        <v>12196</v>
      </c>
      <c r="I107" s="32"/>
      <c r="J107" s="42">
        <f t="shared" si="3"/>
        <v>-6</v>
      </c>
      <c r="L107" s="42">
        <f t="shared" si="4"/>
        <v>769</v>
      </c>
    </row>
    <row r="108" spans="5:12" x14ac:dyDescent="0.25">
      <c r="E108" s="52">
        <f t="shared" si="5"/>
        <v>43929.208333333088</v>
      </c>
      <c r="F108" s="38">
        <v>12420</v>
      </c>
      <c r="G108" s="38">
        <v>12255</v>
      </c>
      <c r="H108" s="42">
        <v>13058</v>
      </c>
      <c r="I108" s="32"/>
      <c r="J108" s="42">
        <f t="shared" si="3"/>
        <v>-165</v>
      </c>
      <c r="L108" s="42">
        <f t="shared" si="4"/>
        <v>638</v>
      </c>
    </row>
    <row r="109" spans="5:12" x14ac:dyDescent="0.25">
      <c r="E109" s="52">
        <f t="shared" si="5"/>
        <v>43929.249999999753</v>
      </c>
      <c r="F109" s="38">
        <v>13404</v>
      </c>
      <c r="G109" s="38">
        <v>12945</v>
      </c>
      <c r="H109" s="42">
        <v>13769</v>
      </c>
      <c r="I109" s="32"/>
      <c r="J109" s="42">
        <f t="shared" si="3"/>
        <v>-459</v>
      </c>
      <c r="L109" s="42">
        <f t="shared" si="4"/>
        <v>365</v>
      </c>
    </row>
    <row r="110" spans="5:12" x14ac:dyDescent="0.25">
      <c r="E110" s="52">
        <f t="shared" si="5"/>
        <v>43929.291666666417</v>
      </c>
      <c r="F110" s="38">
        <v>13941</v>
      </c>
      <c r="G110" s="38">
        <v>13106</v>
      </c>
      <c r="H110" s="42">
        <v>14055</v>
      </c>
      <c r="I110" s="32"/>
      <c r="J110" s="42">
        <f t="shared" si="3"/>
        <v>-835</v>
      </c>
      <c r="L110" s="42">
        <f t="shared" si="4"/>
        <v>114</v>
      </c>
    </row>
    <row r="111" spans="5:12" x14ac:dyDescent="0.25">
      <c r="E111" s="52">
        <f t="shared" si="5"/>
        <v>43929.333333333081</v>
      </c>
      <c r="F111" s="38">
        <v>14188</v>
      </c>
      <c r="G111" s="38">
        <v>13485</v>
      </c>
      <c r="H111" s="42">
        <v>14016</v>
      </c>
      <c r="I111" s="32"/>
      <c r="J111" s="42">
        <f t="shared" si="3"/>
        <v>-703</v>
      </c>
      <c r="L111" s="42">
        <f t="shared" si="4"/>
        <v>-172</v>
      </c>
    </row>
    <row r="112" spans="5:12" x14ac:dyDescent="0.25">
      <c r="E112" s="52">
        <f t="shared" si="5"/>
        <v>43929.374999999745</v>
      </c>
      <c r="F112" s="38">
        <v>13860</v>
      </c>
      <c r="G112" s="38">
        <v>13453</v>
      </c>
      <c r="H112" s="42">
        <v>13914</v>
      </c>
      <c r="I112" s="32"/>
      <c r="J112" s="42">
        <f t="shared" si="3"/>
        <v>-407</v>
      </c>
      <c r="L112" s="42">
        <f t="shared" si="4"/>
        <v>54</v>
      </c>
    </row>
    <row r="113" spans="5:12" x14ac:dyDescent="0.25">
      <c r="E113" s="52">
        <f t="shared" si="5"/>
        <v>43929.41666666641</v>
      </c>
      <c r="F113" s="38">
        <v>13863</v>
      </c>
      <c r="G113" s="38">
        <v>13924</v>
      </c>
      <c r="H113" s="42">
        <v>13880</v>
      </c>
      <c r="I113" s="32"/>
      <c r="J113" s="42">
        <f t="shared" si="3"/>
        <v>61</v>
      </c>
      <c r="L113" s="42">
        <f t="shared" si="4"/>
        <v>17</v>
      </c>
    </row>
    <row r="114" spans="5:12" x14ac:dyDescent="0.25">
      <c r="E114" s="52">
        <f t="shared" si="5"/>
        <v>43929.458333333074</v>
      </c>
      <c r="F114" s="38">
        <v>13814</v>
      </c>
      <c r="G114" s="38">
        <v>13924</v>
      </c>
      <c r="H114" s="42">
        <v>13866</v>
      </c>
      <c r="I114" s="32"/>
      <c r="J114" s="42">
        <f t="shared" si="3"/>
        <v>110</v>
      </c>
      <c r="L114" s="42">
        <f t="shared" si="4"/>
        <v>52</v>
      </c>
    </row>
    <row r="115" spans="5:12" x14ac:dyDescent="0.25">
      <c r="E115" s="52">
        <f t="shared" si="5"/>
        <v>43929.499999999738</v>
      </c>
      <c r="F115" s="38">
        <v>13347</v>
      </c>
      <c r="G115" s="38">
        <v>13856</v>
      </c>
      <c r="H115" s="42">
        <v>13795</v>
      </c>
      <c r="I115" s="32"/>
      <c r="J115" s="42">
        <f t="shared" si="3"/>
        <v>509</v>
      </c>
      <c r="L115" s="42">
        <f t="shared" si="4"/>
        <v>448</v>
      </c>
    </row>
    <row r="116" spans="5:12" x14ac:dyDescent="0.25">
      <c r="E116" s="52">
        <f t="shared" si="5"/>
        <v>43929.541666666402</v>
      </c>
      <c r="F116" s="38">
        <v>13023</v>
      </c>
      <c r="G116" s="38">
        <v>13700</v>
      </c>
      <c r="H116" s="42">
        <v>13651</v>
      </c>
      <c r="I116" s="32"/>
      <c r="J116" s="42">
        <f t="shared" si="3"/>
        <v>677</v>
      </c>
      <c r="L116" s="42">
        <f t="shared" si="4"/>
        <v>628</v>
      </c>
    </row>
    <row r="117" spans="5:12" x14ac:dyDescent="0.25">
      <c r="E117" s="52">
        <f t="shared" si="5"/>
        <v>43929.583333333067</v>
      </c>
      <c r="F117" s="38">
        <v>12786</v>
      </c>
      <c r="G117" s="38">
        <v>13565</v>
      </c>
      <c r="H117" s="42">
        <v>13601</v>
      </c>
      <c r="I117" s="32"/>
      <c r="J117" s="42">
        <f t="shared" si="3"/>
        <v>779</v>
      </c>
      <c r="L117" s="42">
        <f t="shared" si="4"/>
        <v>815</v>
      </c>
    </row>
    <row r="118" spans="5:12" x14ac:dyDescent="0.25">
      <c r="E118" s="52">
        <f t="shared" si="5"/>
        <v>43929.624999999731</v>
      </c>
      <c r="F118" s="38">
        <v>13034</v>
      </c>
      <c r="G118" s="38">
        <v>13215</v>
      </c>
      <c r="H118" s="42">
        <v>13943</v>
      </c>
      <c r="I118" s="32"/>
      <c r="J118" s="42">
        <f t="shared" si="3"/>
        <v>181</v>
      </c>
      <c r="L118" s="42">
        <f t="shared" si="4"/>
        <v>909</v>
      </c>
    </row>
    <row r="119" spans="5:12" x14ac:dyDescent="0.25">
      <c r="E119" s="52">
        <f t="shared" si="5"/>
        <v>43929.666666666395</v>
      </c>
      <c r="F119" s="38">
        <v>13762</v>
      </c>
      <c r="G119" s="38">
        <v>13387</v>
      </c>
      <c r="H119" s="42">
        <v>14522</v>
      </c>
      <c r="I119" s="32"/>
      <c r="J119" s="42">
        <f t="shared" si="3"/>
        <v>-375</v>
      </c>
      <c r="L119" s="42">
        <f t="shared" si="4"/>
        <v>760</v>
      </c>
    </row>
    <row r="120" spans="5:12" x14ac:dyDescent="0.25">
      <c r="E120" s="52">
        <f t="shared" si="5"/>
        <v>43929.708333333059</v>
      </c>
      <c r="F120" s="38">
        <v>13952</v>
      </c>
      <c r="G120" s="38">
        <v>13715</v>
      </c>
      <c r="H120" s="42">
        <v>14793</v>
      </c>
      <c r="I120" s="32"/>
      <c r="J120" s="42">
        <f t="shared" si="3"/>
        <v>-237</v>
      </c>
      <c r="L120" s="42">
        <f t="shared" si="4"/>
        <v>841</v>
      </c>
    </row>
    <row r="121" spans="5:12" x14ac:dyDescent="0.25">
      <c r="E121" s="52">
        <f t="shared" si="5"/>
        <v>43929.749999999724</v>
      </c>
      <c r="F121" s="38">
        <v>14452</v>
      </c>
      <c r="G121" s="38">
        <v>14032</v>
      </c>
      <c r="H121" s="42">
        <v>14987</v>
      </c>
      <c r="I121" s="32"/>
      <c r="J121" s="42">
        <f t="shared" si="3"/>
        <v>-420</v>
      </c>
      <c r="L121" s="42">
        <f t="shared" si="4"/>
        <v>535</v>
      </c>
    </row>
    <row r="122" spans="5:12" x14ac:dyDescent="0.25">
      <c r="E122" s="52">
        <f t="shared" si="5"/>
        <v>43929.791666666388</v>
      </c>
      <c r="F122" s="38">
        <v>14550</v>
      </c>
      <c r="G122" s="38">
        <v>14279</v>
      </c>
      <c r="H122" s="42">
        <v>15117</v>
      </c>
      <c r="I122" s="32"/>
      <c r="J122" s="42">
        <f t="shared" si="3"/>
        <v>-271</v>
      </c>
      <c r="L122" s="42">
        <f t="shared" si="4"/>
        <v>567</v>
      </c>
    </row>
    <row r="123" spans="5:12" x14ac:dyDescent="0.25">
      <c r="E123" s="52">
        <f t="shared" si="5"/>
        <v>43929.833333333052</v>
      </c>
      <c r="F123" s="38">
        <v>13994</v>
      </c>
      <c r="G123" s="38">
        <v>14520</v>
      </c>
      <c r="H123" s="42">
        <v>14636</v>
      </c>
      <c r="I123" s="32"/>
      <c r="J123" s="42">
        <f t="shared" si="3"/>
        <v>526</v>
      </c>
      <c r="L123" s="42">
        <f t="shared" si="4"/>
        <v>642</v>
      </c>
    </row>
    <row r="124" spans="5:12" x14ac:dyDescent="0.25">
      <c r="E124" s="52">
        <f t="shared" si="5"/>
        <v>43929.874999999716</v>
      </c>
      <c r="F124" s="38">
        <v>13205</v>
      </c>
      <c r="G124" s="38">
        <v>14023</v>
      </c>
      <c r="H124" s="42">
        <v>13807</v>
      </c>
      <c r="I124" s="32"/>
      <c r="J124" s="42">
        <f t="shared" si="3"/>
        <v>818</v>
      </c>
      <c r="L124" s="42">
        <f t="shared" si="4"/>
        <v>602</v>
      </c>
    </row>
    <row r="125" spans="5:12" x14ac:dyDescent="0.25">
      <c r="E125" s="52">
        <f t="shared" si="5"/>
        <v>43929.91666666638</v>
      </c>
      <c r="F125" s="38">
        <v>12368</v>
      </c>
      <c r="G125" s="38">
        <v>13186</v>
      </c>
      <c r="H125" s="42">
        <v>13003</v>
      </c>
      <c r="I125" s="32"/>
      <c r="J125" s="42">
        <f t="shared" si="3"/>
        <v>818</v>
      </c>
      <c r="L125" s="42">
        <f t="shared" si="4"/>
        <v>635</v>
      </c>
    </row>
    <row r="126" spans="5:12" x14ac:dyDescent="0.25">
      <c r="E126" s="52">
        <f t="shared" si="5"/>
        <v>43929.958333333045</v>
      </c>
      <c r="F126" s="38">
        <v>11811</v>
      </c>
      <c r="G126" s="38">
        <v>12388</v>
      </c>
      <c r="H126" s="42">
        <v>12453</v>
      </c>
      <c r="I126" s="32"/>
      <c r="J126" s="42">
        <f t="shared" si="3"/>
        <v>577</v>
      </c>
      <c r="L126" s="42">
        <f t="shared" si="4"/>
        <v>642</v>
      </c>
    </row>
    <row r="127" spans="5:12" x14ac:dyDescent="0.25">
      <c r="E127" s="52">
        <f t="shared" si="5"/>
        <v>43929.999999999709</v>
      </c>
      <c r="F127" s="38">
        <v>11457</v>
      </c>
      <c r="G127" s="38">
        <v>11888</v>
      </c>
      <c r="H127" s="42">
        <v>12090</v>
      </c>
      <c r="I127" s="32"/>
      <c r="J127" s="42">
        <f t="shared" si="3"/>
        <v>431</v>
      </c>
      <c r="L127" s="42">
        <f t="shared" si="4"/>
        <v>633</v>
      </c>
    </row>
    <row r="128" spans="5:12" x14ac:dyDescent="0.25">
      <c r="E128" s="52">
        <f t="shared" si="5"/>
        <v>43930.041666666373</v>
      </c>
      <c r="F128" s="38">
        <v>11196</v>
      </c>
      <c r="G128" s="38">
        <v>11597</v>
      </c>
      <c r="H128" s="42">
        <v>11869</v>
      </c>
      <c r="I128" s="32"/>
      <c r="J128" s="42">
        <f t="shared" si="3"/>
        <v>401</v>
      </c>
      <c r="L128" s="42">
        <f t="shared" si="4"/>
        <v>673</v>
      </c>
    </row>
    <row r="129" spans="5:12" x14ac:dyDescent="0.25">
      <c r="E129" s="52">
        <f t="shared" si="5"/>
        <v>43930.083333333037</v>
      </c>
      <c r="F129" s="38">
        <v>11054</v>
      </c>
      <c r="G129" s="38">
        <v>11384</v>
      </c>
      <c r="H129" s="42">
        <v>11795</v>
      </c>
      <c r="I129" s="32"/>
      <c r="J129" s="42">
        <f t="shared" si="3"/>
        <v>330</v>
      </c>
      <c r="L129" s="42">
        <f t="shared" si="4"/>
        <v>741</v>
      </c>
    </row>
    <row r="130" spans="5:12" x14ac:dyDescent="0.25">
      <c r="E130" s="52">
        <f t="shared" si="5"/>
        <v>43930.124999999702</v>
      </c>
      <c r="F130" s="38">
        <v>10978</v>
      </c>
      <c r="G130" s="38">
        <v>11258</v>
      </c>
      <c r="H130" s="42">
        <v>11912</v>
      </c>
      <c r="I130" s="32"/>
      <c r="J130" s="42">
        <f t="shared" si="3"/>
        <v>280</v>
      </c>
      <c r="L130" s="42">
        <f t="shared" si="4"/>
        <v>934</v>
      </c>
    </row>
    <row r="131" spans="5:12" x14ac:dyDescent="0.25">
      <c r="E131" s="52">
        <f t="shared" si="5"/>
        <v>43930.166666666366</v>
      </c>
      <c r="F131" s="38">
        <v>11400</v>
      </c>
      <c r="G131" s="38">
        <v>11311</v>
      </c>
      <c r="H131" s="42">
        <v>12348</v>
      </c>
      <c r="I131" s="32"/>
      <c r="J131" s="42">
        <f t="shared" si="3"/>
        <v>-89</v>
      </c>
      <c r="L131" s="42">
        <f t="shared" si="4"/>
        <v>948</v>
      </c>
    </row>
    <row r="132" spans="5:12" x14ac:dyDescent="0.25">
      <c r="E132" s="52">
        <f t="shared" si="5"/>
        <v>43930.20833333303</v>
      </c>
      <c r="F132" s="38">
        <v>12383</v>
      </c>
      <c r="G132" s="38">
        <v>12096</v>
      </c>
      <c r="H132" s="42">
        <v>13220</v>
      </c>
      <c r="I132" s="32"/>
      <c r="J132" s="42">
        <f t="shared" si="3"/>
        <v>-287</v>
      </c>
      <c r="L132" s="42">
        <f t="shared" si="4"/>
        <v>837</v>
      </c>
    </row>
    <row r="133" spans="5:12" x14ac:dyDescent="0.25">
      <c r="E133" s="52">
        <f t="shared" si="5"/>
        <v>43930.249999999694</v>
      </c>
      <c r="F133" s="38">
        <v>13196</v>
      </c>
      <c r="G133" s="38">
        <v>12944</v>
      </c>
      <c r="H133" s="42">
        <v>13976</v>
      </c>
      <c r="I133" s="32"/>
      <c r="J133" s="42">
        <f t="shared" si="3"/>
        <v>-252</v>
      </c>
      <c r="L133" s="42">
        <f t="shared" si="4"/>
        <v>780</v>
      </c>
    </row>
    <row r="134" spans="5:12" x14ac:dyDescent="0.25">
      <c r="E134" s="52">
        <f t="shared" si="5"/>
        <v>43930.291666666359</v>
      </c>
      <c r="F134" s="38">
        <v>13772</v>
      </c>
      <c r="G134" s="38">
        <v>13751</v>
      </c>
      <c r="H134" s="42">
        <v>14372</v>
      </c>
      <c r="I134" s="32"/>
      <c r="J134" s="42">
        <f t="shared" si="3"/>
        <v>-21</v>
      </c>
      <c r="L134" s="42">
        <f t="shared" si="4"/>
        <v>600</v>
      </c>
    </row>
    <row r="135" spans="5:12" x14ac:dyDescent="0.25">
      <c r="E135" s="52">
        <f t="shared" si="5"/>
        <v>43930.333333333023</v>
      </c>
      <c r="F135" s="38">
        <v>13745</v>
      </c>
      <c r="G135" s="38">
        <v>14085</v>
      </c>
      <c r="H135" s="42">
        <v>14523</v>
      </c>
      <c r="I135" s="32"/>
      <c r="J135" s="42">
        <f t="shared" si="3"/>
        <v>340</v>
      </c>
      <c r="L135" s="42">
        <f t="shared" si="4"/>
        <v>778</v>
      </c>
    </row>
    <row r="136" spans="5:12" x14ac:dyDescent="0.25">
      <c r="E136" s="52">
        <f t="shared" si="5"/>
        <v>43930.374999999687</v>
      </c>
      <c r="F136" s="38">
        <v>13207</v>
      </c>
      <c r="G136" s="38">
        <v>14190</v>
      </c>
      <c r="H136" s="42">
        <v>14565</v>
      </c>
      <c r="I136" s="32"/>
      <c r="J136" s="42">
        <f t="shared" ref="J136:J174" si="6">G136-$F136</f>
        <v>983</v>
      </c>
      <c r="L136" s="42">
        <f t="shared" ref="L136:L174" si="7">H136-$F136</f>
        <v>1358</v>
      </c>
    </row>
    <row r="137" spans="5:12" x14ac:dyDescent="0.25">
      <c r="E137" s="52">
        <f t="shared" ref="E137:E174" si="8">E136+1/24</f>
        <v>43930.416666666351</v>
      </c>
      <c r="F137" s="38">
        <v>13152</v>
      </c>
      <c r="G137" s="38">
        <v>14219</v>
      </c>
      <c r="H137" s="42">
        <v>14645</v>
      </c>
      <c r="I137" s="32"/>
      <c r="J137" s="42">
        <f t="shared" si="6"/>
        <v>1067</v>
      </c>
      <c r="L137" s="42">
        <f t="shared" si="7"/>
        <v>1493</v>
      </c>
    </row>
    <row r="138" spans="5:12" x14ac:dyDescent="0.25">
      <c r="E138" s="52">
        <f t="shared" si="8"/>
        <v>43930.458333333016</v>
      </c>
      <c r="F138" s="38">
        <v>13294</v>
      </c>
      <c r="G138" s="38">
        <v>13519</v>
      </c>
      <c r="H138" s="42">
        <v>14672</v>
      </c>
      <c r="I138" s="32"/>
      <c r="J138" s="42">
        <f t="shared" si="6"/>
        <v>225</v>
      </c>
      <c r="L138" s="42">
        <f t="shared" si="7"/>
        <v>1378</v>
      </c>
    </row>
    <row r="139" spans="5:12" x14ac:dyDescent="0.25">
      <c r="E139" s="52">
        <f t="shared" si="8"/>
        <v>43930.49999999968</v>
      </c>
      <c r="F139" s="38">
        <v>13146</v>
      </c>
      <c r="G139" s="38">
        <v>13286</v>
      </c>
      <c r="H139" s="42">
        <v>14583</v>
      </c>
      <c r="I139" s="32"/>
      <c r="J139" s="42">
        <f t="shared" si="6"/>
        <v>140</v>
      </c>
      <c r="L139" s="42">
        <f t="shared" si="7"/>
        <v>1437</v>
      </c>
    </row>
    <row r="140" spans="5:12" x14ac:dyDescent="0.25">
      <c r="E140" s="52">
        <f t="shared" si="8"/>
        <v>43930.541666666344</v>
      </c>
      <c r="F140" s="38">
        <v>13069</v>
      </c>
      <c r="G140" s="38">
        <v>13319</v>
      </c>
      <c r="H140" s="42">
        <v>13810</v>
      </c>
      <c r="I140" s="32"/>
      <c r="J140" s="42">
        <f t="shared" si="6"/>
        <v>250</v>
      </c>
      <c r="L140" s="42">
        <f t="shared" si="7"/>
        <v>741</v>
      </c>
    </row>
    <row r="141" spans="5:12" x14ac:dyDescent="0.25">
      <c r="E141" s="52">
        <f t="shared" si="8"/>
        <v>43930.583333333008</v>
      </c>
      <c r="F141" s="38">
        <v>12873</v>
      </c>
      <c r="G141" s="38">
        <v>13310</v>
      </c>
      <c r="H141" s="42">
        <v>13749</v>
      </c>
      <c r="I141" s="32"/>
      <c r="J141" s="42">
        <f t="shared" si="6"/>
        <v>437</v>
      </c>
      <c r="L141" s="42">
        <f t="shared" si="7"/>
        <v>876</v>
      </c>
    </row>
    <row r="142" spans="5:12" x14ac:dyDescent="0.25">
      <c r="E142" s="52">
        <f t="shared" si="8"/>
        <v>43930.624999999673</v>
      </c>
      <c r="F142" s="38">
        <v>13163</v>
      </c>
      <c r="G142" s="38">
        <v>13099</v>
      </c>
      <c r="H142" s="42">
        <v>14041</v>
      </c>
      <c r="I142" s="32"/>
      <c r="J142" s="42">
        <f t="shared" si="6"/>
        <v>-64</v>
      </c>
      <c r="L142" s="42">
        <f t="shared" si="7"/>
        <v>878</v>
      </c>
    </row>
    <row r="143" spans="5:12" x14ac:dyDescent="0.25">
      <c r="E143" s="52">
        <f t="shared" si="8"/>
        <v>43930.666666666337</v>
      </c>
      <c r="F143" s="38">
        <v>13609</v>
      </c>
      <c r="G143" s="38">
        <v>13341</v>
      </c>
      <c r="H143" s="42">
        <v>14561</v>
      </c>
      <c r="I143" s="32"/>
      <c r="J143" s="42">
        <f t="shared" si="6"/>
        <v>-268</v>
      </c>
      <c r="L143" s="42">
        <f t="shared" si="7"/>
        <v>952</v>
      </c>
    </row>
    <row r="144" spans="5:12" x14ac:dyDescent="0.25">
      <c r="E144" s="52">
        <f t="shared" si="8"/>
        <v>43930.708333333001</v>
      </c>
      <c r="F144" s="38">
        <v>13884</v>
      </c>
      <c r="G144" s="38">
        <v>13861</v>
      </c>
      <c r="H144" s="42">
        <v>14882</v>
      </c>
      <c r="I144" s="32"/>
      <c r="J144" s="42">
        <f t="shared" si="6"/>
        <v>-23</v>
      </c>
      <c r="L144" s="42">
        <f t="shared" si="7"/>
        <v>998</v>
      </c>
    </row>
    <row r="145" spans="5:12" x14ac:dyDescent="0.25">
      <c r="E145" s="52">
        <f t="shared" si="8"/>
        <v>43930.749999999665</v>
      </c>
      <c r="F145" s="38">
        <v>14210</v>
      </c>
      <c r="G145" s="38">
        <v>14232</v>
      </c>
      <c r="H145" s="42">
        <v>15109</v>
      </c>
      <c r="I145" s="32"/>
      <c r="J145" s="42">
        <f t="shared" si="6"/>
        <v>22</v>
      </c>
      <c r="L145" s="42">
        <f t="shared" si="7"/>
        <v>899</v>
      </c>
    </row>
    <row r="146" spans="5:12" x14ac:dyDescent="0.25">
      <c r="E146" s="52">
        <f t="shared" si="8"/>
        <v>43930.79166666633</v>
      </c>
      <c r="F146" s="38">
        <v>14454</v>
      </c>
      <c r="G146" s="38">
        <v>14659</v>
      </c>
      <c r="H146" s="42">
        <v>15201</v>
      </c>
      <c r="I146" s="32"/>
      <c r="J146" s="42">
        <f t="shared" si="6"/>
        <v>205</v>
      </c>
      <c r="L146" s="42">
        <f t="shared" si="7"/>
        <v>747</v>
      </c>
    </row>
    <row r="147" spans="5:12" x14ac:dyDescent="0.25">
      <c r="E147" s="52">
        <f t="shared" si="8"/>
        <v>43930.833333332994</v>
      </c>
      <c r="F147" s="38">
        <v>13996</v>
      </c>
      <c r="G147" s="38">
        <v>14751</v>
      </c>
      <c r="H147" s="42">
        <v>14835</v>
      </c>
      <c r="I147" s="32"/>
      <c r="J147" s="42">
        <f t="shared" si="6"/>
        <v>755</v>
      </c>
      <c r="L147" s="42">
        <f t="shared" si="7"/>
        <v>839</v>
      </c>
    </row>
    <row r="148" spans="5:12" x14ac:dyDescent="0.25">
      <c r="E148" s="52">
        <f t="shared" si="8"/>
        <v>43930.874999999658</v>
      </c>
      <c r="F148" s="38">
        <v>13308</v>
      </c>
      <c r="G148" s="38">
        <v>14235</v>
      </c>
      <c r="H148" s="42">
        <v>14095</v>
      </c>
      <c r="I148" s="32"/>
      <c r="J148" s="42">
        <f t="shared" si="6"/>
        <v>927</v>
      </c>
      <c r="L148" s="42">
        <f t="shared" si="7"/>
        <v>787</v>
      </c>
    </row>
    <row r="149" spans="5:12" x14ac:dyDescent="0.25">
      <c r="E149" s="52">
        <f t="shared" si="8"/>
        <v>43930.916666666322</v>
      </c>
      <c r="F149" s="38">
        <v>12541</v>
      </c>
      <c r="G149" s="38">
        <v>13545</v>
      </c>
      <c r="H149" s="42">
        <v>13223</v>
      </c>
      <c r="I149" s="32"/>
      <c r="J149" s="42">
        <f t="shared" si="6"/>
        <v>1004</v>
      </c>
      <c r="L149" s="42">
        <f t="shared" si="7"/>
        <v>682</v>
      </c>
    </row>
    <row r="150" spans="5:12" x14ac:dyDescent="0.25">
      <c r="E150" s="52">
        <f t="shared" si="8"/>
        <v>43930.958333332987</v>
      </c>
      <c r="F150" s="38">
        <v>11968</v>
      </c>
      <c r="G150" s="38">
        <v>12823</v>
      </c>
      <c r="H150" s="42">
        <v>12541</v>
      </c>
      <c r="I150" s="32"/>
      <c r="J150" s="42">
        <f t="shared" si="6"/>
        <v>855</v>
      </c>
      <c r="L150" s="42">
        <f t="shared" si="7"/>
        <v>573</v>
      </c>
    </row>
    <row r="151" spans="5:12" x14ac:dyDescent="0.25">
      <c r="E151" s="52">
        <f t="shared" si="8"/>
        <v>43930.999999999651</v>
      </c>
      <c r="F151" s="38">
        <v>11535</v>
      </c>
      <c r="G151" s="38">
        <v>12141</v>
      </c>
      <c r="H151" s="32">
        <v>11890</v>
      </c>
      <c r="I151" s="32"/>
      <c r="J151" s="42">
        <f t="shared" si="6"/>
        <v>606</v>
      </c>
      <c r="L151" s="42">
        <f t="shared" si="7"/>
        <v>355</v>
      </c>
    </row>
    <row r="152" spans="5:12" x14ac:dyDescent="0.25">
      <c r="E152" s="52">
        <f t="shared" si="8"/>
        <v>43931.041666666315</v>
      </c>
      <c r="F152" s="38">
        <v>11278</v>
      </c>
      <c r="G152" s="38">
        <v>11890</v>
      </c>
      <c r="H152" s="32">
        <v>11629</v>
      </c>
      <c r="I152" s="32"/>
      <c r="J152" s="42">
        <f t="shared" si="6"/>
        <v>612</v>
      </c>
      <c r="L152" s="42">
        <f t="shared" si="7"/>
        <v>351</v>
      </c>
    </row>
    <row r="153" spans="5:12" x14ac:dyDescent="0.25">
      <c r="E153" s="52">
        <f t="shared" si="8"/>
        <v>43931.083333332979</v>
      </c>
      <c r="F153" s="38">
        <v>11127</v>
      </c>
      <c r="G153" s="38">
        <v>11629</v>
      </c>
      <c r="H153" s="32">
        <v>11400</v>
      </c>
      <c r="I153" s="32"/>
      <c r="J153" s="42">
        <f t="shared" si="6"/>
        <v>502</v>
      </c>
      <c r="L153" s="42">
        <f t="shared" si="7"/>
        <v>273</v>
      </c>
    </row>
    <row r="154" spans="5:12" x14ac:dyDescent="0.25">
      <c r="E154" s="52">
        <f t="shared" si="8"/>
        <v>43931.124999999643</v>
      </c>
      <c r="F154" s="38">
        <v>11095</v>
      </c>
      <c r="G154" s="38">
        <v>11400</v>
      </c>
      <c r="H154" s="32">
        <v>11525</v>
      </c>
      <c r="I154" s="32"/>
      <c r="J154" s="42">
        <f t="shared" si="6"/>
        <v>305</v>
      </c>
      <c r="L154" s="42">
        <f t="shared" si="7"/>
        <v>430</v>
      </c>
    </row>
    <row r="155" spans="5:12" x14ac:dyDescent="0.25">
      <c r="E155" s="52">
        <f t="shared" si="8"/>
        <v>43931.166666666308</v>
      </c>
      <c r="F155" s="38">
        <v>11241</v>
      </c>
      <c r="G155" s="38">
        <v>11525</v>
      </c>
      <c r="H155" s="32">
        <v>11514</v>
      </c>
      <c r="I155" s="32"/>
      <c r="J155" s="42">
        <f t="shared" si="6"/>
        <v>284</v>
      </c>
      <c r="L155" s="42">
        <f t="shared" si="7"/>
        <v>273</v>
      </c>
    </row>
    <row r="156" spans="5:12" x14ac:dyDescent="0.25">
      <c r="E156" s="52">
        <f t="shared" si="8"/>
        <v>43931.208333332972</v>
      </c>
      <c r="F156" s="38">
        <v>11537</v>
      </c>
      <c r="G156" s="38">
        <v>11514</v>
      </c>
      <c r="H156" s="32">
        <v>11865</v>
      </c>
      <c r="I156" s="32"/>
      <c r="J156" s="42">
        <f t="shared" si="6"/>
        <v>-23</v>
      </c>
      <c r="L156" s="42">
        <f t="shared" si="7"/>
        <v>328</v>
      </c>
    </row>
    <row r="157" spans="5:12" x14ac:dyDescent="0.25">
      <c r="E157" s="52">
        <f t="shared" si="8"/>
        <v>43931.249999999636</v>
      </c>
      <c r="F157" s="38">
        <v>11925</v>
      </c>
      <c r="G157" s="38">
        <v>11865</v>
      </c>
      <c r="H157" s="32">
        <v>12174</v>
      </c>
      <c r="I157" s="32"/>
      <c r="J157" s="42">
        <f t="shared" si="6"/>
        <v>-60</v>
      </c>
      <c r="L157" s="42">
        <f t="shared" si="7"/>
        <v>249</v>
      </c>
    </row>
    <row r="158" spans="5:12" x14ac:dyDescent="0.25">
      <c r="E158" s="52">
        <f t="shared" si="8"/>
        <v>43931.2916666663</v>
      </c>
      <c r="F158" s="38">
        <v>12287</v>
      </c>
      <c r="G158" s="38">
        <v>12174</v>
      </c>
      <c r="H158" s="32">
        <v>12673</v>
      </c>
      <c r="I158" s="32"/>
      <c r="J158" s="42">
        <f t="shared" si="6"/>
        <v>-113</v>
      </c>
      <c r="L158" s="42">
        <f t="shared" si="7"/>
        <v>386</v>
      </c>
    </row>
    <row r="159" spans="5:12" x14ac:dyDescent="0.25">
      <c r="E159" s="52">
        <f t="shared" si="8"/>
        <v>43931.333333332965</v>
      </c>
      <c r="F159" s="38">
        <v>12309</v>
      </c>
      <c r="G159" s="38">
        <v>12673</v>
      </c>
      <c r="H159" s="32">
        <v>12981</v>
      </c>
      <c r="I159" s="32"/>
      <c r="J159" s="42">
        <f t="shared" si="6"/>
        <v>364</v>
      </c>
      <c r="L159" s="42">
        <f t="shared" si="7"/>
        <v>672</v>
      </c>
    </row>
    <row r="160" spans="5:12" x14ac:dyDescent="0.25">
      <c r="E160" s="52">
        <f t="shared" si="8"/>
        <v>43931.374999999629</v>
      </c>
      <c r="F160" s="38">
        <v>12192</v>
      </c>
      <c r="G160" s="38">
        <v>12981</v>
      </c>
      <c r="H160" s="32">
        <v>12616</v>
      </c>
      <c r="I160" s="32"/>
      <c r="J160" s="42">
        <f t="shared" si="6"/>
        <v>789</v>
      </c>
      <c r="L160" s="42">
        <f t="shared" si="7"/>
        <v>424</v>
      </c>
    </row>
    <row r="161" spans="5:12" x14ac:dyDescent="0.25">
      <c r="E161" s="52">
        <f t="shared" si="8"/>
        <v>43931.416666666293</v>
      </c>
      <c r="F161" s="38">
        <v>11989</v>
      </c>
      <c r="G161" s="38">
        <v>12616</v>
      </c>
      <c r="H161" s="32">
        <v>12714</v>
      </c>
      <c r="I161" s="32"/>
      <c r="J161" s="42">
        <f t="shared" si="6"/>
        <v>627</v>
      </c>
      <c r="L161" s="42">
        <f t="shared" si="7"/>
        <v>725</v>
      </c>
    </row>
    <row r="162" spans="5:12" x14ac:dyDescent="0.25">
      <c r="E162" s="52">
        <f t="shared" si="8"/>
        <v>43931.458333332957</v>
      </c>
      <c r="F162" s="38">
        <v>12029</v>
      </c>
      <c r="G162" s="38">
        <v>12314</v>
      </c>
      <c r="H162" s="32">
        <v>12843</v>
      </c>
      <c r="I162" s="32"/>
      <c r="J162" s="42">
        <f t="shared" si="6"/>
        <v>285</v>
      </c>
      <c r="L162" s="42">
        <f t="shared" si="7"/>
        <v>814</v>
      </c>
    </row>
    <row r="163" spans="5:12" x14ac:dyDescent="0.25">
      <c r="E163" s="52">
        <f t="shared" si="8"/>
        <v>43931.499999999622</v>
      </c>
      <c r="F163" s="32">
        <v>11835</v>
      </c>
      <c r="G163" s="38">
        <v>12043</v>
      </c>
      <c r="H163" s="32">
        <v>12792</v>
      </c>
      <c r="I163" s="32"/>
      <c r="J163" s="42">
        <f t="shared" si="6"/>
        <v>208</v>
      </c>
      <c r="L163" s="42">
        <f t="shared" si="7"/>
        <v>957</v>
      </c>
    </row>
    <row r="164" spans="5:12" x14ac:dyDescent="0.25">
      <c r="E164" s="52">
        <f t="shared" si="8"/>
        <v>43931.541666666286</v>
      </c>
      <c r="F164" s="32">
        <v>11754</v>
      </c>
      <c r="G164" s="38">
        <v>11942</v>
      </c>
      <c r="H164" s="32">
        <v>12732</v>
      </c>
      <c r="I164" s="32"/>
      <c r="J164" s="42">
        <f t="shared" si="6"/>
        <v>188</v>
      </c>
      <c r="L164" s="42">
        <f t="shared" si="7"/>
        <v>978</v>
      </c>
    </row>
    <row r="165" spans="5:12" x14ac:dyDescent="0.25">
      <c r="E165" s="52">
        <f t="shared" si="8"/>
        <v>43931.58333333295</v>
      </c>
      <c r="F165" s="32">
        <v>11842</v>
      </c>
      <c r="G165" s="38">
        <v>12032</v>
      </c>
      <c r="H165" s="32">
        <v>12757</v>
      </c>
      <c r="I165" s="32"/>
      <c r="J165" s="42">
        <f t="shared" si="6"/>
        <v>190</v>
      </c>
      <c r="L165" s="42">
        <f t="shared" si="7"/>
        <v>915</v>
      </c>
    </row>
    <row r="166" spans="5:12" x14ac:dyDescent="0.25">
      <c r="E166" s="52">
        <f t="shared" si="8"/>
        <v>43931.624999999614</v>
      </c>
      <c r="F166" s="32">
        <v>12349</v>
      </c>
      <c r="G166" s="38">
        <v>12207</v>
      </c>
      <c r="H166" s="32">
        <v>12980</v>
      </c>
      <c r="I166" s="32"/>
      <c r="J166" s="42">
        <f t="shared" si="6"/>
        <v>-142</v>
      </c>
      <c r="L166" s="42">
        <f t="shared" si="7"/>
        <v>631</v>
      </c>
    </row>
    <row r="167" spans="5:12" x14ac:dyDescent="0.25">
      <c r="E167" s="52">
        <f t="shared" si="8"/>
        <v>43931.666666666279</v>
      </c>
      <c r="F167" s="32">
        <v>12981</v>
      </c>
      <c r="G167" s="38">
        <v>12680</v>
      </c>
      <c r="H167" s="32">
        <v>13547</v>
      </c>
      <c r="I167" s="32"/>
      <c r="J167" s="42">
        <f t="shared" si="6"/>
        <v>-301</v>
      </c>
      <c r="L167" s="42">
        <f t="shared" si="7"/>
        <v>566</v>
      </c>
    </row>
    <row r="168" spans="5:12" x14ac:dyDescent="0.25">
      <c r="E168" s="52">
        <f t="shared" si="8"/>
        <v>43931.708333332943</v>
      </c>
      <c r="F168" s="32">
        <v>13354</v>
      </c>
      <c r="G168" s="38">
        <v>13247</v>
      </c>
      <c r="H168" s="32">
        <v>13951</v>
      </c>
      <c r="I168" s="32"/>
      <c r="J168" s="42">
        <f t="shared" si="6"/>
        <v>-107</v>
      </c>
      <c r="L168" s="42">
        <f t="shared" si="7"/>
        <v>597</v>
      </c>
    </row>
    <row r="169" spans="5:12" x14ac:dyDescent="0.25">
      <c r="E169" s="52">
        <f t="shared" si="8"/>
        <v>43931.749999999607</v>
      </c>
      <c r="F169" s="32">
        <v>13709</v>
      </c>
      <c r="G169" s="38">
        <v>13751</v>
      </c>
      <c r="H169" s="32">
        <v>14405</v>
      </c>
      <c r="I169" s="32"/>
      <c r="J169" s="42">
        <f t="shared" si="6"/>
        <v>42</v>
      </c>
      <c r="L169" s="42">
        <f t="shared" si="7"/>
        <v>696</v>
      </c>
    </row>
    <row r="170" spans="5:12" x14ac:dyDescent="0.25">
      <c r="E170" s="52">
        <f t="shared" si="8"/>
        <v>43931.791666666271</v>
      </c>
      <c r="F170" s="32">
        <v>14174</v>
      </c>
      <c r="G170" s="38">
        <v>14155</v>
      </c>
      <c r="H170" s="32">
        <v>14798</v>
      </c>
      <c r="I170" s="32"/>
      <c r="J170" s="42">
        <f t="shared" si="6"/>
        <v>-19</v>
      </c>
      <c r="L170" s="42">
        <f t="shared" si="7"/>
        <v>624</v>
      </c>
    </row>
    <row r="171" spans="5:12" x14ac:dyDescent="0.25">
      <c r="E171" s="52">
        <f t="shared" si="8"/>
        <v>43931.833333332936</v>
      </c>
      <c r="F171" s="32">
        <v>13900</v>
      </c>
      <c r="G171" s="38">
        <v>14498</v>
      </c>
      <c r="H171" s="32">
        <v>14389</v>
      </c>
      <c r="I171" s="32"/>
      <c r="J171" s="42">
        <f t="shared" si="6"/>
        <v>598</v>
      </c>
      <c r="L171" s="42">
        <f t="shared" si="7"/>
        <v>489</v>
      </c>
    </row>
    <row r="172" spans="5:12" x14ac:dyDescent="0.25">
      <c r="E172" s="52">
        <f t="shared" si="8"/>
        <v>43931.8749999996</v>
      </c>
      <c r="F172" s="32">
        <v>13228</v>
      </c>
      <c r="G172" s="38">
        <v>14139</v>
      </c>
      <c r="H172" s="32">
        <v>13674</v>
      </c>
      <c r="I172" s="32"/>
      <c r="J172" s="42">
        <f t="shared" si="6"/>
        <v>911</v>
      </c>
      <c r="L172" s="42">
        <f t="shared" si="7"/>
        <v>446</v>
      </c>
    </row>
    <row r="173" spans="5:12" x14ac:dyDescent="0.25">
      <c r="E173" s="52">
        <f t="shared" si="8"/>
        <v>43931.916666666264</v>
      </c>
      <c r="F173" s="32">
        <v>12405</v>
      </c>
      <c r="G173" s="38">
        <v>13524</v>
      </c>
      <c r="H173" s="32">
        <v>12954</v>
      </c>
      <c r="I173" s="32"/>
      <c r="J173" s="42">
        <f t="shared" si="6"/>
        <v>1119</v>
      </c>
      <c r="L173" s="42">
        <f t="shared" si="7"/>
        <v>549</v>
      </c>
    </row>
    <row r="174" spans="5:12" x14ac:dyDescent="0.25">
      <c r="E174" s="52">
        <f t="shared" si="8"/>
        <v>43931.958333332928</v>
      </c>
      <c r="F174" s="32">
        <v>11918</v>
      </c>
      <c r="G174" s="38">
        <v>12804</v>
      </c>
      <c r="H174" s="32">
        <v>12354</v>
      </c>
      <c r="I174" s="32"/>
      <c r="J174" s="42">
        <f t="shared" si="6"/>
        <v>886</v>
      </c>
      <c r="L174" s="42">
        <f t="shared" si="7"/>
        <v>436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13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16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21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15</v>
      </c>
      <c r="AD8" s="48" t="s">
        <v>47</v>
      </c>
      <c r="AE8" s="48" t="s">
        <v>48</v>
      </c>
      <c r="AF8" s="48" t="s">
        <v>49</v>
      </c>
      <c r="AG8" s="48" t="s">
        <v>50</v>
      </c>
      <c r="AH8" s="48" t="s">
        <v>51</v>
      </c>
      <c r="AI8" s="48" t="s">
        <v>52</v>
      </c>
      <c r="AJ8" s="48" t="s">
        <v>53</v>
      </c>
      <c r="AK8" s="48" t="s">
        <v>65</v>
      </c>
      <c r="AL8" s="48" t="s">
        <v>54</v>
      </c>
      <c r="AM8" s="48" t="s">
        <v>55</v>
      </c>
      <c r="AN8" s="48" t="s">
        <v>56</v>
      </c>
      <c r="AO8" s="48" t="s">
        <v>57</v>
      </c>
      <c r="AP8" s="48" t="s">
        <v>58</v>
      </c>
      <c r="AQ8" s="48" t="s">
        <v>59</v>
      </c>
      <c r="AR8" s="48" t="s">
        <v>60</v>
      </c>
      <c r="AS8" s="36" t="s">
        <v>61</v>
      </c>
      <c r="AT8" s="48" t="s">
        <v>62</v>
      </c>
      <c r="AU8" s="48" t="s">
        <v>63</v>
      </c>
      <c r="AV8" s="48" t="s">
        <v>64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28</v>
      </c>
      <c r="H11" t="s">
        <v>29</v>
      </c>
      <c r="L11">
        <f>SUM(H12:H23)</f>
        <v>135101455</v>
      </c>
      <c r="AB11" s="32">
        <v>11367</v>
      </c>
    </row>
    <row r="12" spans="7:48" x14ac:dyDescent="0.25">
      <c r="G12" t="s">
        <v>30</v>
      </c>
      <c r="H12">
        <v>12777216</v>
      </c>
      <c r="AB12" s="32">
        <v>11379</v>
      </c>
    </row>
    <row r="13" spans="7:48" x14ac:dyDescent="0.25">
      <c r="G13" t="s">
        <v>31</v>
      </c>
      <c r="H13">
        <v>11291744</v>
      </c>
      <c r="AB13" s="32">
        <v>11603</v>
      </c>
    </row>
    <row r="14" spans="7:48" x14ac:dyDescent="0.25">
      <c r="G14" t="s">
        <v>32</v>
      </c>
      <c r="H14">
        <v>11658678</v>
      </c>
      <c r="AB14" s="32">
        <v>12008</v>
      </c>
    </row>
    <row r="15" spans="7:48" x14ac:dyDescent="0.25">
      <c r="G15" t="s">
        <v>33</v>
      </c>
      <c r="H15">
        <v>10264505</v>
      </c>
      <c r="AB15" s="32">
        <v>12312</v>
      </c>
    </row>
    <row r="16" spans="7:48" x14ac:dyDescent="0.25">
      <c r="G16" t="s">
        <v>34</v>
      </c>
      <c r="H16">
        <v>10219560</v>
      </c>
      <c r="AB16" s="32">
        <v>12488</v>
      </c>
    </row>
    <row r="17" spans="7:28" x14ac:dyDescent="0.25">
      <c r="G17" t="s">
        <v>35</v>
      </c>
      <c r="H17">
        <v>10365619</v>
      </c>
      <c r="AB17" s="32">
        <v>12557</v>
      </c>
    </row>
    <row r="18" spans="7:28" x14ac:dyDescent="0.25">
      <c r="G18" t="s">
        <v>36</v>
      </c>
      <c r="H18">
        <v>12792766</v>
      </c>
      <c r="AB18" s="32">
        <v>12598</v>
      </c>
    </row>
    <row r="19" spans="7:28" x14ac:dyDescent="0.25">
      <c r="G19" t="s">
        <v>37</v>
      </c>
      <c r="H19">
        <v>11825052</v>
      </c>
      <c r="AB19" s="32">
        <v>12541</v>
      </c>
    </row>
    <row r="20" spans="7:28" x14ac:dyDescent="0.25">
      <c r="G20" t="s">
        <v>38</v>
      </c>
      <c r="H20">
        <v>10318533</v>
      </c>
      <c r="AB20" s="32">
        <v>12747</v>
      </c>
    </row>
    <row r="21" spans="7:28" x14ac:dyDescent="0.25">
      <c r="G21" t="s">
        <v>39</v>
      </c>
      <c r="H21">
        <v>10351050</v>
      </c>
      <c r="AB21" s="32">
        <v>12581</v>
      </c>
    </row>
    <row r="22" spans="7:28" x14ac:dyDescent="0.25">
      <c r="G22" t="s">
        <v>40</v>
      </c>
      <c r="H22">
        <v>11255325</v>
      </c>
      <c r="AB22" s="32">
        <v>12491</v>
      </c>
    </row>
    <row r="23" spans="7:28" x14ac:dyDescent="0.25">
      <c r="G23" t="s">
        <v>41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X24" sqref="X24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15</v>
      </c>
      <c r="F4" s="12" t="s">
        <v>42</v>
      </c>
      <c r="G4" s="13" t="s">
        <v>43</v>
      </c>
      <c r="H4" s="23" t="s">
        <v>44</v>
      </c>
      <c r="I4" s="25" t="s">
        <v>45</v>
      </c>
      <c r="J4" s="23" t="s">
        <v>46</v>
      </c>
      <c r="K4" s="12" t="s">
        <v>45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9"/>
  <sheetViews>
    <sheetView topLeftCell="B1" workbookViewId="0">
      <selection activeCell="D12" sqref="D12"/>
    </sheetView>
  </sheetViews>
  <sheetFormatPr defaultRowHeight="15" x14ac:dyDescent="0.25"/>
  <cols>
    <col min="2" max="2" width="18.85546875" bestFit="1" customWidth="1"/>
    <col min="4" max="4" width="21.8554687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97</v>
      </c>
      <c r="C3" s="26" t="s">
        <v>78</v>
      </c>
      <c r="D3" s="26" t="s">
        <v>76</v>
      </c>
      <c r="E3" s="26" t="s">
        <v>66</v>
      </c>
      <c r="F3" s="26" t="s">
        <v>67</v>
      </c>
      <c r="G3" s="26" t="s">
        <v>68</v>
      </c>
      <c r="H3" s="26" t="s">
        <v>69</v>
      </c>
      <c r="I3" s="26" t="s">
        <v>70</v>
      </c>
      <c r="J3" s="26" t="s">
        <v>71</v>
      </c>
      <c r="K3" s="26" t="s">
        <v>72</v>
      </c>
      <c r="L3" s="26" t="s">
        <v>73</v>
      </c>
      <c r="M3" s="26" t="s">
        <v>74</v>
      </c>
      <c r="N3" s="26" t="s">
        <v>75</v>
      </c>
    </row>
    <row r="4" spans="2:14" ht="17.25" x14ac:dyDescent="0.3">
      <c r="B4" s="63" t="s">
        <v>99</v>
      </c>
      <c r="C4" s="58" t="s">
        <v>79</v>
      </c>
      <c r="D4" s="57" t="s">
        <v>81</v>
      </c>
      <c r="E4" s="56" t="s">
        <v>80</v>
      </c>
      <c r="F4" s="56" t="s">
        <v>77</v>
      </c>
      <c r="G4" s="56">
        <v>1.4496999999999999E-2</v>
      </c>
      <c r="H4" s="56">
        <v>0.94479000000000002</v>
      </c>
      <c r="I4" s="59">
        <v>118.56</v>
      </c>
      <c r="J4" s="60">
        <v>2.3397000000000001</v>
      </c>
      <c r="K4" s="56">
        <v>1.1527000000000001E-2</v>
      </c>
      <c r="L4" s="56">
        <v>0.89890999999999999</v>
      </c>
      <c r="M4" s="59">
        <v>149.1</v>
      </c>
      <c r="N4" s="56">
        <v>0.86890999999999996</v>
      </c>
    </row>
    <row r="5" spans="2:14" ht="17.25" x14ac:dyDescent="0.3">
      <c r="B5" s="63" t="s">
        <v>99</v>
      </c>
      <c r="C5" s="58" t="s">
        <v>85</v>
      </c>
      <c r="D5" s="56" t="s">
        <v>84</v>
      </c>
      <c r="E5" s="56" t="s">
        <v>83</v>
      </c>
      <c r="F5" s="56" t="s">
        <v>82</v>
      </c>
      <c r="G5" s="56">
        <v>2.1458000000000001E-2</v>
      </c>
      <c r="H5" s="56">
        <v>0.91308999999999996</v>
      </c>
      <c r="I5" s="56">
        <v>450.4</v>
      </c>
      <c r="J5" s="56">
        <v>3.3904999999999998</v>
      </c>
      <c r="K5" s="56">
        <v>1.8208999999999999E-2</v>
      </c>
      <c r="L5" s="56">
        <v>0.69177</v>
      </c>
      <c r="M5" s="56">
        <v>530.77</v>
      </c>
      <c r="N5" s="56">
        <v>0.94852000000000003</v>
      </c>
    </row>
    <row r="6" spans="2:14" ht="17.25" x14ac:dyDescent="0.3">
      <c r="B6" s="63" t="s">
        <v>99</v>
      </c>
      <c r="C6" s="58" t="s">
        <v>88</v>
      </c>
      <c r="D6" s="56" t="s">
        <v>87</v>
      </c>
      <c r="E6" s="57" t="s">
        <v>86</v>
      </c>
      <c r="F6" s="56" t="s">
        <v>77</v>
      </c>
      <c r="G6" s="57">
        <v>1.1199000000000001E-2</v>
      </c>
      <c r="H6" s="60">
        <v>0.92137999999999998</v>
      </c>
      <c r="I6" s="57">
        <v>209.61</v>
      </c>
      <c r="J6" s="56">
        <v>1.6028</v>
      </c>
      <c r="K6" s="56">
        <v>8.4743000000000006E-3</v>
      </c>
      <c r="L6" s="57">
        <v>0.91981999999999997</v>
      </c>
      <c r="M6" s="56">
        <v>277.02</v>
      </c>
      <c r="N6" s="56">
        <v>0.95775999999999994</v>
      </c>
    </row>
    <row r="7" spans="2:14" ht="17.25" x14ac:dyDescent="0.3">
      <c r="B7" s="63" t="s">
        <v>99</v>
      </c>
      <c r="C7" s="58" t="s">
        <v>90</v>
      </c>
      <c r="D7" s="56" t="s">
        <v>84</v>
      </c>
      <c r="E7" s="56" t="s">
        <v>89</v>
      </c>
      <c r="F7" s="56" t="s">
        <v>77</v>
      </c>
      <c r="G7" s="56">
        <v>1.2492E-2</v>
      </c>
      <c r="H7" s="56">
        <v>0.90232999999999997</v>
      </c>
      <c r="I7" s="57">
        <v>234.46</v>
      </c>
      <c r="J7" s="56">
        <v>1.7605</v>
      </c>
      <c r="K7" s="57">
        <v>9.4788000000000008E-3</v>
      </c>
      <c r="L7" s="56">
        <v>0.89366000000000001</v>
      </c>
      <c r="M7" s="61">
        <v>309</v>
      </c>
      <c r="N7" s="56">
        <v>0.94716999999999996</v>
      </c>
    </row>
    <row r="8" spans="2:14" ht="17.25" x14ac:dyDescent="0.3">
      <c r="B8" s="63" t="s">
        <v>98</v>
      </c>
      <c r="C8" s="58" t="s">
        <v>92</v>
      </c>
      <c r="D8" s="56" t="s">
        <v>84</v>
      </c>
      <c r="E8" s="56" t="s">
        <v>91</v>
      </c>
      <c r="F8" s="55" t="s">
        <v>77</v>
      </c>
      <c r="G8" s="56">
        <v>1.2893E-2</v>
      </c>
      <c r="H8" s="57">
        <v>0.90037</v>
      </c>
      <c r="I8" s="56">
        <v>255.03</v>
      </c>
      <c r="J8" s="57">
        <v>1.9073</v>
      </c>
      <c r="K8" s="56">
        <v>1.031E-2</v>
      </c>
      <c r="L8" s="56">
        <v>0.88544</v>
      </c>
      <c r="M8" s="56">
        <v>318.91000000000003</v>
      </c>
      <c r="N8" s="56">
        <v>0.91739000000000004</v>
      </c>
    </row>
    <row r="9" spans="2:14" ht="17.25" x14ac:dyDescent="0.3">
      <c r="D9" s="56"/>
      <c r="E9" s="54"/>
      <c r="F9" s="55"/>
      <c r="G9" s="54"/>
      <c r="H9" s="55"/>
      <c r="I9" s="54"/>
      <c r="J9" s="54"/>
      <c r="K9" s="54"/>
      <c r="L9" s="55"/>
      <c r="M9" s="54"/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6" r:id="rId3" display="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" xr:uid="{FB8BCB78-5BCE-42DE-85E8-2DEF52F4C58C}"/>
    <hyperlink ref="C7" r:id="rId4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5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</vt:vector>
  </HeadingPairs>
  <TitlesOfParts>
    <vt:vector size="20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 Performance</vt:lpstr>
      <vt:lpstr>ModelValues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2020-04-18T18:48:10Z</dcterms:modified>
</cp:coreProperties>
</file>