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" windowWidth="9720" windowHeight="6030" tabRatio="613"/>
  </bookViews>
  <sheets>
    <sheet name="6C NRBC" sheetId="22" r:id="rId1"/>
    <sheet name="6C NLBC" sheetId="34" r:id="rId2"/>
    <sheet name="6C Total" sheetId="35" r:id="rId3"/>
    <sheet name="Rainfall (NRBC)" sheetId="30" r:id="rId4"/>
    <sheet name="Flow" sheetId="27" r:id="rId5"/>
    <sheet name="reservoir" sheetId="28" r:id="rId6"/>
    <sheet name="area well reser" sheetId="44" r:id="rId7"/>
  </sheets>
  <externalReferences>
    <externalReference r:id="rId8"/>
  </externalReferences>
  <definedNames>
    <definedName name="Location">[1]Location!$A$1:$L$283</definedName>
    <definedName name="_xlnm.Print_Area" localSheetId="0">'6C NRBC'!$A$1:$G$176</definedName>
    <definedName name="proforma">#REF!</definedName>
    <definedName name="Reservoir">#REF!</definedName>
  </definedNames>
  <calcPr calcId="124519"/>
</workbook>
</file>

<file path=xl/calcChain.xml><?xml version="1.0" encoding="utf-8"?>
<calcChain xmlns="http://schemas.openxmlformats.org/spreadsheetml/2006/main">
  <c r="G27" i="44"/>
  <c r="E26"/>
  <c r="C26"/>
  <c r="G25"/>
  <c r="G24"/>
  <c r="G23"/>
  <c r="G17"/>
  <c r="G16"/>
  <c r="G15"/>
  <c r="E18"/>
  <c r="E83" i="35"/>
  <c r="D83"/>
  <c r="C83"/>
  <c r="E82"/>
  <c r="D82"/>
  <c r="C82"/>
  <c r="E81"/>
  <c r="D81"/>
  <c r="C81"/>
  <c r="E80"/>
  <c r="D80"/>
  <c r="C80"/>
  <c r="C57"/>
  <c r="C58"/>
  <c r="C59"/>
  <c r="C60"/>
  <c r="E77"/>
  <c r="E76"/>
  <c r="E75"/>
  <c r="D72"/>
  <c r="D71"/>
  <c r="D70"/>
  <c r="D69"/>
  <c r="D68"/>
  <c r="D67"/>
  <c r="C56"/>
  <c r="C186" s="1"/>
  <c r="E213"/>
  <c r="D213"/>
  <c r="C213"/>
  <c r="E212"/>
  <c r="D212"/>
  <c r="C212"/>
  <c r="E211"/>
  <c r="D211"/>
  <c r="C211"/>
  <c r="E210"/>
  <c r="D210"/>
  <c r="C210"/>
  <c r="E207"/>
  <c r="D207"/>
  <c r="C207"/>
  <c r="E206"/>
  <c r="D206"/>
  <c r="C206"/>
  <c r="E205"/>
  <c r="D205"/>
  <c r="C205"/>
  <c r="E202"/>
  <c r="D202"/>
  <c r="C202"/>
  <c r="E201"/>
  <c r="D201"/>
  <c r="C201"/>
  <c r="E200"/>
  <c r="D200"/>
  <c r="C200"/>
  <c r="E199"/>
  <c r="D199"/>
  <c r="C199"/>
  <c r="E198"/>
  <c r="D198"/>
  <c r="C198"/>
  <c r="E197"/>
  <c r="D197"/>
  <c r="C197"/>
  <c r="E194"/>
  <c r="D194"/>
  <c r="C194"/>
  <c r="E193"/>
  <c r="D193"/>
  <c r="C193"/>
  <c r="C187"/>
  <c r="D187"/>
  <c r="E187"/>
  <c r="C188"/>
  <c r="D188"/>
  <c r="E188"/>
  <c r="C189"/>
  <c r="D189"/>
  <c r="E189"/>
  <c r="C190"/>
  <c r="D190"/>
  <c r="E190"/>
  <c r="D186"/>
  <c r="E186"/>
  <c r="E170"/>
  <c r="D170"/>
  <c r="C170"/>
  <c r="E169"/>
  <c r="D169"/>
  <c r="C169"/>
  <c r="E168"/>
  <c r="D168"/>
  <c r="C168"/>
  <c r="E167"/>
  <c r="D167"/>
  <c r="C167"/>
  <c r="E164"/>
  <c r="D164"/>
  <c r="C164"/>
  <c r="E163"/>
  <c r="D163"/>
  <c r="C163"/>
  <c r="E162"/>
  <c r="D162"/>
  <c r="C162"/>
  <c r="E159"/>
  <c r="D159"/>
  <c r="C159"/>
  <c r="E158"/>
  <c r="D158"/>
  <c r="C158"/>
  <c r="E157"/>
  <c r="D157"/>
  <c r="C157"/>
  <c r="E156"/>
  <c r="D156"/>
  <c r="C156"/>
  <c r="E155"/>
  <c r="D155"/>
  <c r="C155"/>
  <c r="E154"/>
  <c r="D154"/>
  <c r="C154"/>
  <c r="E151"/>
  <c r="D151"/>
  <c r="C151"/>
  <c r="E150"/>
  <c r="D150"/>
  <c r="C150"/>
  <c r="C144"/>
  <c r="D144"/>
  <c r="E144"/>
  <c r="C145"/>
  <c r="D145"/>
  <c r="E145"/>
  <c r="C146"/>
  <c r="D146"/>
  <c r="E146"/>
  <c r="C147"/>
  <c r="D147"/>
  <c r="E147"/>
  <c r="D143"/>
  <c r="E143"/>
  <c r="C143"/>
  <c r="F170"/>
  <c r="F169"/>
  <c r="F168"/>
  <c r="E171"/>
  <c r="D171"/>
  <c r="C171"/>
  <c r="F164"/>
  <c r="F163"/>
  <c r="E165"/>
  <c r="D165"/>
  <c r="C165"/>
  <c r="F159"/>
  <c r="F158"/>
  <c r="F157"/>
  <c r="F156"/>
  <c r="F155"/>
  <c r="E160"/>
  <c r="D160"/>
  <c r="C160"/>
  <c r="F151"/>
  <c r="E152"/>
  <c r="D152"/>
  <c r="C152"/>
  <c r="F147"/>
  <c r="F146"/>
  <c r="F145"/>
  <c r="B145"/>
  <c r="F144"/>
  <c r="E148"/>
  <c r="D148"/>
  <c r="C148"/>
  <c r="G26" i="44" l="1"/>
  <c r="G18"/>
  <c r="D172" i="35"/>
  <c r="C172"/>
  <c r="E172"/>
  <c r="F150"/>
  <c r="F152" s="1"/>
  <c r="F154"/>
  <c r="F160" s="1"/>
  <c r="F162"/>
  <c r="F165" s="1"/>
  <c r="F167"/>
  <c r="F171" s="1"/>
  <c r="F143"/>
  <c r="F148" s="1"/>
  <c r="C18" i="44"/>
  <c r="B58" i="34"/>
  <c r="L30" i="30"/>
  <c r="F172" i="35" l="1"/>
  <c r="B164" i="22"/>
  <c r="B120"/>
  <c r="B75"/>
  <c r="N127" l="1"/>
  <c r="M127"/>
  <c r="L127"/>
  <c r="N126"/>
  <c r="M126"/>
  <c r="L126"/>
  <c r="N125"/>
  <c r="M125"/>
  <c r="L125"/>
  <c r="O122"/>
  <c r="N38"/>
  <c r="M38"/>
  <c r="L38"/>
  <c r="N37"/>
  <c r="M37"/>
  <c r="L37"/>
  <c r="N36"/>
  <c r="M36"/>
  <c r="L36"/>
  <c r="O33"/>
  <c r="N77"/>
  <c r="N82"/>
  <c r="M82"/>
  <c r="L82"/>
  <c r="N81"/>
  <c r="M81"/>
  <c r="L81"/>
  <c r="O81" s="1"/>
  <c r="N80"/>
  <c r="N84" s="1"/>
  <c r="M80"/>
  <c r="L80"/>
  <c r="O77"/>
  <c r="O76"/>
  <c r="O75"/>
  <c r="O72"/>
  <c r="O70"/>
  <c r="G7" i="44"/>
  <c r="G8"/>
  <c r="G9"/>
  <c r="H17" i="27"/>
  <c r="B30" i="30"/>
  <c r="H7" i="44"/>
  <c r="H8"/>
  <c r="H9"/>
  <c r="J9" s="1"/>
  <c r="C10"/>
  <c r="D10"/>
  <c r="E10"/>
  <c r="F10"/>
  <c r="G17" i="27"/>
  <c r="E5" i="28"/>
  <c r="I30" i="30"/>
  <c r="G30"/>
  <c r="F30"/>
  <c r="E30"/>
  <c r="C30"/>
  <c r="E123" i="22"/>
  <c r="F36"/>
  <c r="F39"/>
  <c r="H5" i="28"/>
  <c r="K5"/>
  <c r="E6"/>
  <c r="H6"/>
  <c r="K6"/>
  <c r="E7"/>
  <c r="H7"/>
  <c r="K7"/>
  <c r="E8"/>
  <c r="H8"/>
  <c r="K8"/>
  <c r="N8" s="1"/>
  <c r="C9"/>
  <c r="D9"/>
  <c r="F9"/>
  <c r="G9"/>
  <c r="I9"/>
  <c r="J9"/>
  <c r="L9"/>
  <c r="M9"/>
  <c r="E10"/>
  <c r="H10"/>
  <c r="K10"/>
  <c r="E11"/>
  <c r="H11"/>
  <c r="K11"/>
  <c r="E12"/>
  <c r="H12"/>
  <c r="K12"/>
  <c r="E13"/>
  <c r="H13"/>
  <c r="K13"/>
  <c r="N13" s="1"/>
  <c r="E14"/>
  <c r="H14"/>
  <c r="K14"/>
  <c r="C15"/>
  <c r="D15"/>
  <c r="F15"/>
  <c r="G15"/>
  <c r="I15"/>
  <c r="J15"/>
  <c r="L15"/>
  <c r="M15"/>
  <c r="E16"/>
  <c r="H16"/>
  <c r="K16"/>
  <c r="E17"/>
  <c r="H17"/>
  <c r="K17"/>
  <c r="E18"/>
  <c r="H18"/>
  <c r="K18"/>
  <c r="E19"/>
  <c r="H19"/>
  <c r="K19"/>
  <c r="C20"/>
  <c r="D20"/>
  <c r="F20"/>
  <c r="G20"/>
  <c r="I20"/>
  <c r="J20"/>
  <c r="L20"/>
  <c r="M20"/>
  <c r="I5" i="27"/>
  <c r="I6"/>
  <c r="I7"/>
  <c r="C8"/>
  <c r="D8"/>
  <c r="E8"/>
  <c r="F8"/>
  <c r="G8"/>
  <c r="H8"/>
  <c r="I14"/>
  <c r="I15"/>
  <c r="I16"/>
  <c r="C17"/>
  <c r="D17"/>
  <c r="E17"/>
  <c r="F17"/>
  <c r="I7" i="44"/>
  <c r="J7"/>
  <c r="I8"/>
  <c r="J8"/>
  <c r="I9"/>
  <c r="B188" i="35"/>
  <c r="B103"/>
  <c r="B58"/>
  <c r="B191" i="34"/>
  <c r="B103"/>
  <c r="B147" i="22"/>
  <c r="B103"/>
  <c r="B58"/>
  <c r="B60"/>
  <c r="B59"/>
  <c r="B57"/>
  <c r="B56"/>
  <c r="D129"/>
  <c r="E34"/>
  <c r="C192" i="34"/>
  <c r="J30" i="30"/>
  <c r="M30"/>
  <c r="O30"/>
  <c r="E216" i="34"/>
  <c r="D216"/>
  <c r="C216"/>
  <c r="E215"/>
  <c r="D215"/>
  <c r="C215"/>
  <c r="E214"/>
  <c r="C214"/>
  <c r="D214"/>
  <c r="E213"/>
  <c r="D213"/>
  <c r="C213"/>
  <c r="E210"/>
  <c r="D210"/>
  <c r="C210"/>
  <c r="E209"/>
  <c r="D209"/>
  <c r="C209"/>
  <c r="E208"/>
  <c r="D208"/>
  <c r="C208"/>
  <c r="F208" s="1"/>
  <c r="E205"/>
  <c r="D205"/>
  <c r="C205"/>
  <c r="D200"/>
  <c r="C200"/>
  <c r="E200"/>
  <c r="D201"/>
  <c r="C201"/>
  <c r="E201"/>
  <c r="D202"/>
  <c r="C202"/>
  <c r="E202"/>
  <c r="D203"/>
  <c r="C203"/>
  <c r="E203"/>
  <c r="D204"/>
  <c r="C204"/>
  <c r="E204"/>
  <c r="E206" s="1"/>
  <c r="E197"/>
  <c r="D197"/>
  <c r="C197"/>
  <c r="E196"/>
  <c r="D196"/>
  <c r="C196"/>
  <c r="D189"/>
  <c r="E189"/>
  <c r="D190"/>
  <c r="E190"/>
  <c r="D191"/>
  <c r="E191"/>
  <c r="D192"/>
  <c r="E192"/>
  <c r="D193"/>
  <c r="E193"/>
  <c r="C190"/>
  <c r="F190" s="1"/>
  <c r="C189"/>
  <c r="F189" s="1"/>
  <c r="C191"/>
  <c r="F191" s="1"/>
  <c r="F192"/>
  <c r="C193"/>
  <c r="F193" s="1"/>
  <c r="F196"/>
  <c r="F197"/>
  <c r="F198" s="1"/>
  <c r="E198"/>
  <c r="E194"/>
  <c r="D211"/>
  <c r="D198"/>
  <c r="D194"/>
  <c r="C211"/>
  <c r="C206"/>
  <c r="C198"/>
  <c r="F164"/>
  <c r="F146"/>
  <c r="F147"/>
  <c r="F148"/>
  <c r="F76"/>
  <c r="F58"/>
  <c r="F59"/>
  <c r="F32"/>
  <c r="F15"/>
  <c r="F121"/>
  <c r="F168"/>
  <c r="F169"/>
  <c r="F170"/>
  <c r="F171"/>
  <c r="F163"/>
  <c r="F165"/>
  <c r="F155"/>
  <c r="F156"/>
  <c r="F157"/>
  <c r="F158"/>
  <c r="F159"/>
  <c r="F160"/>
  <c r="F151"/>
  <c r="F152"/>
  <c r="F153" s="1"/>
  <c r="F144"/>
  <c r="F145"/>
  <c r="E172"/>
  <c r="E166"/>
  <c r="E161"/>
  <c r="E153"/>
  <c r="E149"/>
  <c r="D172"/>
  <c r="D166"/>
  <c r="D161"/>
  <c r="D153"/>
  <c r="D149"/>
  <c r="C172"/>
  <c r="C166"/>
  <c r="C161"/>
  <c r="C153"/>
  <c r="C149"/>
  <c r="F126"/>
  <c r="F127"/>
  <c r="F128"/>
  <c r="F125"/>
  <c r="F120"/>
  <c r="F122"/>
  <c r="F112"/>
  <c r="F113"/>
  <c r="F114"/>
  <c r="F115"/>
  <c r="F116"/>
  <c r="F117"/>
  <c r="F108"/>
  <c r="F109"/>
  <c r="F110" s="1"/>
  <c r="F101"/>
  <c r="F102"/>
  <c r="F103"/>
  <c r="F105"/>
  <c r="E129"/>
  <c r="E123"/>
  <c r="E118"/>
  <c r="E110"/>
  <c r="E106"/>
  <c r="D129"/>
  <c r="D123"/>
  <c r="D118"/>
  <c r="D130" s="1"/>
  <c r="D110"/>
  <c r="D106"/>
  <c r="C129"/>
  <c r="C123"/>
  <c r="C118"/>
  <c r="C110"/>
  <c r="F83"/>
  <c r="F82"/>
  <c r="F81"/>
  <c r="F80"/>
  <c r="F37"/>
  <c r="F214" s="1"/>
  <c r="F38"/>
  <c r="F215" s="1"/>
  <c r="F39"/>
  <c r="F216" s="1"/>
  <c r="F36"/>
  <c r="F213" s="1"/>
  <c r="F75"/>
  <c r="F77"/>
  <c r="F67"/>
  <c r="F68"/>
  <c r="F69"/>
  <c r="F70"/>
  <c r="F71"/>
  <c r="F72"/>
  <c r="F63"/>
  <c r="F64"/>
  <c r="F65" s="1"/>
  <c r="F56"/>
  <c r="F57"/>
  <c r="F60"/>
  <c r="E84"/>
  <c r="E78"/>
  <c r="E73"/>
  <c r="E65"/>
  <c r="E61"/>
  <c r="D84"/>
  <c r="D78"/>
  <c r="D73"/>
  <c r="D65"/>
  <c r="D61"/>
  <c r="C84"/>
  <c r="C78"/>
  <c r="C73"/>
  <c r="C65"/>
  <c r="C61"/>
  <c r="C85" s="1"/>
  <c r="D17"/>
  <c r="D21"/>
  <c r="D29"/>
  <c r="D34"/>
  <c r="D40"/>
  <c r="E17"/>
  <c r="E21"/>
  <c r="E29"/>
  <c r="E34"/>
  <c r="E40"/>
  <c r="F12"/>
  <c r="F13"/>
  <c r="F14"/>
  <c r="F16"/>
  <c r="F19"/>
  <c r="F20"/>
  <c r="F21" s="1"/>
  <c r="F23"/>
  <c r="F24"/>
  <c r="F25"/>
  <c r="F26"/>
  <c r="F27"/>
  <c r="F28"/>
  <c r="F31"/>
  <c r="F33"/>
  <c r="F40"/>
  <c r="C17"/>
  <c r="C21"/>
  <c r="C29"/>
  <c r="C34"/>
  <c r="C40"/>
  <c r="F80" i="22"/>
  <c r="F125"/>
  <c r="F37"/>
  <c r="F81"/>
  <c r="F126"/>
  <c r="F127"/>
  <c r="F38"/>
  <c r="F82"/>
  <c r="F83"/>
  <c r="F128"/>
  <c r="C170"/>
  <c r="D170"/>
  <c r="E170"/>
  <c r="C171"/>
  <c r="D171"/>
  <c r="E171"/>
  <c r="C172"/>
  <c r="D172"/>
  <c r="E172"/>
  <c r="E169"/>
  <c r="D169"/>
  <c r="C169"/>
  <c r="C165"/>
  <c r="D165"/>
  <c r="E165"/>
  <c r="F165" s="1"/>
  <c r="C166"/>
  <c r="D166"/>
  <c r="E166"/>
  <c r="F166" s="1"/>
  <c r="E164"/>
  <c r="D164"/>
  <c r="C164"/>
  <c r="C157"/>
  <c r="D157"/>
  <c r="F157" s="1"/>
  <c r="E157"/>
  <c r="C158"/>
  <c r="D158"/>
  <c r="E158"/>
  <c r="C159"/>
  <c r="D159"/>
  <c r="E159"/>
  <c r="C160"/>
  <c r="D160"/>
  <c r="F160" s="1"/>
  <c r="E160"/>
  <c r="C161"/>
  <c r="D161"/>
  <c r="E161"/>
  <c r="E156"/>
  <c r="D156"/>
  <c r="F156" s="1"/>
  <c r="C156"/>
  <c r="E153"/>
  <c r="D153"/>
  <c r="C153"/>
  <c r="E152"/>
  <c r="D152"/>
  <c r="C152"/>
  <c r="D145"/>
  <c r="E145"/>
  <c r="D146"/>
  <c r="E146"/>
  <c r="D147"/>
  <c r="E147"/>
  <c r="D148"/>
  <c r="E148"/>
  <c r="D149"/>
  <c r="E149"/>
  <c r="C146"/>
  <c r="F146" s="1"/>
  <c r="C147"/>
  <c r="C148"/>
  <c r="C149"/>
  <c r="C145"/>
  <c r="F145" s="1"/>
  <c r="F161"/>
  <c r="F152"/>
  <c r="F153"/>
  <c r="F154"/>
  <c r="F147"/>
  <c r="F148"/>
  <c r="F149"/>
  <c r="E162"/>
  <c r="E154"/>
  <c r="E150"/>
  <c r="D167"/>
  <c r="D154"/>
  <c r="D150"/>
  <c r="C167"/>
  <c r="C162"/>
  <c r="C154"/>
  <c r="F76"/>
  <c r="F104"/>
  <c r="F103"/>
  <c r="F32"/>
  <c r="O32" s="1"/>
  <c r="F59"/>
  <c r="F15"/>
  <c r="F121"/>
  <c r="O121" s="1"/>
  <c r="F120"/>
  <c r="O120" s="1"/>
  <c r="F122"/>
  <c r="F112"/>
  <c r="O112" s="1"/>
  <c r="F113"/>
  <c r="O113" s="1"/>
  <c r="F114"/>
  <c r="O114" s="1"/>
  <c r="F115"/>
  <c r="O115" s="1"/>
  <c r="F116"/>
  <c r="O116" s="1"/>
  <c r="F117"/>
  <c r="O117" s="1"/>
  <c r="F108"/>
  <c r="F109"/>
  <c r="F110"/>
  <c r="F101"/>
  <c r="F102"/>
  <c r="F105"/>
  <c r="E129"/>
  <c r="E118"/>
  <c r="E110"/>
  <c r="E106"/>
  <c r="E130"/>
  <c r="D123"/>
  <c r="D118"/>
  <c r="D110"/>
  <c r="D106"/>
  <c r="C129"/>
  <c r="C123"/>
  <c r="C118"/>
  <c r="C110"/>
  <c r="C106"/>
  <c r="F75"/>
  <c r="F77"/>
  <c r="F78" s="1"/>
  <c r="F67"/>
  <c r="O67" s="1"/>
  <c r="F68"/>
  <c r="O68" s="1"/>
  <c r="F69"/>
  <c r="O69" s="1"/>
  <c r="F70"/>
  <c r="F71"/>
  <c r="O71" s="1"/>
  <c r="F72"/>
  <c r="F63"/>
  <c r="F64"/>
  <c r="F65"/>
  <c r="F56"/>
  <c r="F57"/>
  <c r="F58"/>
  <c r="F60"/>
  <c r="E84"/>
  <c r="E78"/>
  <c r="E73"/>
  <c r="E65"/>
  <c r="E61"/>
  <c r="D84"/>
  <c r="D78"/>
  <c r="D73"/>
  <c r="D65"/>
  <c r="D61"/>
  <c r="C84"/>
  <c r="C78"/>
  <c r="C73"/>
  <c r="C65"/>
  <c r="C61"/>
  <c r="D17"/>
  <c r="D21"/>
  <c r="D29"/>
  <c r="D34"/>
  <c r="D40"/>
  <c r="E17"/>
  <c r="E21"/>
  <c r="E29"/>
  <c r="E40"/>
  <c r="E41" s="1"/>
  <c r="F12"/>
  <c r="F13"/>
  <c r="F14"/>
  <c r="F16"/>
  <c r="F19"/>
  <c r="F20"/>
  <c r="F21" s="1"/>
  <c r="F23"/>
  <c r="O23" s="1"/>
  <c r="F24"/>
  <c r="O24" s="1"/>
  <c r="F25"/>
  <c r="O25" s="1"/>
  <c r="F26"/>
  <c r="O26" s="1"/>
  <c r="F27"/>
  <c r="O27" s="1"/>
  <c r="F28"/>
  <c r="O28" s="1"/>
  <c r="F31"/>
  <c r="O31" s="1"/>
  <c r="F33"/>
  <c r="F34" s="1"/>
  <c r="F40"/>
  <c r="C17"/>
  <c r="C21"/>
  <c r="C29"/>
  <c r="C34"/>
  <c r="C40"/>
  <c r="E39" i="35"/>
  <c r="E128"/>
  <c r="D39"/>
  <c r="D128"/>
  <c r="C39"/>
  <c r="C128"/>
  <c r="E38"/>
  <c r="E127"/>
  <c r="D38"/>
  <c r="F82"/>
  <c r="D127"/>
  <c r="C38"/>
  <c r="F38" s="1"/>
  <c r="C127"/>
  <c r="E37"/>
  <c r="E126"/>
  <c r="D37"/>
  <c r="D126"/>
  <c r="C37"/>
  <c r="F81"/>
  <c r="C126"/>
  <c r="E36"/>
  <c r="E125"/>
  <c r="E129" s="1"/>
  <c r="D36"/>
  <c r="D125"/>
  <c r="C36"/>
  <c r="C125"/>
  <c r="E33"/>
  <c r="E122"/>
  <c r="D33"/>
  <c r="D122"/>
  <c r="C33"/>
  <c r="C122"/>
  <c r="E32"/>
  <c r="E121"/>
  <c r="D32"/>
  <c r="D78"/>
  <c r="D121"/>
  <c r="C32"/>
  <c r="C121"/>
  <c r="E31"/>
  <c r="E34" s="1"/>
  <c r="E120"/>
  <c r="E78"/>
  <c r="D31"/>
  <c r="D120"/>
  <c r="D123" s="1"/>
  <c r="C31"/>
  <c r="F75"/>
  <c r="C120"/>
  <c r="E28"/>
  <c r="E117"/>
  <c r="D28"/>
  <c r="F72"/>
  <c r="D117"/>
  <c r="C28"/>
  <c r="F28" s="1"/>
  <c r="C117"/>
  <c r="E27"/>
  <c r="E116"/>
  <c r="D27"/>
  <c r="D116"/>
  <c r="C27"/>
  <c r="C116"/>
  <c r="E26"/>
  <c r="E115"/>
  <c r="D26"/>
  <c r="F26" s="1"/>
  <c r="D115"/>
  <c r="C26"/>
  <c r="F70"/>
  <c r="C115"/>
  <c r="E25"/>
  <c r="E114"/>
  <c r="D25"/>
  <c r="F69"/>
  <c r="D114"/>
  <c r="C25"/>
  <c r="C114"/>
  <c r="E24"/>
  <c r="E113"/>
  <c r="D24"/>
  <c r="D113"/>
  <c r="F113" s="1"/>
  <c r="C24"/>
  <c r="C113"/>
  <c r="E23"/>
  <c r="E112"/>
  <c r="E118" s="1"/>
  <c r="D23"/>
  <c r="F67"/>
  <c r="D112"/>
  <c r="C23"/>
  <c r="F23" s="1"/>
  <c r="C112"/>
  <c r="E20"/>
  <c r="E64"/>
  <c r="E109"/>
  <c r="D20"/>
  <c r="F20" s="1"/>
  <c r="D64"/>
  <c r="D109"/>
  <c r="C20"/>
  <c r="C64"/>
  <c r="F64" s="1"/>
  <c r="C109"/>
  <c r="E19"/>
  <c r="E21" s="1"/>
  <c r="E63"/>
  <c r="E108"/>
  <c r="D19"/>
  <c r="D63"/>
  <c r="D65" s="1"/>
  <c r="D108"/>
  <c r="C19"/>
  <c r="C21" s="1"/>
  <c r="C63"/>
  <c r="C108"/>
  <c r="F108" s="1"/>
  <c r="C13"/>
  <c r="F57"/>
  <c r="C102"/>
  <c r="D13"/>
  <c r="D102"/>
  <c r="E13"/>
  <c r="E102"/>
  <c r="C14"/>
  <c r="C103"/>
  <c r="D14"/>
  <c r="D103"/>
  <c r="E14"/>
  <c r="E103"/>
  <c r="C15"/>
  <c r="D15"/>
  <c r="D104"/>
  <c r="E15"/>
  <c r="E104"/>
  <c r="C16"/>
  <c r="C105"/>
  <c r="D16"/>
  <c r="D105"/>
  <c r="E16"/>
  <c r="E105"/>
  <c r="D12"/>
  <c r="D101"/>
  <c r="E12"/>
  <c r="E17" s="1"/>
  <c r="E101"/>
  <c r="C12"/>
  <c r="C101"/>
  <c r="F126"/>
  <c r="F122"/>
  <c r="F115"/>
  <c r="F109"/>
  <c r="E110"/>
  <c r="D106"/>
  <c r="C123"/>
  <c r="C110"/>
  <c r="F80"/>
  <c r="F36"/>
  <c r="F68"/>
  <c r="F63"/>
  <c r="E65"/>
  <c r="C78"/>
  <c r="D21"/>
  <c r="E29"/>
  <c r="F14"/>
  <c r="F19"/>
  <c r="F25"/>
  <c r="C29"/>
  <c r="C34"/>
  <c r="C40"/>
  <c r="F106" i="22"/>
  <c r="L106" s="1"/>
  <c r="L129" s="1"/>
  <c r="E173"/>
  <c r="F172"/>
  <c r="F169"/>
  <c r="F73"/>
  <c r="D162"/>
  <c r="C150"/>
  <c r="F29"/>
  <c r="F17"/>
  <c r="L17" s="1"/>
  <c r="L40" s="1"/>
  <c r="F209" i="34"/>
  <c r="D173"/>
  <c r="F210"/>
  <c r="F161"/>
  <c r="F118"/>
  <c r="C104" i="35"/>
  <c r="F104" s="1"/>
  <c r="C106" i="34"/>
  <c r="C130" s="1"/>
  <c r="F104"/>
  <c r="F106" s="1"/>
  <c r="F84"/>
  <c r="F73"/>
  <c r="F61"/>
  <c r="F123" i="22"/>
  <c r="F118"/>
  <c r="E167"/>
  <c r="E174" s="1"/>
  <c r="C173"/>
  <c r="D173"/>
  <c r="D174" s="1"/>
  <c r="D41"/>
  <c r="C41"/>
  <c r="F129" i="34"/>
  <c r="E85"/>
  <c r="D85"/>
  <c r="D217"/>
  <c r="C217"/>
  <c r="E217"/>
  <c r="N16" i="28"/>
  <c r="I8" i="27"/>
  <c r="N10" i="28"/>
  <c r="N5"/>
  <c r="N19"/>
  <c r="N12"/>
  <c r="D73" i="35"/>
  <c r="I17" i="27"/>
  <c r="F78" i="34"/>
  <c r="C41"/>
  <c r="E41"/>
  <c r="D206"/>
  <c r="F17"/>
  <c r="D41"/>
  <c r="F29"/>
  <c r="D21" i="28"/>
  <c r="F27" i="35"/>
  <c r="M21" i="28"/>
  <c r="K20"/>
  <c r="H15"/>
  <c r="E9"/>
  <c r="F123" i="34"/>
  <c r="F204"/>
  <c r="E20" i="28"/>
  <c r="N6"/>
  <c r="N11"/>
  <c r="C194" i="34"/>
  <c r="C218" s="1"/>
  <c r="F32" i="35" l="1"/>
  <c r="D34"/>
  <c r="F128"/>
  <c r="C65"/>
  <c r="F77"/>
  <c r="D118"/>
  <c r="F117"/>
  <c r="D110"/>
  <c r="C73"/>
  <c r="F31"/>
  <c r="F149" i="34"/>
  <c r="D218"/>
  <c r="F166"/>
  <c r="C173"/>
  <c r="E173"/>
  <c r="F172"/>
  <c r="E130"/>
  <c r="F130"/>
  <c r="F76" i="35"/>
  <c r="D84"/>
  <c r="F83"/>
  <c r="F84" i="22"/>
  <c r="C61" i="35"/>
  <c r="E73"/>
  <c r="E211" i="34"/>
  <c r="F105" i="35"/>
  <c r="F16"/>
  <c r="F59"/>
  <c r="D17"/>
  <c r="F110"/>
  <c r="F78"/>
  <c r="D61"/>
  <c r="C17"/>
  <c r="C41" s="1"/>
  <c r="I21" i="28"/>
  <c r="N7"/>
  <c r="O127" i="22"/>
  <c r="D129" i="35"/>
  <c r="F127"/>
  <c r="O126" i="22"/>
  <c r="O125"/>
  <c r="F125" i="35"/>
  <c r="N122" i="22"/>
  <c r="N129" s="1"/>
  <c r="F116" i="35"/>
  <c r="F114"/>
  <c r="P118" i="22"/>
  <c r="F112" i="35"/>
  <c r="E84"/>
  <c r="O82" i="22"/>
  <c r="O80"/>
  <c r="M73"/>
  <c r="M84" s="1"/>
  <c r="E40" i="35"/>
  <c r="E41" s="1"/>
  <c r="O38" i="22"/>
  <c r="O37"/>
  <c r="O36"/>
  <c r="F39" i="35"/>
  <c r="F37"/>
  <c r="N33" i="22"/>
  <c r="N40" s="1"/>
  <c r="M29"/>
  <c r="M40" s="1"/>
  <c r="P29"/>
  <c r="D29" i="35"/>
  <c r="F188"/>
  <c r="H10" i="44"/>
  <c r="M118" i="22"/>
  <c r="M129" s="1"/>
  <c r="F65" i="35"/>
  <c r="F84"/>
  <c r="D130"/>
  <c r="D85"/>
  <c r="F211"/>
  <c r="F71"/>
  <c r="F73" s="1"/>
  <c r="F210"/>
  <c r="F24"/>
  <c r="F29" s="1"/>
  <c r="D40"/>
  <c r="D41" s="1"/>
  <c r="C84"/>
  <c r="C85" s="1"/>
  <c r="C118"/>
  <c r="C129"/>
  <c r="E106"/>
  <c r="F121"/>
  <c r="F56"/>
  <c r="F60"/>
  <c r="F13"/>
  <c r="F120"/>
  <c r="F123" s="1"/>
  <c r="E123"/>
  <c r="E130" s="1"/>
  <c r="F129" i="22"/>
  <c r="F170"/>
  <c r="F171"/>
  <c r="F61"/>
  <c r="L61" s="1"/>
  <c r="L84" s="1"/>
  <c r="C174"/>
  <c r="N17" i="28"/>
  <c r="N14"/>
  <c r="N15" s="1"/>
  <c r="G10" i="44"/>
  <c r="F21" i="35"/>
  <c r="E191"/>
  <c r="F15"/>
  <c r="C106"/>
  <c r="F159" i="22"/>
  <c r="C85"/>
  <c r="F41"/>
  <c r="F201" i="34"/>
  <c r="F186" i="35"/>
  <c r="J10" i="44"/>
  <c r="I10"/>
  <c r="L21" i="28"/>
  <c r="J21"/>
  <c r="K9"/>
  <c r="N18"/>
  <c r="K15"/>
  <c r="K21" s="1"/>
  <c r="H20"/>
  <c r="G21"/>
  <c r="F21"/>
  <c r="H9"/>
  <c r="E15"/>
  <c r="C21"/>
  <c r="N9"/>
  <c r="F33" i="35"/>
  <c r="F101"/>
  <c r="F12"/>
  <c r="E195"/>
  <c r="F201"/>
  <c r="F207"/>
  <c r="F203" i="34"/>
  <c r="F217"/>
  <c r="E208" i="35"/>
  <c r="F58"/>
  <c r="F61" s="1"/>
  <c r="F85" s="1"/>
  <c r="F85" i="34"/>
  <c r="F34" i="35"/>
  <c r="F34" i="34"/>
  <c r="E218"/>
  <c r="F211"/>
  <c r="F202"/>
  <c r="F200"/>
  <c r="F205"/>
  <c r="F41"/>
  <c r="F194"/>
  <c r="N20" i="28"/>
  <c r="E21"/>
  <c r="F85" i="22"/>
  <c r="E214" i="35"/>
  <c r="E85" i="22"/>
  <c r="D130"/>
  <c r="F158"/>
  <c r="F190" i="35"/>
  <c r="F103"/>
  <c r="F194"/>
  <c r="F198"/>
  <c r="F199"/>
  <c r="F206"/>
  <c r="D214"/>
  <c r="E61"/>
  <c r="E85" s="1"/>
  <c r="D85" i="22"/>
  <c r="C130"/>
  <c r="F164"/>
  <c r="F167" s="1"/>
  <c r="F130"/>
  <c r="F102" i="35"/>
  <c r="F162" i="22"/>
  <c r="F17" i="35"/>
  <c r="F150" i="22"/>
  <c r="C195" i="35"/>
  <c r="D195"/>
  <c r="F193"/>
  <c r="F187"/>
  <c r="D208"/>
  <c r="F200"/>
  <c r="F202"/>
  <c r="F195" l="1"/>
  <c r="F173" i="34"/>
  <c r="F197" i="35"/>
  <c r="F203" s="1"/>
  <c r="F206" i="34"/>
  <c r="F40" i="35"/>
  <c r="F41" s="1"/>
  <c r="F213"/>
  <c r="F129"/>
  <c r="C130"/>
  <c r="F118"/>
  <c r="F173" i="22"/>
  <c r="D203" i="35"/>
  <c r="F106"/>
  <c r="H21" i="28"/>
  <c r="F218" i="34"/>
  <c r="N21" i="28"/>
  <c r="C214" i="35"/>
  <c r="F212"/>
  <c r="C191"/>
  <c r="F189"/>
  <c r="F191" s="1"/>
  <c r="F174" i="22"/>
  <c r="F205" i="35"/>
  <c r="F208" s="1"/>
  <c r="C208"/>
  <c r="E203"/>
  <c r="E215" s="1"/>
  <c r="C203"/>
  <c r="D191"/>
  <c r="D215" l="1"/>
  <c r="F214"/>
  <c r="F215" s="1"/>
  <c r="F130"/>
  <c r="C215"/>
</calcChain>
</file>

<file path=xl/sharedStrings.xml><?xml version="1.0" encoding="utf-8"?>
<sst xmlns="http://schemas.openxmlformats.org/spreadsheetml/2006/main" count="1267" uniqueCount="161">
  <si>
    <t>Month</t>
  </si>
  <si>
    <t>Kharif</t>
  </si>
  <si>
    <t>HW</t>
  </si>
  <si>
    <t>Crop</t>
  </si>
  <si>
    <t>Paddy</t>
  </si>
  <si>
    <t>Total of (A)</t>
  </si>
  <si>
    <t>Tur</t>
  </si>
  <si>
    <t>Cotton</t>
  </si>
  <si>
    <t>Total of (B)</t>
  </si>
  <si>
    <t>Wheat</t>
  </si>
  <si>
    <t>Gram</t>
  </si>
  <si>
    <t>Sunflower</t>
  </si>
  <si>
    <t>Total of (C)</t>
  </si>
  <si>
    <t>Total of (D)</t>
  </si>
  <si>
    <t>Banana</t>
  </si>
  <si>
    <t>Fruit crops</t>
  </si>
  <si>
    <t>Total (E)</t>
  </si>
  <si>
    <t>Grand Total</t>
  </si>
  <si>
    <t>Proforma 6 (C)</t>
  </si>
  <si>
    <t>E) Perennial crops</t>
  </si>
  <si>
    <t>Tisangi</t>
  </si>
  <si>
    <t>Veer</t>
  </si>
  <si>
    <t>Phaltan</t>
  </si>
  <si>
    <t>Pandharpur</t>
  </si>
  <si>
    <t>-</t>
  </si>
  <si>
    <t>Annual Cropwise Irrigated Area by Canal</t>
  </si>
  <si>
    <t>Name of Circle :</t>
  </si>
  <si>
    <t>Pune Irrigation Circle, Pune</t>
  </si>
  <si>
    <t>Name of Division :</t>
  </si>
  <si>
    <t>Neera Right Bank Canal Dn., Phaltan</t>
  </si>
  <si>
    <t>Name of Project :</t>
  </si>
  <si>
    <t>Neera Right Bank Canal</t>
  </si>
  <si>
    <t>Area : Ha</t>
  </si>
  <si>
    <t>Sr. No.</t>
  </si>
  <si>
    <t>Area Irrigated in</t>
  </si>
  <si>
    <t>Crop Area actually</t>
  </si>
  <si>
    <t>Kharif season</t>
  </si>
  <si>
    <t>Rabi season</t>
  </si>
  <si>
    <t>H.W. Season</t>
  </si>
  <si>
    <t>assessed</t>
  </si>
  <si>
    <t>A) Kharif seasonal</t>
  </si>
  <si>
    <t>Maize Kadwal</t>
  </si>
  <si>
    <t>B) Two Seasonal</t>
  </si>
  <si>
    <t>C) Rabi seasonal</t>
  </si>
  <si>
    <t>Rabi Jawar</t>
  </si>
  <si>
    <t>D) Hot Weather seasonal</t>
  </si>
  <si>
    <t>Sugarcane</t>
  </si>
  <si>
    <t>Other perennials</t>
  </si>
  <si>
    <t>Annual Cropwise Irrigated Area by Reservoir Lifts (Right Side)</t>
  </si>
  <si>
    <t>Kharif Bajara</t>
  </si>
  <si>
    <t>Vegetables &amp; grass</t>
  </si>
  <si>
    <t>Annual Cropwise Irrigated Area by Wells</t>
  </si>
  <si>
    <t>Pune Irrigation Division, Pune</t>
  </si>
  <si>
    <t xml:space="preserve"> </t>
  </si>
  <si>
    <t>Neera Right Bank canal Division, Phaltan.</t>
  </si>
  <si>
    <t>Statement showing rainfall in catchment of reservoir &amp; command of NRBC</t>
  </si>
  <si>
    <t>(Rainfall in mm)</t>
  </si>
  <si>
    <t>Date</t>
  </si>
  <si>
    <t>Padegaon</t>
  </si>
  <si>
    <t>Tadwali</t>
  </si>
  <si>
    <t>Nimblak</t>
  </si>
  <si>
    <t>Dharmpuri</t>
  </si>
  <si>
    <t>Mandave</t>
  </si>
  <si>
    <t>Natepute</t>
  </si>
  <si>
    <t>Malshiras</t>
  </si>
  <si>
    <t>Akluj</t>
  </si>
  <si>
    <t>Bhalwani</t>
  </si>
  <si>
    <t>Mahud</t>
  </si>
  <si>
    <t>Total</t>
  </si>
  <si>
    <t>Season</t>
  </si>
  <si>
    <t>N.R.B.C.</t>
  </si>
  <si>
    <t>Irrigation</t>
  </si>
  <si>
    <t>Domestic</t>
  </si>
  <si>
    <t>Industrial</t>
  </si>
  <si>
    <t>Escape</t>
  </si>
  <si>
    <t>Palkhi</t>
  </si>
  <si>
    <t>Feeding</t>
  </si>
  <si>
    <t xml:space="preserve">Sr. </t>
  </si>
  <si>
    <t>No.</t>
  </si>
  <si>
    <t>Rabbi</t>
  </si>
  <si>
    <t>Hot Weather</t>
  </si>
  <si>
    <t>(Fig. in Mcum)</t>
  </si>
  <si>
    <t>N.L.B.C.</t>
  </si>
  <si>
    <t>Evaporation</t>
  </si>
  <si>
    <t>Other Leakages</t>
  </si>
  <si>
    <t>Vir (R)</t>
  </si>
  <si>
    <t>Vir (L)</t>
  </si>
  <si>
    <t>Sr.</t>
  </si>
  <si>
    <t>Veer Reservoir</t>
  </si>
  <si>
    <t>Right Side</t>
  </si>
  <si>
    <t>Area</t>
  </si>
  <si>
    <t>Left Side</t>
  </si>
  <si>
    <t>Rabbi Equi.</t>
  </si>
  <si>
    <t>A) On Reservoir</t>
  </si>
  <si>
    <t>N.R.B.C</t>
  </si>
  <si>
    <t>N.L.B.C</t>
  </si>
  <si>
    <t>Groundnut</t>
  </si>
  <si>
    <t>Annual Cropwise Irrigated Area by Reservoir Lifts (Left Side)</t>
  </si>
  <si>
    <t>NLBC</t>
  </si>
  <si>
    <t>Ground Nut</t>
  </si>
  <si>
    <t>Rabi vegetables</t>
  </si>
  <si>
    <t>HW Vegetables</t>
  </si>
  <si>
    <t>HW Vegetable</t>
  </si>
  <si>
    <t>Rabi vegetable</t>
  </si>
  <si>
    <t>HW vegetables</t>
  </si>
  <si>
    <t>Annual Cropwise Irrigated Area</t>
  </si>
  <si>
    <t>ABSTRACT</t>
  </si>
  <si>
    <t>NRBC DN., Phaltan &amp; PID Dn., Pune</t>
  </si>
  <si>
    <t>NRBC &amp; NLBC</t>
  </si>
  <si>
    <t>No. of wells</t>
  </si>
  <si>
    <t>Remark</t>
  </si>
  <si>
    <t>Annual Cropwise Irrigated Area by Reservoir Lifts (Veer)</t>
  </si>
  <si>
    <t>HW Vegetables/ Sunflower</t>
  </si>
  <si>
    <t>Annual Cropwise Irrigated Area by Wells &amp; Nallas</t>
  </si>
  <si>
    <t>Kharif base crops</t>
  </si>
  <si>
    <t>Kharif Base Crops</t>
  </si>
  <si>
    <t>Maize Kadwal/ Bajara</t>
  </si>
  <si>
    <t>Area in Ha</t>
  </si>
  <si>
    <t>Escape/ other</t>
  </si>
  <si>
    <t>Wheat/ HW Groundnut</t>
  </si>
  <si>
    <t>Wheat/ Ground Nut</t>
  </si>
  <si>
    <t>Wheat/ Groundnut</t>
  </si>
  <si>
    <t>B) On Well &amp; Nalla</t>
  </si>
  <si>
    <t>Rabbi EQ</t>
  </si>
  <si>
    <t>Kh</t>
  </si>
  <si>
    <t>R</t>
  </si>
  <si>
    <t>Annual Cropwise Irrigated Area by Canal 2016-17</t>
  </si>
  <si>
    <t>HW Ground-nut</t>
  </si>
  <si>
    <t>Irrigation Year 2016-2017</t>
  </si>
  <si>
    <t>1/1/17 to 16/1/17</t>
  </si>
  <si>
    <t>16/1/17 to 31/1/17</t>
  </si>
  <si>
    <t>1/2/17 to 16/2/17</t>
  </si>
  <si>
    <t>16/2/17 to 28/2/17</t>
  </si>
  <si>
    <t>1/3/17 to 16/3/17</t>
  </si>
  <si>
    <t>16/3/17 to 31/3/17</t>
  </si>
  <si>
    <t>1/4/17 to 16/4/17</t>
  </si>
  <si>
    <t>16/4/17 to 30/4/17</t>
  </si>
  <si>
    <t>1/5/17 to 16/5/17</t>
  </si>
  <si>
    <t>16/5/17 to 31/5/17</t>
  </si>
  <si>
    <t>1/6/17 to 16/6/17</t>
  </si>
  <si>
    <t>16/6/17 to 30/6/17</t>
  </si>
  <si>
    <t>1/7/16 to 16/7/16</t>
  </si>
  <si>
    <t>16/7/16 to 31/7/16</t>
  </si>
  <si>
    <t>1/8/16 to 16/8/16</t>
  </si>
  <si>
    <t>16/8/16 to 31/8/16</t>
  </si>
  <si>
    <t>1/9/16 to 16/9/16</t>
  </si>
  <si>
    <t>16/9/16 to 30/9/16</t>
  </si>
  <si>
    <t>1/10/16 to 16/10/16</t>
  </si>
  <si>
    <t>16/10/16 to 31/10/16</t>
  </si>
  <si>
    <t>1/11/16 to 16/11/16</t>
  </si>
  <si>
    <t>16/11/16 to 30/11/16</t>
  </si>
  <si>
    <t>1/12/16 to 16/12/16</t>
  </si>
  <si>
    <t>16/12/16 to 31/12/16</t>
  </si>
  <si>
    <t>Seasonwise Water Use For Year 2016-17</t>
  </si>
  <si>
    <t>Irrigation, Non Irrigation and other uses on Veer Reservoir 2016-17</t>
  </si>
  <si>
    <t>Seasonwise Area Irrigated For Year 2016-17</t>
  </si>
  <si>
    <t>Paddy/</t>
  </si>
  <si>
    <t>Kharif Base Crops/ Veg</t>
  </si>
  <si>
    <t>Annual Cropwise Irrigated Area by River Lift</t>
  </si>
  <si>
    <t>Annual Cropwise Irrigated Area by River Lifts</t>
  </si>
  <si>
    <t>B) Area on River Lifts</t>
  </si>
</sst>
</file>

<file path=xl/styles.xml><?xml version="1.0" encoding="utf-8"?>
<styleSheet xmlns="http://schemas.openxmlformats.org/spreadsheetml/2006/main">
  <numFmts count="1">
    <numFmt numFmtId="164" formatCode="0.000"/>
  </numFmts>
  <fonts count="7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80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Continuous" vertical="center" wrapText="1"/>
    </xf>
    <xf numFmtId="0" fontId="3" fillId="0" borderId="12" xfId="0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2" fontId="3" fillId="0" borderId="1" xfId="0" applyNumberFormat="1" applyFont="1" applyBorder="1" applyAlignment="1">
      <alignment horizontal="center"/>
    </xf>
    <xf numFmtId="0" fontId="3" fillId="0" borderId="11" xfId="0" applyFont="1" applyBorder="1"/>
    <xf numFmtId="2" fontId="3" fillId="0" borderId="11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Border="1"/>
    <xf numFmtId="2" fontId="3" fillId="0" borderId="10" xfId="0" applyNumberFormat="1" applyFont="1" applyBorder="1" applyAlignment="1">
      <alignment horizontal="center"/>
    </xf>
    <xf numFmtId="0" fontId="4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3" fillId="0" borderId="0" xfId="1" applyFont="1"/>
    <xf numFmtId="49" fontId="4" fillId="0" borderId="0" xfId="1" applyNumberFormat="1" applyFont="1" applyAlignment="1">
      <alignment horizontal="centerContinuous"/>
    </xf>
    <xf numFmtId="49" fontId="3" fillId="0" borderId="11" xfId="1" applyNumberFormat="1" applyFont="1" applyBorder="1" applyAlignment="1">
      <alignment horizontal="center" vertical="top" wrapText="1"/>
    </xf>
    <xf numFmtId="49" fontId="3" fillId="0" borderId="11" xfId="1" applyNumberFormat="1" applyFont="1" applyBorder="1" applyAlignment="1">
      <alignment horizontal="center" textRotation="90" wrapText="1"/>
    </xf>
    <xf numFmtId="49" fontId="3" fillId="0" borderId="0" xfId="1" applyNumberFormat="1" applyFont="1"/>
    <xf numFmtId="14" fontId="3" fillId="0" borderId="13" xfId="1" applyNumberFormat="1" applyFont="1" applyBorder="1" applyAlignment="1">
      <alignment horizontal="left"/>
    </xf>
    <xf numFmtId="0" fontId="3" fillId="0" borderId="13" xfId="1" applyFont="1" applyBorder="1" applyAlignment="1">
      <alignment horizontal="center"/>
    </xf>
    <xf numFmtId="0" fontId="3" fillId="0" borderId="11" xfId="1" applyFont="1" applyBorder="1"/>
    <xf numFmtId="0" fontId="3" fillId="0" borderId="11" xfId="1" applyFont="1" applyBorder="1" applyAlignment="1">
      <alignment horizontal="center"/>
    </xf>
    <xf numFmtId="0" fontId="4" fillId="0" borderId="0" xfId="1" applyFont="1" applyAlignment="1">
      <alignment vertical="top"/>
    </xf>
    <xf numFmtId="0" fontId="3" fillId="0" borderId="0" xfId="1" applyFont="1" applyAlignment="1">
      <alignment vertical="top"/>
    </xf>
    <xf numFmtId="49" fontId="3" fillId="0" borderId="0" xfId="1" applyNumberFormat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Continuous"/>
    </xf>
    <xf numFmtId="0" fontId="3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164" fontId="3" fillId="0" borderId="12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10" xfId="0" applyFont="1" applyBorder="1" applyAlignment="1">
      <alignment horizontal="centerContinuous"/>
    </xf>
    <xf numFmtId="0" fontId="1" fillId="0" borderId="0" xfId="0" applyFon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Continuous"/>
    </xf>
    <xf numFmtId="0" fontId="1" fillId="0" borderId="10" xfId="0" applyFont="1" applyBorder="1" applyAlignment="1">
      <alignment horizontal="centerContinuous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12" xfId="0" applyFont="1" applyBorder="1" applyAlignment="1">
      <alignment horizontal="centerContinuous"/>
    </xf>
    <xf numFmtId="2" fontId="3" fillId="0" borderId="1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Continuous"/>
    </xf>
    <xf numFmtId="2" fontId="3" fillId="0" borderId="1" xfId="0" applyNumberFormat="1" applyFont="1" applyBorder="1" applyAlignment="1">
      <alignment horizontal="centerContinuous" vertical="center"/>
    </xf>
    <xf numFmtId="2" fontId="3" fillId="0" borderId="11" xfId="0" applyNumberFormat="1" applyFont="1" applyBorder="1" applyAlignment="1">
      <alignment horizontal="centerContinuous" vertical="center"/>
    </xf>
    <xf numFmtId="1" fontId="3" fillId="0" borderId="11" xfId="0" applyNumberFormat="1" applyFont="1" applyBorder="1" applyAlignment="1">
      <alignment horizontal="centerContinuous" vertical="center"/>
    </xf>
    <xf numFmtId="0" fontId="3" fillId="0" borderId="0" xfId="0" applyFont="1" applyAlignment="1"/>
    <xf numFmtId="17" fontId="1" fillId="0" borderId="1" xfId="0" applyNumberFormat="1" applyFont="1" applyBorder="1" applyAlignment="1" applyProtection="1">
      <alignment horizontal="center" vertical="center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Continuous"/>
      <protection locked="0"/>
    </xf>
    <xf numFmtId="164" fontId="3" fillId="0" borderId="11" xfId="0" applyNumberFormat="1" applyFont="1" applyBorder="1" applyAlignment="1">
      <alignment horizontal="center" vertical="center"/>
    </xf>
    <xf numFmtId="164" fontId="3" fillId="0" borderId="0" xfId="0" applyNumberFormat="1" applyFont="1"/>
    <xf numFmtId="0" fontId="5" fillId="0" borderId="11" xfId="0" applyFont="1" applyBorder="1" applyAlignment="1">
      <alignment vertical="center"/>
    </xf>
    <xf numFmtId="164" fontId="5" fillId="0" borderId="11" xfId="0" applyNumberFormat="1" applyFont="1" applyBorder="1" applyAlignment="1">
      <alignment horizontal="center" vertical="center"/>
    </xf>
    <xf numFmtId="2" fontId="3" fillId="0" borderId="0" xfId="0" applyNumberFormat="1" applyFont="1"/>
  </cellXfs>
  <cellStyles count="7">
    <cellStyle name="Normal" xfId="0" builtinId="0"/>
    <cellStyle name="Normal 2" xfId="3"/>
    <cellStyle name="Normal 2 2" xfId="2"/>
    <cellStyle name="Normal 4" xfId="4"/>
    <cellStyle name="Normal 5" xfId="5"/>
    <cellStyle name="Normal 6" xfId="6"/>
    <cellStyle name="Normal_rain fall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\PB%20Sinchan\Water%20audit\2007-08\Major%20&amp;%20Medium\Veer_BTR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aceSheet"/>
      <sheetName val="Main"/>
      <sheetName val="Location"/>
      <sheetName val="6(A)"/>
      <sheetName val="6(B)"/>
      <sheetName val="6(C)"/>
      <sheetName val="RBC"/>
      <sheetName val="LBC"/>
      <sheetName val="Analysis"/>
      <sheetName val="Output"/>
      <sheetName val="Data6A"/>
      <sheetName val="DataPR"/>
      <sheetName val="DataPIP"/>
      <sheetName val="DataActual"/>
      <sheetName val="Data6C"/>
    </sheetNames>
    <sheetDataSet>
      <sheetData sheetId="0"/>
      <sheetData sheetId="1"/>
      <sheetData sheetId="2">
        <row r="1">
          <cell r="A1" t="str">
            <v>Reservoir</v>
          </cell>
          <cell r="B1" t="str">
            <v>Project</v>
          </cell>
          <cell r="C1" t="str">
            <v>Circle</v>
          </cell>
          <cell r="D1" t="str">
            <v>Division</v>
          </cell>
          <cell r="E1" t="str">
            <v>ReservoirNo</v>
          </cell>
          <cell r="F1" t="str">
            <v>WAUnit</v>
          </cell>
          <cell r="G1" t="str">
            <v>SBNO</v>
          </cell>
          <cell r="H1" t="str">
            <v>PGNo</v>
          </cell>
          <cell r="I1" t="str">
            <v>Plangroup</v>
          </cell>
          <cell r="J1" t="str">
            <v>Type</v>
          </cell>
          <cell r="K1" t="str">
            <v>District</v>
          </cell>
          <cell r="L1" t="str">
            <v>Taluka</v>
          </cell>
        </row>
        <row r="2">
          <cell r="A2" t="str">
            <v>Abhora</v>
          </cell>
          <cell r="B2" t="str">
            <v>Abhora</v>
          </cell>
          <cell r="C2" t="str">
            <v>CADA Jalgaon</v>
          </cell>
          <cell r="D2" t="str">
            <v>Jalgaon Irrigation Division Jalgaon</v>
          </cell>
          <cell r="E2">
            <v>151</v>
          </cell>
          <cell r="F2">
            <v>3</v>
          </cell>
          <cell r="G2">
            <v>13</v>
          </cell>
          <cell r="H2">
            <v>3</v>
          </cell>
          <cell r="I2" t="str">
            <v>Normal</v>
          </cell>
          <cell r="J2" t="str">
            <v>Medium</v>
          </cell>
          <cell r="K2" t="str">
            <v>Jalgaon</v>
          </cell>
          <cell r="L2" t="str">
            <v>Raver</v>
          </cell>
        </row>
        <row r="3">
          <cell r="A3" t="str">
            <v>Adan</v>
          </cell>
          <cell r="B3" t="str">
            <v>Adan</v>
          </cell>
          <cell r="C3" t="str">
            <v>AIC Akola</v>
          </cell>
          <cell r="D3" t="str">
            <v>Arunawati Project Division Digras</v>
          </cell>
          <cell r="E3">
            <v>1</v>
          </cell>
          <cell r="F3">
            <v>1</v>
          </cell>
          <cell r="G3">
            <v>6</v>
          </cell>
          <cell r="H3">
            <v>3</v>
          </cell>
          <cell r="I3" t="str">
            <v>Normal</v>
          </cell>
          <cell r="J3" t="str">
            <v>Medium</v>
          </cell>
          <cell r="K3" t="str">
            <v>Wardha</v>
          </cell>
          <cell r="L3" t="str">
            <v>Karanja</v>
          </cell>
        </row>
        <row r="4">
          <cell r="A4" t="str">
            <v>Adhala</v>
          </cell>
          <cell r="B4" t="str">
            <v>Adhala</v>
          </cell>
          <cell r="C4" t="str">
            <v>CADA Nashik</v>
          </cell>
          <cell r="D4" t="str">
            <v>Ahmednagar Irrigation Division Ahmednagar</v>
          </cell>
          <cell r="E4">
            <v>152</v>
          </cell>
          <cell r="F4">
            <v>3</v>
          </cell>
          <cell r="G4">
            <v>1</v>
          </cell>
          <cell r="H4">
            <v>3</v>
          </cell>
          <cell r="I4" t="str">
            <v>Normal</v>
          </cell>
          <cell r="J4" t="str">
            <v>Medium</v>
          </cell>
          <cell r="K4" t="str">
            <v>Ahmednagar</v>
          </cell>
          <cell r="L4" t="str">
            <v>Akole</v>
          </cell>
        </row>
        <row r="5">
          <cell r="A5" t="str">
            <v>Agnawati</v>
          </cell>
          <cell r="B5" t="str">
            <v>Agnavati</v>
          </cell>
          <cell r="C5" t="str">
            <v>CADA Jalgaon</v>
          </cell>
          <cell r="D5" t="str">
            <v>Jalgaon Irrigation Division Jalgaon</v>
          </cell>
          <cell r="E5">
            <v>153</v>
          </cell>
          <cell r="F5">
            <v>3</v>
          </cell>
          <cell r="G5">
            <v>11</v>
          </cell>
          <cell r="H5">
            <v>2</v>
          </cell>
          <cell r="I5" t="str">
            <v>Deficit</v>
          </cell>
          <cell r="J5" t="str">
            <v>Medium</v>
          </cell>
          <cell r="K5" t="str">
            <v>Jalgaon</v>
          </cell>
          <cell r="L5" t="str">
            <v>Pachora</v>
          </cell>
        </row>
        <row r="6">
          <cell r="A6" t="str">
            <v>Ajanta Andhari</v>
          </cell>
          <cell r="B6" t="str">
            <v>Ajanta Andhari</v>
          </cell>
          <cell r="C6" t="str">
            <v>CADA Abad</v>
          </cell>
          <cell r="D6" t="str">
            <v>Aurangabad Irrigation Division Aurangabad</v>
          </cell>
          <cell r="E6">
            <v>154</v>
          </cell>
          <cell r="F6">
            <v>3</v>
          </cell>
          <cell r="G6">
            <v>13</v>
          </cell>
          <cell r="H6">
            <v>2</v>
          </cell>
          <cell r="I6" t="str">
            <v>Deficit</v>
          </cell>
          <cell r="J6" t="str">
            <v>Medium</v>
          </cell>
          <cell r="K6" t="str">
            <v>Aurangabad</v>
          </cell>
          <cell r="L6" t="str">
            <v>Sillod</v>
          </cell>
        </row>
        <row r="7">
          <cell r="A7" t="str">
            <v>Alandi</v>
          </cell>
          <cell r="B7" t="str">
            <v>Alandi</v>
          </cell>
          <cell r="C7" t="str">
            <v>CADA Nashik</v>
          </cell>
          <cell r="D7" t="str">
            <v>Nashik Irrigation Division Nashik</v>
          </cell>
          <cell r="E7">
            <v>155</v>
          </cell>
          <cell r="F7">
            <v>3</v>
          </cell>
          <cell r="G7">
            <v>1</v>
          </cell>
          <cell r="H7">
            <v>3</v>
          </cell>
          <cell r="I7" t="str">
            <v>Normal</v>
          </cell>
          <cell r="J7" t="str">
            <v>Medium</v>
          </cell>
          <cell r="K7" t="str">
            <v>Nashik</v>
          </cell>
          <cell r="L7" t="str">
            <v>Nashik</v>
          </cell>
        </row>
        <row r="8">
          <cell r="A8" t="str">
            <v>Amalnalla</v>
          </cell>
          <cell r="B8" t="str">
            <v>Amalnalla</v>
          </cell>
          <cell r="C8" t="str">
            <v>CIPC Chandrapur</v>
          </cell>
          <cell r="D8" t="str">
            <v>Chandrapur Irrigation Division Chandrapur</v>
          </cell>
          <cell r="E8">
            <v>2</v>
          </cell>
          <cell r="F8">
            <v>1</v>
          </cell>
          <cell r="G8">
            <v>6</v>
          </cell>
          <cell r="H8">
            <v>3</v>
          </cell>
          <cell r="I8" t="str">
            <v>Normal</v>
          </cell>
          <cell r="J8" t="str">
            <v>Medium</v>
          </cell>
          <cell r="K8" t="str">
            <v>Chandrapur</v>
          </cell>
          <cell r="L8" t="str">
            <v>Korpana</v>
          </cell>
        </row>
        <row r="9">
          <cell r="A9" t="str">
            <v>Amba</v>
          </cell>
          <cell r="B9" t="str">
            <v>Amba</v>
          </cell>
          <cell r="C9" t="str">
            <v>TIC Thane</v>
          </cell>
          <cell r="D9" t="str">
            <v>Raigad Irrigation Division Kolad</v>
          </cell>
          <cell r="E9">
            <v>84</v>
          </cell>
          <cell r="F9">
            <v>2</v>
          </cell>
          <cell r="G9">
            <v>22</v>
          </cell>
          <cell r="H9">
            <v>5</v>
          </cell>
          <cell r="I9" t="str">
            <v>Abundant</v>
          </cell>
          <cell r="J9" t="str">
            <v>Medium</v>
          </cell>
          <cell r="K9" t="str">
            <v>Raigad</v>
          </cell>
          <cell r="L9" t="str">
            <v>Roha</v>
          </cell>
        </row>
        <row r="10">
          <cell r="A10" t="str">
            <v>Ambadi</v>
          </cell>
          <cell r="B10" t="str">
            <v>Ambadi</v>
          </cell>
          <cell r="C10" t="str">
            <v>CADA Abad</v>
          </cell>
          <cell r="D10" t="str">
            <v>Aurangabad Irrigation Division Aurangabad</v>
          </cell>
          <cell r="E10">
            <v>156</v>
          </cell>
          <cell r="F10">
            <v>3</v>
          </cell>
          <cell r="G10">
            <v>1</v>
          </cell>
          <cell r="H10">
            <v>3</v>
          </cell>
          <cell r="I10" t="str">
            <v>Normal</v>
          </cell>
          <cell r="J10" t="str">
            <v>Medium</v>
          </cell>
          <cell r="K10" t="str">
            <v>Aurangabad</v>
          </cell>
          <cell r="L10" t="str">
            <v>Kannad</v>
          </cell>
        </row>
        <row r="11">
          <cell r="A11" t="str">
            <v>Andhali</v>
          </cell>
          <cell r="B11" t="str">
            <v>Andhali</v>
          </cell>
          <cell r="C11" t="str">
            <v>PIC Pune</v>
          </cell>
          <cell r="D11" t="str">
            <v>Neera Right Bank Canal Division Phaltan</v>
          </cell>
          <cell r="E11">
            <v>85</v>
          </cell>
          <cell r="F11">
            <v>2</v>
          </cell>
          <cell r="G11">
            <v>18</v>
          </cell>
          <cell r="H11">
            <v>1</v>
          </cell>
          <cell r="I11" t="str">
            <v>Highly Deficit</v>
          </cell>
          <cell r="J11" t="str">
            <v>Medium</v>
          </cell>
          <cell r="K11" t="str">
            <v>Satara</v>
          </cell>
          <cell r="L11" t="str">
            <v>Man</v>
          </cell>
        </row>
        <row r="12">
          <cell r="A12" t="str">
            <v>Aner</v>
          </cell>
          <cell r="B12" t="str">
            <v>Aner</v>
          </cell>
          <cell r="C12" t="str">
            <v>CADA Jalgaon</v>
          </cell>
          <cell r="D12" t="str">
            <v>Dhule Irrigation Division Dhule</v>
          </cell>
          <cell r="E12">
            <v>157</v>
          </cell>
          <cell r="F12">
            <v>3</v>
          </cell>
          <cell r="G12">
            <v>13</v>
          </cell>
          <cell r="H12">
            <v>3</v>
          </cell>
          <cell r="I12" t="str">
            <v>Normal</v>
          </cell>
          <cell r="J12" t="str">
            <v>Medium</v>
          </cell>
          <cell r="K12" t="str">
            <v>Dhule</v>
          </cell>
          <cell r="L12" t="str">
            <v>Shirpur</v>
          </cell>
        </row>
        <row r="13">
          <cell r="A13" t="str">
            <v>Anjana Palashi</v>
          </cell>
          <cell r="B13" t="str">
            <v>Anjana Palashi</v>
          </cell>
          <cell r="C13" t="str">
            <v>AIC Abad</v>
          </cell>
          <cell r="D13" t="str">
            <v>Minor Irrigation Division No.1 Aurangabad</v>
          </cell>
          <cell r="E13">
            <v>158</v>
          </cell>
          <cell r="F13">
            <v>3</v>
          </cell>
          <cell r="G13">
            <v>3</v>
          </cell>
          <cell r="H13">
            <v>2</v>
          </cell>
          <cell r="I13" t="str">
            <v>Deficit</v>
          </cell>
          <cell r="J13" t="str">
            <v>Medium</v>
          </cell>
          <cell r="K13" t="str">
            <v>Aurangabad</v>
          </cell>
          <cell r="L13" t="str">
            <v>Kannad</v>
          </cell>
        </row>
        <row r="14">
          <cell r="A14" t="str">
            <v>Arunavati</v>
          </cell>
          <cell r="B14" t="str">
            <v>Arunawati</v>
          </cell>
          <cell r="C14" t="str">
            <v>AIC Akola</v>
          </cell>
          <cell r="D14" t="str">
            <v>Arunawati Project Division Digras</v>
          </cell>
          <cell r="E14">
            <v>3</v>
          </cell>
          <cell r="F14">
            <v>1</v>
          </cell>
          <cell r="G14">
            <v>6</v>
          </cell>
          <cell r="H14">
            <v>3</v>
          </cell>
          <cell r="I14" t="str">
            <v>Normal</v>
          </cell>
          <cell r="J14" t="str">
            <v>Major</v>
          </cell>
          <cell r="K14" t="str">
            <v>Yavatmal</v>
          </cell>
          <cell r="L14" t="str">
            <v>Digras</v>
          </cell>
        </row>
        <row r="15">
          <cell r="A15" t="str">
            <v>Ashti</v>
          </cell>
          <cell r="B15" t="str">
            <v>Ashti</v>
          </cell>
          <cell r="C15" t="str">
            <v>CADA Solapur</v>
          </cell>
          <cell r="D15" t="str">
            <v>Bhima Development Division  2 Solapur</v>
          </cell>
          <cell r="E15">
            <v>86</v>
          </cell>
          <cell r="F15">
            <v>2</v>
          </cell>
          <cell r="G15">
            <v>18</v>
          </cell>
          <cell r="H15">
            <v>1</v>
          </cell>
          <cell r="I15" t="str">
            <v>Highly Deficit</v>
          </cell>
          <cell r="J15" t="str">
            <v>Medium</v>
          </cell>
          <cell r="K15" t="str">
            <v>Solapur</v>
          </cell>
          <cell r="L15" t="str">
            <v>Mohol</v>
          </cell>
        </row>
        <row r="16">
          <cell r="A16" t="str">
            <v>Asolamendha</v>
          </cell>
          <cell r="B16" t="str">
            <v>Asolamendha</v>
          </cell>
          <cell r="C16" t="str">
            <v>CIPC Chandrapur</v>
          </cell>
          <cell r="D16" t="str">
            <v>Chandrapur Irrigation Division Chandrapur</v>
          </cell>
          <cell r="E16">
            <v>4</v>
          </cell>
          <cell r="F16">
            <v>1</v>
          </cell>
          <cell r="G16">
            <v>9</v>
          </cell>
          <cell r="H16">
            <v>5</v>
          </cell>
          <cell r="I16" t="str">
            <v>Abundant</v>
          </cell>
          <cell r="J16" t="str">
            <v>Major</v>
          </cell>
          <cell r="K16" t="str">
            <v>Chandrapur</v>
          </cell>
          <cell r="L16" t="str">
            <v>Saoli</v>
          </cell>
        </row>
        <row r="17">
          <cell r="A17" t="str">
            <v>Aurad</v>
          </cell>
          <cell r="B17" t="str">
            <v>Aurad KTB</v>
          </cell>
          <cell r="C17" t="str">
            <v>CADA Beed</v>
          </cell>
          <cell r="D17" t="str">
            <v>Jayakwadi Project Drainage Construction Division 2 Latur</v>
          </cell>
          <cell r="E17">
            <v>159</v>
          </cell>
          <cell r="F17">
            <v>3</v>
          </cell>
          <cell r="G17">
            <v>4</v>
          </cell>
          <cell r="H17">
            <v>2</v>
          </cell>
          <cell r="I17" t="str">
            <v>Deficit</v>
          </cell>
          <cell r="J17" t="str">
            <v>Medium</v>
          </cell>
          <cell r="K17" t="str">
            <v>Latur</v>
          </cell>
          <cell r="L17" t="str">
            <v>Nilanga</v>
          </cell>
        </row>
        <row r="18">
          <cell r="A18" t="str">
            <v>Bagheda</v>
          </cell>
          <cell r="B18" t="str">
            <v>Bagheda</v>
          </cell>
          <cell r="C18" t="str">
            <v>CADA Nagpur</v>
          </cell>
          <cell r="D18" t="str">
            <v>Minor Irrigation Division Bhandara</v>
          </cell>
          <cell r="E18">
            <v>9</v>
          </cell>
          <cell r="F18">
            <v>1</v>
          </cell>
          <cell r="G18">
            <v>8</v>
          </cell>
          <cell r="H18">
            <v>4</v>
          </cell>
          <cell r="I18" t="str">
            <v>Surplus</v>
          </cell>
          <cell r="J18" t="str">
            <v>Medium</v>
          </cell>
          <cell r="K18" t="str">
            <v>Bhandara</v>
          </cell>
          <cell r="L18" t="str">
            <v>Tumsar</v>
          </cell>
        </row>
        <row r="19">
          <cell r="A19" t="str">
            <v>Bahula</v>
          </cell>
          <cell r="B19" t="str">
            <v>Bahula</v>
          </cell>
          <cell r="C19" t="str">
            <v>JIPC Jalgaon</v>
          </cell>
          <cell r="D19" t="str">
            <v>Jalgaon Medium Project Division Jalgaon</v>
          </cell>
          <cell r="E19">
            <v>160</v>
          </cell>
          <cell r="F19">
            <v>3</v>
          </cell>
          <cell r="G19">
            <v>13</v>
          </cell>
          <cell r="H19">
            <v>2</v>
          </cell>
          <cell r="I19" t="str">
            <v>Deficit</v>
          </cell>
          <cell r="J19" t="str">
            <v>Medium</v>
          </cell>
          <cell r="K19" t="str">
            <v>Jalgaon</v>
          </cell>
          <cell r="L19" t="str">
            <v>Pachora</v>
          </cell>
        </row>
        <row r="20">
          <cell r="A20" t="str">
            <v>Banganga</v>
          </cell>
          <cell r="B20" t="str">
            <v>Banganga</v>
          </cell>
          <cell r="C20" t="str">
            <v>CADA Beed</v>
          </cell>
          <cell r="D20" t="str">
            <v>Osmanabad Irrigation Division Osmanabad</v>
          </cell>
          <cell r="E20">
            <v>161</v>
          </cell>
          <cell r="F20">
            <v>3</v>
          </cell>
          <cell r="G20">
            <v>19</v>
          </cell>
          <cell r="H20">
            <v>1</v>
          </cell>
          <cell r="I20" t="str">
            <v>Highly Deficit</v>
          </cell>
          <cell r="J20" t="str">
            <v>Medium</v>
          </cell>
          <cell r="K20" t="str">
            <v>Osmanabad</v>
          </cell>
          <cell r="L20" t="str">
            <v>Bhoom</v>
          </cell>
        </row>
        <row r="21">
          <cell r="A21" t="str">
            <v>Basappawadi</v>
          </cell>
          <cell r="B21" t="str">
            <v>Basappawadi</v>
          </cell>
          <cell r="C21" t="str">
            <v>SIC Sangli</v>
          </cell>
          <cell r="D21" t="str">
            <v>Sangli Irrigation Division Sangli</v>
          </cell>
          <cell r="E21">
            <v>87</v>
          </cell>
          <cell r="F21">
            <v>2</v>
          </cell>
          <cell r="G21">
            <v>16</v>
          </cell>
          <cell r="H21">
            <v>1</v>
          </cell>
          <cell r="I21" t="str">
            <v>Highly Deficit</v>
          </cell>
          <cell r="J21" t="str">
            <v>Medium</v>
          </cell>
          <cell r="K21" t="str">
            <v>Sangli</v>
          </cell>
          <cell r="L21" t="str">
            <v>Jath</v>
          </cell>
        </row>
        <row r="22">
          <cell r="A22" t="str">
            <v>Belpara</v>
          </cell>
          <cell r="B22" t="str">
            <v>Belpara</v>
          </cell>
          <cell r="C22" t="str">
            <v>CADA Beed</v>
          </cell>
          <cell r="D22" t="str">
            <v>Jayakwadi Project Drainage Construction Division 3 Beed</v>
          </cell>
          <cell r="E22">
            <v>162</v>
          </cell>
          <cell r="F22">
            <v>3</v>
          </cell>
          <cell r="G22">
            <v>4</v>
          </cell>
          <cell r="H22">
            <v>2</v>
          </cell>
          <cell r="I22" t="str">
            <v>Deficit</v>
          </cell>
          <cell r="J22" t="str">
            <v>Medium</v>
          </cell>
          <cell r="K22" t="str">
            <v>Beed</v>
          </cell>
          <cell r="L22" t="str">
            <v>Shirur (Kasar)</v>
          </cell>
        </row>
        <row r="23">
          <cell r="A23" t="str">
            <v>Benitura</v>
          </cell>
          <cell r="B23" t="str">
            <v>Benitura</v>
          </cell>
          <cell r="C23" t="str">
            <v>CADA Beed</v>
          </cell>
          <cell r="D23" t="str">
            <v>Osmanabad Irrigation Division Osmanabad</v>
          </cell>
          <cell r="E23">
            <v>163</v>
          </cell>
          <cell r="F23">
            <v>3</v>
          </cell>
          <cell r="G23">
            <v>19</v>
          </cell>
          <cell r="H23">
            <v>1</v>
          </cell>
          <cell r="I23" t="str">
            <v>Highly Deficit</v>
          </cell>
          <cell r="J23" t="str">
            <v>Medium</v>
          </cell>
          <cell r="K23" t="str">
            <v>Osmanabad</v>
          </cell>
          <cell r="L23" t="str">
            <v>Tuljapur</v>
          </cell>
        </row>
        <row r="24">
          <cell r="A24" t="str">
            <v>Betekar Bothli</v>
          </cell>
          <cell r="B24" t="str">
            <v>Betekar Bothli</v>
          </cell>
          <cell r="C24" t="str">
            <v>CADA Nagpur</v>
          </cell>
          <cell r="D24" t="str">
            <v>Minor Irrigation Division Bhandara</v>
          </cell>
          <cell r="E24">
            <v>10</v>
          </cell>
          <cell r="F24">
            <v>1</v>
          </cell>
          <cell r="G24">
            <v>8</v>
          </cell>
          <cell r="H24">
            <v>4</v>
          </cell>
          <cell r="I24" t="str">
            <v>Surplus</v>
          </cell>
          <cell r="J24" t="str">
            <v>Medium</v>
          </cell>
          <cell r="K24" t="str">
            <v>Bhandara</v>
          </cell>
          <cell r="L24" t="str">
            <v>Mohadi</v>
          </cell>
        </row>
        <row r="25">
          <cell r="A25" t="str">
            <v>Bhama Askhed</v>
          </cell>
          <cell r="B25" t="str">
            <v>Bhama Askhed</v>
          </cell>
          <cell r="C25" t="str">
            <v>PIC Pune</v>
          </cell>
          <cell r="D25" t="str">
            <v>Pune Irrigation Division Pune</v>
          </cell>
          <cell r="E25">
            <v>88</v>
          </cell>
          <cell r="F25">
            <v>2</v>
          </cell>
          <cell r="G25">
            <v>17</v>
          </cell>
          <cell r="H25">
            <v>3</v>
          </cell>
          <cell r="I25" t="str">
            <v>Normal</v>
          </cell>
          <cell r="J25" t="str">
            <v>Major</v>
          </cell>
          <cell r="K25" t="str">
            <v>Pune</v>
          </cell>
          <cell r="L25" t="str">
            <v>Khed</v>
          </cell>
        </row>
        <row r="26">
          <cell r="A26" t="str">
            <v>Bhandardara</v>
          </cell>
          <cell r="B26" t="str">
            <v>Bhandardara</v>
          </cell>
          <cell r="C26" t="str">
            <v>CADA Nashik</v>
          </cell>
          <cell r="D26" t="str">
            <v>Ahmednagar Irrigation Division Ahmednagar</v>
          </cell>
          <cell r="E26">
            <v>164</v>
          </cell>
          <cell r="F26">
            <v>3</v>
          </cell>
          <cell r="G26">
            <v>1</v>
          </cell>
          <cell r="H26">
            <v>3</v>
          </cell>
          <cell r="I26" t="str">
            <v>Normal</v>
          </cell>
          <cell r="J26" t="str">
            <v>Major</v>
          </cell>
          <cell r="K26" t="str">
            <v>Ahmednagar</v>
          </cell>
          <cell r="L26" t="str">
            <v>Akole</v>
          </cell>
        </row>
        <row r="27">
          <cell r="A27" t="str">
            <v>Bhatghar</v>
          </cell>
          <cell r="B27" t="str">
            <v>NLBC</v>
          </cell>
          <cell r="C27" t="str">
            <v>PIC Pune</v>
          </cell>
          <cell r="D27" t="str">
            <v>Pune Irrigation Division Pune</v>
          </cell>
          <cell r="E27">
            <v>128</v>
          </cell>
          <cell r="F27">
            <v>2</v>
          </cell>
          <cell r="G27">
            <v>18</v>
          </cell>
          <cell r="H27">
            <v>3</v>
          </cell>
          <cell r="I27" t="str">
            <v>Normal</v>
          </cell>
          <cell r="J27" t="str">
            <v>Major</v>
          </cell>
          <cell r="K27" t="str">
            <v>Pune</v>
          </cell>
          <cell r="L27" t="str">
            <v>Bhor</v>
          </cell>
        </row>
        <row r="28">
          <cell r="A28" t="str">
            <v>Bhatsa</v>
          </cell>
          <cell r="B28" t="str">
            <v>Bhatsa</v>
          </cell>
          <cell r="C28" t="str">
            <v>TIC Thane</v>
          </cell>
          <cell r="D28" t="str">
            <v>Bhatsa Dam Division Bhatsanagar</v>
          </cell>
          <cell r="E28">
            <v>89</v>
          </cell>
          <cell r="F28">
            <v>2</v>
          </cell>
          <cell r="G28">
            <v>21</v>
          </cell>
          <cell r="H28">
            <v>5</v>
          </cell>
          <cell r="I28" t="str">
            <v>Abundant</v>
          </cell>
          <cell r="J28" t="str">
            <v>Major</v>
          </cell>
          <cell r="K28" t="str">
            <v>Thane</v>
          </cell>
          <cell r="L28" t="str">
            <v>Shahapur</v>
          </cell>
        </row>
        <row r="29">
          <cell r="A29" t="str">
            <v>Bhima (Ujjani)</v>
          </cell>
          <cell r="B29" t="str">
            <v>Bhima (Ujjani)</v>
          </cell>
          <cell r="C29" t="str">
            <v>CADA Solapur</v>
          </cell>
          <cell r="D29" t="str">
            <v>Ujjani Dam Division Bhimanagar</v>
          </cell>
          <cell r="E29">
            <v>90</v>
          </cell>
          <cell r="F29">
            <v>2</v>
          </cell>
          <cell r="G29">
            <v>18</v>
          </cell>
          <cell r="H29">
            <v>1</v>
          </cell>
          <cell r="I29" t="str">
            <v>Highly Deficit</v>
          </cell>
          <cell r="J29" t="str">
            <v>Major</v>
          </cell>
          <cell r="K29" t="str">
            <v>Solapur</v>
          </cell>
          <cell r="L29" t="str">
            <v>Madha</v>
          </cell>
        </row>
        <row r="30">
          <cell r="A30" t="str">
            <v>Bhojapur</v>
          </cell>
          <cell r="B30" t="str">
            <v>Bhojapur</v>
          </cell>
          <cell r="C30" t="str">
            <v>CADA Nashik</v>
          </cell>
          <cell r="D30" t="str">
            <v>Nashik Irrigation Division Nashik</v>
          </cell>
          <cell r="E30">
            <v>166</v>
          </cell>
          <cell r="F30">
            <v>3</v>
          </cell>
          <cell r="G30">
            <v>1</v>
          </cell>
          <cell r="H30">
            <v>3</v>
          </cell>
          <cell r="I30" t="str">
            <v>Normal</v>
          </cell>
          <cell r="J30" t="str">
            <v>Medium</v>
          </cell>
          <cell r="K30" t="str">
            <v>Nashik</v>
          </cell>
          <cell r="L30" t="str">
            <v>Nashik</v>
          </cell>
        </row>
        <row r="31">
          <cell r="A31" t="str">
            <v>Bhokar (Mangrul)</v>
          </cell>
          <cell r="B31" t="str">
            <v>Bhokar (Mangrul)</v>
          </cell>
          <cell r="C31" t="str">
            <v>JIPC Jalgaon</v>
          </cell>
          <cell r="D31" t="str">
            <v>Jalgaon Medium Project Division Jalgaon</v>
          </cell>
          <cell r="E31">
            <v>167</v>
          </cell>
          <cell r="F31">
            <v>3</v>
          </cell>
          <cell r="G31">
            <v>13</v>
          </cell>
          <cell r="H31">
            <v>3</v>
          </cell>
          <cell r="I31" t="str">
            <v>Normal</v>
          </cell>
          <cell r="J31" t="str">
            <v>Medium</v>
          </cell>
          <cell r="K31" t="str">
            <v>Jalgaon</v>
          </cell>
          <cell r="L31" t="str">
            <v>Raver</v>
          </cell>
        </row>
        <row r="32">
          <cell r="A32" t="str">
            <v>Bhokarbari</v>
          </cell>
          <cell r="B32" t="str">
            <v>Bhokarbari</v>
          </cell>
          <cell r="C32" t="str">
            <v>CADA Jalgaon</v>
          </cell>
          <cell r="D32" t="str">
            <v>Girna Irrigation Division Jalgaon</v>
          </cell>
          <cell r="E32">
            <v>168</v>
          </cell>
          <cell r="F32">
            <v>3</v>
          </cell>
          <cell r="G32">
            <v>13</v>
          </cell>
          <cell r="H32">
            <v>2</v>
          </cell>
          <cell r="I32" t="str">
            <v>Deficit</v>
          </cell>
          <cell r="J32" t="str">
            <v>Medium</v>
          </cell>
          <cell r="K32" t="str">
            <v>Jalgaon</v>
          </cell>
          <cell r="L32" t="str">
            <v>Parola</v>
          </cell>
        </row>
        <row r="33">
          <cell r="A33" t="str">
            <v>Bindusara</v>
          </cell>
          <cell r="B33" t="str">
            <v>Bindusara</v>
          </cell>
          <cell r="C33" t="str">
            <v>CADA Beed</v>
          </cell>
          <cell r="D33" t="str">
            <v>Jayakwadi Project Drainage Construction Division 3 Beed</v>
          </cell>
          <cell r="E33">
            <v>169</v>
          </cell>
          <cell r="F33">
            <v>3</v>
          </cell>
          <cell r="G33">
            <v>2</v>
          </cell>
          <cell r="H33">
            <v>2</v>
          </cell>
          <cell r="I33" t="str">
            <v>Deficit</v>
          </cell>
          <cell r="J33" t="str">
            <v>Medium</v>
          </cell>
          <cell r="K33" t="str">
            <v>Beed</v>
          </cell>
          <cell r="L33" t="str">
            <v>Beed</v>
          </cell>
        </row>
        <row r="34">
          <cell r="A34" t="str">
            <v>Bodalkasa</v>
          </cell>
          <cell r="B34" t="str">
            <v>Bodalkasa</v>
          </cell>
          <cell r="C34" t="str">
            <v>CADA Nagpur</v>
          </cell>
          <cell r="D34" t="str">
            <v>Gondia Irrigation Division Gondia</v>
          </cell>
          <cell r="E34">
            <v>11</v>
          </cell>
          <cell r="F34">
            <v>1</v>
          </cell>
          <cell r="G34">
            <v>8</v>
          </cell>
          <cell r="H34">
            <v>4</v>
          </cell>
          <cell r="I34" t="str">
            <v>Surplus</v>
          </cell>
          <cell r="J34" t="str">
            <v>Medium</v>
          </cell>
          <cell r="K34" t="str">
            <v>Gondia</v>
          </cell>
          <cell r="L34" t="str">
            <v>Tirora</v>
          </cell>
        </row>
        <row r="35">
          <cell r="A35" t="str">
            <v>Bodhegaon</v>
          </cell>
          <cell r="B35" t="str">
            <v>Bodhegaon</v>
          </cell>
          <cell r="C35" t="str">
            <v>CADA Beed</v>
          </cell>
          <cell r="D35" t="str">
            <v>Jayakwadi Project Drainage Construction Division 3 Beed</v>
          </cell>
          <cell r="E35">
            <v>170</v>
          </cell>
          <cell r="F35">
            <v>3</v>
          </cell>
          <cell r="G35">
            <v>2</v>
          </cell>
          <cell r="H35">
            <v>2</v>
          </cell>
          <cell r="I35" t="str">
            <v>Deficit</v>
          </cell>
          <cell r="J35" t="str">
            <v>Medium</v>
          </cell>
          <cell r="K35" t="str">
            <v>Beed</v>
          </cell>
          <cell r="L35" t="str">
            <v>Parli Vaijnath</v>
          </cell>
        </row>
        <row r="36">
          <cell r="A36" t="str">
            <v>Bor</v>
          </cell>
          <cell r="B36" t="str">
            <v>Bor</v>
          </cell>
          <cell r="C36" t="str">
            <v>CIPC Chandrapur</v>
          </cell>
          <cell r="D36" t="str">
            <v>Wardha Irrigation Division Wardha</v>
          </cell>
          <cell r="E36">
            <v>12</v>
          </cell>
          <cell r="F36">
            <v>1</v>
          </cell>
          <cell r="G36">
            <v>7</v>
          </cell>
          <cell r="H36">
            <v>3</v>
          </cell>
          <cell r="I36" t="str">
            <v>Normal</v>
          </cell>
          <cell r="J36" t="str">
            <v>Major</v>
          </cell>
          <cell r="K36" t="str">
            <v>Wardha</v>
          </cell>
          <cell r="L36" t="str">
            <v>Wardha</v>
          </cell>
        </row>
        <row r="37">
          <cell r="A37" t="str">
            <v>Bor Dahegaon</v>
          </cell>
          <cell r="B37" t="str">
            <v>Bor Dahegaon</v>
          </cell>
          <cell r="C37" t="str">
            <v>AIC Abad</v>
          </cell>
          <cell r="D37" t="str">
            <v>Nandur Madhameshwar Canal Division Vaijapur</v>
          </cell>
          <cell r="E37">
            <v>171</v>
          </cell>
          <cell r="F37">
            <v>3</v>
          </cell>
          <cell r="G37">
            <v>1</v>
          </cell>
          <cell r="H37">
            <v>3</v>
          </cell>
          <cell r="I37" t="str">
            <v>Normal</v>
          </cell>
          <cell r="J37" t="str">
            <v>Medium</v>
          </cell>
          <cell r="K37" t="str">
            <v>Aurangabad</v>
          </cell>
          <cell r="L37" t="str">
            <v>Vaijapur</v>
          </cell>
        </row>
        <row r="38">
          <cell r="A38" t="str">
            <v>Borgaon</v>
          </cell>
          <cell r="B38" t="str">
            <v>Borgaon</v>
          </cell>
          <cell r="C38" t="str">
            <v>AIC Akola</v>
          </cell>
          <cell r="D38" t="str">
            <v>Yavatmal irrigation Division Yavatmal</v>
          </cell>
          <cell r="E38">
            <v>13</v>
          </cell>
          <cell r="F38">
            <v>1</v>
          </cell>
          <cell r="G38">
            <v>7</v>
          </cell>
          <cell r="H38">
            <v>3</v>
          </cell>
          <cell r="I38" t="str">
            <v>Normal</v>
          </cell>
          <cell r="J38" t="str">
            <v>Medium</v>
          </cell>
          <cell r="K38" t="str">
            <v>Yavatmal</v>
          </cell>
          <cell r="L38" t="str">
            <v>Yavatmal</v>
          </cell>
        </row>
        <row r="39">
          <cell r="A39" t="str">
            <v>Bori</v>
          </cell>
          <cell r="B39" t="str">
            <v>Bori</v>
          </cell>
          <cell r="C39" t="str">
            <v>CADA Jalgaon</v>
          </cell>
          <cell r="D39" t="str">
            <v>Girna Irrigation Division Jalgaon</v>
          </cell>
          <cell r="E39">
            <v>172</v>
          </cell>
          <cell r="F39">
            <v>3</v>
          </cell>
          <cell r="G39">
            <v>13</v>
          </cell>
          <cell r="H39">
            <v>2</v>
          </cell>
          <cell r="I39" t="str">
            <v>Deficit</v>
          </cell>
          <cell r="J39" t="str">
            <v>Medium</v>
          </cell>
          <cell r="K39" t="str">
            <v>Jalgaon</v>
          </cell>
          <cell r="L39" t="str">
            <v>Parola</v>
          </cell>
        </row>
        <row r="40">
          <cell r="A40" t="str">
            <v>Borna</v>
          </cell>
          <cell r="B40" t="str">
            <v>Borna</v>
          </cell>
          <cell r="C40" t="str">
            <v>CADA Beed</v>
          </cell>
          <cell r="D40" t="str">
            <v>Jayakwadi Project Drainage Construction Division 3 Beed</v>
          </cell>
          <cell r="E40">
            <v>173</v>
          </cell>
          <cell r="F40">
            <v>3</v>
          </cell>
          <cell r="G40">
            <v>2</v>
          </cell>
          <cell r="H40">
            <v>2</v>
          </cell>
          <cell r="I40" t="str">
            <v>Deficit</v>
          </cell>
          <cell r="J40" t="str">
            <v>Medium</v>
          </cell>
          <cell r="K40" t="str">
            <v>Beed</v>
          </cell>
          <cell r="L40" t="str">
            <v>Parli Vaijnath</v>
          </cell>
        </row>
        <row r="41">
          <cell r="A41" t="str">
            <v>Brahmagavan</v>
          </cell>
          <cell r="B41" t="str">
            <v>Brahmagavan LIS</v>
          </cell>
          <cell r="C41" t="str">
            <v>CADA Abad</v>
          </cell>
          <cell r="D41" t="str">
            <v>Aurangabad Irrigation Division Aurangabad</v>
          </cell>
          <cell r="E41">
            <v>174</v>
          </cell>
          <cell r="F41">
            <v>3</v>
          </cell>
          <cell r="G41">
            <v>2</v>
          </cell>
          <cell r="H41">
            <v>2</v>
          </cell>
          <cell r="I41" t="str">
            <v>Deficit</v>
          </cell>
          <cell r="J41" t="str">
            <v>Medium</v>
          </cell>
          <cell r="K41" t="str">
            <v>Aurangabad</v>
          </cell>
          <cell r="L41" t="str">
            <v>Paithan</v>
          </cell>
        </row>
        <row r="42">
          <cell r="A42" t="str">
            <v>Buddhihal</v>
          </cell>
          <cell r="B42" t="str">
            <v>Buddhihal</v>
          </cell>
          <cell r="C42" t="str">
            <v>CADA Solapur</v>
          </cell>
          <cell r="D42" t="str">
            <v>Solapur Irrigation Division Solapur</v>
          </cell>
          <cell r="E42">
            <v>91</v>
          </cell>
          <cell r="F42">
            <v>2</v>
          </cell>
          <cell r="G42">
            <v>18</v>
          </cell>
          <cell r="H42">
            <v>1</v>
          </cell>
          <cell r="I42" t="str">
            <v>Highly Deficit</v>
          </cell>
          <cell r="J42" t="str">
            <v>Medium</v>
          </cell>
          <cell r="K42" t="str">
            <v>Solapur</v>
          </cell>
          <cell r="L42" t="str">
            <v>Sangole</v>
          </cell>
        </row>
        <row r="43">
          <cell r="A43" t="str">
            <v>Burai</v>
          </cell>
          <cell r="B43" t="str">
            <v>Burai</v>
          </cell>
          <cell r="C43" t="str">
            <v>CADA Jalgaon</v>
          </cell>
          <cell r="D43" t="str">
            <v>Dhule Irrigation Division Dhule</v>
          </cell>
          <cell r="E43">
            <v>175</v>
          </cell>
          <cell r="F43">
            <v>3</v>
          </cell>
          <cell r="G43">
            <v>13</v>
          </cell>
          <cell r="H43">
            <v>2</v>
          </cell>
          <cell r="I43" t="str">
            <v>Deficit</v>
          </cell>
          <cell r="J43" t="str">
            <v>Medium</v>
          </cell>
          <cell r="K43" t="str">
            <v>Dhule</v>
          </cell>
          <cell r="L43" t="str">
            <v>Sakri</v>
          </cell>
        </row>
        <row r="44">
          <cell r="A44" t="str">
            <v>Chandai</v>
          </cell>
          <cell r="B44" t="str">
            <v>Chandai</v>
          </cell>
          <cell r="C44" t="str">
            <v>CIPC Chandrapur</v>
          </cell>
          <cell r="D44" t="str">
            <v>Chandrapur Irrigation Division Chandrapur</v>
          </cell>
          <cell r="E44">
            <v>14</v>
          </cell>
          <cell r="F44">
            <v>1</v>
          </cell>
          <cell r="G44">
            <v>8</v>
          </cell>
          <cell r="H44">
            <v>4</v>
          </cell>
          <cell r="I44" t="str">
            <v>Surplus</v>
          </cell>
          <cell r="J44" t="str">
            <v>Medium</v>
          </cell>
          <cell r="K44" t="str">
            <v>Chandrapur</v>
          </cell>
          <cell r="L44" t="str">
            <v>Varora</v>
          </cell>
        </row>
        <row r="45">
          <cell r="A45" t="str">
            <v>Chandani</v>
          </cell>
          <cell r="B45" t="str">
            <v>Chandani</v>
          </cell>
          <cell r="C45" t="str">
            <v>CADA Beed</v>
          </cell>
          <cell r="D45" t="str">
            <v>Osmanabad Irrigation Division Osmanabad</v>
          </cell>
          <cell r="E45">
            <v>176</v>
          </cell>
          <cell r="F45">
            <v>3</v>
          </cell>
          <cell r="G45">
            <v>19</v>
          </cell>
          <cell r="H45">
            <v>1</v>
          </cell>
          <cell r="I45" t="str">
            <v>Highly Deficit</v>
          </cell>
          <cell r="J45" t="str">
            <v>Medium</v>
          </cell>
          <cell r="K45" t="str">
            <v>Osmanabad</v>
          </cell>
          <cell r="L45" t="str">
            <v>Bhoom</v>
          </cell>
        </row>
        <row r="46">
          <cell r="A46" t="str">
            <v>Chandpur</v>
          </cell>
          <cell r="B46" t="str">
            <v>Chandpur</v>
          </cell>
          <cell r="C46" t="str">
            <v>CADA Nagpur</v>
          </cell>
          <cell r="D46" t="str">
            <v>Minor Irrigation Division Bhandara</v>
          </cell>
          <cell r="E46">
            <v>15</v>
          </cell>
          <cell r="F46">
            <v>1</v>
          </cell>
          <cell r="G46">
            <v>8</v>
          </cell>
          <cell r="H46">
            <v>4</v>
          </cell>
          <cell r="I46" t="str">
            <v>Surplus</v>
          </cell>
          <cell r="J46" t="str">
            <v>Medium</v>
          </cell>
          <cell r="K46" t="str">
            <v>Bhandara</v>
          </cell>
          <cell r="L46" t="str">
            <v>Tumsar</v>
          </cell>
        </row>
        <row r="47">
          <cell r="A47" t="str">
            <v>Chandrabhaga (Amravati)</v>
          </cell>
          <cell r="B47" t="str">
            <v>Chandrabhaga (Amravati)</v>
          </cell>
          <cell r="C47" t="str">
            <v>CADA Nagpur</v>
          </cell>
          <cell r="D47" t="str">
            <v>Minor Irrigation Division Nagpur</v>
          </cell>
          <cell r="E47">
            <v>16</v>
          </cell>
          <cell r="F47">
            <v>1</v>
          </cell>
          <cell r="G47">
            <v>10</v>
          </cell>
          <cell r="H47">
            <v>2</v>
          </cell>
          <cell r="I47" t="str">
            <v>Deficit</v>
          </cell>
          <cell r="J47" t="str">
            <v>Medium</v>
          </cell>
          <cell r="K47" t="str">
            <v>Amravati</v>
          </cell>
          <cell r="L47" t="str">
            <v>Achalpur</v>
          </cell>
        </row>
        <row r="48">
          <cell r="A48" t="str">
            <v>Chandrabhaga (Nagpur)</v>
          </cell>
          <cell r="B48" t="str">
            <v>Chandrabhaga (Nagpur)</v>
          </cell>
          <cell r="C48" t="str">
            <v>UWPC Amravati</v>
          </cell>
          <cell r="D48" t="str">
            <v>Purna Project.Division Achalpur</v>
          </cell>
          <cell r="E48">
            <v>17</v>
          </cell>
          <cell r="F48">
            <v>1</v>
          </cell>
          <cell r="G48">
            <v>8</v>
          </cell>
          <cell r="H48">
            <v>4</v>
          </cell>
          <cell r="I48" t="str">
            <v>Surplus</v>
          </cell>
          <cell r="J48" t="str">
            <v>Medium</v>
          </cell>
          <cell r="K48" t="str">
            <v>Nagpur</v>
          </cell>
          <cell r="L48" t="str">
            <v>Katol</v>
          </cell>
        </row>
        <row r="49">
          <cell r="A49" t="str">
            <v>Chankapur</v>
          </cell>
          <cell r="B49" t="str">
            <v>Chankapur</v>
          </cell>
          <cell r="C49" t="str">
            <v>CADA Nashik</v>
          </cell>
          <cell r="D49" t="str">
            <v>Minor Irrigation Division Malegaon</v>
          </cell>
          <cell r="E49">
            <v>177</v>
          </cell>
          <cell r="F49">
            <v>3</v>
          </cell>
          <cell r="G49">
            <v>11</v>
          </cell>
          <cell r="H49">
            <v>2</v>
          </cell>
          <cell r="I49" t="str">
            <v>Deficit</v>
          </cell>
          <cell r="J49" t="str">
            <v>Major</v>
          </cell>
          <cell r="K49" t="str">
            <v>Nashik</v>
          </cell>
          <cell r="L49" t="str">
            <v>Kalvan</v>
          </cell>
        </row>
        <row r="50">
          <cell r="A50" t="str">
            <v>Chargaon</v>
          </cell>
          <cell r="B50" t="str">
            <v>Chargaon</v>
          </cell>
          <cell r="C50" t="str">
            <v>CIPC Chandrapur</v>
          </cell>
          <cell r="D50" t="str">
            <v>Chandrapur Irrigation Division Chandrapur</v>
          </cell>
          <cell r="E50">
            <v>18</v>
          </cell>
          <cell r="F50">
            <v>1</v>
          </cell>
          <cell r="G50">
            <v>8</v>
          </cell>
          <cell r="H50">
            <v>4</v>
          </cell>
          <cell r="I50" t="str">
            <v>Surplus</v>
          </cell>
          <cell r="J50" t="str">
            <v>Medium</v>
          </cell>
          <cell r="K50" t="str">
            <v>Chandrapur</v>
          </cell>
          <cell r="L50" t="str">
            <v>Varora</v>
          </cell>
        </row>
        <row r="51">
          <cell r="A51" t="str">
            <v>Chaskaman</v>
          </cell>
          <cell r="B51" t="str">
            <v>Chaskaman</v>
          </cell>
          <cell r="C51" t="str">
            <v>PIC Pune</v>
          </cell>
          <cell r="D51" t="str">
            <v>Khadakwasla Irrigation Division Pune</v>
          </cell>
          <cell r="E51">
            <v>92</v>
          </cell>
          <cell r="F51">
            <v>2</v>
          </cell>
          <cell r="G51">
            <v>17</v>
          </cell>
          <cell r="H51">
            <v>3</v>
          </cell>
          <cell r="I51" t="str">
            <v>Normal</v>
          </cell>
          <cell r="J51" t="str">
            <v>Major</v>
          </cell>
          <cell r="K51" t="str">
            <v>Pune</v>
          </cell>
          <cell r="L51" t="str">
            <v>Khed</v>
          </cell>
        </row>
        <row r="52">
          <cell r="A52" t="str">
            <v>Chikotra</v>
          </cell>
          <cell r="B52" t="str">
            <v>Chikotra</v>
          </cell>
          <cell r="C52" t="str">
            <v>SIC Sangli</v>
          </cell>
          <cell r="D52" t="str">
            <v>Kolhapur Irrigation Division Kolhapur</v>
          </cell>
          <cell r="E52">
            <v>93</v>
          </cell>
          <cell r="F52">
            <v>2</v>
          </cell>
          <cell r="G52">
            <v>15</v>
          </cell>
          <cell r="H52">
            <v>5</v>
          </cell>
          <cell r="I52" t="str">
            <v>Abundant</v>
          </cell>
          <cell r="J52" t="str">
            <v>Medium</v>
          </cell>
          <cell r="K52" t="str">
            <v>Kolhapur</v>
          </cell>
          <cell r="L52" t="str">
            <v>Bhudargad</v>
          </cell>
        </row>
        <row r="53">
          <cell r="A53" t="str">
            <v>Chitri</v>
          </cell>
          <cell r="B53" t="str">
            <v>Chitri</v>
          </cell>
          <cell r="C53" t="str">
            <v>SIC Sangli</v>
          </cell>
          <cell r="D53" t="str">
            <v>Kolhapur Irrigation Division Kolhapur</v>
          </cell>
          <cell r="E53">
            <v>94</v>
          </cell>
          <cell r="F53">
            <v>2</v>
          </cell>
          <cell r="G53">
            <v>15</v>
          </cell>
          <cell r="H53">
            <v>5</v>
          </cell>
          <cell r="I53" t="str">
            <v>Abundant</v>
          </cell>
          <cell r="J53" t="str">
            <v>Medium</v>
          </cell>
          <cell r="K53" t="str">
            <v>Kolhapur</v>
          </cell>
          <cell r="L53" t="str">
            <v>Ajara</v>
          </cell>
        </row>
        <row r="54">
          <cell r="A54" t="str">
            <v>Chorakhmara</v>
          </cell>
          <cell r="B54" t="str">
            <v>Chorakhmara</v>
          </cell>
          <cell r="C54" t="str">
            <v>CADA Nagpur</v>
          </cell>
          <cell r="D54" t="str">
            <v>Gondia Irrigation Division Gondia</v>
          </cell>
          <cell r="E54">
            <v>19</v>
          </cell>
          <cell r="F54">
            <v>1</v>
          </cell>
          <cell r="G54">
            <v>8</v>
          </cell>
          <cell r="H54">
            <v>4</v>
          </cell>
          <cell r="I54" t="str">
            <v>Surplus</v>
          </cell>
          <cell r="J54" t="str">
            <v>Medium</v>
          </cell>
          <cell r="K54" t="str">
            <v>Gondia</v>
          </cell>
          <cell r="L54" t="str">
            <v>Tirora</v>
          </cell>
        </row>
        <row r="55">
          <cell r="A55" t="str">
            <v>Chulband</v>
          </cell>
          <cell r="B55" t="str">
            <v>Chulband</v>
          </cell>
          <cell r="C55" t="str">
            <v>CADA Nagpur</v>
          </cell>
          <cell r="D55" t="str">
            <v>Gondia Irrigation Division Gondia</v>
          </cell>
          <cell r="E55">
            <v>20</v>
          </cell>
          <cell r="F55">
            <v>1</v>
          </cell>
          <cell r="G55">
            <v>8</v>
          </cell>
          <cell r="H55">
            <v>4</v>
          </cell>
          <cell r="I55" t="str">
            <v>Surplus</v>
          </cell>
          <cell r="J55" t="str">
            <v>Medium</v>
          </cell>
          <cell r="K55" t="str">
            <v>Gondia</v>
          </cell>
          <cell r="L55" t="str">
            <v>Goregaon</v>
          </cell>
        </row>
        <row r="56">
          <cell r="A56" t="str">
            <v>Dahigaon Weir</v>
          </cell>
          <cell r="B56" t="str">
            <v>Girna+Panzan</v>
          </cell>
          <cell r="C56" t="str">
            <v>CADA Jalgaon</v>
          </cell>
          <cell r="D56" t="str">
            <v>Girna Irrigation Division Jalgaon</v>
          </cell>
          <cell r="E56">
            <v>192</v>
          </cell>
          <cell r="F56">
            <v>3</v>
          </cell>
          <cell r="G56">
            <v>11</v>
          </cell>
          <cell r="H56">
            <v>2</v>
          </cell>
          <cell r="I56" t="str">
            <v>Deficit</v>
          </cell>
          <cell r="J56" t="str">
            <v>Major</v>
          </cell>
          <cell r="K56" t="str">
            <v>Jalgaon</v>
          </cell>
          <cell r="L56" t="str">
            <v>Chalisgaon</v>
          </cell>
        </row>
        <row r="57">
          <cell r="A57" t="str">
            <v>Darna</v>
          </cell>
          <cell r="B57" t="str">
            <v>Darna</v>
          </cell>
          <cell r="C57" t="str">
            <v>CADA Nashik</v>
          </cell>
          <cell r="D57" t="str">
            <v>Nashik Irrigation Division Nashik</v>
          </cell>
          <cell r="E57">
            <v>178</v>
          </cell>
          <cell r="F57">
            <v>3</v>
          </cell>
          <cell r="G57">
            <v>1</v>
          </cell>
          <cell r="H57">
            <v>3</v>
          </cell>
          <cell r="I57" t="str">
            <v>Normal</v>
          </cell>
          <cell r="J57" t="str">
            <v>Major</v>
          </cell>
          <cell r="K57" t="str">
            <v>Nashik</v>
          </cell>
          <cell r="L57" t="str">
            <v>Igatpuri</v>
          </cell>
        </row>
        <row r="58">
          <cell r="A58" t="str">
            <v>Devarjan</v>
          </cell>
          <cell r="B58" t="str">
            <v>Devarjan</v>
          </cell>
          <cell r="C58" t="str">
            <v>CADA Beed</v>
          </cell>
          <cell r="D58" t="str">
            <v>Jayakwadi Project Drainage Construction Division 2 Latur</v>
          </cell>
          <cell r="E58">
            <v>179</v>
          </cell>
          <cell r="F58">
            <v>3</v>
          </cell>
          <cell r="G58">
            <v>4</v>
          </cell>
          <cell r="H58">
            <v>2</v>
          </cell>
          <cell r="I58" t="str">
            <v>Deficit</v>
          </cell>
          <cell r="J58" t="str">
            <v>Medium</v>
          </cell>
          <cell r="K58" t="str">
            <v>Latur</v>
          </cell>
          <cell r="L58" t="str">
            <v>Udgir</v>
          </cell>
        </row>
        <row r="59">
          <cell r="A59" t="str">
            <v>Dham</v>
          </cell>
          <cell r="B59" t="str">
            <v>Dham</v>
          </cell>
          <cell r="C59" t="str">
            <v>CIPC Chandrapur</v>
          </cell>
          <cell r="D59" t="str">
            <v>Wardha Irrigation Division Wardha</v>
          </cell>
          <cell r="E59">
            <v>21</v>
          </cell>
          <cell r="F59">
            <v>1</v>
          </cell>
          <cell r="G59">
            <v>7</v>
          </cell>
          <cell r="H59">
            <v>3</v>
          </cell>
          <cell r="I59" t="str">
            <v>Normal</v>
          </cell>
          <cell r="J59" t="str">
            <v>Medium</v>
          </cell>
          <cell r="K59" t="str">
            <v>Chandrapur</v>
          </cell>
          <cell r="L59" t="str">
            <v>Chandrapur</v>
          </cell>
        </row>
        <row r="60">
          <cell r="A60" t="str">
            <v>Dhamna</v>
          </cell>
          <cell r="B60" t="str">
            <v>Dhamna</v>
          </cell>
          <cell r="C60" t="str">
            <v>CADA Abad</v>
          </cell>
          <cell r="D60" t="str">
            <v>Aurangabad Irrigation Division Aurangabad</v>
          </cell>
          <cell r="E60">
            <v>180</v>
          </cell>
          <cell r="F60">
            <v>3</v>
          </cell>
          <cell r="G60">
            <v>3</v>
          </cell>
          <cell r="H60">
            <v>2</v>
          </cell>
          <cell r="I60" t="str">
            <v>Deficit</v>
          </cell>
          <cell r="J60" t="str">
            <v>Medium</v>
          </cell>
          <cell r="K60" t="str">
            <v>Jalna</v>
          </cell>
          <cell r="L60" t="str">
            <v>Bhokardan</v>
          </cell>
        </row>
        <row r="61">
          <cell r="A61" t="str">
            <v>Dheku</v>
          </cell>
          <cell r="B61" t="str">
            <v>Dheku</v>
          </cell>
          <cell r="C61" t="str">
            <v>CADA Abad</v>
          </cell>
          <cell r="D61" t="str">
            <v>Aurangabad Irrigation Division Aurangabad</v>
          </cell>
          <cell r="E61">
            <v>181</v>
          </cell>
          <cell r="F61">
            <v>3</v>
          </cell>
          <cell r="G61">
            <v>1</v>
          </cell>
          <cell r="H61">
            <v>3</v>
          </cell>
          <cell r="I61" t="str">
            <v>Normal</v>
          </cell>
          <cell r="J61" t="str">
            <v>Medium</v>
          </cell>
          <cell r="K61" t="str">
            <v>Aurangabad</v>
          </cell>
          <cell r="L61" t="str">
            <v>Vaijapur</v>
          </cell>
        </row>
        <row r="62">
          <cell r="A62" t="str">
            <v>Dhom</v>
          </cell>
          <cell r="B62" t="str">
            <v>Dhom</v>
          </cell>
          <cell r="C62" t="str">
            <v>CADA Pune</v>
          </cell>
          <cell r="D62" t="str">
            <v>Dhom Irrigation Division Satara</v>
          </cell>
          <cell r="E62">
            <v>95</v>
          </cell>
          <cell r="F62">
            <v>2</v>
          </cell>
          <cell r="G62">
            <v>15</v>
          </cell>
          <cell r="H62">
            <v>5</v>
          </cell>
          <cell r="I62" t="str">
            <v>Abundant</v>
          </cell>
          <cell r="J62" t="str">
            <v>Major</v>
          </cell>
          <cell r="K62" t="str">
            <v>Satara</v>
          </cell>
          <cell r="L62" t="str">
            <v>Wai</v>
          </cell>
        </row>
        <row r="63">
          <cell r="A63" t="str">
            <v>Dimbhe</v>
          </cell>
          <cell r="B63" t="str">
            <v>Kukadi Complex</v>
          </cell>
          <cell r="C63" t="str">
            <v>CADA Pune</v>
          </cell>
          <cell r="D63" t="str">
            <v>Kukadi Irrigation Division No. 1  Narayangaon</v>
          </cell>
          <cell r="E63">
            <v>117</v>
          </cell>
          <cell r="F63">
            <v>2</v>
          </cell>
          <cell r="G63">
            <v>17</v>
          </cell>
          <cell r="H63">
            <v>3</v>
          </cell>
          <cell r="I63" t="str">
            <v>Normal</v>
          </cell>
          <cell r="J63" t="str">
            <v>Major</v>
          </cell>
          <cell r="K63" t="str">
            <v>Pune</v>
          </cell>
          <cell r="L63" t="str">
            <v>Junnar</v>
          </cell>
        </row>
        <row r="64">
          <cell r="A64" t="str">
            <v>Dina</v>
          </cell>
          <cell r="B64" t="str">
            <v>Dina</v>
          </cell>
          <cell r="C64" t="str">
            <v>CIPC Chandrapur</v>
          </cell>
          <cell r="D64" t="str">
            <v>Gadchiroli Irrigation Division Gadchiroli</v>
          </cell>
          <cell r="E64">
            <v>22</v>
          </cell>
          <cell r="F64">
            <v>1</v>
          </cell>
          <cell r="G64">
            <v>9</v>
          </cell>
          <cell r="H64">
            <v>5</v>
          </cell>
          <cell r="I64" t="str">
            <v>Abundant</v>
          </cell>
          <cell r="J64" t="str">
            <v>Major</v>
          </cell>
          <cell r="K64" t="str">
            <v>Gadchiroli</v>
          </cell>
          <cell r="L64" t="str">
            <v>Chamorshi</v>
          </cell>
        </row>
        <row r="65">
          <cell r="A65" t="str">
            <v>Dnyanganga</v>
          </cell>
          <cell r="B65" t="str">
            <v>Dnyanganga</v>
          </cell>
          <cell r="C65" t="str">
            <v>AIC Akola</v>
          </cell>
          <cell r="D65" t="str">
            <v>Buldhana Irrigation Division Buldhana</v>
          </cell>
          <cell r="E65">
            <v>23</v>
          </cell>
          <cell r="F65">
            <v>1</v>
          </cell>
          <cell r="G65">
            <v>10</v>
          </cell>
          <cell r="H65">
            <v>2</v>
          </cell>
          <cell r="I65" t="str">
            <v>Deficit</v>
          </cell>
          <cell r="J65" t="str">
            <v>Medium</v>
          </cell>
          <cell r="K65" t="str">
            <v>Buldhana</v>
          </cell>
          <cell r="L65" t="str">
            <v>Khamgaon</v>
          </cell>
        </row>
        <row r="66">
          <cell r="A66" t="str">
            <v>Dodda Nalla</v>
          </cell>
          <cell r="B66" t="str">
            <v>Dodda Nalla</v>
          </cell>
          <cell r="C66" t="str">
            <v>SIC Sangli</v>
          </cell>
          <cell r="D66" t="str">
            <v>Sangli Irrigation Division Sangli</v>
          </cell>
          <cell r="E66">
            <v>96</v>
          </cell>
          <cell r="F66">
            <v>2</v>
          </cell>
          <cell r="G66">
            <v>18</v>
          </cell>
          <cell r="H66">
            <v>1</v>
          </cell>
          <cell r="I66" t="str">
            <v>Highly Deficit</v>
          </cell>
          <cell r="J66" t="str">
            <v>Medium</v>
          </cell>
          <cell r="K66" t="str">
            <v>Sangli</v>
          </cell>
          <cell r="L66" t="str">
            <v>Jath</v>
          </cell>
        </row>
        <row r="67">
          <cell r="A67" t="str">
            <v>Dongargaon (Chandrapur)</v>
          </cell>
          <cell r="B67" t="str">
            <v>Dongargaon (Chandrapur)</v>
          </cell>
          <cell r="C67" t="str">
            <v>NIC Nagpur</v>
          </cell>
          <cell r="D67" t="str">
            <v>Medium Project Division Chandrapur</v>
          </cell>
          <cell r="E67">
            <v>24</v>
          </cell>
          <cell r="F67">
            <v>1</v>
          </cell>
          <cell r="G67">
            <v>9</v>
          </cell>
          <cell r="H67">
            <v>3</v>
          </cell>
          <cell r="I67" t="str">
            <v>Normal</v>
          </cell>
          <cell r="J67" t="str">
            <v>Medium</v>
          </cell>
          <cell r="K67" t="str">
            <v>Rajura</v>
          </cell>
          <cell r="L67" t="str">
            <v>Chandrapur</v>
          </cell>
        </row>
        <row r="68">
          <cell r="A68" t="str">
            <v>Dongargaon (Nanded)</v>
          </cell>
          <cell r="B68" t="str">
            <v>Dongargaon (Nanded)</v>
          </cell>
          <cell r="C68" t="str">
            <v>NIC Nanded</v>
          </cell>
          <cell r="D68" t="str">
            <v>Nanded Irrigation Division Nanded</v>
          </cell>
          <cell r="E68">
            <v>182</v>
          </cell>
          <cell r="F68">
            <v>3</v>
          </cell>
          <cell r="G68">
            <v>6</v>
          </cell>
          <cell r="H68">
            <v>3</v>
          </cell>
          <cell r="I68" t="str">
            <v>Normal</v>
          </cell>
          <cell r="J68" t="str">
            <v>Medium</v>
          </cell>
          <cell r="K68" t="str">
            <v>Nanded</v>
          </cell>
          <cell r="L68" t="str">
            <v>Kinwat</v>
          </cell>
        </row>
        <row r="69">
          <cell r="A69" t="str">
            <v>Dongargaon (Wardha)</v>
          </cell>
          <cell r="B69" t="str">
            <v>Dongargaon (Wardha)</v>
          </cell>
          <cell r="C69" t="str">
            <v>CIPC Chandrapur</v>
          </cell>
          <cell r="D69" t="str">
            <v>Chandrapur Medium Project Division Chandrapur</v>
          </cell>
          <cell r="E69">
            <v>25</v>
          </cell>
          <cell r="F69">
            <v>1</v>
          </cell>
          <cell r="G69">
            <v>7</v>
          </cell>
          <cell r="H69">
            <v>5</v>
          </cell>
          <cell r="I69" t="str">
            <v>Abundant</v>
          </cell>
          <cell r="J69" t="str">
            <v>Medium</v>
          </cell>
          <cell r="K69" t="str">
            <v>Selu</v>
          </cell>
          <cell r="L69" t="str">
            <v>Wardha</v>
          </cell>
        </row>
        <row r="70">
          <cell r="A70" t="str">
            <v>Dudhganga</v>
          </cell>
          <cell r="B70" t="str">
            <v>Dudhaganga</v>
          </cell>
          <cell r="C70" t="str">
            <v>SIC Sangli</v>
          </cell>
          <cell r="D70" t="str">
            <v>Kolhapur Irrigation Division Kolhapur</v>
          </cell>
          <cell r="E70">
            <v>97</v>
          </cell>
          <cell r="F70">
            <v>2</v>
          </cell>
          <cell r="G70">
            <v>15</v>
          </cell>
          <cell r="H70">
            <v>5</v>
          </cell>
          <cell r="I70" t="str">
            <v>Abundant</v>
          </cell>
          <cell r="J70" t="str">
            <v>Major</v>
          </cell>
          <cell r="K70" t="str">
            <v>Kolhapur</v>
          </cell>
          <cell r="L70" t="str">
            <v>Radhanagari</v>
          </cell>
        </row>
        <row r="71">
          <cell r="A71" t="str">
            <v>Ekburji</v>
          </cell>
          <cell r="B71" t="str">
            <v>Ekbhuji</v>
          </cell>
          <cell r="C71" t="str">
            <v>AIC Akola</v>
          </cell>
          <cell r="D71" t="str">
            <v>Minor Irrigation Division Washim</v>
          </cell>
          <cell r="E71">
            <v>26</v>
          </cell>
          <cell r="F71">
            <v>1</v>
          </cell>
          <cell r="G71">
            <v>6</v>
          </cell>
          <cell r="H71">
            <v>3</v>
          </cell>
          <cell r="I71" t="str">
            <v>Normal</v>
          </cell>
          <cell r="J71" t="str">
            <v>Medium</v>
          </cell>
          <cell r="K71" t="str">
            <v>Washim</v>
          </cell>
          <cell r="L71" t="str">
            <v>Washim</v>
          </cell>
        </row>
        <row r="72">
          <cell r="A72" t="str">
            <v>Ekrukh</v>
          </cell>
          <cell r="B72" t="str">
            <v>Ekrukh</v>
          </cell>
          <cell r="C72" t="str">
            <v>CADA Solapur</v>
          </cell>
          <cell r="D72" t="str">
            <v>Solapur Irrigation Division Solapur</v>
          </cell>
          <cell r="E72">
            <v>98</v>
          </cell>
          <cell r="F72">
            <v>2</v>
          </cell>
          <cell r="G72">
            <v>19</v>
          </cell>
          <cell r="H72">
            <v>1</v>
          </cell>
          <cell r="I72" t="str">
            <v>Highly Deficit</v>
          </cell>
          <cell r="J72" t="str">
            <v>Medium</v>
          </cell>
          <cell r="K72" t="str">
            <v>Solapur</v>
          </cell>
          <cell r="L72" t="str">
            <v>North Solapur</v>
          </cell>
        </row>
        <row r="73">
          <cell r="A73" t="str">
            <v>Gadadgad</v>
          </cell>
          <cell r="B73" t="str">
            <v>Gadadgad</v>
          </cell>
          <cell r="C73" t="str">
            <v>CADA Abad</v>
          </cell>
          <cell r="D73" t="str">
            <v>Aurangabad Irrigation Division Aurangabad</v>
          </cell>
          <cell r="E73">
            <v>183</v>
          </cell>
          <cell r="F73">
            <v>3</v>
          </cell>
          <cell r="G73">
            <v>11</v>
          </cell>
          <cell r="H73">
            <v>2</v>
          </cell>
          <cell r="I73" t="str">
            <v>Deficit</v>
          </cell>
          <cell r="J73" t="str">
            <v>Medium</v>
          </cell>
          <cell r="K73" t="str">
            <v>Aurangabad</v>
          </cell>
          <cell r="L73" t="str">
            <v>Kannad</v>
          </cell>
        </row>
        <row r="74">
          <cell r="A74" t="str">
            <v>Galhati</v>
          </cell>
          <cell r="B74" t="str">
            <v>Galhati</v>
          </cell>
          <cell r="C74" t="str">
            <v>CADA Abad</v>
          </cell>
          <cell r="D74" t="str">
            <v>Jayakwadi Irrigation Division No.1 Paithan</v>
          </cell>
          <cell r="E74">
            <v>184</v>
          </cell>
          <cell r="F74">
            <v>3</v>
          </cell>
          <cell r="G74">
            <v>2</v>
          </cell>
          <cell r="H74">
            <v>2</v>
          </cell>
          <cell r="I74" t="str">
            <v>Deficit</v>
          </cell>
          <cell r="J74" t="str">
            <v>Medium</v>
          </cell>
          <cell r="K74" t="str">
            <v>Jalna</v>
          </cell>
          <cell r="L74" t="str">
            <v>Ambad</v>
          </cell>
        </row>
        <row r="75">
          <cell r="A75" t="str">
            <v>Gangapur</v>
          </cell>
          <cell r="B75" t="str">
            <v>Gangapur</v>
          </cell>
          <cell r="C75" t="str">
            <v>CADA Nashik</v>
          </cell>
          <cell r="D75" t="str">
            <v>Nashik Irrigation Division Nashik</v>
          </cell>
          <cell r="E75">
            <v>185</v>
          </cell>
          <cell r="F75">
            <v>3</v>
          </cell>
          <cell r="G75">
            <v>1</v>
          </cell>
          <cell r="H75">
            <v>3</v>
          </cell>
          <cell r="I75" t="str">
            <v>Normal</v>
          </cell>
          <cell r="J75" t="str">
            <v>Major</v>
          </cell>
          <cell r="K75" t="str">
            <v>Nashik</v>
          </cell>
          <cell r="L75" t="str">
            <v>Igatpuri</v>
          </cell>
        </row>
        <row r="76">
          <cell r="A76" t="str">
            <v>Gharni</v>
          </cell>
          <cell r="B76" t="str">
            <v>Gharni</v>
          </cell>
          <cell r="C76" t="str">
            <v>CADA Beed</v>
          </cell>
          <cell r="D76" t="str">
            <v>Jayakwadi Project Drainage Construction Division 2 Latur</v>
          </cell>
          <cell r="E76">
            <v>186</v>
          </cell>
          <cell r="F76">
            <v>3</v>
          </cell>
          <cell r="G76">
            <v>4</v>
          </cell>
          <cell r="H76">
            <v>2</v>
          </cell>
          <cell r="I76" t="str">
            <v>Deficit</v>
          </cell>
          <cell r="J76" t="str">
            <v>Medium</v>
          </cell>
          <cell r="K76" t="str">
            <v>Latur</v>
          </cell>
          <cell r="L76" t="str">
            <v>Shirur (Anantpal)</v>
          </cell>
        </row>
        <row r="77">
          <cell r="A77" t="str">
            <v>Ghatshil Pargaon</v>
          </cell>
          <cell r="B77" t="str">
            <v>Ghatshil Pargaon</v>
          </cell>
          <cell r="C77" t="str">
            <v>CADA Nashik</v>
          </cell>
          <cell r="D77" t="str">
            <v>Ahmednagar Irrigation Division Ahmednagar</v>
          </cell>
          <cell r="E77">
            <v>187</v>
          </cell>
          <cell r="F77">
            <v>3</v>
          </cell>
          <cell r="G77">
            <v>1</v>
          </cell>
          <cell r="H77">
            <v>3</v>
          </cell>
          <cell r="I77" t="str">
            <v>Normal</v>
          </cell>
          <cell r="J77" t="str">
            <v>Medium</v>
          </cell>
          <cell r="K77" t="str">
            <v>Ahmednagar</v>
          </cell>
          <cell r="L77" t="str">
            <v>Pathardi</v>
          </cell>
        </row>
        <row r="78">
          <cell r="A78" t="str">
            <v>Ghod</v>
          </cell>
          <cell r="B78" t="str">
            <v>Ghod</v>
          </cell>
          <cell r="C78" t="str">
            <v>CADA Pune</v>
          </cell>
          <cell r="D78" t="str">
            <v>Kukadi Irrigation Division No. 2 Shrigonda</v>
          </cell>
          <cell r="E78">
            <v>99</v>
          </cell>
          <cell r="F78">
            <v>2</v>
          </cell>
          <cell r="G78">
            <v>17</v>
          </cell>
          <cell r="H78">
            <v>3</v>
          </cell>
          <cell r="I78" t="str">
            <v>Normal</v>
          </cell>
          <cell r="J78" t="str">
            <v>Major</v>
          </cell>
          <cell r="K78" t="str">
            <v>Pune</v>
          </cell>
          <cell r="L78" t="str">
            <v>Shirur</v>
          </cell>
        </row>
        <row r="79">
          <cell r="A79" t="str">
            <v>Ghorazari</v>
          </cell>
          <cell r="B79" t="str">
            <v>Ghorazari</v>
          </cell>
          <cell r="C79" t="str">
            <v>CIPC Chandrapur</v>
          </cell>
          <cell r="D79" t="str">
            <v>Chandrapur Irrigation Division Chandrapur</v>
          </cell>
          <cell r="E79">
            <v>27</v>
          </cell>
          <cell r="F79">
            <v>1</v>
          </cell>
          <cell r="G79">
            <v>9</v>
          </cell>
          <cell r="H79">
            <v>5</v>
          </cell>
          <cell r="I79" t="str">
            <v>Abundant</v>
          </cell>
          <cell r="J79" t="str">
            <v>Medium</v>
          </cell>
          <cell r="K79" t="str">
            <v>Chandrapur</v>
          </cell>
          <cell r="L79" t="str">
            <v>Nagbhid</v>
          </cell>
        </row>
        <row r="80">
          <cell r="A80" t="str">
            <v>Girakchal</v>
          </cell>
          <cell r="B80" t="str">
            <v>Girakchal KTB</v>
          </cell>
          <cell r="C80" t="str">
            <v>CADA Beed</v>
          </cell>
          <cell r="D80" t="str">
            <v>Jayakwadi Project Drainage Construction Division 2 Latur</v>
          </cell>
          <cell r="E80">
            <v>188</v>
          </cell>
          <cell r="F80">
            <v>3</v>
          </cell>
          <cell r="G80">
            <v>4</v>
          </cell>
          <cell r="H80">
            <v>2</v>
          </cell>
          <cell r="I80" t="str">
            <v>Deficit</v>
          </cell>
          <cell r="J80" t="str">
            <v>Medium</v>
          </cell>
          <cell r="K80" t="str">
            <v>Latur</v>
          </cell>
          <cell r="L80" t="str">
            <v>Nilanga</v>
          </cell>
        </row>
        <row r="81">
          <cell r="A81" t="str">
            <v>Girija</v>
          </cell>
          <cell r="B81" t="str">
            <v>Girja</v>
          </cell>
          <cell r="C81" t="str">
            <v>CADA Abad</v>
          </cell>
          <cell r="D81" t="str">
            <v>Aurangabad Irrigation Division Aurangabad</v>
          </cell>
          <cell r="E81">
            <v>189</v>
          </cell>
          <cell r="F81">
            <v>3</v>
          </cell>
          <cell r="G81">
            <v>3</v>
          </cell>
          <cell r="H81">
            <v>2</v>
          </cell>
          <cell r="I81" t="str">
            <v>Deficit</v>
          </cell>
          <cell r="J81" t="str">
            <v>Medium</v>
          </cell>
          <cell r="K81" t="str">
            <v>Aurangabad</v>
          </cell>
          <cell r="L81" t="str">
            <v>Khultabad</v>
          </cell>
        </row>
        <row r="82">
          <cell r="A82" t="str">
            <v>Girna</v>
          </cell>
          <cell r="B82" t="str">
            <v>Girna+Panzan</v>
          </cell>
          <cell r="C82" t="str">
            <v>CADA Jalgaon</v>
          </cell>
          <cell r="D82" t="str">
            <v>Girna Irrigation Division Jalgaon</v>
          </cell>
          <cell r="E82">
            <v>190</v>
          </cell>
          <cell r="F82">
            <v>3</v>
          </cell>
          <cell r="G82">
            <v>11</v>
          </cell>
          <cell r="H82">
            <v>2</v>
          </cell>
          <cell r="I82" t="str">
            <v>Deficit</v>
          </cell>
          <cell r="J82" t="str">
            <v>Major</v>
          </cell>
          <cell r="K82" t="str">
            <v>Jalgaon</v>
          </cell>
          <cell r="L82" t="str">
            <v>Chalisgaon</v>
          </cell>
        </row>
        <row r="83">
          <cell r="A83" t="str">
            <v>Goki</v>
          </cell>
          <cell r="B83" t="str">
            <v>Goki</v>
          </cell>
          <cell r="C83" t="str">
            <v>AIC Akola</v>
          </cell>
          <cell r="D83" t="str">
            <v>Yavatmal irrigation Division Yavatmal</v>
          </cell>
          <cell r="E83">
            <v>28</v>
          </cell>
          <cell r="F83">
            <v>1</v>
          </cell>
          <cell r="G83">
            <v>6</v>
          </cell>
          <cell r="H83">
            <v>3</v>
          </cell>
          <cell r="I83" t="str">
            <v>Normal</v>
          </cell>
          <cell r="J83" t="str">
            <v>Medium</v>
          </cell>
          <cell r="K83" t="str">
            <v>Yavatmal</v>
          </cell>
          <cell r="L83" t="str">
            <v>Ner</v>
          </cell>
        </row>
        <row r="84">
          <cell r="A84" t="str">
            <v>Haranbari</v>
          </cell>
          <cell r="B84" t="str">
            <v>Haranbari</v>
          </cell>
          <cell r="C84" t="str">
            <v>CADA Nashik</v>
          </cell>
          <cell r="D84" t="str">
            <v>Malegaon Irrigation Division Malegaon</v>
          </cell>
          <cell r="E84">
            <v>193</v>
          </cell>
          <cell r="F84">
            <v>3</v>
          </cell>
          <cell r="G84">
            <v>11</v>
          </cell>
          <cell r="H84">
            <v>2</v>
          </cell>
          <cell r="I84" t="str">
            <v>Deficit</v>
          </cell>
          <cell r="J84" t="str">
            <v>Medium</v>
          </cell>
          <cell r="K84" t="str">
            <v>Nashik</v>
          </cell>
          <cell r="L84" t="str">
            <v>Baglan</v>
          </cell>
        </row>
        <row r="85">
          <cell r="A85" t="str">
            <v>Harni</v>
          </cell>
          <cell r="B85" t="str">
            <v>Harni</v>
          </cell>
          <cell r="C85" t="str">
            <v>CADA Beed</v>
          </cell>
          <cell r="D85" t="str">
            <v>Osmanabad Irrigation Division Osmanabad</v>
          </cell>
          <cell r="E85">
            <v>194</v>
          </cell>
          <cell r="F85">
            <v>3</v>
          </cell>
          <cell r="G85">
            <v>19</v>
          </cell>
          <cell r="H85">
            <v>1</v>
          </cell>
          <cell r="I85" t="str">
            <v>Highly Deficit</v>
          </cell>
          <cell r="J85" t="str">
            <v>Medium</v>
          </cell>
          <cell r="K85" t="str">
            <v>Osmanabad</v>
          </cell>
          <cell r="L85" t="str">
            <v>Tuljapur</v>
          </cell>
        </row>
        <row r="86">
          <cell r="A86" t="str">
            <v>Hatnur</v>
          </cell>
          <cell r="B86" t="str">
            <v>Hatnur</v>
          </cell>
          <cell r="C86" t="str">
            <v>CADA Jalgaon</v>
          </cell>
          <cell r="D86" t="str">
            <v>Jalgaon Irrigation Division Jalgaon</v>
          </cell>
          <cell r="E86">
            <v>195</v>
          </cell>
          <cell r="F86">
            <v>3</v>
          </cell>
          <cell r="G86">
            <v>13</v>
          </cell>
          <cell r="H86">
            <v>3</v>
          </cell>
          <cell r="I86" t="str">
            <v>Normal</v>
          </cell>
          <cell r="J86" t="str">
            <v>Major</v>
          </cell>
          <cell r="K86" t="str">
            <v>Jalgaon</v>
          </cell>
          <cell r="L86" t="str">
            <v>Bhusawal</v>
          </cell>
        </row>
        <row r="87">
          <cell r="A87" t="str">
            <v>Hetwane</v>
          </cell>
          <cell r="B87" t="str">
            <v>Hetwane</v>
          </cell>
          <cell r="C87" t="str">
            <v>NKIPC Thane</v>
          </cell>
          <cell r="D87" t="str">
            <v>Hetwane Medium Project Division Kamarli</v>
          </cell>
          <cell r="E87">
            <v>100</v>
          </cell>
          <cell r="F87">
            <v>2</v>
          </cell>
          <cell r="G87">
            <v>21</v>
          </cell>
          <cell r="H87">
            <v>5</v>
          </cell>
          <cell r="I87" t="str">
            <v>Abundant</v>
          </cell>
          <cell r="J87" t="str">
            <v>Medium</v>
          </cell>
          <cell r="K87" t="str">
            <v>Raigad</v>
          </cell>
          <cell r="L87" t="str">
            <v>Pen</v>
          </cell>
        </row>
        <row r="88">
          <cell r="A88" t="str">
            <v>Hingni (Pangaon)</v>
          </cell>
          <cell r="B88" t="str">
            <v>Hingani (Pangaon)</v>
          </cell>
          <cell r="C88" t="str">
            <v>CADA Solapur</v>
          </cell>
          <cell r="D88" t="str">
            <v>Solapur Irrigation Division Solapur</v>
          </cell>
          <cell r="E88">
            <v>101</v>
          </cell>
          <cell r="F88">
            <v>2</v>
          </cell>
          <cell r="G88">
            <v>19</v>
          </cell>
          <cell r="H88">
            <v>1</v>
          </cell>
          <cell r="I88" t="str">
            <v>Highly Deficit</v>
          </cell>
          <cell r="J88" t="str">
            <v>Medium</v>
          </cell>
          <cell r="K88" t="str">
            <v>Solapur</v>
          </cell>
          <cell r="L88" t="str">
            <v>Barshi</v>
          </cell>
        </row>
        <row r="89">
          <cell r="A89" t="str">
            <v>Hiwara</v>
          </cell>
          <cell r="B89" t="str">
            <v>Hiwara</v>
          </cell>
          <cell r="C89" t="str">
            <v>CADA Jalgaon</v>
          </cell>
          <cell r="D89" t="str">
            <v>Jalgaon Irrigation Division Jalgaon</v>
          </cell>
          <cell r="E89">
            <v>196</v>
          </cell>
          <cell r="F89">
            <v>3</v>
          </cell>
          <cell r="G89">
            <v>11</v>
          </cell>
          <cell r="H89">
            <v>2</v>
          </cell>
          <cell r="I89" t="str">
            <v>Deficit</v>
          </cell>
          <cell r="J89" t="str">
            <v>Medium</v>
          </cell>
          <cell r="K89" t="str">
            <v>Jalgaon</v>
          </cell>
          <cell r="L89" t="str">
            <v>Pachora</v>
          </cell>
        </row>
        <row r="90">
          <cell r="A90" t="str">
            <v>Itiadoh</v>
          </cell>
          <cell r="B90" t="str">
            <v>Itiadoh</v>
          </cell>
          <cell r="C90" t="str">
            <v>CADA Nagpur</v>
          </cell>
          <cell r="D90" t="str">
            <v>Bagh Itiadoh Project Division Gondia</v>
          </cell>
          <cell r="E90">
            <v>29</v>
          </cell>
          <cell r="F90">
            <v>1</v>
          </cell>
          <cell r="G90">
            <v>8</v>
          </cell>
          <cell r="H90">
            <v>4</v>
          </cell>
          <cell r="I90" t="str">
            <v>Surplus</v>
          </cell>
          <cell r="J90" t="str">
            <v>Major</v>
          </cell>
          <cell r="K90" t="str">
            <v>Gondia</v>
          </cell>
          <cell r="L90" t="str">
            <v>Arjuni Morgaon</v>
          </cell>
        </row>
        <row r="91">
          <cell r="A91" t="str">
            <v>Jakapur</v>
          </cell>
          <cell r="B91" t="str">
            <v>Jakapur</v>
          </cell>
          <cell r="C91" t="str">
            <v>CADA Beed</v>
          </cell>
          <cell r="D91" t="str">
            <v>Osmanabad Irrigation Division Osmanabad</v>
          </cell>
          <cell r="E91">
            <v>197</v>
          </cell>
          <cell r="F91">
            <v>3</v>
          </cell>
          <cell r="G91">
            <v>19</v>
          </cell>
          <cell r="H91">
            <v>1</v>
          </cell>
          <cell r="I91" t="str">
            <v>Highly Deficit</v>
          </cell>
          <cell r="J91" t="str">
            <v>Medium</v>
          </cell>
          <cell r="K91" t="str">
            <v>Osmanabad</v>
          </cell>
          <cell r="L91" t="str">
            <v>Tuljapur</v>
          </cell>
        </row>
        <row r="92">
          <cell r="A92" t="str">
            <v>Jam</v>
          </cell>
          <cell r="B92" t="str">
            <v>Jam</v>
          </cell>
          <cell r="C92" t="str">
            <v>NIC Nagpur</v>
          </cell>
          <cell r="D92" t="str">
            <v>Nagpur Medium Project Division Nagpur</v>
          </cell>
          <cell r="E92">
            <v>30</v>
          </cell>
          <cell r="F92">
            <v>1</v>
          </cell>
          <cell r="G92">
            <v>7</v>
          </cell>
          <cell r="H92">
            <v>3</v>
          </cell>
          <cell r="I92" t="str">
            <v>Normal</v>
          </cell>
          <cell r="J92" t="str">
            <v>Medium</v>
          </cell>
          <cell r="K92" t="str">
            <v>Nagpur</v>
          </cell>
          <cell r="L92" t="str">
            <v>Katol</v>
          </cell>
        </row>
        <row r="93">
          <cell r="A93" t="str">
            <v>Jamda Weir</v>
          </cell>
          <cell r="B93" t="str">
            <v>Girna+Panzan</v>
          </cell>
          <cell r="C93" t="str">
            <v>CADA Jalgaon</v>
          </cell>
          <cell r="D93" t="str">
            <v>Girna Irrigation Division Jalgaon</v>
          </cell>
          <cell r="E93">
            <v>191</v>
          </cell>
          <cell r="F93">
            <v>3</v>
          </cell>
          <cell r="G93">
            <v>11</v>
          </cell>
          <cell r="H93">
            <v>2</v>
          </cell>
          <cell r="I93" t="str">
            <v>Deficit</v>
          </cell>
          <cell r="J93" t="str">
            <v>Major</v>
          </cell>
          <cell r="K93" t="str">
            <v>Jalgaon</v>
          </cell>
          <cell r="L93" t="str">
            <v>Chalisgaon</v>
          </cell>
        </row>
        <row r="94">
          <cell r="A94" t="str">
            <v>Jamkhedi</v>
          </cell>
          <cell r="B94" t="str">
            <v>Jamkhedi</v>
          </cell>
          <cell r="C94" t="str">
            <v>CADA Jalgaon</v>
          </cell>
          <cell r="D94" t="str">
            <v>Dhule Irrigation Division Dhule</v>
          </cell>
          <cell r="E94">
            <v>198</v>
          </cell>
          <cell r="F94">
            <v>3</v>
          </cell>
          <cell r="G94">
            <v>13</v>
          </cell>
          <cell r="H94">
            <v>2</v>
          </cell>
          <cell r="I94" t="str">
            <v>Deficit</v>
          </cell>
          <cell r="J94" t="str">
            <v>Medium</v>
          </cell>
          <cell r="K94" t="str">
            <v>Dhule</v>
          </cell>
          <cell r="L94" t="str">
            <v>Sakri</v>
          </cell>
        </row>
        <row r="95">
          <cell r="A95" t="str">
            <v>Jangamhatti</v>
          </cell>
          <cell r="B95" t="str">
            <v>Jangamhatti</v>
          </cell>
          <cell r="C95" t="str">
            <v>SIC Sangli</v>
          </cell>
          <cell r="D95" t="str">
            <v>Kolhapur Irrigation Division Kolhapur</v>
          </cell>
          <cell r="E95">
            <v>102</v>
          </cell>
          <cell r="F95">
            <v>2</v>
          </cell>
          <cell r="G95">
            <v>15</v>
          </cell>
          <cell r="H95">
            <v>5</v>
          </cell>
          <cell r="I95" t="str">
            <v>Abundant</v>
          </cell>
          <cell r="J95" t="str">
            <v>Medium</v>
          </cell>
          <cell r="K95" t="str">
            <v>Kolhapur</v>
          </cell>
          <cell r="L95" t="str">
            <v>Changad</v>
          </cell>
        </row>
        <row r="96">
          <cell r="A96" t="str">
            <v>Jawalgaon</v>
          </cell>
          <cell r="B96" t="str">
            <v>Jawalgaon</v>
          </cell>
          <cell r="C96" t="str">
            <v>CADA Solapur</v>
          </cell>
          <cell r="D96" t="str">
            <v>Solapur Irrigation Division Solapur</v>
          </cell>
          <cell r="E96">
            <v>103</v>
          </cell>
          <cell r="F96">
            <v>2</v>
          </cell>
          <cell r="G96">
            <v>18</v>
          </cell>
          <cell r="H96">
            <v>1</v>
          </cell>
          <cell r="I96" t="str">
            <v>Highly Deficit</v>
          </cell>
          <cell r="J96" t="str">
            <v>Medium</v>
          </cell>
          <cell r="K96" t="str">
            <v>Solapur</v>
          </cell>
          <cell r="L96" t="str">
            <v>Barshi</v>
          </cell>
        </row>
        <row r="97">
          <cell r="A97" t="str">
            <v>Jayakwadi</v>
          </cell>
          <cell r="B97" t="str">
            <v>Jayakwadi Stage I</v>
          </cell>
          <cell r="C97" t="str">
            <v>CADA Abad</v>
          </cell>
          <cell r="D97" t="str">
            <v>Jayakwadi Irrigation Division No.1 Paithan</v>
          </cell>
          <cell r="E97">
            <v>199</v>
          </cell>
          <cell r="F97">
            <v>3</v>
          </cell>
          <cell r="G97">
            <v>2</v>
          </cell>
          <cell r="H97">
            <v>2</v>
          </cell>
          <cell r="I97" t="str">
            <v>Deficit</v>
          </cell>
          <cell r="J97" t="str">
            <v>Major</v>
          </cell>
          <cell r="K97" t="str">
            <v>Aurangabad</v>
          </cell>
          <cell r="L97" t="str">
            <v>Paithan</v>
          </cell>
        </row>
        <row r="98">
          <cell r="A98" t="str">
            <v>Jivrekha</v>
          </cell>
          <cell r="B98" t="str">
            <v>Jivrekha</v>
          </cell>
          <cell r="C98" t="str">
            <v>CADA Abad</v>
          </cell>
          <cell r="D98" t="str">
            <v>Aurangabad Irrigation Division Aurangabad</v>
          </cell>
          <cell r="E98">
            <v>201</v>
          </cell>
          <cell r="F98">
            <v>3</v>
          </cell>
          <cell r="G98">
            <v>3</v>
          </cell>
          <cell r="H98">
            <v>2</v>
          </cell>
          <cell r="I98" t="str">
            <v>Deficit</v>
          </cell>
          <cell r="J98" t="str">
            <v>Medium</v>
          </cell>
          <cell r="K98" t="str">
            <v>Jalna</v>
          </cell>
          <cell r="L98" t="str">
            <v>Jafrabad</v>
          </cell>
        </row>
        <row r="99">
          <cell r="A99" t="str">
            <v>Jui</v>
          </cell>
          <cell r="B99" t="str">
            <v>Jui</v>
          </cell>
          <cell r="C99" t="str">
            <v>CADA Abad</v>
          </cell>
          <cell r="D99" t="str">
            <v>Aurangabad Irrigation Division Aurangabad</v>
          </cell>
          <cell r="E99">
            <v>202</v>
          </cell>
          <cell r="F99">
            <v>3</v>
          </cell>
          <cell r="G99">
            <v>3</v>
          </cell>
          <cell r="H99">
            <v>2</v>
          </cell>
          <cell r="I99" t="str">
            <v>Deficit</v>
          </cell>
          <cell r="J99" t="str">
            <v>Medium</v>
          </cell>
          <cell r="K99" t="str">
            <v>Jalna</v>
          </cell>
          <cell r="L99" t="str">
            <v>Bhokardan</v>
          </cell>
        </row>
        <row r="100">
          <cell r="A100" t="str">
            <v>Kada</v>
          </cell>
          <cell r="B100" t="str">
            <v>Kada</v>
          </cell>
          <cell r="C100" t="str">
            <v>CADA Beed</v>
          </cell>
          <cell r="D100" t="str">
            <v>Jayakwadi Project Drainage Construction Division 3 Beed</v>
          </cell>
          <cell r="E100">
            <v>203</v>
          </cell>
          <cell r="F100">
            <v>3</v>
          </cell>
          <cell r="G100">
            <v>19</v>
          </cell>
          <cell r="H100">
            <v>1</v>
          </cell>
          <cell r="I100" t="str">
            <v>Highly Deficit</v>
          </cell>
          <cell r="J100" t="str">
            <v>Medium</v>
          </cell>
          <cell r="K100" t="str">
            <v>Beed</v>
          </cell>
          <cell r="L100" t="str">
            <v>Ashti</v>
          </cell>
        </row>
        <row r="101">
          <cell r="A101" t="str">
            <v>Kadi</v>
          </cell>
          <cell r="B101" t="str">
            <v>Kadi</v>
          </cell>
          <cell r="C101" t="str">
            <v>CADA Beed</v>
          </cell>
          <cell r="D101" t="str">
            <v>Jayakwadi Project Drainage Construction Division 3 Beed</v>
          </cell>
          <cell r="E101">
            <v>204</v>
          </cell>
          <cell r="F101">
            <v>3</v>
          </cell>
          <cell r="G101">
            <v>19</v>
          </cell>
          <cell r="H101">
            <v>1</v>
          </cell>
          <cell r="I101" t="str">
            <v>Highly Deficit</v>
          </cell>
          <cell r="J101" t="str">
            <v>Medium</v>
          </cell>
          <cell r="K101" t="str">
            <v>Beed</v>
          </cell>
          <cell r="L101" t="str">
            <v>Ashti</v>
          </cell>
        </row>
        <row r="102">
          <cell r="A102" t="str">
            <v>Kadvi</v>
          </cell>
          <cell r="B102" t="str">
            <v>Kadvi</v>
          </cell>
          <cell r="C102" t="str">
            <v>SIC Sangli</v>
          </cell>
          <cell r="D102" t="str">
            <v>Kolhapur Irrigation Division Kolhapur</v>
          </cell>
          <cell r="E102">
            <v>104</v>
          </cell>
          <cell r="F102">
            <v>2</v>
          </cell>
          <cell r="G102">
            <v>15</v>
          </cell>
          <cell r="H102">
            <v>5</v>
          </cell>
          <cell r="I102" t="str">
            <v>Abundant</v>
          </cell>
          <cell r="J102" t="str">
            <v>Medium</v>
          </cell>
          <cell r="K102" t="str">
            <v>Kolhapur</v>
          </cell>
          <cell r="L102" t="str">
            <v>Shahuwadi</v>
          </cell>
        </row>
        <row r="103">
          <cell r="A103" t="str">
            <v>Kadwa</v>
          </cell>
          <cell r="B103" t="str">
            <v>Kadwa</v>
          </cell>
          <cell r="C103" t="str">
            <v>CADA Nashik</v>
          </cell>
          <cell r="D103" t="str">
            <v>Nashik Irrigation Division Nashik</v>
          </cell>
          <cell r="E103">
            <v>205</v>
          </cell>
          <cell r="F103">
            <v>3</v>
          </cell>
          <cell r="G103">
            <v>1</v>
          </cell>
          <cell r="H103">
            <v>3</v>
          </cell>
          <cell r="I103" t="str">
            <v>Normal</v>
          </cell>
          <cell r="J103" t="str">
            <v>Major</v>
          </cell>
          <cell r="K103" t="str">
            <v>Nashik</v>
          </cell>
          <cell r="L103" t="str">
            <v>Nashik</v>
          </cell>
        </row>
        <row r="104">
          <cell r="A104" t="str">
            <v>Kadwas Weir</v>
          </cell>
          <cell r="B104" t="str">
            <v>Surya</v>
          </cell>
          <cell r="C104" t="str">
            <v>TIC Thane</v>
          </cell>
          <cell r="D104" t="str">
            <v>Surya Canal Division Suryanagar</v>
          </cell>
          <cell r="E104">
            <v>140</v>
          </cell>
          <cell r="F104">
            <v>2</v>
          </cell>
          <cell r="G104">
            <v>21</v>
          </cell>
          <cell r="H104">
            <v>5</v>
          </cell>
          <cell r="I104" t="str">
            <v>Abundant</v>
          </cell>
          <cell r="J104" t="str">
            <v>Major</v>
          </cell>
          <cell r="K104" t="str">
            <v>Thane</v>
          </cell>
          <cell r="L104" t="str">
            <v>Dahanu</v>
          </cell>
        </row>
        <row r="105">
          <cell r="A105" t="str">
            <v>Kal-Amba</v>
          </cell>
          <cell r="B105" t="str">
            <v>Kal-Amba</v>
          </cell>
          <cell r="C105" t="str">
            <v>TIC Thane</v>
          </cell>
          <cell r="D105" t="str">
            <v>Raigad Irrigation Division Kolad</v>
          </cell>
          <cell r="E105">
            <v>105</v>
          </cell>
          <cell r="F105">
            <v>2</v>
          </cell>
          <cell r="G105">
            <v>22</v>
          </cell>
          <cell r="H105">
            <v>5</v>
          </cell>
          <cell r="I105" t="str">
            <v>Abundant</v>
          </cell>
          <cell r="J105" t="str">
            <v>Major</v>
          </cell>
          <cell r="K105" t="str">
            <v>Raigad</v>
          </cell>
          <cell r="L105" t="str">
            <v>Roha</v>
          </cell>
        </row>
        <row r="106">
          <cell r="A106" t="str">
            <v>Kalisarar</v>
          </cell>
          <cell r="B106" t="str">
            <v>Bagh</v>
          </cell>
          <cell r="C106" t="str">
            <v>CADA Nagpur</v>
          </cell>
          <cell r="D106" t="str">
            <v>Bagh Itiadoh Project Division Gondia</v>
          </cell>
          <cell r="E106">
            <v>7</v>
          </cell>
          <cell r="F106">
            <v>1</v>
          </cell>
          <cell r="G106">
            <v>8</v>
          </cell>
          <cell r="H106">
            <v>4</v>
          </cell>
          <cell r="I106" t="str">
            <v>Surplus</v>
          </cell>
          <cell r="J106" t="str">
            <v>Major</v>
          </cell>
          <cell r="K106" t="str">
            <v>Gondia</v>
          </cell>
          <cell r="L106" t="str">
            <v>Deori</v>
          </cell>
        </row>
        <row r="107">
          <cell r="A107" t="str">
            <v>Kalyan Girija</v>
          </cell>
          <cell r="B107" t="str">
            <v>Kalyan Girija</v>
          </cell>
          <cell r="C107" t="str">
            <v>CADA Abad</v>
          </cell>
          <cell r="D107" t="str">
            <v>Aurangabad Irrigation Division Aurangabad</v>
          </cell>
          <cell r="E107">
            <v>206</v>
          </cell>
          <cell r="F107">
            <v>3</v>
          </cell>
          <cell r="G107">
            <v>3</v>
          </cell>
          <cell r="H107">
            <v>2</v>
          </cell>
          <cell r="I107" t="str">
            <v>Deficit</v>
          </cell>
          <cell r="J107" t="str">
            <v>Medium</v>
          </cell>
          <cell r="K107" t="str">
            <v>Jalna</v>
          </cell>
          <cell r="L107" t="str">
            <v>Jalna</v>
          </cell>
        </row>
        <row r="108">
          <cell r="A108" t="str">
            <v>Kambli</v>
          </cell>
          <cell r="B108" t="str">
            <v>Kambli</v>
          </cell>
          <cell r="C108" t="str">
            <v>CADA Beed</v>
          </cell>
          <cell r="D108" t="str">
            <v>Jayakwadi Project Drainage Construction Division 3 Beed</v>
          </cell>
          <cell r="E108">
            <v>207</v>
          </cell>
          <cell r="F108">
            <v>3</v>
          </cell>
          <cell r="G108">
            <v>19</v>
          </cell>
          <cell r="H108">
            <v>1</v>
          </cell>
          <cell r="I108" t="str">
            <v>Highly Deficit</v>
          </cell>
          <cell r="J108" t="str">
            <v>Medium</v>
          </cell>
          <cell r="K108" t="str">
            <v>Beed</v>
          </cell>
          <cell r="L108" t="str">
            <v>Ashti</v>
          </cell>
        </row>
        <row r="109">
          <cell r="A109" t="str">
            <v>Kanher</v>
          </cell>
          <cell r="B109" t="str">
            <v>Kanher</v>
          </cell>
          <cell r="C109" t="str">
            <v>CADA Pune</v>
          </cell>
          <cell r="D109" t="str">
            <v>Dhom Irrigation Division Satara</v>
          </cell>
          <cell r="E109">
            <v>106</v>
          </cell>
          <cell r="F109">
            <v>2</v>
          </cell>
          <cell r="G109">
            <v>15</v>
          </cell>
          <cell r="H109">
            <v>5</v>
          </cell>
          <cell r="I109" t="str">
            <v>Abundant</v>
          </cell>
          <cell r="J109" t="str">
            <v>Major</v>
          </cell>
          <cell r="K109" t="str">
            <v>Satara</v>
          </cell>
          <cell r="L109" t="str">
            <v>Satara</v>
          </cell>
        </row>
        <row r="110">
          <cell r="A110" t="str">
            <v>Kanholibara</v>
          </cell>
          <cell r="B110" t="str">
            <v>Kanolibara</v>
          </cell>
          <cell r="C110" t="str">
            <v>CADA Nagpur</v>
          </cell>
          <cell r="D110" t="str">
            <v>Minor Irrigation Division Bhandara</v>
          </cell>
          <cell r="E110">
            <v>31</v>
          </cell>
          <cell r="F110">
            <v>1</v>
          </cell>
          <cell r="G110">
            <v>8</v>
          </cell>
          <cell r="H110">
            <v>4</v>
          </cell>
          <cell r="I110" t="str">
            <v>Surplus</v>
          </cell>
          <cell r="J110" t="str">
            <v>Medium</v>
          </cell>
          <cell r="K110" t="str">
            <v>Nagpur</v>
          </cell>
          <cell r="L110" t="str">
            <v>Hingna</v>
          </cell>
        </row>
        <row r="111">
          <cell r="A111" t="str">
            <v>Kanoli</v>
          </cell>
          <cell r="B111" t="str">
            <v>Kanoli</v>
          </cell>
          <cell r="C111" t="str">
            <v>CADA Jalgaon</v>
          </cell>
          <cell r="D111" t="str">
            <v>Dhule Irrigation Division Dhule</v>
          </cell>
          <cell r="E111">
            <v>208</v>
          </cell>
          <cell r="F111">
            <v>3</v>
          </cell>
          <cell r="G111">
            <v>13</v>
          </cell>
          <cell r="H111">
            <v>2</v>
          </cell>
          <cell r="I111" t="str">
            <v>Deficit</v>
          </cell>
          <cell r="J111" t="str">
            <v>Medium</v>
          </cell>
          <cell r="K111" t="str">
            <v>Dhule</v>
          </cell>
          <cell r="L111" t="str">
            <v>Dhule</v>
          </cell>
        </row>
        <row r="112">
          <cell r="A112" t="str">
            <v>Kar</v>
          </cell>
          <cell r="B112" t="str">
            <v>Kar</v>
          </cell>
          <cell r="C112" t="str">
            <v>NIC Nagpur</v>
          </cell>
          <cell r="D112" t="str">
            <v>Nagpur Medium Project Division Nagpur</v>
          </cell>
          <cell r="E112">
            <v>32</v>
          </cell>
          <cell r="F112">
            <v>1</v>
          </cell>
          <cell r="G112">
            <v>7</v>
          </cell>
          <cell r="H112">
            <v>3</v>
          </cell>
          <cell r="I112" t="str">
            <v>Normal</v>
          </cell>
          <cell r="J112" t="str">
            <v>Medium</v>
          </cell>
          <cell r="K112" t="str">
            <v>Wardha</v>
          </cell>
          <cell r="L112" t="str">
            <v>Karanja</v>
          </cell>
        </row>
        <row r="113">
          <cell r="A113" t="str">
            <v>Karadkhed</v>
          </cell>
          <cell r="B113" t="str">
            <v>Karadkhed</v>
          </cell>
          <cell r="C113" t="str">
            <v>NIC Nanded</v>
          </cell>
          <cell r="D113" t="str">
            <v>Nanded Irrigation Division Nanded</v>
          </cell>
          <cell r="E113">
            <v>209</v>
          </cell>
          <cell r="F113">
            <v>3</v>
          </cell>
          <cell r="G113">
            <v>4</v>
          </cell>
          <cell r="H113">
            <v>2</v>
          </cell>
          <cell r="I113" t="str">
            <v>Deficit</v>
          </cell>
          <cell r="J113" t="str">
            <v>Medium</v>
          </cell>
          <cell r="K113" t="str">
            <v>Nanded</v>
          </cell>
          <cell r="L113" t="str">
            <v>Degloor</v>
          </cell>
        </row>
        <row r="114">
          <cell r="A114" t="str">
            <v>Karanjwan</v>
          </cell>
          <cell r="B114" t="str">
            <v>Upper Godavari Complex</v>
          </cell>
          <cell r="C114" t="str">
            <v>CADA Nashik</v>
          </cell>
          <cell r="D114" t="str">
            <v>Palkhed Irrigation Division Nashik</v>
          </cell>
          <cell r="E114">
            <v>276</v>
          </cell>
          <cell r="F114">
            <v>3</v>
          </cell>
          <cell r="G114">
            <v>1</v>
          </cell>
          <cell r="H114">
            <v>3</v>
          </cell>
          <cell r="I114" t="str">
            <v>Normal</v>
          </cell>
          <cell r="J114" t="str">
            <v>Major</v>
          </cell>
          <cell r="K114" t="str">
            <v>Nashik</v>
          </cell>
          <cell r="L114" t="str">
            <v>Dindori</v>
          </cell>
        </row>
        <row r="115">
          <cell r="A115" t="str">
            <v>Karpara</v>
          </cell>
          <cell r="B115" t="str">
            <v>Karpara</v>
          </cell>
          <cell r="C115" t="str">
            <v>CADA Abad</v>
          </cell>
          <cell r="D115" t="str">
            <v>Aurangabad Irrigation Division Aurangabad</v>
          </cell>
          <cell r="E115">
            <v>210</v>
          </cell>
          <cell r="F115">
            <v>3</v>
          </cell>
          <cell r="G115">
            <v>3</v>
          </cell>
          <cell r="H115">
            <v>2</v>
          </cell>
          <cell r="I115" t="str">
            <v>Deficit</v>
          </cell>
          <cell r="J115" t="str">
            <v>Medium</v>
          </cell>
          <cell r="K115" t="str">
            <v>Parbhani</v>
          </cell>
          <cell r="L115" t="str">
            <v>Jintur</v>
          </cell>
        </row>
        <row r="116">
          <cell r="A116" t="str">
            <v>Karwand</v>
          </cell>
          <cell r="B116" t="str">
            <v>Karwand</v>
          </cell>
          <cell r="C116" t="str">
            <v>CADA Jalgaon</v>
          </cell>
          <cell r="D116" t="str">
            <v>Dhule Irrigation Division Dhule</v>
          </cell>
          <cell r="E116">
            <v>211</v>
          </cell>
          <cell r="F116">
            <v>3</v>
          </cell>
          <cell r="G116">
            <v>13</v>
          </cell>
          <cell r="H116">
            <v>3</v>
          </cell>
          <cell r="I116" t="str">
            <v>Normal</v>
          </cell>
          <cell r="J116" t="str">
            <v>Medium</v>
          </cell>
          <cell r="K116" t="str">
            <v>Dhule</v>
          </cell>
          <cell r="L116" t="str">
            <v>Shirpur</v>
          </cell>
        </row>
        <row r="117">
          <cell r="A117" t="str">
            <v>Kasari</v>
          </cell>
          <cell r="B117" t="str">
            <v>Kasari</v>
          </cell>
          <cell r="C117" t="str">
            <v>SIC Sangli</v>
          </cell>
          <cell r="D117" t="str">
            <v>Kolhapur Irrigation Division Kolhapur</v>
          </cell>
          <cell r="E117">
            <v>107</v>
          </cell>
          <cell r="F117">
            <v>2</v>
          </cell>
          <cell r="G117">
            <v>15</v>
          </cell>
          <cell r="H117">
            <v>5</v>
          </cell>
          <cell r="I117" t="str">
            <v>Abundant</v>
          </cell>
          <cell r="J117" t="str">
            <v>Medium</v>
          </cell>
          <cell r="K117" t="str">
            <v>Kolhapur</v>
          </cell>
          <cell r="L117" t="str">
            <v>Shahuwadi</v>
          </cell>
        </row>
        <row r="118">
          <cell r="A118" t="str">
            <v>Kasarsai</v>
          </cell>
          <cell r="B118" t="str">
            <v>Kasarsai</v>
          </cell>
          <cell r="C118" t="str">
            <v>PIC Pune</v>
          </cell>
          <cell r="D118" t="str">
            <v>Pune Irrigation Division Pune</v>
          </cell>
          <cell r="E118">
            <v>108</v>
          </cell>
          <cell r="F118">
            <v>2</v>
          </cell>
          <cell r="G118">
            <v>17</v>
          </cell>
          <cell r="H118">
            <v>3</v>
          </cell>
          <cell r="I118" t="str">
            <v>Normal</v>
          </cell>
          <cell r="J118" t="str">
            <v>Medium</v>
          </cell>
          <cell r="K118" t="str">
            <v>Pune</v>
          </cell>
          <cell r="L118" t="str">
            <v>Mulshi</v>
          </cell>
        </row>
        <row r="119">
          <cell r="A119" t="str">
            <v>Kashyapi</v>
          </cell>
          <cell r="B119" t="str">
            <v>Kashyapi</v>
          </cell>
          <cell r="C119" t="str">
            <v>CADA Nashik</v>
          </cell>
          <cell r="D119" t="str">
            <v>Nashik Irrigation Division Nashik</v>
          </cell>
          <cell r="E119">
            <v>212</v>
          </cell>
          <cell r="F119">
            <v>3</v>
          </cell>
          <cell r="G119">
            <v>1</v>
          </cell>
          <cell r="H119">
            <v>3</v>
          </cell>
          <cell r="I119" t="str">
            <v>Normal</v>
          </cell>
          <cell r="J119" t="str">
            <v>Major</v>
          </cell>
          <cell r="K119" t="str">
            <v>Nashik</v>
          </cell>
          <cell r="L119" t="str">
            <v>Igatpuri</v>
          </cell>
        </row>
        <row r="120">
          <cell r="A120" t="str">
            <v>Katangi</v>
          </cell>
          <cell r="B120" t="str">
            <v>Katangi</v>
          </cell>
          <cell r="C120" t="str">
            <v>GKLIS Bhandara</v>
          </cell>
          <cell r="D120" t="str">
            <v>Gondia Medium Project Division Gondia</v>
          </cell>
          <cell r="E120">
            <v>33</v>
          </cell>
          <cell r="F120">
            <v>1</v>
          </cell>
          <cell r="G120">
            <v>8</v>
          </cell>
          <cell r="H120">
            <v>4</v>
          </cell>
          <cell r="I120" t="str">
            <v>Surplus</v>
          </cell>
          <cell r="J120" t="str">
            <v>Medium</v>
          </cell>
          <cell r="K120" t="str">
            <v>Gondia</v>
          </cell>
          <cell r="L120" t="str">
            <v>Goregaon</v>
          </cell>
        </row>
        <row r="121">
          <cell r="A121" t="str">
            <v>Katepurna</v>
          </cell>
          <cell r="B121" t="str">
            <v>Katepurna</v>
          </cell>
          <cell r="C121" t="str">
            <v>AIC Akola</v>
          </cell>
          <cell r="D121" t="str">
            <v>Akola Irrigation Division Akola</v>
          </cell>
          <cell r="E121">
            <v>34</v>
          </cell>
          <cell r="F121">
            <v>1</v>
          </cell>
          <cell r="G121">
            <v>10</v>
          </cell>
          <cell r="H121">
            <v>2</v>
          </cell>
          <cell r="I121" t="str">
            <v>Deficit</v>
          </cell>
          <cell r="J121" t="str">
            <v>Major</v>
          </cell>
          <cell r="K121" t="str">
            <v>Akola</v>
          </cell>
          <cell r="L121" t="str">
            <v>Barshi Takali</v>
          </cell>
        </row>
        <row r="122">
          <cell r="A122" t="str">
            <v>Kelzar</v>
          </cell>
          <cell r="B122" t="str">
            <v>Kelzar</v>
          </cell>
          <cell r="C122" t="str">
            <v>CADA Nashik</v>
          </cell>
          <cell r="D122" t="str">
            <v>Malegaon Irrigation Division Malegaon</v>
          </cell>
          <cell r="E122">
            <v>213</v>
          </cell>
          <cell r="F122">
            <v>3</v>
          </cell>
          <cell r="G122">
            <v>11</v>
          </cell>
          <cell r="H122">
            <v>2</v>
          </cell>
          <cell r="I122" t="str">
            <v>Deficit</v>
          </cell>
          <cell r="J122" t="str">
            <v>Medium</v>
          </cell>
          <cell r="K122" t="str">
            <v>Nashik</v>
          </cell>
          <cell r="L122" t="str">
            <v>Baglan</v>
          </cell>
        </row>
        <row r="123">
          <cell r="A123" t="str">
            <v>Kesarnala</v>
          </cell>
          <cell r="B123" t="str">
            <v>Kesarnala</v>
          </cell>
          <cell r="C123" t="str">
            <v>CADA Nagpur</v>
          </cell>
          <cell r="D123" t="str">
            <v>Minor Irrigation Division Nagpur</v>
          </cell>
          <cell r="E123">
            <v>35</v>
          </cell>
          <cell r="F123">
            <v>1</v>
          </cell>
          <cell r="G123">
            <v>8</v>
          </cell>
          <cell r="H123">
            <v>4</v>
          </cell>
          <cell r="I123" t="str">
            <v>Surplus</v>
          </cell>
          <cell r="J123" t="str">
            <v>Medium</v>
          </cell>
          <cell r="K123" t="str">
            <v>Nagpur</v>
          </cell>
          <cell r="L123" t="str">
            <v>Kalmeshwar</v>
          </cell>
        </row>
        <row r="124">
          <cell r="A124" t="str">
            <v>Khadakwasla</v>
          </cell>
          <cell r="B124" t="str">
            <v>Khadakwasla</v>
          </cell>
          <cell r="C124" t="str">
            <v>PIC Pune</v>
          </cell>
          <cell r="D124" t="str">
            <v>Khadakwasla Irrigation Division Pune</v>
          </cell>
          <cell r="E124">
            <v>109</v>
          </cell>
          <cell r="F124">
            <v>2</v>
          </cell>
          <cell r="G124">
            <v>17</v>
          </cell>
          <cell r="H124">
            <v>3</v>
          </cell>
          <cell r="I124" t="str">
            <v>Normal</v>
          </cell>
          <cell r="J124" t="str">
            <v>Major</v>
          </cell>
          <cell r="K124" t="str">
            <v>Pune</v>
          </cell>
          <cell r="L124" t="str">
            <v>Haveli</v>
          </cell>
        </row>
        <row r="125">
          <cell r="A125" t="str">
            <v>Khairbanda</v>
          </cell>
          <cell r="B125" t="str">
            <v>Khairbanda</v>
          </cell>
          <cell r="C125" t="str">
            <v>CADA Nagpur</v>
          </cell>
          <cell r="D125" t="str">
            <v>Gondia Irrigation Division Gondia</v>
          </cell>
          <cell r="E125">
            <v>36</v>
          </cell>
          <cell r="F125">
            <v>1</v>
          </cell>
          <cell r="G125">
            <v>8</v>
          </cell>
          <cell r="H125">
            <v>4</v>
          </cell>
          <cell r="I125" t="str">
            <v>Surplus</v>
          </cell>
          <cell r="J125" t="str">
            <v>Medium</v>
          </cell>
          <cell r="K125" t="str">
            <v>Gondia</v>
          </cell>
          <cell r="L125" t="str">
            <v>Gondia</v>
          </cell>
        </row>
        <row r="126">
          <cell r="A126" t="str">
            <v>Khairy</v>
          </cell>
          <cell r="B126" t="str">
            <v>Khairy</v>
          </cell>
          <cell r="C126" t="str">
            <v>PIC Pune</v>
          </cell>
          <cell r="D126" t="str">
            <v>Minor Irrigation Division 1 Ahmednagar</v>
          </cell>
          <cell r="E126">
            <v>113</v>
          </cell>
          <cell r="F126">
            <v>2</v>
          </cell>
          <cell r="G126">
            <v>19</v>
          </cell>
          <cell r="H126">
            <v>1</v>
          </cell>
          <cell r="I126" t="str">
            <v>Highly Deficit</v>
          </cell>
          <cell r="J126" t="str">
            <v>Medium</v>
          </cell>
          <cell r="K126" t="str">
            <v>Ahmednagar</v>
          </cell>
          <cell r="L126" t="str">
            <v>Jamkhed</v>
          </cell>
        </row>
        <row r="127">
          <cell r="A127" t="str">
            <v>Khandala</v>
          </cell>
          <cell r="B127" t="str">
            <v>Khandala</v>
          </cell>
          <cell r="C127" t="str">
            <v>CADA Beed</v>
          </cell>
          <cell r="D127" t="str">
            <v>Osmanabad Irrigation Division Osmanabad</v>
          </cell>
          <cell r="E127">
            <v>214</v>
          </cell>
          <cell r="F127">
            <v>3</v>
          </cell>
          <cell r="G127">
            <v>19</v>
          </cell>
          <cell r="H127">
            <v>1</v>
          </cell>
          <cell r="I127" t="str">
            <v>Highly Deficit</v>
          </cell>
          <cell r="J127" t="str">
            <v>Medium</v>
          </cell>
          <cell r="K127" t="str">
            <v>Osmanabad</v>
          </cell>
          <cell r="L127" t="str">
            <v>Tuljapur</v>
          </cell>
        </row>
        <row r="128">
          <cell r="A128" t="str">
            <v>Khandeshwar</v>
          </cell>
          <cell r="B128" t="str">
            <v>Khandeshwar</v>
          </cell>
          <cell r="C128" t="str">
            <v>CADA Beed</v>
          </cell>
          <cell r="D128" t="str">
            <v>Osmanabad Irrigation Division Osmanabad</v>
          </cell>
          <cell r="E128">
            <v>215</v>
          </cell>
          <cell r="F128">
            <v>3</v>
          </cell>
          <cell r="G128">
            <v>19</v>
          </cell>
          <cell r="H128">
            <v>1</v>
          </cell>
          <cell r="I128" t="str">
            <v>Highly Deficit</v>
          </cell>
          <cell r="J128" t="str">
            <v>Medium</v>
          </cell>
          <cell r="K128" t="str">
            <v>Osmanabad</v>
          </cell>
          <cell r="L128" t="str">
            <v>Paranda</v>
          </cell>
        </row>
        <row r="129">
          <cell r="A129" t="str">
            <v>Khasapur</v>
          </cell>
          <cell r="B129" t="str">
            <v>Khasapur</v>
          </cell>
          <cell r="C129" t="str">
            <v>CADA Beed</v>
          </cell>
          <cell r="D129" t="str">
            <v>Osmanabad Irrigation Division Osmanabad</v>
          </cell>
          <cell r="E129">
            <v>216</v>
          </cell>
          <cell r="F129">
            <v>3</v>
          </cell>
          <cell r="G129">
            <v>19</v>
          </cell>
          <cell r="H129">
            <v>1</v>
          </cell>
          <cell r="I129" t="str">
            <v>Highly Deficit</v>
          </cell>
          <cell r="J129" t="str">
            <v>Medium</v>
          </cell>
          <cell r="K129" t="str">
            <v>Osmanabad</v>
          </cell>
          <cell r="L129" t="str">
            <v>Omerga</v>
          </cell>
        </row>
        <row r="130">
          <cell r="A130" t="str">
            <v>Khekara Nalla</v>
          </cell>
          <cell r="B130" t="str">
            <v>Khekara Nalla</v>
          </cell>
          <cell r="C130" t="str">
            <v>CADA Nagpur</v>
          </cell>
          <cell r="D130" t="str">
            <v>Minor Irrigation Division Nagpur</v>
          </cell>
          <cell r="E130">
            <v>37</v>
          </cell>
          <cell r="F130">
            <v>1</v>
          </cell>
          <cell r="G130">
            <v>8</v>
          </cell>
          <cell r="H130">
            <v>4</v>
          </cell>
          <cell r="I130" t="str">
            <v>Surplus</v>
          </cell>
          <cell r="J130" t="str">
            <v>Medium</v>
          </cell>
          <cell r="K130" t="str">
            <v>Nagpur</v>
          </cell>
          <cell r="L130" t="str">
            <v>Savner</v>
          </cell>
        </row>
        <row r="131">
          <cell r="A131" t="str">
            <v>Khelna</v>
          </cell>
          <cell r="B131" t="str">
            <v>Khelna</v>
          </cell>
          <cell r="C131" t="str">
            <v>CADA Abad</v>
          </cell>
          <cell r="D131" t="str">
            <v>Aurangabad Irrigation Division Aurangabad</v>
          </cell>
          <cell r="E131">
            <v>217</v>
          </cell>
          <cell r="F131">
            <v>3</v>
          </cell>
          <cell r="G131">
            <v>3</v>
          </cell>
          <cell r="H131">
            <v>2</v>
          </cell>
          <cell r="I131" t="str">
            <v>Deficit</v>
          </cell>
          <cell r="J131" t="str">
            <v>Medium</v>
          </cell>
          <cell r="K131" t="str">
            <v>Aurangabad</v>
          </cell>
          <cell r="L131" t="str">
            <v>Sillod</v>
          </cell>
        </row>
        <row r="132">
          <cell r="A132" t="str">
            <v>Khindsi</v>
          </cell>
          <cell r="B132" t="str">
            <v>Pench</v>
          </cell>
          <cell r="C132" t="str">
            <v>CADA Nagpur</v>
          </cell>
          <cell r="D132" t="str">
            <v>Water &amp; Land Management Pilot Project Division Nagpur</v>
          </cell>
          <cell r="E132">
            <v>63</v>
          </cell>
          <cell r="F132">
            <v>1</v>
          </cell>
          <cell r="G132">
            <v>8</v>
          </cell>
          <cell r="H132">
            <v>4</v>
          </cell>
          <cell r="I132" t="str">
            <v>Surplus</v>
          </cell>
          <cell r="J132" t="str">
            <v>Major</v>
          </cell>
          <cell r="K132" t="str">
            <v>Nagpur</v>
          </cell>
          <cell r="L132" t="str">
            <v>Nagpur</v>
          </cell>
        </row>
        <row r="133">
          <cell r="A133" t="str">
            <v>Khodshi Weir</v>
          </cell>
          <cell r="B133" t="str">
            <v>Krishna Canal &amp; Khodshi Backwater</v>
          </cell>
          <cell r="C133" t="str">
            <v>SIC Sangli</v>
          </cell>
          <cell r="D133" t="str">
            <v>Sangli Irrigation Division Sangli</v>
          </cell>
          <cell r="E133">
            <v>114</v>
          </cell>
          <cell r="F133">
            <v>2</v>
          </cell>
          <cell r="G133">
            <v>15</v>
          </cell>
          <cell r="H133">
            <v>5</v>
          </cell>
          <cell r="I133" t="str">
            <v>Abundant</v>
          </cell>
          <cell r="J133" t="str">
            <v>Medium</v>
          </cell>
          <cell r="K133" t="str">
            <v>Sangli</v>
          </cell>
          <cell r="L133" t="str">
            <v>Miraj</v>
          </cell>
        </row>
        <row r="134">
          <cell r="A134" t="str">
            <v>Kolar</v>
          </cell>
          <cell r="B134" t="str">
            <v>Kolar</v>
          </cell>
          <cell r="C134" t="str">
            <v>CADA Nagpur</v>
          </cell>
          <cell r="D134" t="str">
            <v>Minor Irrigation Division Nagpur</v>
          </cell>
          <cell r="E134">
            <v>38</v>
          </cell>
          <cell r="F134">
            <v>1</v>
          </cell>
          <cell r="G134">
            <v>8</v>
          </cell>
          <cell r="H134">
            <v>4</v>
          </cell>
          <cell r="I134" t="str">
            <v>Surplus</v>
          </cell>
          <cell r="J134" t="str">
            <v>Medium</v>
          </cell>
          <cell r="K134" t="str">
            <v>Nagpur</v>
          </cell>
          <cell r="L134" t="str">
            <v>Savner</v>
          </cell>
        </row>
        <row r="135">
          <cell r="A135" t="str">
            <v>Kolhi</v>
          </cell>
          <cell r="B135" t="str">
            <v>Kolhi</v>
          </cell>
          <cell r="C135" t="str">
            <v>CADA Abad</v>
          </cell>
          <cell r="D135" t="str">
            <v>Aurangabad Irrigation Division Aurangabad</v>
          </cell>
          <cell r="E135">
            <v>218</v>
          </cell>
          <cell r="F135">
            <v>3</v>
          </cell>
          <cell r="G135">
            <v>1</v>
          </cell>
          <cell r="H135">
            <v>3</v>
          </cell>
          <cell r="I135" t="str">
            <v>Normal</v>
          </cell>
          <cell r="J135" t="str">
            <v>Medium</v>
          </cell>
          <cell r="K135" t="str">
            <v>Aurangabad</v>
          </cell>
          <cell r="L135" t="str">
            <v>Vaijapur</v>
          </cell>
        </row>
        <row r="136">
          <cell r="A136" t="str">
            <v>Koradi</v>
          </cell>
          <cell r="B136" t="str">
            <v>Koradi</v>
          </cell>
          <cell r="C136" t="str">
            <v>AIC Akola</v>
          </cell>
          <cell r="D136" t="str">
            <v>Buldhana Irrigation Division Buldhana</v>
          </cell>
          <cell r="E136">
            <v>39</v>
          </cell>
          <cell r="F136">
            <v>1</v>
          </cell>
          <cell r="G136">
            <v>6</v>
          </cell>
          <cell r="H136">
            <v>3</v>
          </cell>
          <cell r="I136" t="str">
            <v>Normal</v>
          </cell>
          <cell r="J136" t="str">
            <v>Medium</v>
          </cell>
          <cell r="K136" t="str">
            <v>Buldhana</v>
          </cell>
          <cell r="L136" t="str">
            <v>Mehkar</v>
          </cell>
        </row>
        <row r="137">
          <cell r="A137" t="str">
            <v>Krishna LIS</v>
          </cell>
          <cell r="B137" t="str">
            <v>Krishna LIS</v>
          </cell>
          <cell r="C137" t="str">
            <v>SIC Sangli</v>
          </cell>
          <cell r="D137" t="str">
            <v>Sangli Irrigation Division Sangli</v>
          </cell>
          <cell r="E137">
            <v>115</v>
          </cell>
          <cell r="F137">
            <v>2</v>
          </cell>
          <cell r="G137">
            <v>15</v>
          </cell>
          <cell r="H137">
            <v>5</v>
          </cell>
          <cell r="I137" t="str">
            <v>Abundant</v>
          </cell>
          <cell r="J137" t="str">
            <v>Major</v>
          </cell>
          <cell r="K137" t="str">
            <v>Satara</v>
          </cell>
          <cell r="L137" t="str">
            <v>Patan</v>
          </cell>
        </row>
        <row r="138">
          <cell r="A138" t="str">
            <v>Kudala</v>
          </cell>
          <cell r="B138" t="str">
            <v>Kudala</v>
          </cell>
          <cell r="C138" t="str">
            <v>NIC Nanded</v>
          </cell>
          <cell r="D138" t="str">
            <v>Nanded Irrigation Division Nanded</v>
          </cell>
          <cell r="E138">
            <v>219</v>
          </cell>
          <cell r="F138">
            <v>3</v>
          </cell>
          <cell r="G138">
            <v>2</v>
          </cell>
          <cell r="H138">
            <v>2</v>
          </cell>
          <cell r="I138" t="str">
            <v>Deficit</v>
          </cell>
          <cell r="J138" t="str">
            <v>Medium</v>
          </cell>
          <cell r="K138" t="str">
            <v>Nanded</v>
          </cell>
          <cell r="L138" t="str">
            <v>Umri</v>
          </cell>
        </row>
        <row r="139">
          <cell r="A139" t="str">
            <v>Kumbhi</v>
          </cell>
          <cell r="B139" t="str">
            <v>Kumbhi</v>
          </cell>
          <cell r="C139" t="str">
            <v>SIC Sangli</v>
          </cell>
          <cell r="D139" t="str">
            <v>Kolhapur Irrigation Division Kolhapur</v>
          </cell>
          <cell r="E139">
            <v>121</v>
          </cell>
          <cell r="F139">
            <v>2</v>
          </cell>
          <cell r="G139">
            <v>15</v>
          </cell>
          <cell r="H139">
            <v>5</v>
          </cell>
          <cell r="I139" t="str">
            <v>Abundant</v>
          </cell>
          <cell r="J139" t="str">
            <v>Medium</v>
          </cell>
          <cell r="K139" t="str">
            <v>Kolhapur</v>
          </cell>
          <cell r="L139" t="str">
            <v>Karvir</v>
          </cell>
        </row>
        <row r="140">
          <cell r="A140" t="str">
            <v>Kundalika</v>
          </cell>
          <cell r="B140" t="str">
            <v>Kundalika</v>
          </cell>
          <cell r="C140" t="str">
            <v>CADA Beed</v>
          </cell>
          <cell r="D140" t="str">
            <v>Jayakwadi Project Drainage Construction Division 3 Beed</v>
          </cell>
          <cell r="E140">
            <v>220</v>
          </cell>
          <cell r="F140">
            <v>3</v>
          </cell>
          <cell r="G140">
            <v>2</v>
          </cell>
          <cell r="H140">
            <v>2</v>
          </cell>
          <cell r="I140" t="str">
            <v>Deficit</v>
          </cell>
          <cell r="J140" t="str">
            <v>Medium</v>
          </cell>
          <cell r="K140" t="str">
            <v>Beed</v>
          </cell>
          <cell r="L140" t="str">
            <v>Wadavani</v>
          </cell>
        </row>
        <row r="141">
          <cell r="A141" t="str">
            <v>Kundrala</v>
          </cell>
          <cell r="B141" t="str">
            <v>Kundrala</v>
          </cell>
          <cell r="C141" t="str">
            <v>NIC Nanded</v>
          </cell>
          <cell r="D141" t="str">
            <v>Nanded Irrigation Division Nanded</v>
          </cell>
          <cell r="E141">
            <v>221</v>
          </cell>
          <cell r="F141">
            <v>3</v>
          </cell>
          <cell r="G141">
            <v>4</v>
          </cell>
          <cell r="H141">
            <v>2</v>
          </cell>
          <cell r="I141" t="str">
            <v>Deficit</v>
          </cell>
          <cell r="J141" t="str">
            <v>Medium</v>
          </cell>
          <cell r="K141" t="str">
            <v>Nanded</v>
          </cell>
          <cell r="L141" t="str">
            <v>Mukhed</v>
          </cell>
        </row>
        <row r="142">
          <cell r="A142" t="str">
            <v>Kurnoor</v>
          </cell>
          <cell r="B142" t="str">
            <v>Kurnoor</v>
          </cell>
          <cell r="C142" t="str">
            <v>CADA Beed</v>
          </cell>
          <cell r="D142" t="str">
            <v>Osmanabad Irrigation Division Osmanabad</v>
          </cell>
          <cell r="E142">
            <v>222</v>
          </cell>
          <cell r="F142">
            <v>3</v>
          </cell>
          <cell r="G142">
            <v>19</v>
          </cell>
          <cell r="H142">
            <v>1</v>
          </cell>
          <cell r="I142" t="str">
            <v>Highly Deficit</v>
          </cell>
          <cell r="J142" t="str">
            <v>Vaijapur</v>
          </cell>
          <cell r="K142" t="str">
            <v>Osmanabad</v>
          </cell>
          <cell r="L142" t="str">
            <v>Tuljapur</v>
          </cell>
        </row>
        <row r="143">
          <cell r="A143" t="str">
            <v>Labhansarad</v>
          </cell>
          <cell r="B143" t="str">
            <v>Labhansarad</v>
          </cell>
          <cell r="C143" t="str">
            <v>CIPC Chandrapur</v>
          </cell>
          <cell r="D143" t="str">
            <v>Chandrapur Irrigation Division Chandrapur</v>
          </cell>
          <cell r="E143">
            <v>40</v>
          </cell>
          <cell r="F143">
            <v>1</v>
          </cell>
          <cell r="G143">
            <v>8</v>
          </cell>
          <cell r="H143">
            <v>4</v>
          </cell>
          <cell r="I143" t="str">
            <v>Surplus</v>
          </cell>
          <cell r="J143" t="str">
            <v>Medium</v>
          </cell>
          <cell r="K143" t="str">
            <v>Chandrapur</v>
          </cell>
          <cell r="L143" t="str">
            <v>Varora</v>
          </cell>
        </row>
        <row r="144">
          <cell r="A144" t="str">
            <v>Lahuki</v>
          </cell>
          <cell r="B144" t="str">
            <v>Lahuki</v>
          </cell>
          <cell r="C144" t="str">
            <v>CADA Abad</v>
          </cell>
          <cell r="D144" t="str">
            <v>Aurangabad Irrigation Division Aurangabad</v>
          </cell>
          <cell r="E144">
            <v>223</v>
          </cell>
          <cell r="F144">
            <v>3</v>
          </cell>
          <cell r="G144">
            <v>3</v>
          </cell>
          <cell r="H144">
            <v>2</v>
          </cell>
          <cell r="I144" t="str">
            <v>Deficit</v>
          </cell>
          <cell r="J144" t="str">
            <v>Medium</v>
          </cell>
          <cell r="K144" t="str">
            <v>Aurangabad</v>
          </cell>
          <cell r="L144" t="str">
            <v>Aurangabad</v>
          </cell>
        </row>
        <row r="145">
          <cell r="A145" t="str">
            <v>Lal Nalla</v>
          </cell>
          <cell r="B145" t="str">
            <v>Pothra</v>
          </cell>
          <cell r="C145" t="str">
            <v>CIPC Chandrapur</v>
          </cell>
          <cell r="D145" t="str">
            <v>Wardha Irrigation Division Wardha</v>
          </cell>
          <cell r="E145">
            <v>66</v>
          </cell>
          <cell r="F145">
            <v>1</v>
          </cell>
          <cell r="G145">
            <v>7</v>
          </cell>
          <cell r="H145">
            <v>3</v>
          </cell>
          <cell r="I145" t="str">
            <v>Normal</v>
          </cell>
          <cell r="J145" t="str">
            <v>Medium</v>
          </cell>
          <cell r="K145" t="str">
            <v>Chandrapur</v>
          </cell>
          <cell r="L145" t="str">
            <v>Chandrapur</v>
          </cell>
        </row>
        <row r="146">
          <cell r="A146" t="str">
            <v>Loni</v>
          </cell>
          <cell r="B146" t="str">
            <v>Loni</v>
          </cell>
          <cell r="C146" t="str">
            <v>NIC Nanded</v>
          </cell>
          <cell r="D146" t="str">
            <v>Nanded Irrigation Division Nanded</v>
          </cell>
          <cell r="E146">
            <v>224</v>
          </cell>
          <cell r="F146">
            <v>3</v>
          </cell>
          <cell r="G146">
            <v>6</v>
          </cell>
          <cell r="H146">
            <v>3</v>
          </cell>
          <cell r="I146" t="str">
            <v>Normal</v>
          </cell>
          <cell r="J146" t="str">
            <v>Medium</v>
          </cell>
          <cell r="K146" t="str">
            <v>Nanded</v>
          </cell>
          <cell r="L146" t="str">
            <v>Kinwat</v>
          </cell>
        </row>
        <row r="147">
          <cell r="A147" t="str">
            <v>Lower Pus</v>
          </cell>
          <cell r="B147" t="str">
            <v>Lower Pus</v>
          </cell>
          <cell r="C147" t="str">
            <v>AIC Akola</v>
          </cell>
          <cell r="D147" t="str">
            <v>Yavatmal irrigation Division Yavatmal</v>
          </cell>
          <cell r="E147">
            <v>41</v>
          </cell>
          <cell r="F147">
            <v>1</v>
          </cell>
          <cell r="G147">
            <v>6</v>
          </cell>
          <cell r="H147">
            <v>3</v>
          </cell>
          <cell r="I147" t="str">
            <v>Normal</v>
          </cell>
          <cell r="J147" t="str">
            <v>Medium</v>
          </cell>
          <cell r="K147" t="str">
            <v>Yavatmal</v>
          </cell>
          <cell r="L147" t="str">
            <v>Mahagaon</v>
          </cell>
        </row>
        <row r="148">
          <cell r="A148" t="str">
            <v>Lower Terna</v>
          </cell>
          <cell r="B148" t="str">
            <v>Lower Terna</v>
          </cell>
          <cell r="C148" t="str">
            <v>CADA Beed</v>
          </cell>
          <cell r="D148" t="str">
            <v>Jayakwadi Project Drainage Construction Division 2 Latur</v>
          </cell>
          <cell r="E148">
            <v>225</v>
          </cell>
          <cell r="F148">
            <v>3</v>
          </cell>
          <cell r="G148">
            <v>4</v>
          </cell>
          <cell r="H148">
            <v>2</v>
          </cell>
          <cell r="I148" t="str">
            <v>Deficit</v>
          </cell>
          <cell r="J148" t="str">
            <v>Major</v>
          </cell>
          <cell r="K148" t="str">
            <v>Osmanabad</v>
          </cell>
          <cell r="L148" t="str">
            <v>Navin Lohara</v>
          </cell>
        </row>
        <row r="149">
          <cell r="A149" t="str">
            <v>Mahalingi</v>
          </cell>
          <cell r="B149" t="str">
            <v>Mahalingi</v>
          </cell>
          <cell r="C149" t="str">
            <v>NIC Nanded</v>
          </cell>
          <cell r="D149" t="str">
            <v>Nanded Irrigation Division Nanded</v>
          </cell>
          <cell r="E149">
            <v>226</v>
          </cell>
          <cell r="F149">
            <v>3</v>
          </cell>
          <cell r="G149">
            <v>4</v>
          </cell>
          <cell r="H149">
            <v>2</v>
          </cell>
          <cell r="I149" t="str">
            <v>Deficit</v>
          </cell>
          <cell r="J149" t="str">
            <v>Medium</v>
          </cell>
          <cell r="K149" t="str">
            <v>Nanded</v>
          </cell>
          <cell r="L149" t="str">
            <v>Kandhar</v>
          </cell>
        </row>
        <row r="150">
          <cell r="A150" t="str">
            <v>Mahasangvi</v>
          </cell>
          <cell r="B150" t="str">
            <v>Mahasangvi</v>
          </cell>
          <cell r="C150" t="str">
            <v>CADA Beed</v>
          </cell>
          <cell r="D150" t="str">
            <v>Jayakwadi Project Drainage Construction Division 3 Beed</v>
          </cell>
          <cell r="E150">
            <v>227</v>
          </cell>
          <cell r="F150">
            <v>3</v>
          </cell>
          <cell r="G150">
            <v>4</v>
          </cell>
          <cell r="H150">
            <v>2</v>
          </cell>
          <cell r="I150" t="str">
            <v>Deficit</v>
          </cell>
          <cell r="J150" t="str">
            <v>Medium</v>
          </cell>
          <cell r="K150" t="str">
            <v>Beed</v>
          </cell>
          <cell r="L150" t="str">
            <v>Patoda</v>
          </cell>
        </row>
        <row r="151">
          <cell r="A151" t="str">
            <v>Majalgaon</v>
          </cell>
          <cell r="B151" t="str">
            <v>Jayakwadi Stage II (Majalgaon)</v>
          </cell>
          <cell r="C151" t="str">
            <v>CADA Beed</v>
          </cell>
          <cell r="D151" t="str">
            <v>Field Channel Lining Division No.1 Parli Vaijnath</v>
          </cell>
          <cell r="E151">
            <v>200</v>
          </cell>
          <cell r="F151">
            <v>3</v>
          </cell>
          <cell r="G151">
            <v>2</v>
          </cell>
          <cell r="H151">
            <v>2</v>
          </cell>
          <cell r="I151" t="str">
            <v>Deficit</v>
          </cell>
          <cell r="J151" t="str">
            <v>Major</v>
          </cell>
          <cell r="K151" t="str">
            <v>Beed</v>
          </cell>
          <cell r="L151" t="str">
            <v>Majalgaon</v>
          </cell>
        </row>
        <row r="152">
          <cell r="A152" t="str">
            <v>Makardhokada</v>
          </cell>
          <cell r="B152" t="str">
            <v>Makardhokada-Saiki</v>
          </cell>
          <cell r="C152" t="str">
            <v>CADA Nagpur</v>
          </cell>
          <cell r="D152" t="str">
            <v>Minor Irrigation Division Nagpur</v>
          </cell>
          <cell r="E152">
            <v>44</v>
          </cell>
          <cell r="F152">
            <v>1</v>
          </cell>
          <cell r="G152">
            <v>8</v>
          </cell>
          <cell r="H152">
            <v>4</v>
          </cell>
          <cell r="I152" t="str">
            <v>Surplus</v>
          </cell>
          <cell r="J152" t="str">
            <v>Medium</v>
          </cell>
          <cell r="K152" t="str">
            <v>Nagpur</v>
          </cell>
          <cell r="L152" t="str">
            <v>Umred</v>
          </cell>
        </row>
        <row r="153">
          <cell r="A153" t="str">
            <v>Malangaon</v>
          </cell>
          <cell r="B153" t="str">
            <v>Malangaon</v>
          </cell>
          <cell r="C153" t="str">
            <v>CADA Jalgaon</v>
          </cell>
          <cell r="D153" t="str">
            <v>Dhule Irrigation Division Dhule</v>
          </cell>
          <cell r="E153">
            <v>228</v>
          </cell>
          <cell r="F153">
            <v>3</v>
          </cell>
          <cell r="G153">
            <v>12</v>
          </cell>
          <cell r="H153">
            <v>3</v>
          </cell>
          <cell r="I153" t="str">
            <v>Normal</v>
          </cell>
          <cell r="J153" t="str">
            <v>Medium</v>
          </cell>
          <cell r="K153" t="str">
            <v>Dhule</v>
          </cell>
          <cell r="L153" t="str">
            <v>Sakri</v>
          </cell>
        </row>
        <row r="154">
          <cell r="A154" t="str">
            <v>Managadh</v>
          </cell>
          <cell r="B154" t="str">
            <v>Managadh</v>
          </cell>
          <cell r="C154" t="str">
            <v>CADA Nagpur</v>
          </cell>
          <cell r="D154" t="str">
            <v>Gondia Irrigation Division Gondia</v>
          </cell>
          <cell r="E154">
            <v>46</v>
          </cell>
          <cell r="F154">
            <v>1</v>
          </cell>
          <cell r="G154">
            <v>8</v>
          </cell>
          <cell r="H154">
            <v>4</v>
          </cell>
          <cell r="I154" t="str">
            <v>Surplus</v>
          </cell>
          <cell r="J154" t="str">
            <v>Medium</v>
          </cell>
          <cell r="K154" t="str">
            <v>Gondia</v>
          </cell>
          <cell r="L154" t="str">
            <v>Salekasa</v>
          </cell>
        </row>
        <row r="155">
          <cell r="A155" t="str">
            <v>Manar</v>
          </cell>
          <cell r="B155" t="str">
            <v>Manar</v>
          </cell>
          <cell r="C155" t="str">
            <v>NIC Nanded</v>
          </cell>
          <cell r="D155" t="str">
            <v>Nanded Irrigation Division Nanded</v>
          </cell>
          <cell r="E155">
            <v>229</v>
          </cell>
          <cell r="F155">
            <v>3</v>
          </cell>
          <cell r="G155">
            <v>4</v>
          </cell>
          <cell r="H155">
            <v>2</v>
          </cell>
          <cell r="I155" t="str">
            <v>Deficit</v>
          </cell>
          <cell r="J155" t="str">
            <v>Major</v>
          </cell>
          <cell r="K155" t="str">
            <v>Nanded</v>
          </cell>
          <cell r="L155" t="str">
            <v>Kandhar</v>
          </cell>
        </row>
        <row r="156">
          <cell r="A156" t="str">
            <v>Mandohol</v>
          </cell>
          <cell r="B156" t="str">
            <v>Mandohol</v>
          </cell>
          <cell r="C156" t="str">
            <v>CADA Nashik</v>
          </cell>
          <cell r="D156" t="str">
            <v>Ahmednagar Irrigation Division Ahmednagar</v>
          </cell>
          <cell r="E156">
            <v>230</v>
          </cell>
          <cell r="F156">
            <v>3</v>
          </cell>
          <cell r="G156">
            <v>1</v>
          </cell>
          <cell r="H156">
            <v>3</v>
          </cell>
          <cell r="I156" t="str">
            <v>Normal</v>
          </cell>
          <cell r="J156" t="str">
            <v>Medium</v>
          </cell>
          <cell r="K156" t="str">
            <v>Ahmednagar</v>
          </cell>
          <cell r="L156" t="str">
            <v>Parner</v>
          </cell>
        </row>
        <row r="157">
          <cell r="A157" t="str">
            <v>Mangi</v>
          </cell>
          <cell r="B157" t="str">
            <v>Mangi</v>
          </cell>
          <cell r="C157" t="str">
            <v>CADA Solapur</v>
          </cell>
          <cell r="D157" t="str">
            <v>Solapur Irrigation Division Solapur</v>
          </cell>
          <cell r="E157">
            <v>122</v>
          </cell>
          <cell r="F157">
            <v>2</v>
          </cell>
          <cell r="G157">
            <v>19</v>
          </cell>
          <cell r="H157">
            <v>1</v>
          </cell>
          <cell r="I157" t="str">
            <v>Highly Deficit</v>
          </cell>
          <cell r="J157" t="str">
            <v>Medium</v>
          </cell>
          <cell r="K157" t="str">
            <v>Solapur</v>
          </cell>
          <cell r="L157" t="str">
            <v>Karmala</v>
          </cell>
        </row>
        <row r="158">
          <cell r="A158" t="str">
            <v>Manikdoh</v>
          </cell>
          <cell r="B158" t="str">
            <v>Kukadi Complex</v>
          </cell>
          <cell r="C158" t="str">
            <v>CADA Pune</v>
          </cell>
          <cell r="D158" t="str">
            <v>Kukadi Irrigation Division No. 1  Narayangaon</v>
          </cell>
          <cell r="E158">
            <v>119</v>
          </cell>
          <cell r="F158">
            <v>2</v>
          </cell>
          <cell r="G158">
            <v>17</v>
          </cell>
          <cell r="H158">
            <v>3</v>
          </cell>
          <cell r="I158" t="str">
            <v>Normal</v>
          </cell>
          <cell r="J158" t="str">
            <v>Major</v>
          </cell>
          <cell r="K158" t="str">
            <v>Pune</v>
          </cell>
          <cell r="L158" t="str">
            <v>Junnar</v>
          </cell>
        </row>
        <row r="159">
          <cell r="A159" t="str">
            <v>Manjra</v>
          </cell>
          <cell r="B159" t="str">
            <v>Manjra</v>
          </cell>
          <cell r="C159" t="str">
            <v>CADA Beed</v>
          </cell>
          <cell r="D159" t="str">
            <v>Jayakwadi Project Drainage Construction Division 2 Latur</v>
          </cell>
          <cell r="E159">
            <v>231</v>
          </cell>
          <cell r="F159">
            <v>3</v>
          </cell>
          <cell r="G159">
            <v>4</v>
          </cell>
          <cell r="H159">
            <v>2</v>
          </cell>
          <cell r="I159" t="str">
            <v>Deficit</v>
          </cell>
          <cell r="J159" t="str">
            <v>Major</v>
          </cell>
          <cell r="K159" t="str">
            <v>Beed</v>
          </cell>
          <cell r="L159" t="str">
            <v>Kaij</v>
          </cell>
        </row>
        <row r="160">
          <cell r="A160" t="str">
            <v>Manyad</v>
          </cell>
          <cell r="B160" t="str">
            <v>Manyad</v>
          </cell>
          <cell r="C160" t="str">
            <v>CADA Jalgaon</v>
          </cell>
          <cell r="D160" t="str">
            <v>Girna Irrigation Division Jalgaon</v>
          </cell>
          <cell r="E160">
            <v>232</v>
          </cell>
          <cell r="F160">
            <v>3</v>
          </cell>
          <cell r="G160">
            <v>11</v>
          </cell>
          <cell r="H160">
            <v>2</v>
          </cell>
          <cell r="I160" t="str">
            <v>Deficit</v>
          </cell>
          <cell r="J160" t="str">
            <v>Medium</v>
          </cell>
          <cell r="K160" t="str">
            <v>Jalgaon</v>
          </cell>
          <cell r="L160" t="str">
            <v>Chalisgaon</v>
          </cell>
        </row>
        <row r="161">
          <cell r="A161" t="str">
            <v>Mas</v>
          </cell>
          <cell r="B161" t="str">
            <v>Mas</v>
          </cell>
          <cell r="C161" t="str">
            <v>AIC Akola</v>
          </cell>
          <cell r="D161" t="str">
            <v>Buldhana Irrigation Division Buldhana</v>
          </cell>
          <cell r="E161">
            <v>47</v>
          </cell>
          <cell r="F161">
            <v>1</v>
          </cell>
          <cell r="G161">
            <v>10</v>
          </cell>
          <cell r="H161">
            <v>2</v>
          </cell>
          <cell r="I161" t="str">
            <v>Deficit</v>
          </cell>
          <cell r="J161" t="str">
            <v>Medium</v>
          </cell>
          <cell r="K161" t="str">
            <v>Buldhana</v>
          </cell>
          <cell r="L161" t="str">
            <v>Khamgaon</v>
          </cell>
        </row>
        <row r="162">
          <cell r="A162" t="str">
            <v>Masalga</v>
          </cell>
          <cell r="B162" t="str">
            <v>Masalga</v>
          </cell>
          <cell r="C162" t="str">
            <v>CADA Beed</v>
          </cell>
          <cell r="D162" t="str">
            <v>Jayakwadi Project Drainage Construction Division 2 Latur</v>
          </cell>
          <cell r="E162">
            <v>233</v>
          </cell>
          <cell r="F162">
            <v>3</v>
          </cell>
          <cell r="G162">
            <v>4</v>
          </cell>
          <cell r="H162">
            <v>2</v>
          </cell>
          <cell r="I162" t="str">
            <v>Deficit</v>
          </cell>
          <cell r="J162" t="str">
            <v>Medium</v>
          </cell>
          <cell r="K162" t="str">
            <v>Latur</v>
          </cell>
          <cell r="L162" t="str">
            <v>Nilanga</v>
          </cell>
        </row>
        <row r="163">
          <cell r="A163" t="str">
            <v>Masoli</v>
          </cell>
          <cell r="B163" t="str">
            <v>Masoli</v>
          </cell>
          <cell r="C163" t="str">
            <v>CADA Abad</v>
          </cell>
          <cell r="D163" t="str">
            <v>Aurangabad Irrigation Division Aurangabad</v>
          </cell>
          <cell r="E163">
            <v>234</v>
          </cell>
          <cell r="F163">
            <v>3</v>
          </cell>
          <cell r="G163">
            <v>2</v>
          </cell>
          <cell r="H163">
            <v>2</v>
          </cell>
          <cell r="I163" t="str">
            <v>Deficit</v>
          </cell>
          <cell r="J163" t="str">
            <v>Medium</v>
          </cell>
          <cell r="K163" t="str">
            <v>Parbhani</v>
          </cell>
          <cell r="L163" t="str">
            <v>Gangakhed</v>
          </cell>
        </row>
        <row r="164">
          <cell r="A164" t="str">
            <v>Mehkari</v>
          </cell>
          <cell r="B164" t="str">
            <v>Mehkari</v>
          </cell>
          <cell r="C164" t="str">
            <v>CADA Beed</v>
          </cell>
          <cell r="D164" t="str">
            <v>Jayakwadi Project Drainage Construction Division 3 Beed</v>
          </cell>
          <cell r="E164">
            <v>235</v>
          </cell>
          <cell r="F164">
            <v>3</v>
          </cell>
          <cell r="G164">
            <v>19</v>
          </cell>
          <cell r="H164">
            <v>1</v>
          </cell>
          <cell r="I164" t="str">
            <v>Highly Deficit</v>
          </cell>
          <cell r="J164" t="str">
            <v>Medium</v>
          </cell>
          <cell r="K164" t="str">
            <v>Beed</v>
          </cell>
          <cell r="L164" t="str">
            <v>Ashti</v>
          </cell>
        </row>
        <row r="165">
          <cell r="A165" t="str">
            <v>Mhaswad</v>
          </cell>
          <cell r="B165" t="str">
            <v>Mhaswad</v>
          </cell>
          <cell r="C165" t="str">
            <v>PIC Pune</v>
          </cell>
          <cell r="D165" t="str">
            <v>Neera Right Bank Canal Division Phaltan</v>
          </cell>
          <cell r="E165">
            <v>123</v>
          </cell>
          <cell r="F165">
            <v>2</v>
          </cell>
          <cell r="G165">
            <v>18</v>
          </cell>
          <cell r="H165">
            <v>1</v>
          </cell>
          <cell r="I165" t="str">
            <v>Highly Deficit</v>
          </cell>
          <cell r="J165" t="str">
            <v>Medium</v>
          </cell>
          <cell r="K165" t="str">
            <v>Satara</v>
          </cell>
          <cell r="L165" t="str">
            <v>Man</v>
          </cell>
        </row>
        <row r="166">
          <cell r="A166" t="str">
            <v>Mor</v>
          </cell>
          <cell r="B166" t="str">
            <v>Mor</v>
          </cell>
          <cell r="C166" t="str">
            <v>JIPC Jalgaon</v>
          </cell>
          <cell r="D166" t="str">
            <v>Jalgaon Medium Project Division Jalgaon</v>
          </cell>
          <cell r="E166">
            <v>236</v>
          </cell>
          <cell r="F166">
            <v>3</v>
          </cell>
          <cell r="G166">
            <v>13</v>
          </cell>
          <cell r="H166">
            <v>3</v>
          </cell>
          <cell r="I166" t="str">
            <v>Normal</v>
          </cell>
          <cell r="J166" t="str">
            <v>Medium</v>
          </cell>
          <cell r="K166" t="str">
            <v>Jalgaon</v>
          </cell>
          <cell r="L166" t="str">
            <v>Yaval</v>
          </cell>
        </row>
        <row r="167">
          <cell r="A167" t="str">
            <v>Mordham</v>
          </cell>
          <cell r="B167" t="str">
            <v>Mordham</v>
          </cell>
          <cell r="C167" t="str">
            <v>CADA Nagpur</v>
          </cell>
          <cell r="D167" t="str">
            <v>Minor Irrigation Division Nagpur</v>
          </cell>
          <cell r="E167">
            <v>48</v>
          </cell>
          <cell r="F167">
            <v>1</v>
          </cell>
          <cell r="G167">
            <v>8</v>
          </cell>
          <cell r="H167">
            <v>4</v>
          </cell>
          <cell r="I167" t="str">
            <v>Surplus</v>
          </cell>
          <cell r="J167" t="str">
            <v>Medium</v>
          </cell>
          <cell r="K167" t="str">
            <v>Nagpur</v>
          </cell>
          <cell r="L167" t="str">
            <v>Kalmeshwar</v>
          </cell>
        </row>
        <row r="168">
          <cell r="A168" t="str">
            <v>Morna (Akola)</v>
          </cell>
          <cell r="B168" t="str">
            <v>Morna (Akola)</v>
          </cell>
          <cell r="C168" t="str">
            <v>AIC Akola</v>
          </cell>
          <cell r="D168" t="str">
            <v>Akola Irrigation Division Akola</v>
          </cell>
          <cell r="E168">
            <v>49</v>
          </cell>
          <cell r="F168">
            <v>1</v>
          </cell>
          <cell r="G168">
            <v>10</v>
          </cell>
          <cell r="H168">
            <v>2</v>
          </cell>
          <cell r="I168" t="str">
            <v>Deficit</v>
          </cell>
          <cell r="J168" t="str">
            <v>Medium</v>
          </cell>
          <cell r="K168" t="str">
            <v>Akola</v>
          </cell>
          <cell r="L168" t="str">
            <v>Patur</v>
          </cell>
        </row>
        <row r="169">
          <cell r="A169" t="str">
            <v>Morna (Sangli)</v>
          </cell>
          <cell r="B169" t="str">
            <v>Morna (Sangli)</v>
          </cell>
          <cell r="C169" t="str">
            <v>SIC Sangli</v>
          </cell>
          <cell r="D169" t="str">
            <v>Sangli Irrigation Division Sangli</v>
          </cell>
          <cell r="E169">
            <v>124</v>
          </cell>
          <cell r="F169">
            <v>2</v>
          </cell>
          <cell r="G169">
            <v>15</v>
          </cell>
          <cell r="H169">
            <v>5</v>
          </cell>
          <cell r="I169" t="str">
            <v>Abundant</v>
          </cell>
          <cell r="J169" t="str">
            <v>Medium</v>
          </cell>
          <cell r="K169" t="str">
            <v>Sangli</v>
          </cell>
          <cell r="L169" t="str">
            <v>Shirala</v>
          </cell>
        </row>
        <row r="170">
          <cell r="A170" t="str">
            <v>Mukane</v>
          </cell>
          <cell r="B170" t="str">
            <v>Mukane</v>
          </cell>
          <cell r="C170" t="str">
            <v>CADA Nashik</v>
          </cell>
          <cell r="D170" t="str">
            <v>Nashik Irrigation Division Nashik</v>
          </cell>
          <cell r="E170">
            <v>237</v>
          </cell>
          <cell r="F170">
            <v>3</v>
          </cell>
          <cell r="G170">
            <v>1</v>
          </cell>
          <cell r="H170">
            <v>3</v>
          </cell>
          <cell r="I170" t="str">
            <v>Normal</v>
          </cell>
          <cell r="J170" t="str">
            <v>Major</v>
          </cell>
          <cell r="K170" t="str">
            <v>Nashik</v>
          </cell>
          <cell r="L170" t="str">
            <v>Igatpuri</v>
          </cell>
        </row>
        <row r="171">
          <cell r="A171" t="str">
            <v>Mula</v>
          </cell>
          <cell r="B171" t="str">
            <v>Mula</v>
          </cell>
          <cell r="C171" t="str">
            <v>CADA Nashik</v>
          </cell>
          <cell r="D171" t="str">
            <v>Mula Irrigation Division Ahmednagar</v>
          </cell>
          <cell r="E171">
            <v>238</v>
          </cell>
          <cell r="F171">
            <v>3</v>
          </cell>
          <cell r="G171">
            <v>1</v>
          </cell>
          <cell r="H171">
            <v>3</v>
          </cell>
          <cell r="I171" t="str">
            <v>Normal</v>
          </cell>
          <cell r="J171" t="str">
            <v>Major</v>
          </cell>
          <cell r="K171" t="str">
            <v>Ahmednagar</v>
          </cell>
          <cell r="L171" t="str">
            <v>Rahuri</v>
          </cell>
        </row>
        <row r="172">
          <cell r="A172" t="str">
            <v>Mun</v>
          </cell>
          <cell r="B172" t="str">
            <v>Mun</v>
          </cell>
          <cell r="C172" t="str">
            <v>BIPC Buldhana</v>
          </cell>
          <cell r="D172" t="str">
            <v>Man Project Division Khamgaon</v>
          </cell>
          <cell r="E172">
            <v>50</v>
          </cell>
          <cell r="F172">
            <v>1</v>
          </cell>
          <cell r="G172">
            <v>10</v>
          </cell>
          <cell r="H172">
            <v>2</v>
          </cell>
          <cell r="I172" t="str">
            <v>Deficit</v>
          </cell>
          <cell r="J172" t="str">
            <v>Medium</v>
          </cell>
          <cell r="K172" t="str">
            <v>Buldhana</v>
          </cell>
          <cell r="L172" t="str">
            <v>Khamgaon</v>
          </cell>
        </row>
        <row r="173">
          <cell r="A173" t="str">
            <v>Nagya Sakya</v>
          </cell>
          <cell r="B173" t="str">
            <v>Nagya Sakya</v>
          </cell>
          <cell r="C173" t="str">
            <v>CADA Nashik</v>
          </cell>
          <cell r="D173" t="str">
            <v>Malegaon Irrigation Division Malegaon</v>
          </cell>
          <cell r="E173">
            <v>239</v>
          </cell>
          <cell r="F173">
            <v>3</v>
          </cell>
          <cell r="G173">
            <v>11</v>
          </cell>
          <cell r="H173">
            <v>2</v>
          </cell>
          <cell r="I173" t="str">
            <v>Deficit</v>
          </cell>
          <cell r="J173" t="str">
            <v>Medium</v>
          </cell>
          <cell r="K173" t="str">
            <v>Nashik</v>
          </cell>
          <cell r="L173" t="str">
            <v>Nandgaon</v>
          </cell>
        </row>
        <row r="174">
          <cell r="A174" t="str">
            <v>Nagzari</v>
          </cell>
          <cell r="B174" t="str">
            <v>Nagzari</v>
          </cell>
          <cell r="C174" t="str">
            <v>NIC Nanded</v>
          </cell>
          <cell r="D174" t="str">
            <v>Nanded Irrigation Division Nanded</v>
          </cell>
          <cell r="E174">
            <v>240</v>
          </cell>
          <cell r="F174">
            <v>3</v>
          </cell>
          <cell r="G174">
            <v>6</v>
          </cell>
          <cell r="H174">
            <v>3</v>
          </cell>
          <cell r="I174" t="str">
            <v>Normal</v>
          </cell>
          <cell r="J174" t="str">
            <v>Medium</v>
          </cell>
          <cell r="K174" t="str">
            <v>Nanded</v>
          </cell>
          <cell r="L174" t="str">
            <v>Kinwat</v>
          </cell>
        </row>
        <row r="175">
          <cell r="A175" t="str">
            <v>Naleshwar</v>
          </cell>
          <cell r="B175" t="str">
            <v>Naleshwar</v>
          </cell>
          <cell r="C175" t="str">
            <v>CIPC Chandrapur</v>
          </cell>
          <cell r="D175" t="str">
            <v>Chandrapur Irrigation Division Chandrapur</v>
          </cell>
          <cell r="E175">
            <v>51</v>
          </cell>
          <cell r="F175">
            <v>1</v>
          </cell>
          <cell r="G175">
            <v>9</v>
          </cell>
          <cell r="H175">
            <v>5</v>
          </cell>
          <cell r="I175" t="str">
            <v>Abundant</v>
          </cell>
          <cell r="J175" t="str">
            <v>Medium</v>
          </cell>
          <cell r="K175" t="str">
            <v>Chandrapur</v>
          </cell>
          <cell r="L175" t="str">
            <v>Sindhewahi</v>
          </cell>
        </row>
        <row r="176">
          <cell r="A176" t="str">
            <v>Nalganga</v>
          </cell>
          <cell r="B176" t="str">
            <v>Nalganga</v>
          </cell>
          <cell r="C176" t="str">
            <v>AIC Akola</v>
          </cell>
          <cell r="D176" t="str">
            <v>Buldhana Irrigation Division Buldhana</v>
          </cell>
          <cell r="E176">
            <v>52</v>
          </cell>
          <cell r="F176">
            <v>1</v>
          </cell>
          <cell r="G176">
            <v>10</v>
          </cell>
          <cell r="H176">
            <v>2</v>
          </cell>
          <cell r="I176" t="str">
            <v>Deficit</v>
          </cell>
          <cell r="J176" t="str">
            <v>Major</v>
          </cell>
          <cell r="K176" t="str">
            <v>Buldhana</v>
          </cell>
          <cell r="L176" t="str">
            <v>Mothala</v>
          </cell>
        </row>
        <row r="177">
          <cell r="A177" t="str">
            <v>Nand</v>
          </cell>
          <cell r="B177" t="str">
            <v>Lower Wunna</v>
          </cell>
          <cell r="C177" t="str">
            <v>CADA Nagpur</v>
          </cell>
          <cell r="D177" t="str">
            <v>Minor Irrigation Division Nagpur</v>
          </cell>
          <cell r="E177">
            <v>43</v>
          </cell>
          <cell r="F177">
            <v>1</v>
          </cell>
          <cell r="G177">
            <v>8</v>
          </cell>
          <cell r="H177">
            <v>4</v>
          </cell>
          <cell r="I177" t="str">
            <v>Surplus</v>
          </cell>
          <cell r="J177" t="str">
            <v>Major</v>
          </cell>
          <cell r="K177" t="str">
            <v>Nagpur</v>
          </cell>
          <cell r="L177" t="str">
            <v>Umred</v>
          </cell>
        </row>
        <row r="178">
          <cell r="A178" t="str">
            <v>Narangi</v>
          </cell>
          <cell r="B178" t="str">
            <v>Narangi</v>
          </cell>
          <cell r="C178" t="str">
            <v>AIC Abad</v>
          </cell>
          <cell r="D178" t="str">
            <v>Nandur Madhameshwar Canal Division Vaijapur</v>
          </cell>
          <cell r="E178">
            <v>241</v>
          </cell>
          <cell r="F178">
            <v>3</v>
          </cell>
          <cell r="G178">
            <v>1</v>
          </cell>
          <cell r="H178">
            <v>3</v>
          </cell>
          <cell r="I178" t="str">
            <v>Normal</v>
          </cell>
          <cell r="J178" t="str">
            <v>Medium</v>
          </cell>
          <cell r="K178" t="str">
            <v>Aurangabad</v>
          </cell>
          <cell r="L178" t="str">
            <v>Vaijapur</v>
          </cell>
        </row>
        <row r="179">
          <cell r="A179" t="str">
            <v>Natuwadi</v>
          </cell>
          <cell r="B179" t="str">
            <v>Natuwadi</v>
          </cell>
          <cell r="C179" t="str">
            <v>KIC Ratnagiri</v>
          </cell>
          <cell r="D179" t="str">
            <v>Ratnagiri Irrigatin Division Ratnagiri (South)</v>
          </cell>
          <cell r="E179">
            <v>125</v>
          </cell>
          <cell r="F179">
            <v>2</v>
          </cell>
          <cell r="G179">
            <v>23</v>
          </cell>
          <cell r="H179">
            <v>5</v>
          </cell>
          <cell r="I179" t="str">
            <v>Abundant</v>
          </cell>
          <cell r="J179" t="str">
            <v>Medium</v>
          </cell>
          <cell r="K179" t="str">
            <v>Ratnagiri</v>
          </cell>
          <cell r="L179" t="str">
            <v>Khed</v>
          </cell>
        </row>
        <row r="180">
          <cell r="A180" t="str">
            <v>Navegaon Khairy</v>
          </cell>
          <cell r="B180" t="str">
            <v>Pench</v>
          </cell>
          <cell r="C180" t="str">
            <v>CADA Nagpur</v>
          </cell>
          <cell r="D180" t="str">
            <v>Water &amp; Land Management Pilot Project Division Nagpur</v>
          </cell>
          <cell r="E180">
            <v>62</v>
          </cell>
          <cell r="F180">
            <v>1</v>
          </cell>
          <cell r="G180">
            <v>8</v>
          </cell>
          <cell r="H180">
            <v>4</v>
          </cell>
          <cell r="I180" t="str">
            <v>Surplus</v>
          </cell>
          <cell r="J180" t="str">
            <v>Major</v>
          </cell>
          <cell r="K180" t="str">
            <v>Nagpur</v>
          </cell>
          <cell r="L180" t="str">
            <v>Nagpur</v>
          </cell>
        </row>
        <row r="181">
          <cell r="A181" t="str">
            <v>Nawargaon</v>
          </cell>
          <cell r="B181" t="str">
            <v>Nawargaon</v>
          </cell>
          <cell r="C181" t="str">
            <v>BIPC Buldhana</v>
          </cell>
          <cell r="D181" t="str">
            <v>Minor Irrigation Division Pusad</v>
          </cell>
          <cell r="E181">
            <v>53</v>
          </cell>
          <cell r="F181">
            <v>1</v>
          </cell>
          <cell r="G181">
            <v>7</v>
          </cell>
          <cell r="H181">
            <v>3</v>
          </cell>
          <cell r="I181" t="str">
            <v>Normal</v>
          </cell>
          <cell r="J181" t="str">
            <v>Medium</v>
          </cell>
          <cell r="K181" t="str">
            <v>Yavatmal</v>
          </cell>
          <cell r="L181" t="str">
            <v>Morgaon</v>
          </cell>
        </row>
        <row r="182">
          <cell r="A182" t="str">
            <v>Nazare</v>
          </cell>
          <cell r="B182" t="str">
            <v>Nazare</v>
          </cell>
          <cell r="C182" t="str">
            <v>PIC Pune</v>
          </cell>
          <cell r="D182" t="str">
            <v>Pune Irrigation Division Pune</v>
          </cell>
          <cell r="E182">
            <v>126</v>
          </cell>
          <cell r="F182">
            <v>2</v>
          </cell>
          <cell r="G182">
            <v>18</v>
          </cell>
          <cell r="H182">
            <v>3</v>
          </cell>
          <cell r="I182" t="str">
            <v>Normal</v>
          </cell>
          <cell r="J182" t="str">
            <v>Medium</v>
          </cell>
          <cell r="K182" t="str">
            <v>Pune</v>
          </cell>
          <cell r="L182" t="str">
            <v>Purandar</v>
          </cell>
        </row>
        <row r="183">
          <cell r="A183" t="str">
            <v>Neera Devdhar</v>
          </cell>
          <cell r="B183" t="str">
            <v>Neera Devdhar</v>
          </cell>
          <cell r="C183" t="str">
            <v>PIC Pune</v>
          </cell>
          <cell r="D183" t="str">
            <v>Neera Right Bank Canal Division Phaltan</v>
          </cell>
          <cell r="E183">
            <v>129</v>
          </cell>
          <cell r="F183">
            <v>2</v>
          </cell>
          <cell r="G183">
            <v>18</v>
          </cell>
          <cell r="H183">
            <v>3</v>
          </cell>
          <cell r="I183" t="str">
            <v>Normal</v>
          </cell>
          <cell r="J183" t="str">
            <v>Major</v>
          </cell>
          <cell r="K183" t="str">
            <v>Satara</v>
          </cell>
          <cell r="L183" t="str">
            <v>Phaltan</v>
          </cell>
        </row>
        <row r="184">
          <cell r="A184" t="str">
            <v>Nher</v>
          </cell>
          <cell r="B184" t="str">
            <v>Nher</v>
          </cell>
          <cell r="C184" t="str">
            <v>PIC Pune</v>
          </cell>
          <cell r="D184" t="str">
            <v>Neera Right Bank Canal Division Phaltan</v>
          </cell>
          <cell r="E184">
            <v>127</v>
          </cell>
          <cell r="F184">
            <v>2</v>
          </cell>
          <cell r="G184">
            <v>16</v>
          </cell>
          <cell r="H184">
            <v>1</v>
          </cell>
          <cell r="I184" t="str">
            <v>Highly Deficit</v>
          </cell>
          <cell r="J184" t="str">
            <v>Medium</v>
          </cell>
          <cell r="K184" t="str">
            <v>Satara</v>
          </cell>
          <cell r="L184" t="str">
            <v>Khatav</v>
          </cell>
        </row>
        <row r="185">
          <cell r="A185" t="str">
            <v>Nirguna</v>
          </cell>
          <cell r="B185" t="str">
            <v>Nirguna</v>
          </cell>
          <cell r="C185" t="str">
            <v>AIC Akola</v>
          </cell>
          <cell r="D185" t="str">
            <v>Akola Irrigation Division Akola</v>
          </cell>
          <cell r="E185">
            <v>54</v>
          </cell>
          <cell r="F185">
            <v>1</v>
          </cell>
          <cell r="G185">
            <v>10</v>
          </cell>
          <cell r="H185">
            <v>2</v>
          </cell>
          <cell r="I185" t="str">
            <v>Deficit</v>
          </cell>
          <cell r="J185" t="str">
            <v>Medium</v>
          </cell>
          <cell r="K185" t="str">
            <v>Akola</v>
          </cell>
          <cell r="L185" t="str">
            <v>Patur</v>
          </cell>
        </row>
        <row r="186">
          <cell r="A186" t="str">
            <v>NMWeir</v>
          </cell>
          <cell r="B186" t="str">
            <v>NMWeir</v>
          </cell>
          <cell r="C186" t="str">
            <v>CADA Nashik</v>
          </cell>
          <cell r="D186" t="str">
            <v>Palkhed Irrigation Division Nashik</v>
          </cell>
          <cell r="E186">
            <v>242</v>
          </cell>
          <cell r="F186">
            <v>3</v>
          </cell>
          <cell r="G186">
            <v>1</v>
          </cell>
          <cell r="H186">
            <v>3</v>
          </cell>
          <cell r="I186" t="str">
            <v>Normal</v>
          </cell>
          <cell r="J186" t="str">
            <v>Major</v>
          </cell>
          <cell r="K186" t="str">
            <v>Nashik</v>
          </cell>
          <cell r="L186" t="str">
            <v>Igatpuri</v>
          </cell>
        </row>
        <row r="187">
          <cell r="A187" t="str">
            <v>Ozer Weir</v>
          </cell>
          <cell r="B187" t="str">
            <v>Bhandardara</v>
          </cell>
          <cell r="C187" t="str">
            <v>CADA Nashik</v>
          </cell>
          <cell r="D187" t="str">
            <v>Ahmednagar Irrigation Division Ahmednagar</v>
          </cell>
          <cell r="E187">
            <v>165</v>
          </cell>
          <cell r="F187">
            <v>3</v>
          </cell>
          <cell r="G187">
            <v>1</v>
          </cell>
          <cell r="H187">
            <v>3</v>
          </cell>
          <cell r="I187" t="str">
            <v>Normal</v>
          </cell>
          <cell r="J187" t="str">
            <v>Major</v>
          </cell>
          <cell r="K187" t="str">
            <v>Ahmednagar</v>
          </cell>
          <cell r="L187" t="str">
            <v>Akole</v>
          </cell>
        </row>
        <row r="188">
          <cell r="A188" t="str">
            <v>Ozerkhed</v>
          </cell>
          <cell r="B188" t="str">
            <v>Upper Godavari Complex</v>
          </cell>
          <cell r="C188" t="str">
            <v>CADA Nashik</v>
          </cell>
          <cell r="D188" t="str">
            <v>Palkhed Irrigation Division Nashik</v>
          </cell>
          <cell r="E188">
            <v>273</v>
          </cell>
          <cell r="F188">
            <v>3</v>
          </cell>
          <cell r="G188">
            <v>1</v>
          </cell>
          <cell r="H188">
            <v>3</v>
          </cell>
          <cell r="I188" t="str">
            <v>Normal</v>
          </cell>
          <cell r="J188" t="str">
            <v>Major</v>
          </cell>
          <cell r="K188" t="str">
            <v>Nashik</v>
          </cell>
          <cell r="L188" t="str">
            <v>Dindori</v>
          </cell>
        </row>
        <row r="189">
          <cell r="A189" t="str">
            <v>Pakadigundam</v>
          </cell>
          <cell r="B189" t="str">
            <v>Pakadigundam</v>
          </cell>
          <cell r="C189" t="str">
            <v>CIPC Chandrapur</v>
          </cell>
          <cell r="D189" t="str">
            <v>Chandrapur Irrigation Division Chandrapur</v>
          </cell>
          <cell r="E189">
            <v>55</v>
          </cell>
          <cell r="F189">
            <v>1</v>
          </cell>
          <cell r="G189">
            <v>8</v>
          </cell>
          <cell r="H189">
            <v>4</v>
          </cell>
          <cell r="I189" t="str">
            <v>Surplus</v>
          </cell>
          <cell r="J189" t="str">
            <v>Medium</v>
          </cell>
          <cell r="K189" t="str">
            <v>Chandrapur</v>
          </cell>
          <cell r="L189" t="str">
            <v>Korpana</v>
          </cell>
        </row>
        <row r="190">
          <cell r="A190" t="str">
            <v>Paldhag</v>
          </cell>
          <cell r="B190" t="str">
            <v>Paldhag</v>
          </cell>
          <cell r="C190" t="str">
            <v>AIC Akola</v>
          </cell>
          <cell r="D190" t="str">
            <v>Buldhana Irrigation Division Buldhana</v>
          </cell>
          <cell r="E190">
            <v>56</v>
          </cell>
          <cell r="F190">
            <v>1</v>
          </cell>
          <cell r="G190">
            <v>10</v>
          </cell>
          <cell r="H190">
            <v>2</v>
          </cell>
          <cell r="I190" t="str">
            <v>Deficit</v>
          </cell>
          <cell r="J190" t="str">
            <v>Medium</v>
          </cell>
          <cell r="K190" t="str">
            <v>Buldhana</v>
          </cell>
          <cell r="L190" t="str">
            <v>Mothala</v>
          </cell>
        </row>
        <row r="191">
          <cell r="A191" t="str">
            <v>Palkhed</v>
          </cell>
          <cell r="B191" t="str">
            <v>Upper Godavari Complex</v>
          </cell>
          <cell r="C191" t="str">
            <v>CADA Nashik</v>
          </cell>
          <cell r="D191" t="str">
            <v>Palkhed Irrigation Division Nashik</v>
          </cell>
          <cell r="E191">
            <v>272</v>
          </cell>
          <cell r="F191">
            <v>3</v>
          </cell>
          <cell r="G191">
            <v>1</v>
          </cell>
          <cell r="H191">
            <v>3</v>
          </cell>
          <cell r="I191" t="str">
            <v>Normal</v>
          </cell>
          <cell r="J191" t="str">
            <v>Major</v>
          </cell>
          <cell r="K191" t="str">
            <v>Nashik</v>
          </cell>
          <cell r="L191" t="str">
            <v>Dindori</v>
          </cell>
        </row>
        <row r="192">
          <cell r="A192" t="str">
            <v>Panchdhara</v>
          </cell>
          <cell r="B192" t="str">
            <v>Panchdhara</v>
          </cell>
          <cell r="C192" t="str">
            <v>CIPC Chandrapur</v>
          </cell>
          <cell r="D192" t="str">
            <v>Wardha Irrigation Division Wardha</v>
          </cell>
          <cell r="E192">
            <v>58</v>
          </cell>
          <cell r="F192">
            <v>1</v>
          </cell>
          <cell r="G192">
            <v>8</v>
          </cell>
          <cell r="H192">
            <v>4</v>
          </cell>
          <cell r="I192" t="str">
            <v>Surplus</v>
          </cell>
          <cell r="J192" t="str">
            <v>Medium</v>
          </cell>
          <cell r="K192" t="str">
            <v>Chandrapur</v>
          </cell>
          <cell r="L192" t="str">
            <v>Chandrapur</v>
          </cell>
        </row>
        <row r="193">
          <cell r="A193" t="str">
            <v>Pandharbodi</v>
          </cell>
          <cell r="B193" t="str">
            <v>Pandharbodi</v>
          </cell>
          <cell r="C193" t="str">
            <v>CADA Nagpur</v>
          </cell>
          <cell r="D193" t="str">
            <v>Minor Irrigation Division Nagpur</v>
          </cell>
          <cell r="E193">
            <v>59</v>
          </cell>
          <cell r="F193">
            <v>1</v>
          </cell>
          <cell r="G193">
            <v>8</v>
          </cell>
          <cell r="H193">
            <v>4</v>
          </cell>
          <cell r="I193" t="str">
            <v>Surplus</v>
          </cell>
          <cell r="J193" t="str">
            <v>Medium</v>
          </cell>
          <cell r="K193" t="str">
            <v>Nagpur</v>
          </cell>
          <cell r="L193" t="str">
            <v>Umred</v>
          </cell>
        </row>
        <row r="194">
          <cell r="A194" t="str">
            <v>Panshet</v>
          </cell>
          <cell r="B194" t="str">
            <v>Khadakwasla</v>
          </cell>
          <cell r="C194" t="str">
            <v>PIC Pune</v>
          </cell>
          <cell r="D194" t="str">
            <v>Khadakwasla Irrigation Division Pune</v>
          </cell>
          <cell r="E194">
            <v>110</v>
          </cell>
          <cell r="F194">
            <v>2</v>
          </cell>
          <cell r="G194">
            <v>17</v>
          </cell>
          <cell r="H194">
            <v>3</v>
          </cell>
          <cell r="I194" t="str">
            <v>Normal</v>
          </cell>
          <cell r="J194" t="str">
            <v>Major</v>
          </cell>
          <cell r="K194" t="str">
            <v>Pune</v>
          </cell>
          <cell r="L194" t="str">
            <v>Haveli</v>
          </cell>
        </row>
        <row r="195">
          <cell r="A195" t="str">
            <v>Panzara</v>
          </cell>
          <cell r="B195" t="str">
            <v>Panzara</v>
          </cell>
          <cell r="C195" t="str">
            <v>CADA Jalgaon</v>
          </cell>
          <cell r="D195" t="str">
            <v>Dhule Irrigation Division Dhule</v>
          </cell>
          <cell r="E195">
            <v>243</v>
          </cell>
          <cell r="F195">
            <v>3</v>
          </cell>
          <cell r="G195">
            <v>12</v>
          </cell>
          <cell r="H195">
            <v>3</v>
          </cell>
          <cell r="I195" t="str">
            <v>Normal</v>
          </cell>
          <cell r="J195" t="str">
            <v>Medium</v>
          </cell>
          <cell r="K195" t="str">
            <v>Dhule</v>
          </cell>
          <cell r="L195" t="str">
            <v>Sakri</v>
          </cell>
        </row>
        <row r="196">
          <cell r="A196" t="str">
            <v>Patgaon</v>
          </cell>
          <cell r="B196" t="str">
            <v>Patgaon</v>
          </cell>
          <cell r="C196" t="str">
            <v>SIC Sangli</v>
          </cell>
          <cell r="D196" t="str">
            <v>Kolhapur Irrigation Division Kolhapur</v>
          </cell>
          <cell r="E196">
            <v>131</v>
          </cell>
          <cell r="F196">
            <v>2</v>
          </cell>
          <cell r="G196">
            <v>15</v>
          </cell>
          <cell r="H196">
            <v>5</v>
          </cell>
          <cell r="I196" t="str">
            <v>Abundant</v>
          </cell>
          <cell r="J196" t="str">
            <v>Medium</v>
          </cell>
          <cell r="K196" t="str">
            <v>Kolhapur</v>
          </cell>
          <cell r="L196" t="str">
            <v>Bhudargad</v>
          </cell>
        </row>
        <row r="197">
          <cell r="A197" t="str">
            <v>Pawana</v>
          </cell>
          <cell r="B197" t="str">
            <v>Pawana</v>
          </cell>
          <cell r="C197" t="str">
            <v>PIC Pune</v>
          </cell>
          <cell r="D197" t="str">
            <v>Khadakwasla Irrigation Division Pune</v>
          </cell>
          <cell r="E197">
            <v>132</v>
          </cell>
          <cell r="F197">
            <v>2</v>
          </cell>
          <cell r="G197">
            <v>17</v>
          </cell>
          <cell r="H197">
            <v>3</v>
          </cell>
          <cell r="I197" t="str">
            <v>Normal</v>
          </cell>
          <cell r="J197" t="str">
            <v>Major</v>
          </cell>
          <cell r="K197" t="str">
            <v>Pune</v>
          </cell>
          <cell r="L197" t="str">
            <v>Maval</v>
          </cell>
        </row>
        <row r="198">
          <cell r="A198" t="str">
            <v>Pen Takli</v>
          </cell>
          <cell r="B198" t="str">
            <v>Pen Takli</v>
          </cell>
          <cell r="C198" t="str">
            <v>BIPC Buldhana</v>
          </cell>
          <cell r="D198" t="str">
            <v>Minor Irrigation Division Chikhali</v>
          </cell>
          <cell r="E198">
            <v>60</v>
          </cell>
          <cell r="F198">
            <v>1</v>
          </cell>
          <cell r="G198">
            <v>6</v>
          </cell>
          <cell r="H198">
            <v>3</v>
          </cell>
          <cell r="I198" t="str">
            <v>Normal</v>
          </cell>
          <cell r="J198" t="str">
            <v>Medium</v>
          </cell>
          <cell r="K198" t="str">
            <v>Buldhana</v>
          </cell>
          <cell r="L198" t="str">
            <v>Mehkar</v>
          </cell>
        </row>
        <row r="199">
          <cell r="A199" t="str">
            <v>Pethwadaj</v>
          </cell>
          <cell r="B199" t="str">
            <v>Pethwadaj</v>
          </cell>
          <cell r="C199" t="str">
            <v>NIC Nanded</v>
          </cell>
          <cell r="D199" t="str">
            <v>Nanded Irrigation Division Nanded</v>
          </cell>
          <cell r="E199">
            <v>244</v>
          </cell>
          <cell r="F199">
            <v>3</v>
          </cell>
          <cell r="G199">
            <v>4</v>
          </cell>
          <cell r="H199">
            <v>2</v>
          </cell>
          <cell r="I199" t="str">
            <v>Deficit</v>
          </cell>
          <cell r="J199" t="str">
            <v>Medium</v>
          </cell>
          <cell r="K199" t="str">
            <v>Nanded</v>
          </cell>
          <cell r="L199" t="str">
            <v>Kandhar</v>
          </cell>
        </row>
        <row r="200">
          <cell r="A200" t="str">
            <v>Pimpalgaon Joge</v>
          </cell>
          <cell r="B200" t="str">
            <v>Kukadi Complex</v>
          </cell>
          <cell r="C200" t="str">
            <v>CADA Pune</v>
          </cell>
          <cell r="D200" t="str">
            <v>Kukadi Irrigation Division No. 1  Narayangaon</v>
          </cell>
          <cell r="E200">
            <v>120</v>
          </cell>
          <cell r="F200">
            <v>2</v>
          </cell>
          <cell r="G200">
            <v>17</v>
          </cell>
          <cell r="H200">
            <v>3</v>
          </cell>
          <cell r="I200" t="str">
            <v>Normal</v>
          </cell>
          <cell r="J200" t="str">
            <v>Major</v>
          </cell>
          <cell r="K200" t="str">
            <v>Pune</v>
          </cell>
          <cell r="L200" t="str">
            <v>Junnar</v>
          </cell>
        </row>
        <row r="201">
          <cell r="A201" t="str">
            <v>Pir Kalyan</v>
          </cell>
          <cell r="B201" t="str">
            <v>Pir Kalyan</v>
          </cell>
          <cell r="C201" t="str">
            <v>CADA Abad</v>
          </cell>
          <cell r="D201" t="str">
            <v>Aurangabad Irrigation Division Aurangabad</v>
          </cell>
          <cell r="E201">
            <v>245</v>
          </cell>
          <cell r="F201">
            <v>3</v>
          </cell>
          <cell r="G201">
            <v>3</v>
          </cell>
          <cell r="H201">
            <v>2</v>
          </cell>
          <cell r="I201" t="str">
            <v>Deficit</v>
          </cell>
          <cell r="J201" t="str">
            <v>Medium</v>
          </cell>
          <cell r="K201" t="str">
            <v>Jalna</v>
          </cell>
          <cell r="L201" t="str">
            <v>Jalna</v>
          </cell>
        </row>
        <row r="202">
          <cell r="A202" t="str">
            <v>Pothara</v>
          </cell>
          <cell r="B202" t="str">
            <v>Pothra</v>
          </cell>
          <cell r="C202" t="str">
            <v>CIPC Chandrapur</v>
          </cell>
          <cell r="D202" t="str">
            <v>Wardha Irrigation Division Wardha</v>
          </cell>
          <cell r="E202">
            <v>65</v>
          </cell>
          <cell r="F202">
            <v>1</v>
          </cell>
          <cell r="G202">
            <v>7</v>
          </cell>
          <cell r="H202">
            <v>3</v>
          </cell>
          <cell r="I202" t="str">
            <v>Normal</v>
          </cell>
          <cell r="J202" t="str">
            <v>Medium</v>
          </cell>
          <cell r="K202" t="str">
            <v>Chandrapur</v>
          </cell>
          <cell r="L202" t="str">
            <v>Chandrapur</v>
          </cell>
        </row>
        <row r="203">
          <cell r="A203" t="str">
            <v>Pujaritola</v>
          </cell>
          <cell r="B203" t="str">
            <v>Bagh</v>
          </cell>
          <cell r="C203" t="str">
            <v>CADA Nagpur</v>
          </cell>
          <cell r="D203" t="str">
            <v>Bagh Itiadoh Project Division Gondia</v>
          </cell>
          <cell r="E203">
            <v>8</v>
          </cell>
          <cell r="F203">
            <v>1</v>
          </cell>
          <cell r="G203">
            <v>8</v>
          </cell>
          <cell r="H203">
            <v>4</v>
          </cell>
          <cell r="I203" t="str">
            <v>Surplus</v>
          </cell>
          <cell r="J203" t="str">
            <v>Major</v>
          </cell>
          <cell r="K203" t="str">
            <v>Gondia</v>
          </cell>
          <cell r="L203" t="str">
            <v>Deori</v>
          </cell>
        </row>
        <row r="204">
          <cell r="A204" t="str">
            <v>Punegaon</v>
          </cell>
          <cell r="B204" t="str">
            <v>Upper Godavari Complex</v>
          </cell>
          <cell r="C204" t="str">
            <v>CADA Nashik</v>
          </cell>
          <cell r="D204" t="str">
            <v>Palkhed Irrigation Division Nashik</v>
          </cell>
          <cell r="E204">
            <v>277</v>
          </cell>
          <cell r="F204">
            <v>3</v>
          </cell>
          <cell r="G204">
            <v>1</v>
          </cell>
          <cell r="H204">
            <v>3</v>
          </cell>
          <cell r="I204" t="str">
            <v>Normal</v>
          </cell>
          <cell r="J204" t="str">
            <v>Major</v>
          </cell>
          <cell r="K204" t="str">
            <v>Nashik</v>
          </cell>
          <cell r="L204" t="str">
            <v>Dindori</v>
          </cell>
        </row>
        <row r="205">
          <cell r="A205" t="str">
            <v>Purna Nevpur</v>
          </cell>
          <cell r="B205" t="str">
            <v>Purna Nevpur</v>
          </cell>
          <cell r="C205" t="str">
            <v>AIC Abad</v>
          </cell>
          <cell r="D205" t="str">
            <v>Minor Irrigation Division No.1 Aurangabad</v>
          </cell>
          <cell r="E205">
            <v>248</v>
          </cell>
          <cell r="F205">
            <v>3</v>
          </cell>
          <cell r="G205">
            <v>3</v>
          </cell>
          <cell r="H205">
            <v>2</v>
          </cell>
          <cell r="I205" t="str">
            <v>Deficit</v>
          </cell>
          <cell r="J205" t="str">
            <v>Medium</v>
          </cell>
          <cell r="K205" t="str">
            <v>Aurangabad</v>
          </cell>
          <cell r="L205" t="str">
            <v>Kannad</v>
          </cell>
        </row>
        <row r="206">
          <cell r="A206" t="str">
            <v>Pus</v>
          </cell>
          <cell r="B206" t="str">
            <v>Pus</v>
          </cell>
          <cell r="C206" t="str">
            <v>AIC Akola</v>
          </cell>
          <cell r="D206" t="str">
            <v>Yavatmal irrigation Division Yavatmal</v>
          </cell>
          <cell r="E206">
            <v>67</v>
          </cell>
          <cell r="F206">
            <v>1</v>
          </cell>
          <cell r="G206">
            <v>6</v>
          </cell>
          <cell r="H206">
            <v>3</v>
          </cell>
          <cell r="I206" t="str">
            <v>Normal</v>
          </cell>
          <cell r="J206" t="str">
            <v>Major</v>
          </cell>
          <cell r="K206" t="str">
            <v>Yavatmal</v>
          </cell>
          <cell r="L206" t="str">
            <v>Pusad</v>
          </cell>
        </row>
        <row r="207">
          <cell r="A207" t="str">
            <v>Radhanagri</v>
          </cell>
          <cell r="B207" t="str">
            <v>Radhanagari</v>
          </cell>
          <cell r="C207" t="str">
            <v>SIC Sangli</v>
          </cell>
          <cell r="D207" t="str">
            <v>Kolhapur Irrigation Division Kolhapur</v>
          </cell>
          <cell r="E207">
            <v>133</v>
          </cell>
          <cell r="F207">
            <v>2</v>
          </cell>
          <cell r="G207">
            <v>15</v>
          </cell>
          <cell r="H207">
            <v>5</v>
          </cell>
          <cell r="I207" t="str">
            <v>Abundant</v>
          </cell>
          <cell r="J207" t="str">
            <v>Major</v>
          </cell>
          <cell r="K207" t="str">
            <v>Kolhapur</v>
          </cell>
          <cell r="L207" t="str">
            <v>Radhanagari</v>
          </cell>
        </row>
        <row r="208">
          <cell r="A208" t="str">
            <v>Raigavan</v>
          </cell>
          <cell r="B208" t="str">
            <v>Raigavan</v>
          </cell>
          <cell r="C208" t="str">
            <v>CADA Beed</v>
          </cell>
          <cell r="D208" t="str">
            <v>Osmanabad Irrigation Division Osmanabad</v>
          </cell>
          <cell r="E208">
            <v>249</v>
          </cell>
          <cell r="F208">
            <v>3</v>
          </cell>
          <cell r="G208">
            <v>4</v>
          </cell>
          <cell r="H208">
            <v>2</v>
          </cell>
          <cell r="I208" t="str">
            <v>Deficit</v>
          </cell>
          <cell r="J208" t="str">
            <v>Medium</v>
          </cell>
          <cell r="K208" t="str">
            <v>Osmanabad</v>
          </cell>
          <cell r="L208" t="str">
            <v>Kalam</v>
          </cell>
        </row>
        <row r="209">
          <cell r="A209" t="str">
            <v>Rajanalla Complex</v>
          </cell>
          <cell r="B209" t="str">
            <v>Rajanalla Complex</v>
          </cell>
          <cell r="C209" t="str">
            <v>TIC Thane</v>
          </cell>
          <cell r="D209" t="str">
            <v>Raigad Irrigation Division Kolad</v>
          </cell>
          <cell r="E209">
            <v>134</v>
          </cell>
          <cell r="F209">
            <v>2</v>
          </cell>
          <cell r="G209">
            <v>21</v>
          </cell>
          <cell r="H209">
            <v>5</v>
          </cell>
          <cell r="I209" t="str">
            <v>Abundant</v>
          </cell>
          <cell r="J209" t="str">
            <v>Medium</v>
          </cell>
          <cell r="K209" t="str">
            <v>Raigad</v>
          </cell>
          <cell r="L209" t="str">
            <v>Roha</v>
          </cell>
        </row>
        <row r="210">
          <cell r="A210" t="str">
            <v>Ramganga</v>
          </cell>
          <cell r="B210" t="str">
            <v>Ramganga</v>
          </cell>
          <cell r="C210" t="str">
            <v>CADA Beed</v>
          </cell>
          <cell r="D210" t="str">
            <v>Osmanabad Irrigation Division Osmanabad</v>
          </cell>
          <cell r="E210">
            <v>250</v>
          </cell>
          <cell r="F210">
            <v>3</v>
          </cell>
          <cell r="G210">
            <v>19</v>
          </cell>
          <cell r="H210">
            <v>1</v>
          </cell>
          <cell r="I210" t="str">
            <v>Highly Deficit</v>
          </cell>
          <cell r="J210" t="str">
            <v>Medium</v>
          </cell>
          <cell r="K210" t="str">
            <v>Osmanabad</v>
          </cell>
          <cell r="L210" t="str">
            <v>Bhoom</v>
          </cell>
        </row>
        <row r="211">
          <cell r="A211" t="str">
            <v>Ranand</v>
          </cell>
          <cell r="B211" t="str">
            <v>Ranand</v>
          </cell>
          <cell r="C211" t="str">
            <v>PIC Pune</v>
          </cell>
          <cell r="D211" t="str">
            <v>Neera Right Bank Canal Division Phaltan</v>
          </cell>
          <cell r="E211">
            <v>135</v>
          </cell>
          <cell r="F211">
            <v>2</v>
          </cell>
          <cell r="G211">
            <v>18</v>
          </cell>
          <cell r="H211">
            <v>1</v>
          </cell>
          <cell r="I211" t="str">
            <v>Highly Deficit</v>
          </cell>
          <cell r="J211" t="str">
            <v>Medium</v>
          </cell>
          <cell r="K211" t="str">
            <v>Satara</v>
          </cell>
          <cell r="L211" t="str">
            <v>Man</v>
          </cell>
        </row>
        <row r="212">
          <cell r="A212" t="str">
            <v>Rangawali</v>
          </cell>
          <cell r="B212" t="str">
            <v>Rangawali</v>
          </cell>
          <cell r="C212" t="str">
            <v>CADA Jalgaon</v>
          </cell>
          <cell r="D212" t="str">
            <v>Dhule Irrigation Division Dhule</v>
          </cell>
          <cell r="E212">
            <v>251</v>
          </cell>
          <cell r="F212">
            <v>3</v>
          </cell>
          <cell r="G212">
            <v>13</v>
          </cell>
          <cell r="H212">
            <v>2</v>
          </cell>
          <cell r="I212" t="str">
            <v>Deficit</v>
          </cell>
          <cell r="J212" t="str">
            <v>Medium</v>
          </cell>
          <cell r="K212" t="str">
            <v>Dhule</v>
          </cell>
          <cell r="L212" t="str">
            <v>Sakri</v>
          </cell>
        </row>
        <row r="213">
          <cell r="A213" t="str">
            <v>Renapur</v>
          </cell>
          <cell r="B213" t="str">
            <v>Renapur</v>
          </cell>
          <cell r="C213" t="str">
            <v>CADA Beed</v>
          </cell>
          <cell r="D213" t="str">
            <v>Jayakwadi Project Drainage Construction Division 2 Latur</v>
          </cell>
          <cell r="E213">
            <v>252</v>
          </cell>
          <cell r="F213">
            <v>3</v>
          </cell>
          <cell r="G213">
            <v>4</v>
          </cell>
          <cell r="H213">
            <v>2</v>
          </cell>
          <cell r="I213" t="str">
            <v>Deficit</v>
          </cell>
          <cell r="J213" t="str">
            <v>Medium</v>
          </cell>
          <cell r="K213" t="str">
            <v>Latur</v>
          </cell>
          <cell r="L213" t="str">
            <v>Renapur</v>
          </cell>
        </row>
        <row r="214">
          <cell r="A214" t="str">
            <v>Rengepar</v>
          </cell>
          <cell r="B214" t="str">
            <v>Rengepar</v>
          </cell>
          <cell r="C214" t="str">
            <v>CADA Nagpur</v>
          </cell>
          <cell r="D214" t="str">
            <v>Gondia Irrigation Division Gondia</v>
          </cell>
          <cell r="E214">
            <v>68</v>
          </cell>
          <cell r="F214">
            <v>1</v>
          </cell>
          <cell r="G214">
            <v>8</v>
          </cell>
          <cell r="H214">
            <v>4</v>
          </cell>
          <cell r="I214" t="str">
            <v>Surplus</v>
          </cell>
          <cell r="J214" t="str">
            <v>Medium</v>
          </cell>
          <cell r="K214" t="str">
            <v>Gondia</v>
          </cell>
          <cell r="L214" t="str">
            <v>Sadak Arjuni</v>
          </cell>
        </row>
        <row r="215">
          <cell r="A215" t="str">
            <v>Rui</v>
          </cell>
          <cell r="B215" t="str">
            <v>Rui</v>
          </cell>
          <cell r="C215" t="str">
            <v>CADA Beed</v>
          </cell>
          <cell r="D215" t="str">
            <v>Osmanabad Irrigation Division Osmanabad</v>
          </cell>
          <cell r="E215">
            <v>253</v>
          </cell>
          <cell r="F215">
            <v>3</v>
          </cell>
          <cell r="G215">
            <v>4</v>
          </cell>
          <cell r="H215">
            <v>2</v>
          </cell>
          <cell r="I215" t="str">
            <v>Deficit</v>
          </cell>
          <cell r="J215" t="str">
            <v>Medium</v>
          </cell>
          <cell r="K215" t="str">
            <v>Osmanabad</v>
          </cell>
          <cell r="L215" t="str">
            <v>Osmanabad</v>
          </cell>
        </row>
        <row r="216">
          <cell r="A216" t="str">
            <v>Ruti</v>
          </cell>
          <cell r="B216" t="str">
            <v>Ruti</v>
          </cell>
          <cell r="C216" t="str">
            <v>CADA Beed</v>
          </cell>
          <cell r="D216" t="str">
            <v>Jayakwadi Project Drainage Construction Division 3 Beed</v>
          </cell>
          <cell r="E216">
            <v>254</v>
          </cell>
          <cell r="F216">
            <v>3</v>
          </cell>
          <cell r="G216">
            <v>19</v>
          </cell>
          <cell r="H216">
            <v>1</v>
          </cell>
          <cell r="I216" t="str">
            <v>Highly Deficit</v>
          </cell>
          <cell r="J216" t="str">
            <v>Medium</v>
          </cell>
          <cell r="K216" t="str">
            <v>Beed</v>
          </cell>
          <cell r="L216" t="str">
            <v>Ashti</v>
          </cell>
        </row>
        <row r="217">
          <cell r="A217" t="str">
            <v>Saikheda</v>
          </cell>
          <cell r="B217" t="str">
            <v>Saikheda</v>
          </cell>
          <cell r="C217" t="str">
            <v>AIC Akola</v>
          </cell>
          <cell r="D217" t="str">
            <v>Yavatmal irrigation Division Yavatmal</v>
          </cell>
          <cell r="E217">
            <v>69</v>
          </cell>
          <cell r="F217">
            <v>1</v>
          </cell>
          <cell r="G217">
            <v>6</v>
          </cell>
          <cell r="H217">
            <v>3</v>
          </cell>
          <cell r="I217" t="str">
            <v>Normal</v>
          </cell>
          <cell r="J217" t="str">
            <v>Medium</v>
          </cell>
          <cell r="K217" t="str">
            <v>Yavatmal</v>
          </cell>
          <cell r="L217" t="str">
            <v>Kelapur</v>
          </cell>
        </row>
        <row r="218">
          <cell r="A218" t="str">
            <v>Saiki</v>
          </cell>
          <cell r="B218" t="str">
            <v>Makardhokala-Saiki</v>
          </cell>
          <cell r="C218" t="str">
            <v>CADA Nagpur</v>
          </cell>
          <cell r="D218" t="str">
            <v>Minor Irrigation Division Nagpur</v>
          </cell>
          <cell r="E218">
            <v>45</v>
          </cell>
          <cell r="F218">
            <v>1</v>
          </cell>
          <cell r="G218">
            <v>8</v>
          </cell>
          <cell r="H218">
            <v>4</v>
          </cell>
          <cell r="I218" t="str">
            <v>Surplus</v>
          </cell>
          <cell r="J218" t="str">
            <v>Medium</v>
          </cell>
          <cell r="K218" t="str">
            <v>Nagpur</v>
          </cell>
          <cell r="L218" t="str">
            <v>Umred</v>
          </cell>
        </row>
        <row r="219">
          <cell r="A219" t="str">
            <v>Sakat</v>
          </cell>
          <cell r="B219" t="str">
            <v>Sakat</v>
          </cell>
          <cell r="C219" t="str">
            <v>CADA Beed</v>
          </cell>
          <cell r="D219" t="str">
            <v>Osmanabad Irrigation Division Osmanabad</v>
          </cell>
          <cell r="E219">
            <v>255</v>
          </cell>
          <cell r="F219">
            <v>3</v>
          </cell>
          <cell r="G219">
            <v>19</v>
          </cell>
          <cell r="H219">
            <v>1</v>
          </cell>
          <cell r="I219" t="str">
            <v>Highly Deficit</v>
          </cell>
          <cell r="J219" t="str">
            <v>Medium</v>
          </cell>
          <cell r="K219" t="str">
            <v>Osmanabad</v>
          </cell>
          <cell r="L219" t="str">
            <v>Paranda</v>
          </cell>
        </row>
        <row r="220">
          <cell r="A220" t="str">
            <v>Sakol</v>
          </cell>
          <cell r="B220" t="str">
            <v>Sakol</v>
          </cell>
          <cell r="C220" t="str">
            <v>CADA Beed</v>
          </cell>
          <cell r="D220" t="str">
            <v>Jayakwadi Project Drainage Construction Division 2 Latur</v>
          </cell>
          <cell r="E220">
            <v>256</v>
          </cell>
          <cell r="F220">
            <v>3</v>
          </cell>
          <cell r="G220">
            <v>4</v>
          </cell>
          <cell r="H220">
            <v>2</v>
          </cell>
          <cell r="I220" t="str">
            <v>Deficit</v>
          </cell>
          <cell r="J220" t="str">
            <v>Medium</v>
          </cell>
          <cell r="K220" t="str">
            <v>Latur</v>
          </cell>
          <cell r="L220" t="str">
            <v>Deoni</v>
          </cell>
        </row>
        <row r="221">
          <cell r="A221" t="str">
            <v>Sangameshwar</v>
          </cell>
          <cell r="B221" t="str">
            <v>Sangameshwar (Dokewadi)</v>
          </cell>
          <cell r="C221" t="str">
            <v>CADA Beed</v>
          </cell>
          <cell r="D221" t="str">
            <v>Osmanabad Irrigation Division Osmanabad</v>
          </cell>
          <cell r="E221">
            <v>257</v>
          </cell>
          <cell r="F221">
            <v>3</v>
          </cell>
          <cell r="G221">
            <v>4</v>
          </cell>
          <cell r="H221">
            <v>2</v>
          </cell>
          <cell r="I221" t="str">
            <v>Deficit</v>
          </cell>
          <cell r="J221" t="str">
            <v>Medium</v>
          </cell>
          <cell r="K221" t="str">
            <v>Osmanabad</v>
          </cell>
          <cell r="L221" t="str">
            <v>Bhoom</v>
          </cell>
        </row>
        <row r="222">
          <cell r="A222" t="str">
            <v>Sangrampur</v>
          </cell>
          <cell r="B222" t="str">
            <v>Sangrampur</v>
          </cell>
          <cell r="C222" t="str">
            <v>CADA Nagpur</v>
          </cell>
          <cell r="D222" t="str">
            <v>Gondia Irrigation Division Gondia</v>
          </cell>
          <cell r="E222">
            <v>70</v>
          </cell>
          <cell r="F222">
            <v>1</v>
          </cell>
          <cell r="G222">
            <v>8</v>
          </cell>
          <cell r="H222">
            <v>4</v>
          </cell>
          <cell r="I222" t="str">
            <v>Surplus</v>
          </cell>
          <cell r="J222" t="str">
            <v>Medium</v>
          </cell>
          <cell r="K222" t="str">
            <v>Gondia</v>
          </cell>
          <cell r="L222" t="str">
            <v>Gondia</v>
          </cell>
        </row>
        <row r="223">
          <cell r="A223" t="str">
            <v>Sankh</v>
          </cell>
          <cell r="B223" t="str">
            <v>Sankh</v>
          </cell>
          <cell r="C223" t="str">
            <v>SIC Sangli</v>
          </cell>
          <cell r="D223" t="str">
            <v>Sangli Irrigation Division Sangli</v>
          </cell>
          <cell r="E223">
            <v>136</v>
          </cell>
          <cell r="F223">
            <v>2</v>
          </cell>
          <cell r="G223">
            <v>18</v>
          </cell>
          <cell r="H223">
            <v>1</v>
          </cell>
          <cell r="I223" t="str">
            <v>Highly Deficit</v>
          </cell>
          <cell r="J223" t="str">
            <v>Medium</v>
          </cell>
          <cell r="K223" t="str">
            <v>Sangli</v>
          </cell>
          <cell r="L223" t="str">
            <v>Jath</v>
          </cell>
        </row>
        <row r="224">
          <cell r="A224" t="str">
            <v>Saraswati</v>
          </cell>
          <cell r="B224" t="str">
            <v>Saraswati</v>
          </cell>
          <cell r="C224" t="str">
            <v>CADA Beed</v>
          </cell>
          <cell r="D224" t="str">
            <v>Jayakwadi Project Drainage Construction Division 3 Beed</v>
          </cell>
          <cell r="E224">
            <v>258</v>
          </cell>
          <cell r="F224">
            <v>3</v>
          </cell>
          <cell r="G224">
            <v>2</v>
          </cell>
          <cell r="H224">
            <v>2</v>
          </cell>
          <cell r="I224" t="str">
            <v>Deficit</v>
          </cell>
          <cell r="J224" t="str">
            <v>Medium</v>
          </cell>
          <cell r="K224" t="str">
            <v>Beed</v>
          </cell>
          <cell r="L224" t="str">
            <v>Wadavani</v>
          </cell>
        </row>
        <row r="225">
          <cell r="A225" t="str">
            <v>Shahnoor</v>
          </cell>
          <cell r="B225" t="str">
            <v>Shahnoor</v>
          </cell>
          <cell r="C225" t="str">
            <v>AIC Akola</v>
          </cell>
          <cell r="D225" t="str">
            <v>Amravati Irrigation Division.Amravati</v>
          </cell>
          <cell r="E225">
            <v>71</v>
          </cell>
          <cell r="F225">
            <v>1</v>
          </cell>
          <cell r="G225">
            <v>10</v>
          </cell>
          <cell r="H225">
            <v>2</v>
          </cell>
          <cell r="I225" t="str">
            <v>Deficit</v>
          </cell>
          <cell r="J225" t="str">
            <v>Medium</v>
          </cell>
          <cell r="K225" t="str">
            <v>Amravati</v>
          </cell>
          <cell r="L225" t="str">
            <v>Achalpur</v>
          </cell>
        </row>
        <row r="226">
          <cell r="A226" t="str">
            <v>Shivna Takali</v>
          </cell>
          <cell r="B226" t="str">
            <v>Shivna Takali</v>
          </cell>
          <cell r="C226" t="str">
            <v>AIC Abad</v>
          </cell>
          <cell r="D226" t="str">
            <v>Minor Irrigation Division No.1 Aurangabad</v>
          </cell>
          <cell r="E226">
            <v>259</v>
          </cell>
          <cell r="F226">
            <v>3</v>
          </cell>
          <cell r="G226">
            <v>1</v>
          </cell>
          <cell r="H226">
            <v>3</v>
          </cell>
          <cell r="I226" t="str">
            <v>Normal</v>
          </cell>
          <cell r="J226" t="str">
            <v>Medium</v>
          </cell>
          <cell r="K226" t="str">
            <v>Aurangabad</v>
          </cell>
          <cell r="L226" t="str">
            <v>Kannad</v>
          </cell>
        </row>
        <row r="227">
          <cell r="A227" t="str">
            <v>Siddheshwar</v>
          </cell>
          <cell r="B227" t="str">
            <v>Purna</v>
          </cell>
          <cell r="C227" t="str">
            <v>NIC Nanded</v>
          </cell>
          <cell r="D227" t="str">
            <v>Purna Irrigation Division Basmatnagar</v>
          </cell>
          <cell r="E227">
            <v>247</v>
          </cell>
          <cell r="F227">
            <v>3</v>
          </cell>
          <cell r="G227">
            <v>3</v>
          </cell>
          <cell r="H227">
            <v>2</v>
          </cell>
          <cell r="I227" t="str">
            <v>Deficit</v>
          </cell>
          <cell r="J227" t="str">
            <v>Major</v>
          </cell>
          <cell r="K227" t="str">
            <v>Hingoli</v>
          </cell>
          <cell r="L227" t="str">
            <v>Aundha Nagnath</v>
          </cell>
        </row>
        <row r="228">
          <cell r="A228" t="str">
            <v>Siddhewadi</v>
          </cell>
          <cell r="B228" t="str">
            <v>Siddhewadi</v>
          </cell>
          <cell r="C228" t="str">
            <v>SIC Sangli</v>
          </cell>
          <cell r="D228" t="str">
            <v>Sangli Irrigation Division Sangli</v>
          </cell>
          <cell r="E228">
            <v>137</v>
          </cell>
          <cell r="F228">
            <v>2</v>
          </cell>
          <cell r="G228">
            <v>16</v>
          </cell>
          <cell r="H228">
            <v>1</v>
          </cell>
          <cell r="I228" t="str">
            <v>Highly Deficit</v>
          </cell>
          <cell r="J228" t="str">
            <v>Medium</v>
          </cell>
          <cell r="K228" t="str">
            <v>Sangli</v>
          </cell>
          <cell r="L228" t="str">
            <v>Kavathe Mahankal</v>
          </cell>
        </row>
        <row r="229">
          <cell r="A229" t="str">
            <v>Sina</v>
          </cell>
          <cell r="B229" t="str">
            <v>Sina</v>
          </cell>
          <cell r="C229" t="str">
            <v>PIC Pune</v>
          </cell>
          <cell r="D229" t="str">
            <v>Minor Irrigation Division 1 Ahmednagar</v>
          </cell>
          <cell r="E229">
            <v>138</v>
          </cell>
          <cell r="F229">
            <v>2</v>
          </cell>
          <cell r="G229">
            <v>19</v>
          </cell>
          <cell r="H229">
            <v>1</v>
          </cell>
          <cell r="I229" t="str">
            <v>Highly Deficit</v>
          </cell>
          <cell r="J229" t="str">
            <v>Medium</v>
          </cell>
          <cell r="K229" t="str">
            <v>Ahmednagar</v>
          </cell>
          <cell r="L229" t="str">
            <v>Karjat</v>
          </cell>
        </row>
        <row r="230">
          <cell r="A230" t="str">
            <v>Sindhaphana</v>
          </cell>
          <cell r="B230" t="str">
            <v>Sindphana</v>
          </cell>
          <cell r="C230" t="str">
            <v>CADA Beed</v>
          </cell>
          <cell r="D230" t="str">
            <v>Jayakwadi Project Drainage Construction Division 3 Beed</v>
          </cell>
          <cell r="E230">
            <v>260</v>
          </cell>
          <cell r="F230">
            <v>3</v>
          </cell>
          <cell r="G230">
            <v>2</v>
          </cell>
          <cell r="H230">
            <v>2</v>
          </cell>
          <cell r="I230" t="str">
            <v>Deficit</v>
          </cell>
          <cell r="J230" t="str">
            <v>Medium</v>
          </cell>
          <cell r="K230" t="str">
            <v>Beed</v>
          </cell>
          <cell r="L230" t="str">
            <v>Shirur (Kasar)</v>
          </cell>
        </row>
        <row r="231">
          <cell r="A231" t="str">
            <v>Sirpur</v>
          </cell>
          <cell r="B231" t="str">
            <v>Bagh</v>
          </cell>
          <cell r="C231" t="str">
            <v>CADA Nagpur</v>
          </cell>
          <cell r="D231" t="str">
            <v>Bagh Itiadoh Project Division Gondia</v>
          </cell>
          <cell r="E231">
            <v>6</v>
          </cell>
          <cell r="F231">
            <v>1</v>
          </cell>
          <cell r="G231">
            <v>8</v>
          </cell>
          <cell r="H231">
            <v>4</v>
          </cell>
          <cell r="I231" t="str">
            <v>Surplus</v>
          </cell>
          <cell r="J231" t="str">
            <v>Major</v>
          </cell>
          <cell r="K231" t="str">
            <v>Gondia</v>
          </cell>
          <cell r="L231" t="str">
            <v>Deori</v>
          </cell>
        </row>
        <row r="232">
          <cell r="A232" t="str">
            <v>Sonal</v>
          </cell>
          <cell r="B232" t="str">
            <v>Sonal</v>
          </cell>
          <cell r="C232" t="str">
            <v>AIC Akola</v>
          </cell>
          <cell r="D232" t="str">
            <v>Minor Irrigation Division Washim</v>
          </cell>
          <cell r="E232">
            <v>72</v>
          </cell>
          <cell r="F232">
            <v>1</v>
          </cell>
          <cell r="G232">
            <v>6</v>
          </cell>
          <cell r="H232">
            <v>3</v>
          </cell>
          <cell r="I232" t="str">
            <v>Normal</v>
          </cell>
          <cell r="J232" t="str">
            <v>Medium</v>
          </cell>
          <cell r="K232" t="str">
            <v>Washim</v>
          </cell>
          <cell r="L232" t="str">
            <v>Malegaon</v>
          </cell>
        </row>
        <row r="233">
          <cell r="A233" t="str">
            <v>Sonwad</v>
          </cell>
          <cell r="B233" t="str">
            <v>Sonwad</v>
          </cell>
          <cell r="C233" t="str">
            <v>CADA Jalgaon</v>
          </cell>
          <cell r="D233" t="str">
            <v>Dhule Irrigation Division Dhule</v>
          </cell>
          <cell r="E233">
            <v>261</v>
          </cell>
          <cell r="F233">
            <v>3</v>
          </cell>
          <cell r="G233">
            <v>12</v>
          </cell>
          <cell r="H233">
            <v>3</v>
          </cell>
          <cell r="I233" t="str">
            <v>Normal</v>
          </cell>
          <cell r="J233" t="str">
            <v>Medium</v>
          </cell>
          <cell r="K233" t="str">
            <v>Dhule</v>
          </cell>
          <cell r="L233" t="str">
            <v>Shindkheda</v>
          </cell>
        </row>
        <row r="234">
          <cell r="A234" t="str">
            <v>Sorana</v>
          </cell>
          <cell r="B234" t="str">
            <v>Sorna</v>
          </cell>
          <cell r="C234" t="str">
            <v>CADA Nagpur</v>
          </cell>
          <cell r="D234" t="str">
            <v>Minor Irrigation Division Bhandara</v>
          </cell>
          <cell r="E234">
            <v>73</v>
          </cell>
          <cell r="F234">
            <v>1</v>
          </cell>
          <cell r="G234">
            <v>8</v>
          </cell>
          <cell r="H234">
            <v>4</v>
          </cell>
          <cell r="I234" t="str">
            <v>Surplus</v>
          </cell>
          <cell r="J234" t="str">
            <v>Medium</v>
          </cell>
          <cell r="K234" t="str">
            <v>Bhandara</v>
          </cell>
          <cell r="L234" t="str">
            <v>Mohadi</v>
          </cell>
        </row>
        <row r="235">
          <cell r="A235" t="str">
            <v>Sukhana</v>
          </cell>
          <cell r="B235" t="str">
            <v>Sukhana</v>
          </cell>
          <cell r="C235" t="str">
            <v>CADA Abad</v>
          </cell>
          <cell r="D235" t="str">
            <v>Aurangabad Irrigation Division Aurangabad</v>
          </cell>
          <cell r="E235">
            <v>262</v>
          </cell>
          <cell r="F235">
            <v>3</v>
          </cell>
          <cell r="G235">
            <v>3</v>
          </cell>
          <cell r="H235">
            <v>2</v>
          </cell>
          <cell r="I235" t="str">
            <v>Deficit</v>
          </cell>
          <cell r="J235" t="str">
            <v>Medium</v>
          </cell>
          <cell r="K235" t="str">
            <v>Aurangabad</v>
          </cell>
          <cell r="L235" t="str">
            <v>Paithan</v>
          </cell>
        </row>
        <row r="236">
          <cell r="A236" t="str">
            <v>Suki</v>
          </cell>
          <cell r="B236" t="str">
            <v>Suki</v>
          </cell>
          <cell r="C236" t="str">
            <v>CADA Jalgaon</v>
          </cell>
          <cell r="D236" t="str">
            <v>Jalgaon Irrigation Division Jalgaon</v>
          </cell>
          <cell r="E236">
            <v>263</v>
          </cell>
          <cell r="F236">
            <v>3</v>
          </cell>
          <cell r="G236">
            <v>13</v>
          </cell>
          <cell r="H236">
            <v>3</v>
          </cell>
          <cell r="I236" t="str">
            <v>Normal</v>
          </cell>
          <cell r="J236" t="str">
            <v>Medium</v>
          </cell>
          <cell r="K236" t="str">
            <v>Jalgaon</v>
          </cell>
          <cell r="L236" t="str">
            <v>Raver</v>
          </cell>
        </row>
        <row r="237">
          <cell r="A237" t="str">
            <v>Surya</v>
          </cell>
          <cell r="B237" t="str">
            <v>Surya</v>
          </cell>
          <cell r="C237" t="str">
            <v>TIC Thane</v>
          </cell>
          <cell r="D237" t="str">
            <v>Surya Canal Division Suryanagar</v>
          </cell>
          <cell r="E237">
            <v>139</v>
          </cell>
          <cell r="F237">
            <v>2</v>
          </cell>
          <cell r="G237">
            <v>21</v>
          </cell>
          <cell r="H237">
            <v>5</v>
          </cell>
          <cell r="I237" t="str">
            <v>Abundant</v>
          </cell>
          <cell r="J237" t="str">
            <v>Major</v>
          </cell>
          <cell r="K237" t="str">
            <v>Thane</v>
          </cell>
          <cell r="L237" t="str">
            <v>Dahanu</v>
          </cell>
        </row>
        <row r="238">
          <cell r="A238" t="str">
            <v>Takli Borkhedi</v>
          </cell>
          <cell r="B238" t="str">
            <v>Panchadhara</v>
          </cell>
          <cell r="C238" t="str">
            <v>AIC Akola</v>
          </cell>
          <cell r="D238" t="str">
            <v>Buldhana Irrigation Division Buldhana</v>
          </cell>
          <cell r="E238">
            <v>57</v>
          </cell>
          <cell r="F238">
            <v>1</v>
          </cell>
          <cell r="G238">
            <v>10</v>
          </cell>
          <cell r="H238">
            <v>2</v>
          </cell>
          <cell r="I238" t="str">
            <v>Deficit</v>
          </cell>
          <cell r="J238" t="str">
            <v>Medium</v>
          </cell>
          <cell r="K238" t="str">
            <v>Buldhana</v>
          </cell>
          <cell r="L238" t="str">
            <v>Mothala</v>
          </cell>
        </row>
        <row r="239">
          <cell r="A239" t="str">
            <v>Talwar</v>
          </cell>
          <cell r="B239" t="str">
            <v>Talwar</v>
          </cell>
          <cell r="C239" t="str">
            <v>CADA Beed</v>
          </cell>
          <cell r="D239" t="str">
            <v>Jayakwadi Project Drainage Construction Division 3 Beed</v>
          </cell>
          <cell r="E239">
            <v>264</v>
          </cell>
          <cell r="F239">
            <v>3</v>
          </cell>
          <cell r="G239">
            <v>19</v>
          </cell>
          <cell r="H239">
            <v>1</v>
          </cell>
          <cell r="I239" t="str">
            <v>Highly Deficit</v>
          </cell>
          <cell r="J239" t="str">
            <v>Medium</v>
          </cell>
          <cell r="K239" t="str">
            <v>Beed</v>
          </cell>
          <cell r="L239" t="str">
            <v>Ashti</v>
          </cell>
        </row>
        <row r="240">
          <cell r="A240" t="str">
            <v>Tawarja</v>
          </cell>
          <cell r="B240" t="str">
            <v>Tawarja</v>
          </cell>
          <cell r="C240" t="str">
            <v>CADA Beed</v>
          </cell>
          <cell r="D240" t="str">
            <v>Jayakwadi Project Drainage Construction Division 2 Latur</v>
          </cell>
          <cell r="E240">
            <v>265</v>
          </cell>
          <cell r="F240">
            <v>3</v>
          </cell>
          <cell r="G240">
            <v>4</v>
          </cell>
          <cell r="H240">
            <v>2</v>
          </cell>
          <cell r="I240" t="str">
            <v>Deficit</v>
          </cell>
          <cell r="J240" t="str">
            <v>Medium</v>
          </cell>
          <cell r="K240" t="str">
            <v>Latur</v>
          </cell>
          <cell r="L240" t="str">
            <v>Latur</v>
          </cell>
        </row>
        <row r="241">
          <cell r="A241" t="str">
            <v>Tekepar LIS</v>
          </cell>
          <cell r="B241" t="str">
            <v>Tekepar LIS</v>
          </cell>
          <cell r="C241" t="str">
            <v>CADA Nagpur</v>
          </cell>
          <cell r="D241" t="str">
            <v>Minor Irrigation Division Bhandara</v>
          </cell>
          <cell r="E241">
            <v>74</v>
          </cell>
          <cell r="F241">
            <v>1</v>
          </cell>
          <cell r="G241">
            <v>8</v>
          </cell>
          <cell r="H241">
            <v>4</v>
          </cell>
          <cell r="I241" t="str">
            <v>Surplus</v>
          </cell>
          <cell r="J241" t="str">
            <v>Medium</v>
          </cell>
          <cell r="K241" t="str">
            <v>Bhandara</v>
          </cell>
          <cell r="L241" t="str">
            <v>Bhandara</v>
          </cell>
        </row>
        <row r="242">
          <cell r="A242" t="str">
            <v>Tembhapuri</v>
          </cell>
          <cell r="B242" t="str">
            <v>Tembhapuri</v>
          </cell>
          <cell r="C242" t="str">
            <v>AIC Abad</v>
          </cell>
          <cell r="D242" t="str">
            <v>Minor Irrigation Division No.1 Aurangabad</v>
          </cell>
          <cell r="E242">
            <v>266</v>
          </cell>
          <cell r="F242">
            <v>3</v>
          </cell>
          <cell r="G242">
            <v>1</v>
          </cell>
          <cell r="H242">
            <v>3</v>
          </cell>
          <cell r="I242" t="str">
            <v>Normal</v>
          </cell>
          <cell r="J242" t="str">
            <v>Medium</v>
          </cell>
          <cell r="K242" t="str">
            <v>Aurangabad</v>
          </cell>
          <cell r="L242" t="str">
            <v>Gangapur</v>
          </cell>
        </row>
        <row r="243">
          <cell r="A243" t="str">
            <v>Temghar</v>
          </cell>
          <cell r="B243" t="str">
            <v>Khadakwasla</v>
          </cell>
          <cell r="C243" t="str">
            <v>PIC Pune</v>
          </cell>
          <cell r="D243" t="str">
            <v>Khadakwasla Irrigation Division Pune</v>
          </cell>
          <cell r="E243">
            <v>112</v>
          </cell>
          <cell r="F243">
            <v>2</v>
          </cell>
          <cell r="G243">
            <v>17</v>
          </cell>
          <cell r="H243">
            <v>3</v>
          </cell>
          <cell r="I243" t="str">
            <v>Normal</v>
          </cell>
          <cell r="J243" t="str">
            <v>Major</v>
          </cell>
          <cell r="K243" t="str">
            <v>Pune</v>
          </cell>
          <cell r="L243" t="str">
            <v>Haveli</v>
          </cell>
        </row>
        <row r="244">
          <cell r="A244" t="str">
            <v>Terna</v>
          </cell>
          <cell r="B244" t="str">
            <v>Terna</v>
          </cell>
          <cell r="C244" t="str">
            <v>CADA Beed</v>
          </cell>
          <cell r="D244" t="str">
            <v>Osmanabad Irrigation Division Osmanabad</v>
          </cell>
          <cell r="E244">
            <v>267</v>
          </cell>
          <cell r="F244">
            <v>3</v>
          </cell>
          <cell r="G244">
            <v>4</v>
          </cell>
          <cell r="H244">
            <v>2</v>
          </cell>
          <cell r="I244" t="str">
            <v>Deficit</v>
          </cell>
          <cell r="J244" t="str">
            <v>Medium</v>
          </cell>
          <cell r="K244" t="str">
            <v>Osmanabad</v>
          </cell>
          <cell r="L244" t="str">
            <v>Osmanabad</v>
          </cell>
        </row>
        <row r="245">
          <cell r="A245" t="str">
            <v>Tiru</v>
          </cell>
          <cell r="B245" t="str">
            <v>Tiru</v>
          </cell>
          <cell r="C245" t="str">
            <v>CADA Beed</v>
          </cell>
          <cell r="D245" t="str">
            <v>Jayakwadi Project Drainage Construction Division 2 Latur</v>
          </cell>
          <cell r="E245">
            <v>268</v>
          </cell>
          <cell r="F245">
            <v>3</v>
          </cell>
          <cell r="G245">
            <v>4</v>
          </cell>
          <cell r="H245">
            <v>2</v>
          </cell>
          <cell r="I245" t="str">
            <v>Deficit</v>
          </cell>
          <cell r="J245" t="str">
            <v>Medium</v>
          </cell>
          <cell r="K245" t="str">
            <v>Latur</v>
          </cell>
          <cell r="L245" t="str">
            <v>Udgir</v>
          </cell>
        </row>
        <row r="246">
          <cell r="A246" t="str">
            <v>Tisangi</v>
          </cell>
          <cell r="B246" t="str">
            <v>Tisangi</v>
          </cell>
          <cell r="C246" t="str">
            <v>PIC Pune</v>
          </cell>
          <cell r="D246" t="str">
            <v>Neera Right Bank Canal Division Phaltan</v>
          </cell>
          <cell r="E246">
            <v>141</v>
          </cell>
          <cell r="F246">
            <v>2</v>
          </cell>
          <cell r="G246">
            <v>18</v>
          </cell>
          <cell r="H246">
            <v>1</v>
          </cell>
          <cell r="I246" t="str">
            <v>Highly Deficit</v>
          </cell>
          <cell r="J246" t="str">
            <v>Medium</v>
          </cell>
          <cell r="K246" t="str">
            <v>Solapur</v>
          </cell>
          <cell r="L246" t="str">
            <v>Pandharpur</v>
          </cell>
        </row>
        <row r="247">
          <cell r="A247" t="str">
            <v>Tisgaon</v>
          </cell>
          <cell r="B247" t="str">
            <v>Upper Godavari Complex</v>
          </cell>
          <cell r="C247" t="str">
            <v>CADA Nashik</v>
          </cell>
          <cell r="D247" t="str">
            <v>Palkhed Irrigation Division Nashik</v>
          </cell>
          <cell r="E247">
            <v>275</v>
          </cell>
          <cell r="F247">
            <v>3</v>
          </cell>
          <cell r="G247">
            <v>1</v>
          </cell>
          <cell r="H247">
            <v>3</v>
          </cell>
          <cell r="I247" t="str">
            <v>Normal</v>
          </cell>
          <cell r="J247" t="str">
            <v>Major</v>
          </cell>
          <cell r="K247" t="str">
            <v>Nashik</v>
          </cell>
          <cell r="L247" t="str">
            <v>Dindori</v>
          </cell>
        </row>
        <row r="248">
          <cell r="A248" t="str">
            <v>Tondapur</v>
          </cell>
          <cell r="B248" t="str">
            <v>Tondapur</v>
          </cell>
          <cell r="C248" t="str">
            <v>CADA Jalgaon</v>
          </cell>
          <cell r="D248" t="str">
            <v>Jalgaon Irrigation Division Jalgaon</v>
          </cell>
          <cell r="E248">
            <v>269</v>
          </cell>
          <cell r="F248">
            <v>3</v>
          </cell>
          <cell r="G248">
            <v>13</v>
          </cell>
          <cell r="H248">
            <v>2</v>
          </cell>
          <cell r="I248" t="str">
            <v>Deficit</v>
          </cell>
          <cell r="J248" t="str">
            <v>Medium</v>
          </cell>
          <cell r="K248" t="str">
            <v>Jalgaon</v>
          </cell>
          <cell r="L248" t="str">
            <v>Jamner</v>
          </cell>
        </row>
        <row r="249">
          <cell r="A249" t="str">
            <v>Torna</v>
          </cell>
          <cell r="B249" t="str">
            <v>Torna</v>
          </cell>
          <cell r="C249" t="str">
            <v>BIPC Buldhana</v>
          </cell>
          <cell r="D249" t="str">
            <v>Man Project Division Khamgaon</v>
          </cell>
          <cell r="E249">
            <v>75</v>
          </cell>
          <cell r="F249">
            <v>1</v>
          </cell>
          <cell r="G249">
            <v>10</v>
          </cell>
          <cell r="H249">
            <v>2</v>
          </cell>
          <cell r="I249" t="str">
            <v>Deficit</v>
          </cell>
          <cell r="J249" t="str">
            <v>Medium</v>
          </cell>
          <cell r="K249" t="str">
            <v>Buldhana</v>
          </cell>
          <cell r="L249" t="str">
            <v>Khamgaon</v>
          </cell>
        </row>
        <row r="250">
          <cell r="A250" t="str">
            <v>Totladoh</v>
          </cell>
          <cell r="B250" t="str">
            <v>Pench</v>
          </cell>
          <cell r="C250" t="str">
            <v>CADA Nagpur</v>
          </cell>
          <cell r="D250" t="str">
            <v>Water &amp; Land Management Pilot Project Division Nagpur</v>
          </cell>
          <cell r="E250">
            <v>64</v>
          </cell>
          <cell r="F250">
            <v>1</v>
          </cell>
          <cell r="G250">
            <v>8</v>
          </cell>
          <cell r="H250">
            <v>4</v>
          </cell>
          <cell r="I250" t="str">
            <v>Surplus</v>
          </cell>
          <cell r="J250" t="str">
            <v>Major</v>
          </cell>
          <cell r="K250" t="str">
            <v>Gondia</v>
          </cell>
          <cell r="L250" t="str">
            <v>Deori</v>
          </cell>
        </row>
        <row r="251">
          <cell r="A251" t="str">
            <v>Tulshi</v>
          </cell>
          <cell r="B251" t="str">
            <v>Tulshi</v>
          </cell>
          <cell r="C251" t="str">
            <v>SIC Sangli</v>
          </cell>
          <cell r="D251" t="str">
            <v>Kolhapur Irrigation Division Kolhapur</v>
          </cell>
          <cell r="E251">
            <v>142</v>
          </cell>
          <cell r="F251">
            <v>2</v>
          </cell>
          <cell r="G251">
            <v>15</v>
          </cell>
          <cell r="H251">
            <v>5</v>
          </cell>
          <cell r="I251" t="str">
            <v>Abundant</v>
          </cell>
          <cell r="J251" t="str">
            <v>Major</v>
          </cell>
          <cell r="K251" t="str">
            <v>Kolhapur</v>
          </cell>
          <cell r="L251" t="str">
            <v>Radhanagari</v>
          </cell>
        </row>
        <row r="252">
          <cell r="A252" t="str">
            <v>Turori</v>
          </cell>
          <cell r="B252" t="str">
            <v>Turori</v>
          </cell>
          <cell r="C252" t="str">
            <v>CADA Beed</v>
          </cell>
          <cell r="D252" t="str">
            <v>Osmanabad Irrigation Division Osmanabad</v>
          </cell>
          <cell r="E252">
            <v>270</v>
          </cell>
          <cell r="F252">
            <v>3</v>
          </cell>
          <cell r="G252">
            <v>19</v>
          </cell>
          <cell r="H252">
            <v>1</v>
          </cell>
          <cell r="I252" t="str">
            <v>Highly Deficit</v>
          </cell>
          <cell r="J252" t="str">
            <v>Medium</v>
          </cell>
          <cell r="K252" t="str">
            <v>Osmanabad</v>
          </cell>
          <cell r="L252" t="str">
            <v>Tuljapur</v>
          </cell>
        </row>
        <row r="253">
          <cell r="A253" t="str">
            <v>Uma</v>
          </cell>
          <cell r="B253" t="str">
            <v>Uma</v>
          </cell>
          <cell r="C253" t="str">
            <v>AIC Akola</v>
          </cell>
          <cell r="D253" t="str">
            <v>Akola Irrigation Division Akola</v>
          </cell>
          <cell r="E253">
            <v>76</v>
          </cell>
          <cell r="F253">
            <v>1</v>
          </cell>
          <cell r="G253">
            <v>10</v>
          </cell>
          <cell r="H253">
            <v>2</v>
          </cell>
          <cell r="I253" t="str">
            <v>Deficit</v>
          </cell>
          <cell r="J253" t="str">
            <v>Medium</v>
          </cell>
          <cell r="K253" t="str">
            <v>Ahmednagar</v>
          </cell>
          <cell r="L253" t="str">
            <v>Pathardi</v>
          </cell>
        </row>
        <row r="254">
          <cell r="A254" t="str">
            <v>Umarazari</v>
          </cell>
          <cell r="B254" t="str">
            <v>Umarazari</v>
          </cell>
          <cell r="C254" t="str">
            <v>AIC Akola</v>
          </cell>
          <cell r="D254" t="str">
            <v>Akola Irrigation Division Akola</v>
          </cell>
          <cell r="E254">
            <v>77</v>
          </cell>
          <cell r="F254">
            <v>1</v>
          </cell>
          <cell r="G254">
            <v>8</v>
          </cell>
          <cell r="H254">
            <v>4</v>
          </cell>
          <cell r="I254" t="str">
            <v>Surplus</v>
          </cell>
          <cell r="J254" t="str">
            <v>Medium</v>
          </cell>
          <cell r="K254" t="str">
            <v>Gondia</v>
          </cell>
          <cell r="L254" t="str">
            <v>Sadak Arjuni</v>
          </cell>
        </row>
        <row r="255">
          <cell r="A255" t="str">
            <v>Umri</v>
          </cell>
          <cell r="B255" t="str">
            <v>Umri</v>
          </cell>
          <cell r="C255" t="str">
            <v>CADA Nagpur</v>
          </cell>
          <cell r="D255" t="str">
            <v>Minor Irrigation Division Nagpur</v>
          </cell>
          <cell r="E255">
            <v>78</v>
          </cell>
          <cell r="F255">
            <v>1</v>
          </cell>
          <cell r="G255">
            <v>8</v>
          </cell>
          <cell r="H255">
            <v>4</v>
          </cell>
          <cell r="I255" t="str">
            <v>Surplus</v>
          </cell>
          <cell r="J255" t="str">
            <v>Medium</v>
          </cell>
          <cell r="K255" t="str">
            <v>Nagpur</v>
          </cell>
          <cell r="L255" t="str">
            <v>Savner</v>
          </cell>
        </row>
        <row r="256">
          <cell r="A256" t="str">
            <v>Upper Dudhana</v>
          </cell>
          <cell r="B256" t="str">
            <v>Upper Dudhana</v>
          </cell>
          <cell r="C256" t="str">
            <v>CADA Abad</v>
          </cell>
          <cell r="D256" t="str">
            <v>Aurangabad Irrigation Division Aurangabad</v>
          </cell>
          <cell r="E256">
            <v>271</v>
          </cell>
          <cell r="F256">
            <v>3</v>
          </cell>
          <cell r="G256">
            <v>3</v>
          </cell>
          <cell r="H256">
            <v>2</v>
          </cell>
          <cell r="I256" t="str">
            <v>Deficit</v>
          </cell>
          <cell r="J256" t="str">
            <v>Medium</v>
          </cell>
          <cell r="K256" t="str">
            <v>Jalna</v>
          </cell>
          <cell r="L256" t="str">
            <v>Badnapur</v>
          </cell>
        </row>
        <row r="257">
          <cell r="A257" t="str">
            <v>Upper Penganga</v>
          </cell>
          <cell r="B257" t="str">
            <v>Upper Penganga</v>
          </cell>
          <cell r="C257" t="str">
            <v>NIC Nanded</v>
          </cell>
          <cell r="D257" t="str">
            <v>UPP Division No 1 Nanded</v>
          </cell>
          <cell r="E257">
            <v>278</v>
          </cell>
          <cell r="F257">
            <v>3</v>
          </cell>
          <cell r="G257">
            <v>6</v>
          </cell>
          <cell r="H257">
            <v>3</v>
          </cell>
          <cell r="I257" t="str">
            <v>Normal</v>
          </cell>
          <cell r="J257" t="str">
            <v>Major</v>
          </cell>
          <cell r="K257" t="str">
            <v>Yavatmal</v>
          </cell>
          <cell r="L257" t="str">
            <v>Pusad</v>
          </cell>
        </row>
        <row r="258">
          <cell r="A258" t="str">
            <v>Upper Wardha</v>
          </cell>
          <cell r="B258" t="str">
            <v>Upper Wardha</v>
          </cell>
          <cell r="C258" t="str">
            <v>UWPC Amravati</v>
          </cell>
          <cell r="D258" t="str">
            <v>Upper Wardha Dam Division Amravati</v>
          </cell>
          <cell r="E258">
            <v>79</v>
          </cell>
          <cell r="F258">
            <v>1</v>
          </cell>
          <cell r="G258">
            <v>7</v>
          </cell>
          <cell r="H258">
            <v>3</v>
          </cell>
          <cell r="I258" t="str">
            <v>Normal</v>
          </cell>
          <cell r="J258" t="str">
            <v>Major</v>
          </cell>
          <cell r="K258" t="str">
            <v>Amravati</v>
          </cell>
          <cell r="L258" t="str">
            <v>Morshi</v>
          </cell>
        </row>
        <row r="259">
          <cell r="A259" t="str">
            <v>Utawali</v>
          </cell>
          <cell r="B259" t="str">
            <v>Utawali</v>
          </cell>
          <cell r="C259" t="str">
            <v>BIPC Buldhana</v>
          </cell>
          <cell r="D259" t="str">
            <v>Man Project Division Khamgaon</v>
          </cell>
          <cell r="E259">
            <v>80</v>
          </cell>
          <cell r="F259">
            <v>1</v>
          </cell>
          <cell r="G259">
            <v>10</v>
          </cell>
          <cell r="H259">
            <v>2</v>
          </cell>
          <cell r="I259" t="str">
            <v>Deficit</v>
          </cell>
          <cell r="J259" t="str">
            <v>Medium</v>
          </cell>
          <cell r="K259" t="str">
            <v>Wardha</v>
          </cell>
          <cell r="L259" t="str">
            <v>Seloo</v>
          </cell>
        </row>
        <row r="260">
          <cell r="A260" t="str">
            <v>Uttar mand</v>
          </cell>
          <cell r="B260" t="str">
            <v>Uttar mand</v>
          </cell>
          <cell r="C260" t="str">
            <v>PIC Pune</v>
          </cell>
          <cell r="D260" t="str">
            <v>Neera Right Bank Canal Division Phaltan</v>
          </cell>
          <cell r="E260">
            <v>143</v>
          </cell>
          <cell r="F260">
            <v>2</v>
          </cell>
          <cell r="G260">
            <v>15</v>
          </cell>
          <cell r="H260">
            <v>5</v>
          </cell>
          <cell r="I260" t="str">
            <v>Abundant</v>
          </cell>
          <cell r="J260" t="str">
            <v>Medium</v>
          </cell>
          <cell r="K260" t="str">
            <v>Satara</v>
          </cell>
          <cell r="L260" t="str">
            <v>Patan</v>
          </cell>
        </row>
        <row r="261">
          <cell r="A261" t="str">
            <v>Veer</v>
          </cell>
          <cell r="B261" t="str">
            <v>NRBC</v>
          </cell>
          <cell r="C261" t="str">
            <v>PIC Pune</v>
          </cell>
          <cell r="D261" t="str">
            <v>Neera Right Bank Canal Division Phaltan</v>
          </cell>
          <cell r="E261">
            <v>130</v>
          </cell>
          <cell r="F261">
            <v>2</v>
          </cell>
          <cell r="G261">
            <v>18</v>
          </cell>
          <cell r="H261">
            <v>3</v>
          </cell>
          <cell r="I261" t="str">
            <v>Normal</v>
          </cell>
          <cell r="J261" t="str">
            <v>Major</v>
          </cell>
          <cell r="K261" t="str">
            <v>Satara</v>
          </cell>
          <cell r="L261" t="str">
            <v>Phaltan</v>
          </cell>
        </row>
        <row r="262">
          <cell r="A262" t="str">
            <v>Visapur</v>
          </cell>
          <cell r="B262" t="str">
            <v>Visapur</v>
          </cell>
          <cell r="C262" t="str">
            <v>CADA Pune</v>
          </cell>
          <cell r="D262" t="str">
            <v>Kukadi Irrigation Division No. 2 Shrigonda</v>
          </cell>
          <cell r="E262">
            <v>144</v>
          </cell>
          <cell r="F262">
            <v>2</v>
          </cell>
          <cell r="G262">
            <v>17</v>
          </cell>
          <cell r="H262">
            <v>3</v>
          </cell>
          <cell r="I262" t="str">
            <v>Normal</v>
          </cell>
          <cell r="J262" t="str">
            <v>Medium</v>
          </cell>
          <cell r="K262" t="str">
            <v>Ahmednagar</v>
          </cell>
          <cell r="L262" t="str">
            <v>Shrigonda</v>
          </cell>
        </row>
        <row r="263">
          <cell r="A263" t="str">
            <v>Vishnupuri</v>
          </cell>
          <cell r="B263" t="str">
            <v>Vishnupuri</v>
          </cell>
          <cell r="C263" t="str">
            <v>NIC Nanded</v>
          </cell>
          <cell r="D263" t="str">
            <v>Nanded Irrigation Division Nanded</v>
          </cell>
          <cell r="E263">
            <v>279</v>
          </cell>
          <cell r="F263">
            <v>3</v>
          </cell>
          <cell r="G263">
            <v>2</v>
          </cell>
          <cell r="H263">
            <v>2</v>
          </cell>
          <cell r="I263" t="str">
            <v>Deficit</v>
          </cell>
          <cell r="J263" t="str">
            <v>Major</v>
          </cell>
          <cell r="K263" t="str">
            <v>Nanded</v>
          </cell>
          <cell r="L263" t="str">
            <v>Nanded</v>
          </cell>
        </row>
        <row r="264">
          <cell r="A264" t="str">
            <v>Wadaj</v>
          </cell>
          <cell r="B264" t="str">
            <v>Kukadi Complex</v>
          </cell>
          <cell r="C264" t="str">
            <v>CADA Pune</v>
          </cell>
          <cell r="D264" t="str">
            <v>Kukadi Irrigation Division No. 1  Narayangaon</v>
          </cell>
          <cell r="E264">
            <v>118</v>
          </cell>
          <cell r="F264">
            <v>2</v>
          </cell>
          <cell r="G264">
            <v>17</v>
          </cell>
          <cell r="H264">
            <v>3</v>
          </cell>
          <cell r="I264" t="str">
            <v>Normal</v>
          </cell>
          <cell r="J264" t="str">
            <v>Major</v>
          </cell>
          <cell r="K264" t="str">
            <v>Pune</v>
          </cell>
          <cell r="L264" t="str">
            <v>Junnar</v>
          </cell>
        </row>
        <row r="265">
          <cell r="A265" t="str">
            <v>Wadgaon</v>
          </cell>
          <cell r="B265" t="str">
            <v>Lower Wunna</v>
          </cell>
          <cell r="C265" t="str">
            <v>CADA Nagpur</v>
          </cell>
          <cell r="D265" t="str">
            <v>Minor Irrigation Division Nagpur</v>
          </cell>
          <cell r="E265">
            <v>42</v>
          </cell>
          <cell r="F265">
            <v>1</v>
          </cell>
          <cell r="G265">
            <v>8</v>
          </cell>
          <cell r="H265">
            <v>4</v>
          </cell>
          <cell r="I265" t="str">
            <v>Surplus</v>
          </cell>
          <cell r="J265" t="str">
            <v>Major</v>
          </cell>
          <cell r="K265" t="str">
            <v>Nagpur</v>
          </cell>
          <cell r="L265" t="str">
            <v>Umred</v>
          </cell>
        </row>
        <row r="266">
          <cell r="A266" t="str">
            <v>Wadiwale</v>
          </cell>
          <cell r="B266" t="str">
            <v>Wadiwale</v>
          </cell>
          <cell r="C266" t="str">
            <v>PIC Pune</v>
          </cell>
          <cell r="D266" t="str">
            <v>Pune Irrigation Division Pune</v>
          </cell>
          <cell r="E266">
            <v>145</v>
          </cell>
          <cell r="F266">
            <v>2</v>
          </cell>
          <cell r="G266">
            <v>17</v>
          </cell>
          <cell r="H266">
            <v>3</v>
          </cell>
          <cell r="I266" t="str">
            <v>Normal</v>
          </cell>
          <cell r="J266" t="str">
            <v>Medium</v>
          </cell>
          <cell r="K266" t="str">
            <v>Pune</v>
          </cell>
          <cell r="L266" t="str">
            <v>Maval</v>
          </cell>
        </row>
        <row r="267">
          <cell r="A267" t="str">
            <v>Waghad</v>
          </cell>
          <cell r="B267" t="str">
            <v>Upper Godavari Complex</v>
          </cell>
          <cell r="C267" t="str">
            <v>CADA Nashik</v>
          </cell>
          <cell r="D267" t="str">
            <v>Palkhed Irrigation Division Nashik</v>
          </cell>
          <cell r="E267">
            <v>274</v>
          </cell>
          <cell r="F267">
            <v>3</v>
          </cell>
          <cell r="G267">
            <v>1</v>
          </cell>
          <cell r="H267">
            <v>3</v>
          </cell>
          <cell r="I267" t="str">
            <v>Normal</v>
          </cell>
          <cell r="J267" t="str">
            <v>Major</v>
          </cell>
          <cell r="K267" t="str">
            <v>Nashik</v>
          </cell>
          <cell r="L267" t="str">
            <v>Dindori</v>
          </cell>
        </row>
        <row r="268">
          <cell r="A268" t="str">
            <v>Waghadi</v>
          </cell>
          <cell r="B268" t="str">
            <v>Waghadi</v>
          </cell>
          <cell r="C268" t="str">
            <v>AIC Akola</v>
          </cell>
          <cell r="D268" t="str">
            <v>Yavatmal irrigation Division Yavatmal</v>
          </cell>
          <cell r="E268">
            <v>81</v>
          </cell>
          <cell r="F268">
            <v>1</v>
          </cell>
          <cell r="G268">
            <v>6</v>
          </cell>
          <cell r="H268">
            <v>3</v>
          </cell>
          <cell r="I268" t="str">
            <v>Normal</v>
          </cell>
          <cell r="J268" t="str">
            <v>Medium</v>
          </cell>
          <cell r="K268" t="str">
            <v>Yavatmal</v>
          </cell>
          <cell r="L268" t="str">
            <v>Ghatanji</v>
          </cell>
        </row>
        <row r="269">
          <cell r="A269" t="str">
            <v>Waghe Babhulgaon</v>
          </cell>
          <cell r="B269" t="str">
            <v>Waghe Babhulgaon</v>
          </cell>
          <cell r="C269" t="str">
            <v>CADA Beed</v>
          </cell>
          <cell r="D269" t="str">
            <v>Jayakwadi Project Drainage Construction Division 3 Beed</v>
          </cell>
          <cell r="E269">
            <v>280</v>
          </cell>
          <cell r="F269">
            <v>3</v>
          </cell>
          <cell r="G269">
            <v>4</v>
          </cell>
          <cell r="H269">
            <v>2</v>
          </cell>
          <cell r="I269" t="str">
            <v>Deficit</v>
          </cell>
          <cell r="J269" t="str">
            <v>Medium</v>
          </cell>
          <cell r="K269" t="str">
            <v>Beed</v>
          </cell>
          <cell r="L269" t="str">
            <v>Kaij</v>
          </cell>
        </row>
        <row r="270">
          <cell r="A270" t="str">
            <v>Wakod</v>
          </cell>
          <cell r="B270" t="str">
            <v>Wakod</v>
          </cell>
          <cell r="C270" t="str">
            <v>AIC Abad</v>
          </cell>
          <cell r="D270" t="str">
            <v>Minor Irrigation Division No.1 Aurangabad</v>
          </cell>
          <cell r="E270">
            <v>281</v>
          </cell>
          <cell r="F270">
            <v>3</v>
          </cell>
          <cell r="G270">
            <v>3</v>
          </cell>
          <cell r="H270">
            <v>2</v>
          </cell>
          <cell r="I270" t="str">
            <v>Deficit</v>
          </cell>
          <cell r="J270" t="str">
            <v>Medium</v>
          </cell>
          <cell r="K270" t="str">
            <v>Aurangabad</v>
          </cell>
          <cell r="L270" t="str">
            <v>Phulumbri</v>
          </cell>
        </row>
        <row r="271">
          <cell r="A271" t="str">
            <v>Waldevi</v>
          </cell>
          <cell r="B271" t="str">
            <v>Waldevi</v>
          </cell>
          <cell r="C271" t="str">
            <v>CADA Nashik</v>
          </cell>
          <cell r="D271" t="str">
            <v>Nashik Irrigation Division Nashik</v>
          </cell>
          <cell r="E271">
            <v>282</v>
          </cell>
          <cell r="F271">
            <v>3</v>
          </cell>
          <cell r="G271">
            <v>1</v>
          </cell>
          <cell r="H271">
            <v>3</v>
          </cell>
          <cell r="I271" t="str">
            <v>Normal</v>
          </cell>
          <cell r="J271" t="str">
            <v>Medium</v>
          </cell>
          <cell r="K271" t="str">
            <v>Nashik</v>
          </cell>
          <cell r="L271" t="str">
            <v>Igatpuri</v>
          </cell>
        </row>
        <row r="272">
          <cell r="A272" t="str">
            <v>Wan</v>
          </cell>
          <cell r="B272" t="str">
            <v>Wan</v>
          </cell>
          <cell r="C272" t="str">
            <v>BIPC Buldhana</v>
          </cell>
          <cell r="D272" t="str">
            <v>Wan Project Division Shegaon</v>
          </cell>
          <cell r="E272">
            <v>82</v>
          </cell>
          <cell r="F272">
            <v>1</v>
          </cell>
          <cell r="G272">
            <v>10</v>
          </cell>
          <cell r="H272">
            <v>2</v>
          </cell>
          <cell r="I272" t="str">
            <v>Deficit</v>
          </cell>
          <cell r="J272" t="str">
            <v>Major</v>
          </cell>
          <cell r="K272" t="str">
            <v>Akola</v>
          </cell>
          <cell r="L272" t="str">
            <v>Telhara</v>
          </cell>
        </row>
        <row r="273">
          <cell r="A273" t="str">
            <v>Wan (Beed)</v>
          </cell>
          <cell r="B273" t="str">
            <v>Wan (Beed)</v>
          </cell>
          <cell r="C273" t="str">
            <v>CADA Beed</v>
          </cell>
          <cell r="D273" t="str">
            <v>Jayakwadi Project Drainage Construction Division 3 Beed</v>
          </cell>
          <cell r="E273">
            <v>283</v>
          </cell>
          <cell r="F273">
            <v>3</v>
          </cell>
          <cell r="G273">
            <v>2</v>
          </cell>
          <cell r="H273">
            <v>2</v>
          </cell>
          <cell r="I273" t="str">
            <v>Deficit</v>
          </cell>
          <cell r="J273" t="str">
            <v>Medium</v>
          </cell>
          <cell r="K273" t="str">
            <v>Beed</v>
          </cell>
          <cell r="L273" t="str">
            <v>Parli Vaijnath</v>
          </cell>
        </row>
        <row r="274">
          <cell r="A274" t="str">
            <v>Wandri</v>
          </cell>
          <cell r="B274" t="str">
            <v>Wandri</v>
          </cell>
          <cell r="C274" t="str">
            <v>TIC Thane</v>
          </cell>
          <cell r="D274" t="str">
            <v>Surya Canal Division Suryanagar</v>
          </cell>
          <cell r="E274">
            <v>146</v>
          </cell>
          <cell r="F274">
            <v>2</v>
          </cell>
          <cell r="G274">
            <v>21</v>
          </cell>
          <cell r="H274">
            <v>5</v>
          </cell>
          <cell r="I274" t="str">
            <v>Abundant</v>
          </cell>
          <cell r="J274" t="str">
            <v>Medium</v>
          </cell>
          <cell r="K274" t="str">
            <v>Thane</v>
          </cell>
          <cell r="L274" t="str">
            <v>Dahanu</v>
          </cell>
        </row>
        <row r="275">
          <cell r="A275" t="str">
            <v>Warajgaon</v>
          </cell>
          <cell r="B275" t="str">
            <v>Khadakwasla</v>
          </cell>
          <cell r="C275" t="str">
            <v>PIC Pune</v>
          </cell>
          <cell r="D275" t="str">
            <v>Khadakwasla Irrigation Division Pune</v>
          </cell>
          <cell r="E275">
            <v>111</v>
          </cell>
          <cell r="F275">
            <v>2</v>
          </cell>
          <cell r="G275">
            <v>17</v>
          </cell>
          <cell r="H275">
            <v>3</v>
          </cell>
          <cell r="I275" t="str">
            <v>Normal</v>
          </cell>
          <cell r="J275" t="str">
            <v>Major</v>
          </cell>
          <cell r="K275" t="str">
            <v>Pune</v>
          </cell>
          <cell r="L275" t="str">
            <v>Haveli</v>
          </cell>
        </row>
        <row r="276">
          <cell r="A276" t="str">
            <v>Warna</v>
          </cell>
          <cell r="B276" t="str">
            <v>Warana</v>
          </cell>
          <cell r="C276" t="str">
            <v>SIC Sangli</v>
          </cell>
          <cell r="D276" t="str">
            <v>Kolhapur Irrigation Division Kolhapur</v>
          </cell>
          <cell r="E276">
            <v>147</v>
          </cell>
          <cell r="F276">
            <v>2</v>
          </cell>
          <cell r="G276">
            <v>15</v>
          </cell>
          <cell r="H276">
            <v>5</v>
          </cell>
          <cell r="I276" t="str">
            <v>Abundant</v>
          </cell>
          <cell r="J276" t="str">
            <v>Major</v>
          </cell>
          <cell r="K276" t="str">
            <v>Kolhapur</v>
          </cell>
          <cell r="L276" t="str">
            <v>Shahuwadi</v>
          </cell>
        </row>
        <row r="277">
          <cell r="A277" t="str">
            <v>Warna LIS</v>
          </cell>
          <cell r="B277" t="str">
            <v>Warana LIS</v>
          </cell>
          <cell r="C277" t="str">
            <v>SIC Sangli</v>
          </cell>
          <cell r="D277" t="str">
            <v>Sangli Irrigation Division Sangli</v>
          </cell>
          <cell r="E277">
            <v>148</v>
          </cell>
          <cell r="F277">
            <v>2</v>
          </cell>
          <cell r="G277">
            <v>15</v>
          </cell>
          <cell r="H277">
            <v>5</v>
          </cell>
          <cell r="I277" t="str">
            <v>Abundant</v>
          </cell>
          <cell r="J277" t="str">
            <v>Major</v>
          </cell>
          <cell r="K277" t="str">
            <v>Sangli</v>
          </cell>
          <cell r="L277" t="str">
            <v>Shirala</v>
          </cell>
        </row>
        <row r="278">
          <cell r="A278" t="str">
            <v>Whati</v>
          </cell>
          <cell r="B278" t="str">
            <v>Whati</v>
          </cell>
          <cell r="C278" t="str">
            <v>CADA Beed</v>
          </cell>
          <cell r="D278" t="str">
            <v>Jayakwadi Project Drainage Construction Division 2 Latur</v>
          </cell>
          <cell r="E278">
            <v>284</v>
          </cell>
          <cell r="F278">
            <v>3</v>
          </cell>
          <cell r="G278">
            <v>4</v>
          </cell>
          <cell r="H278">
            <v>2</v>
          </cell>
          <cell r="I278" t="str">
            <v>Deficit</v>
          </cell>
          <cell r="J278" t="str">
            <v>Medium</v>
          </cell>
          <cell r="K278" t="str">
            <v>Latur</v>
          </cell>
          <cell r="L278" t="str">
            <v>Ahmedpur</v>
          </cell>
        </row>
        <row r="279">
          <cell r="A279" t="str">
            <v>Wunna</v>
          </cell>
          <cell r="B279" t="str">
            <v>Wunna</v>
          </cell>
          <cell r="C279" t="str">
            <v>CADA Nagpur</v>
          </cell>
          <cell r="D279" t="str">
            <v>Minor Irrigation Division Nagpur</v>
          </cell>
          <cell r="E279">
            <v>83</v>
          </cell>
          <cell r="F279">
            <v>1</v>
          </cell>
          <cell r="G279">
            <v>8</v>
          </cell>
          <cell r="H279">
            <v>4</v>
          </cell>
          <cell r="I279" t="str">
            <v>Surplus</v>
          </cell>
          <cell r="J279" t="str">
            <v>Medium</v>
          </cell>
          <cell r="K279" t="str">
            <v>Nagpur</v>
          </cell>
          <cell r="L279" t="str">
            <v>Nagpur</v>
          </cell>
        </row>
        <row r="280">
          <cell r="A280" t="str">
            <v>Yedgaon</v>
          </cell>
          <cell r="B280" t="str">
            <v>Kukadi Complex</v>
          </cell>
          <cell r="C280" t="str">
            <v>CADA Pune</v>
          </cell>
          <cell r="D280" t="str">
            <v>Kukadi Irrigation Division No. 1  Narayangaon</v>
          </cell>
          <cell r="E280">
            <v>116</v>
          </cell>
          <cell r="F280">
            <v>2</v>
          </cell>
          <cell r="G280">
            <v>17</v>
          </cell>
          <cell r="H280">
            <v>3</v>
          </cell>
          <cell r="I280" t="str">
            <v>Normal</v>
          </cell>
          <cell r="J280" t="str">
            <v>Major</v>
          </cell>
          <cell r="K280" t="str">
            <v>Pune</v>
          </cell>
          <cell r="L280" t="str">
            <v>Junnar</v>
          </cell>
        </row>
        <row r="281">
          <cell r="A281" t="str">
            <v>Yeldari</v>
          </cell>
          <cell r="B281" t="str">
            <v>Purna</v>
          </cell>
          <cell r="C281" t="str">
            <v>NIC Nanded</v>
          </cell>
          <cell r="D281" t="str">
            <v>Purna Irrigation Division Basmatnagar</v>
          </cell>
          <cell r="E281">
            <v>246</v>
          </cell>
          <cell r="F281">
            <v>3</v>
          </cell>
          <cell r="G281">
            <v>3</v>
          </cell>
          <cell r="H281">
            <v>2</v>
          </cell>
          <cell r="I281" t="str">
            <v>Deficit</v>
          </cell>
          <cell r="J281" t="str">
            <v>Major</v>
          </cell>
          <cell r="K281" t="str">
            <v>Hingoli</v>
          </cell>
          <cell r="L281" t="str">
            <v>Aundha Nagnath</v>
          </cell>
        </row>
        <row r="282">
          <cell r="A282" t="str">
            <v>Yeoti Masoli</v>
          </cell>
          <cell r="B282" t="str">
            <v>Yeoti Masoli</v>
          </cell>
          <cell r="C282" t="str">
            <v>SIC Sangli</v>
          </cell>
          <cell r="D282" t="str">
            <v>Sangli Irrigation Division Sangli</v>
          </cell>
          <cell r="E282">
            <v>149</v>
          </cell>
          <cell r="F282">
            <v>2</v>
          </cell>
          <cell r="G282">
            <v>15</v>
          </cell>
          <cell r="H282">
            <v>5</v>
          </cell>
          <cell r="I282" t="str">
            <v>Abundant</v>
          </cell>
          <cell r="J282" t="str">
            <v>Medium</v>
          </cell>
          <cell r="K282" t="str">
            <v>Satara</v>
          </cell>
          <cell r="L282" t="str">
            <v>Karad</v>
          </cell>
        </row>
        <row r="283">
          <cell r="A283" t="str">
            <v>Yeralwadi</v>
          </cell>
          <cell r="B283" t="str">
            <v>Yeralwadi</v>
          </cell>
          <cell r="C283" t="str">
            <v>CADA Pune</v>
          </cell>
          <cell r="D283" t="str">
            <v>Dhom Irrigation Division Satara</v>
          </cell>
          <cell r="E283">
            <v>150</v>
          </cell>
          <cell r="F283">
            <v>2</v>
          </cell>
          <cell r="G283">
            <v>16</v>
          </cell>
          <cell r="H283">
            <v>1</v>
          </cell>
          <cell r="I283" t="str">
            <v>Highly Deficit</v>
          </cell>
          <cell r="J283" t="str">
            <v>Medium</v>
          </cell>
          <cell r="K283" t="str">
            <v>Satara</v>
          </cell>
          <cell r="L283" t="str">
            <v>Wai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4"/>
  <sheetViews>
    <sheetView tabSelected="1" topLeftCell="A43" workbookViewId="0">
      <selection activeCell="C56" sqref="C56"/>
    </sheetView>
  </sheetViews>
  <sheetFormatPr defaultRowHeight="14.25"/>
  <cols>
    <col min="1" max="1" width="4.7109375" style="2" customWidth="1"/>
    <col min="2" max="2" width="27.85546875" style="2" customWidth="1"/>
    <col min="3" max="4" width="12.28515625" style="2" customWidth="1"/>
    <col min="5" max="5" width="11.28515625" style="2" customWidth="1"/>
    <col min="6" max="6" width="15" style="2" customWidth="1"/>
    <col min="7" max="7" width="1.140625" style="2" customWidth="1"/>
    <col min="8" max="11" width="9.140625" style="2"/>
    <col min="12" max="12" width="11.140625" style="2" customWidth="1"/>
    <col min="13" max="13" width="11.28515625" style="2" customWidth="1"/>
    <col min="14" max="14" width="9.140625" style="2"/>
    <col min="15" max="15" width="12.28515625" style="2" customWidth="1"/>
    <col min="16" max="16" width="9.5703125" style="2" bestFit="1" customWidth="1"/>
    <col min="17" max="16384" width="9.140625" style="2"/>
  </cols>
  <sheetData>
    <row r="1" spans="1:9">
      <c r="A1" s="1" t="s">
        <v>18</v>
      </c>
      <c r="B1" s="1"/>
      <c r="C1" s="1"/>
      <c r="D1" s="1"/>
      <c r="E1" s="1"/>
      <c r="F1" s="1"/>
    </row>
    <row r="2" spans="1:9">
      <c r="A2" s="1" t="s">
        <v>126</v>
      </c>
      <c r="B2" s="1"/>
      <c r="C2" s="1"/>
      <c r="D2" s="1"/>
      <c r="E2" s="1"/>
      <c r="F2" s="1"/>
    </row>
    <row r="4" spans="1:9">
      <c r="B4" s="3" t="s">
        <v>26</v>
      </c>
      <c r="C4" s="4" t="s">
        <v>27</v>
      </c>
      <c r="D4" s="5"/>
      <c r="E4" s="6"/>
    </row>
    <row r="5" spans="1:9">
      <c r="B5" s="3" t="s">
        <v>28</v>
      </c>
      <c r="C5" s="7" t="s">
        <v>29</v>
      </c>
      <c r="D5" s="8"/>
      <c r="E5" s="9"/>
    </row>
    <row r="6" spans="1:9">
      <c r="B6" s="3" t="s">
        <v>30</v>
      </c>
      <c r="C6" s="10" t="s">
        <v>31</v>
      </c>
      <c r="D6" s="11"/>
      <c r="E6" s="12"/>
    </row>
    <row r="7" spans="1:9">
      <c r="F7" s="2" t="s">
        <v>32</v>
      </c>
    </row>
    <row r="8" spans="1:9" ht="28.5">
      <c r="A8" s="13" t="s">
        <v>33</v>
      </c>
      <c r="B8" s="13" t="s">
        <v>3</v>
      </c>
      <c r="C8" s="14" t="s">
        <v>34</v>
      </c>
      <c r="D8" s="14"/>
      <c r="E8" s="14"/>
      <c r="F8" s="13" t="s">
        <v>35</v>
      </c>
    </row>
    <row r="9" spans="1:9" ht="28.5">
      <c r="A9" s="15"/>
      <c r="B9" s="15"/>
      <c r="C9" s="16" t="s">
        <v>36</v>
      </c>
      <c r="D9" s="16" t="s">
        <v>37</v>
      </c>
      <c r="E9" s="16" t="s">
        <v>38</v>
      </c>
      <c r="F9" s="17" t="s">
        <v>39</v>
      </c>
    </row>
    <row r="10" spans="1:9">
      <c r="A10" s="18">
        <v>1</v>
      </c>
      <c r="B10" s="18">
        <v>2</v>
      </c>
      <c r="C10" s="18">
        <v>3</v>
      </c>
      <c r="D10" s="18">
        <v>4</v>
      </c>
      <c r="E10" s="18">
        <v>5</v>
      </c>
      <c r="F10" s="18">
        <v>6</v>
      </c>
      <c r="I10" s="2" t="s">
        <v>123</v>
      </c>
    </row>
    <row r="11" spans="1:9">
      <c r="A11" s="19"/>
      <c r="B11" s="20" t="s">
        <v>40</v>
      </c>
      <c r="C11" s="20"/>
      <c r="D11" s="20"/>
      <c r="E11" s="20"/>
      <c r="F11" s="20"/>
    </row>
    <row r="12" spans="1:9">
      <c r="A12" s="19">
        <v>1</v>
      </c>
      <c r="B12" s="20" t="s">
        <v>49</v>
      </c>
      <c r="C12" s="21">
        <v>14966</v>
      </c>
      <c r="D12" s="21" t="s">
        <v>24</v>
      </c>
      <c r="E12" s="21" t="s">
        <v>24</v>
      </c>
      <c r="F12" s="21">
        <f>SUM(C12:E12)</f>
        <v>14966</v>
      </c>
    </row>
    <row r="13" spans="1:9">
      <c r="A13" s="19">
        <v>2</v>
      </c>
      <c r="B13" s="20" t="s">
        <v>41</v>
      </c>
      <c r="C13" s="21">
        <v>10215</v>
      </c>
      <c r="D13" s="21" t="s">
        <v>24</v>
      </c>
      <c r="E13" s="21" t="s">
        <v>24</v>
      </c>
      <c r="F13" s="21">
        <f>SUM(C13:E13)</f>
        <v>10215</v>
      </c>
    </row>
    <row r="14" spans="1:9">
      <c r="A14" s="19">
        <v>3</v>
      </c>
      <c r="B14" s="20" t="s">
        <v>114</v>
      </c>
      <c r="C14" s="21">
        <v>863</v>
      </c>
      <c r="D14" s="21" t="s">
        <v>24</v>
      </c>
      <c r="E14" s="21" t="s">
        <v>24</v>
      </c>
      <c r="F14" s="21">
        <f>SUM(C14:E14)</f>
        <v>863</v>
      </c>
    </row>
    <row r="15" spans="1:9">
      <c r="A15" s="19">
        <v>4</v>
      </c>
      <c r="B15" s="20" t="s">
        <v>96</v>
      </c>
      <c r="C15" s="21">
        <v>0</v>
      </c>
      <c r="D15" s="21" t="s">
        <v>24</v>
      </c>
      <c r="E15" s="21" t="s">
        <v>24</v>
      </c>
      <c r="F15" s="21">
        <f>SUM(C15:E15)</f>
        <v>0</v>
      </c>
    </row>
    <row r="16" spans="1:9">
      <c r="A16" s="19">
        <v>5</v>
      </c>
      <c r="B16" s="20" t="s">
        <v>4</v>
      </c>
      <c r="C16" s="21">
        <v>0</v>
      </c>
      <c r="D16" s="21" t="s">
        <v>24</v>
      </c>
      <c r="E16" s="21" t="s">
        <v>24</v>
      </c>
      <c r="F16" s="21">
        <f>SUM(C16:E16)</f>
        <v>0</v>
      </c>
    </row>
    <row r="17" spans="1:16">
      <c r="A17" s="18"/>
      <c r="B17" s="22" t="s">
        <v>5</v>
      </c>
      <c r="C17" s="23">
        <f>SUM(C12:C16)</f>
        <v>26044</v>
      </c>
      <c r="D17" s="23">
        <f>SUM(D12:D16)</f>
        <v>0</v>
      </c>
      <c r="E17" s="23">
        <f>SUM(E12:E16)</f>
        <v>0</v>
      </c>
      <c r="F17" s="23">
        <f>SUM(F12:F16)</f>
        <v>26044</v>
      </c>
      <c r="I17" s="2">
        <v>1</v>
      </c>
      <c r="L17" s="79">
        <f>ROUND(F17*I17,2)</f>
        <v>26044</v>
      </c>
    </row>
    <row r="18" spans="1:16">
      <c r="A18" s="24"/>
      <c r="B18" s="25" t="s">
        <v>42</v>
      </c>
      <c r="C18" s="26"/>
      <c r="D18" s="26"/>
      <c r="E18" s="26"/>
      <c r="F18" s="26"/>
    </row>
    <row r="19" spans="1:16">
      <c r="A19" s="19">
        <v>6</v>
      </c>
      <c r="B19" s="20" t="s">
        <v>6</v>
      </c>
      <c r="C19" s="21" t="s">
        <v>24</v>
      </c>
      <c r="D19" s="21" t="s">
        <v>24</v>
      </c>
      <c r="E19" s="21" t="s">
        <v>24</v>
      </c>
      <c r="F19" s="21">
        <f>SUM(C19:E19)</f>
        <v>0</v>
      </c>
    </row>
    <row r="20" spans="1:16">
      <c r="A20" s="19">
        <v>7</v>
      </c>
      <c r="B20" s="20" t="s">
        <v>7</v>
      </c>
      <c r="C20" s="21" t="s">
        <v>24</v>
      </c>
      <c r="D20" s="21" t="s">
        <v>24</v>
      </c>
      <c r="E20" s="21" t="s">
        <v>24</v>
      </c>
      <c r="F20" s="21">
        <f>SUM(C20:E20)</f>
        <v>0</v>
      </c>
    </row>
    <row r="21" spans="1:16">
      <c r="A21" s="18"/>
      <c r="B21" s="22" t="s">
        <v>8</v>
      </c>
      <c r="C21" s="23">
        <f>SUM(C19:C20)</f>
        <v>0</v>
      </c>
      <c r="D21" s="23">
        <f>SUM(D19:D20)</f>
        <v>0</v>
      </c>
      <c r="E21" s="23">
        <f>SUM(E19:E20)</f>
        <v>0</v>
      </c>
      <c r="F21" s="23">
        <f>SUM(F19:F20)</f>
        <v>0</v>
      </c>
    </row>
    <row r="22" spans="1:16">
      <c r="A22" s="19"/>
      <c r="B22" s="20" t="s">
        <v>43</v>
      </c>
      <c r="C22" s="21"/>
      <c r="D22" s="21"/>
      <c r="E22" s="21"/>
      <c r="F22" s="21"/>
    </row>
    <row r="23" spans="1:16">
      <c r="A23" s="19">
        <v>8</v>
      </c>
      <c r="B23" s="20" t="s">
        <v>9</v>
      </c>
      <c r="C23" s="21" t="s">
        <v>24</v>
      </c>
      <c r="D23" s="21">
        <v>2744</v>
      </c>
      <c r="E23" s="21" t="s">
        <v>24</v>
      </c>
      <c r="F23" s="21">
        <f t="shared" ref="F23:F28" si="0">SUM(C23:E23)</f>
        <v>2744</v>
      </c>
      <c r="I23" s="2">
        <v>2</v>
      </c>
      <c r="O23" s="79">
        <f t="shared" ref="O23:O28" si="1">ROUND(F23*I23,2)</f>
        <v>5488</v>
      </c>
    </row>
    <row r="24" spans="1:16">
      <c r="A24" s="19">
        <v>9</v>
      </c>
      <c r="B24" s="20" t="s">
        <v>44</v>
      </c>
      <c r="C24" s="21" t="s">
        <v>24</v>
      </c>
      <c r="D24" s="21">
        <v>14693</v>
      </c>
      <c r="E24" s="21" t="s">
        <v>24</v>
      </c>
      <c r="F24" s="21">
        <f t="shared" si="0"/>
        <v>14693</v>
      </c>
      <c r="I24" s="2">
        <v>1.33</v>
      </c>
      <c r="O24" s="79">
        <f t="shared" si="1"/>
        <v>19541.689999999999</v>
      </c>
    </row>
    <row r="25" spans="1:16">
      <c r="A25" s="19">
        <v>10</v>
      </c>
      <c r="B25" s="20" t="s">
        <v>10</v>
      </c>
      <c r="C25" s="21" t="s">
        <v>24</v>
      </c>
      <c r="D25" s="21">
        <v>991</v>
      </c>
      <c r="E25" s="21" t="s">
        <v>24</v>
      </c>
      <c r="F25" s="21">
        <f t="shared" si="0"/>
        <v>991</v>
      </c>
      <c r="I25" s="2">
        <v>1.33</v>
      </c>
      <c r="O25" s="79">
        <f t="shared" si="1"/>
        <v>1318.03</v>
      </c>
    </row>
    <row r="26" spans="1:16">
      <c r="A26" s="19">
        <v>11</v>
      </c>
      <c r="B26" s="20" t="s">
        <v>11</v>
      </c>
      <c r="C26" s="21" t="s">
        <v>24</v>
      </c>
      <c r="D26" s="21">
        <v>25</v>
      </c>
      <c r="E26" s="21" t="s">
        <v>24</v>
      </c>
      <c r="F26" s="21">
        <f t="shared" si="0"/>
        <v>25</v>
      </c>
      <c r="I26" s="2">
        <v>1.33</v>
      </c>
      <c r="O26" s="79">
        <f t="shared" si="1"/>
        <v>33.25</v>
      </c>
    </row>
    <row r="27" spans="1:16">
      <c r="A27" s="19">
        <v>12</v>
      </c>
      <c r="B27" s="20" t="s">
        <v>41</v>
      </c>
      <c r="C27" s="21" t="s">
        <v>24</v>
      </c>
      <c r="D27" s="21">
        <v>10005</v>
      </c>
      <c r="E27" s="21" t="s">
        <v>24</v>
      </c>
      <c r="F27" s="21">
        <f t="shared" si="0"/>
        <v>10005</v>
      </c>
      <c r="I27" s="2">
        <v>1.33</v>
      </c>
      <c r="O27" s="79">
        <f t="shared" si="1"/>
        <v>13306.65</v>
      </c>
    </row>
    <row r="28" spans="1:16">
      <c r="A28" s="19">
        <v>13</v>
      </c>
      <c r="B28" s="20" t="s">
        <v>100</v>
      </c>
      <c r="C28" s="21" t="s">
        <v>24</v>
      </c>
      <c r="D28" s="21"/>
      <c r="E28" s="21" t="s">
        <v>24</v>
      </c>
      <c r="F28" s="21">
        <f t="shared" si="0"/>
        <v>0</v>
      </c>
      <c r="I28" s="2">
        <v>1.33</v>
      </c>
      <c r="O28" s="79">
        <f t="shared" si="1"/>
        <v>0</v>
      </c>
    </row>
    <row r="29" spans="1:16">
      <c r="A29" s="18"/>
      <c r="B29" s="22" t="s">
        <v>12</v>
      </c>
      <c r="C29" s="23">
        <f>SUM(C23:C28)</f>
        <v>0</v>
      </c>
      <c r="D29" s="23">
        <f>SUM(D23:D28)</f>
        <v>28458</v>
      </c>
      <c r="E29" s="23">
        <f>SUM(E23:E28)</f>
        <v>0</v>
      </c>
      <c r="F29" s="23">
        <f>SUM(F23:F28)</f>
        <v>28458</v>
      </c>
      <c r="M29" s="79">
        <f>SUM(O23:O28)</f>
        <v>39687.619999999995</v>
      </c>
      <c r="P29" s="79">
        <f>SUM(O23:O28)</f>
        <v>39687.619999999995</v>
      </c>
    </row>
    <row r="30" spans="1:16">
      <c r="A30" s="19"/>
      <c r="B30" s="20" t="s">
        <v>45</v>
      </c>
      <c r="C30" s="21"/>
      <c r="D30" s="21"/>
      <c r="E30" s="21"/>
      <c r="F30" s="21"/>
    </row>
    <row r="31" spans="1:16">
      <c r="A31" s="19">
        <v>14</v>
      </c>
      <c r="B31" s="20" t="s">
        <v>127</v>
      </c>
      <c r="C31" s="21" t="s">
        <v>24</v>
      </c>
      <c r="D31" s="21" t="s">
        <v>24</v>
      </c>
      <c r="E31" s="21">
        <v>79</v>
      </c>
      <c r="F31" s="21">
        <f>SUM(C31:E31)</f>
        <v>79</v>
      </c>
      <c r="I31" s="2">
        <v>3</v>
      </c>
      <c r="O31" s="79">
        <f>ROUND(F31*I31,2)</f>
        <v>237</v>
      </c>
    </row>
    <row r="32" spans="1:16">
      <c r="A32" s="19">
        <v>15</v>
      </c>
      <c r="B32" s="20" t="s">
        <v>41</v>
      </c>
      <c r="C32" s="21" t="s">
        <v>24</v>
      </c>
      <c r="D32" s="21" t="s">
        <v>24</v>
      </c>
      <c r="E32" s="21">
        <v>18201</v>
      </c>
      <c r="F32" s="21">
        <f>SUM(C32:E32)</f>
        <v>18201</v>
      </c>
      <c r="I32" s="2">
        <v>3</v>
      </c>
      <c r="O32" s="79">
        <f>ROUND(F32*I32,2)</f>
        <v>54603</v>
      </c>
    </row>
    <row r="33" spans="1:15">
      <c r="A33" s="19">
        <v>16</v>
      </c>
      <c r="B33" s="20" t="s">
        <v>112</v>
      </c>
      <c r="C33" s="21" t="s">
        <v>24</v>
      </c>
      <c r="D33" s="21" t="s">
        <v>24</v>
      </c>
      <c r="E33" s="21">
        <v>0</v>
      </c>
      <c r="F33" s="21">
        <f>SUM(C33:E33)</f>
        <v>0</v>
      </c>
      <c r="I33" s="2">
        <v>3</v>
      </c>
      <c r="N33" s="79">
        <f>SUM(O31:O32)</f>
        <v>54840</v>
      </c>
      <c r="O33" s="79">
        <f>ROUND(F33*I33,2)</f>
        <v>0</v>
      </c>
    </row>
    <row r="34" spans="1:15">
      <c r="A34" s="18"/>
      <c r="B34" s="22" t="s">
        <v>13</v>
      </c>
      <c r="C34" s="23">
        <f>SUM(C31:C33)</f>
        <v>0</v>
      </c>
      <c r="D34" s="23">
        <f>SUM(D31:D33)</f>
        <v>0</v>
      </c>
      <c r="E34" s="23">
        <f>SUM(E31:E33)</f>
        <v>18280</v>
      </c>
      <c r="F34" s="23">
        <f>SUM(F31:F33)</f>
        <v>18280</v>
      </c>
    </row>
    <row r="35" spans="1:15">
      <c r="A35" s="19"/>
      <c r="B35" s="20" t="s">
        <v>19</v>
      </c>
      <c r="C35" s="21"/>
      <c r="D35" s="21"/>
      <c r="E35" s="21"/>
      <c r="F35" s="21"/>
      <c r="I35" s="2" t="s">
        <v>124</v>
      </c>
      <c r="J35" s="2" t="s">
        <v>125</v>
      </c>
      <c r="K35" s="2" t="s">
        <v>2</v>
      </c>
    </row>
    <row r="36" spans="1:15">
      <c r="A36" s="19">
        <v>17</v>
      </c>
      <c r="B36" s="20" t="s">
        <v>46</v>
      </c>
      <c r="C36" s="21">
        <v>9082</v>
      </c>
      <c r="D36" s="21">
        <v>13622</v>
      </c>
      <c r="E36" s="21">
        <v>10891</v>
      </c>
      <c r="F36" s="21">
        <f>MAX(C36:E36)</f>
        <v>13622</v>
      </c>
      <c r="I36" s="2">
        <v>1.58</v>
      </c>
      <c r="J36" s="2">
        <v>2.33</v>
      </c>
      <c r="K36" s="2">
        <v>4.33</v>
      </c>
      <c r="L36" s="2">
        <f t="shared" ref="L36:N38" si="2">ROUND(C36*I36,2)</f>
        <v>14349.56</v>
      </c>
      <c r="M36" s="2">
        <f t="shared" si="2"/>
        <v>31739.26</v>
      </c>
      <c r="N36" s="2">
        <f t="shared" si="2"/>
        <v>47158.03</v>
      </c>
      <c r="O36" s="79">
        <f>SUM(L36:N36)</f>
        <v>93246.85</v>
      </c>
    </row>
    <row r="37" spans="1:15">
      <c r="A37" s="19">
        <v>18</v>
      </c>
      <c r="B37" s="20" t="s">
        <v>14</v>
      </c>
      <c r="C37" s="21">
        <v>112</v>
      </c>
      <c r="D37" s="21">
        <v>86</v>
      </c>
      <c r="E37" s="21">
        <v>180</v>
      </c>
      <c r="F37" s="21">
        <f>MAX(C37:E37)</f>
        <v>180</v>
      </c>
      <c r="I37" s="2">
        <v>1.58</v>
      </c>
      <c r="J37" s="2">
        <v>2.33</v>
      </c>
      <c r="K37" s="2">
        <v>4.33</v>
      </c>
      <c r="L37" s="2">
        <f t="shared" si="2"/>
        <v>176.96</v>
      </c>
      <c r="M37" s="2">
        <f t="shared" si="2"/>
        <v>200.38</v>
      </c>
      <c r="N37" s="2">
        <f t="shared" si="2"/>
        <v>779.4</v>
      </c>
      <c r="O37" s="79">
        <f>SUM(L37:N37)</f>
        <v>1156.74</v>
      </c>
    </row>
    <row r="38" spans="1:15">
      <c r="A38" s="19">
        <v>19</v>
      </c>
      <c r="B38" s="20" t="s">
        <v>15</v>
      </c>
      <c r="C38" s="21"/>
      <c r="D38" s="21"/>
      <c r="E38" s="21"/>
      <c r="F38" s="21">
        <f>MAX(C38:E38)</f>
        <v>0</v>
      </c>
      <c r="I38" s="2">
        <v>1.58</v>
      </c>
      <c r="J38" s="2">
        <v>2.33</v>
      </c>
      <c r="K38" s="2">
        <v>4.33</v>
      </c>
      <c r="L38" s="2">
        <f t="shared" si="2"/>
        <v>0</v>
      </c>
      <c r="M38" s="2">
        <f t="shared" si="2"/>
        <v>0</v>
      </c>
      <c r="N38" s="2">
        <f t="shared" si="2"/>
        <v>0</v>
      </c>
      <c r="O38" s="79">
        <f>SUM(L38:N38)</f>
        <v>0</v>
      </c>
    </row>
    <row r="39" spans="1:15">
      <c r="A39" s="19">
        <v>20</v>
      </c>
      <c r="B39" s="20" t="s">
        <v>47</v>
      </c>
      <c r="C39" s="21">
        <v>2285</v>
      </c>
      <c r="D39" s="21">
        <v>2681</v>
      </c>
      <c r="E39" s="21">
        <v>4751</v>
      </c>
      <c r="F39" s="21">
        <f>MAX(C39:E39)</f>
        <v>4751</v>
      </c>
      <c r="O39" s="79"/>
    </row>
    <row r="40" spans="1:15">
      <c r="A40" s="24"/>
      <c r="B40" s="25" t="s">
        <v>16</v>
      </c>
      <c r="C40" s="26">
        <f>SUM(C36:C39)</f>
        <v>11479</v>
      </c>
      <c r="D40" s="26">
        <f>SUM(D36:D39)</f>
        <v>16389</v>
      </c>
      <c r="E40" s="26">
        <f>SUM(E36:E39)</f>
        <v>15822</v>
      </c>
      <c r="F40" s="26">
        <f>SUM(F36:F39)</f>
        <v>18553</v>
      </c>
      <c r="L40" s="2">
        <f>SUM(L16:L39)</f>
        <v>40570.519999999997</v>
      </c>
      <c r="M40" s="2">
        <f>SUM(M16:M39)</f>
        <v>71627.259999999995</v>
      </c>
      <c r="N40" s="2">
        <f>SUM(N16:N39)</f>
        <v>102777.43</v>
      </c>
    </row>
    <row r="41" spans="1:15">
      <c r="A41" s="22"/>
      <c r="B41" s="22" t="s">
        <v>17</v>
      </c>
      <c r="C41" s="23">
        <f>SUM(C40,C34,C29,C21,C17)</f>
        <v>37523</v>
      </c>
      <c r="D41" s="23">
        <f>SUM(D40,D34,D29,D21,D17)</f>
        <v>44847</v>
      </c>
      <c r="E41" s="23">
        <f>SUM(E40,E34,E29,E21,E17)</f>
        <v>34102</v>
      </c>
      <c r="F41" s="23">
        <f>SUM(F40,F34,F29,F21,F17)</f>
        <v>91335</v>
      </c>
    </row>
    <row r="45" spans="1:15">
      <c r="A45" s="1" t="s">
        <v>18</v>
      </c>
      <c r="B45" s="1"/>
      <c r="C45" s="1"/>
      <c r="D45" s="1"/>
      <c r="E45" s="1"/>
      <c r="F45" s="1"/>
    </row>
    <row r="46" spans="1:15">
      <c r="A46" s="1" t="s">
        <v>48</v>
      </c>
      <c r="B46" s="1"/>
      <c r="C46" s="1"/>
      <c r="D46" s="1"/>
      <c r="E46" s="1"/>
      <c r="F46" s="1"/>
    </row>
    <row r="48" spans="1:15">
      <c r="B48" s="3" t="s">
        <v>26</v>
      </c>
      <c r="C48" s="4" t="s">
        <v>27</v>
      </c>
      <c r="D48" s="5"/>
      <c r="E48" s="6"/>
    </row>
    <row r="49" spans="1:12">
      <c r="B49" s="3" t="s">
        <v>28</v>
      </c>
      <c r="C49" s="7" t="s">
        <v>29</v>
      </c>
      <c r="D49" s="8"/>
      <c r="E49" s="9"/>
    </row>
    <row r="50" spans="1:12">
      <c r="B50" s="3" t="s">
        <v>30</v>
      </c>
      <c r="C50" s="10" t="s">
        <v>31</v>
      </c>
      <c r="D50" s="11"/>
      <c r="E50" s="12"/>
    </row>
    <row r="51" spans="1:12">
      <c r="F51" s="2" t="s">
        <v>32</v>
      </c>
    </row>
    <row r="52" spans="1:12" ht="28.5">
      <c r="A52" s="13" t="s">
        <v>33</v>
      </c>
      <c r="B52" s="13" t="s">
        <v>3</v>
      </c>
      <c r="C52" s="14" t="s">
        <v>34</v>
      </c>
      <c r="D52" s="14"/>
      <c r="E52" s="14"/>
      <c r="F52" s="13" t="s">
        <v>35</v>
      </c>
    </row>
    <row r="53" spans="1:12" ht="28.5">
      <c r="A53" s="15"/>
      <c r="B53" s="15"/>
      <c r="C53" s="16" t="s">
        <v>36</v>
      </c>
      <c r="D53" s="16" t="s">
        <v>37</v>
      </c>
      <c r="E53" s="16" t="s">
        <v>38</v>
      </c>
      <c r="F53" s="17" t="s">
        <v>39</v>
      </c>
    </row>
    <row r="54" spans="1:12">
      <c r="A54" s="18">
        <v>1</v>
      </c>
      <c r="B54" s="18">
        <v>2</v>
      </c>
      <c r="C54" s="18">
        <v>3</v>
      </c>
      <c r="D54" s="18">
        <v>4</v>
      </c>
      <c r="E54" s="18">
        <v>5</v>
      </c>
      <c r="F54" s="18">
        <v>6</v>
      </c>
      <c r="I54" s="2" t="s">
        <v>123</v>
      </c>
    </row>
    <row r="55" spans="1:12">
      <c r="A55" s="19"/>
      <c r="B55" s="20" t="s">
        <v>40</v>
      </c>
      <c r="C55" s="20"/>
      <c r="D55" s="20"/>
      <c r="E55" s="20"/>
      <c r="F55" s="20"/>
    </row>
    <row r="56" spans="1:12">
      <c r="A56" s="19">
        <v>1</v>
      </c>
      <c r="B56" s="20" t="str">
        <f>B12</f>
        <v>Kharif Bajara</v>
      </c>
      <c r="C56" s="21">
        <v>677</v>
      </c>
      <c r="D56" s="21" t="s">
        <v>24</v>
      </c>
      <c r="E56" s="21" t="s">
        <v>24</v>
      </c>
      <c r="F56" s="21">
        <f>SUM(C56:E56)</f>
        <v>677</v>
      </c>
    </row>
    <row r="57" spans="1:12">
      <c r="A57" s="19">
        <v>2</v>
      </c>
      <c r="B57" s="20" t="str">
        <f>B13</f>
        <v>Maize Kadwal</v>
      </c>
      <c r="C57" s="21">
        <v>0</v>
      </c>
      <c r="D57" s="21" t="s">
        <v>24</v>
      </c>
      <c r="E57" s="21" t="s">
        <v>24</v>
      </c>
      <c r="F57" s="21">
        <f>SUM(C57:E57)</f>
        <v>0</v>
      </c>
    </row>
    <row r="58" spans="1:12">
      <c r="A58" s="19">
        <v>3</v>
      </c>
      <c r="B58" s="20" t="str">
        <f>B14</f>
        <v>Kharif base crops</v>
      </c>
      <c r="C58" s="21">
        <v>7</v>
      </c>
      <c r="D58" s="21" t="s">
        <v>24</v>
      </c>
      <c r="E58" s="21" t="s">
        <v>24</v>
      </c>
      <c r="F58" s="21">
        <f>SUM(C58:E58)</f>
        <v>7</v>
      </c>
    </row>
    <row r="59" spans="1:12">
      <c r="A59" s="19">
        <v>4</v>
      </c>
      <c r="B59" s="20" t="str">
        <f>B15</f>
        <v>Groundnut</v>
      </c>
      <c r="C59" s="21" t="s">
        <v>24</v>
      </c>
      <c r="D59" s="21" t="s">
        <v>24</v>
      </c>
      <c r="E59" s="21" t="s">
        <v>24</v>
      </c>
      <c r="F59" s="21">
        <f>SUM(C59:E59)</f>
        <v>0</v>
      </c>
    </row>
    <row r="60" spans="1:12">
      <c r="A60" s="19">
        <v>5</v>
      </c>
      <c r="B60" s="20" t="str">
        <f>B16</f>
        <v>Paddy</v>
      </c>
      <c r="C60" s="21">
        <v>108</v>
      </c>
      <c r="D60" s="21" t="s">
        <v>24</v>
      </c>
      <c r="E60" s="21" t="s">
        <v>24</v>
      </c>
      <c r="F60" s="21">
        <f>SUM(C60:E60)</f>
        <v>108</v>
      </c>
    </row>
    <row r="61" spans="1:12">
      <c r="A61" s="18"/>
      <c r="B61" s="22" t="s">
        <v>5</v>
      </c>
      <c r="C61" s="23">
        <f>SUM(C56:C60)</f>
        <v>792</v>
      </c>
      <c r="D61" s="23">
        <f>SUM(D56:D60)</f>
        <v>0</v>
      </c>
      <c r="E61" s="23">
        <f>SUM(E56:E60)</f>
        <v>0</v>
      </c>
      <c r="F61" s="23">
        <f>SUM(F56:F60)</f>
        <v>792</v>
      </c>
      <c r="I61" s="2">
        <v>1</v>
      </c>
      <c r="L61" s="79">
        <f>ROUND(F61*I61,2)</f>
        <v>792</v>
      </c>
    </row>
    <row r="62" spans="1:12">
      <c r="A62" s="24"/>
      <c r="B62" s="25" t="s">
        <v>42</v>
      </c>
      <c r="C62" s="26"/>
      <c r="D62" s="26"/>
      <c r="E62" s="26"/>
      <c r="F62" s="26"/>
    </row>
    <row r="63" spans="1:12">
      <c r="A63" s="19">
        <v>6</v>
      </c>
      <c r="B63" s="20" t="s">
        <v>6</v>
      </c>
      <c r="C63" s="21" t="s">
        <v>24</v>
      </c>
      <c r="D63" s="21" t="s">
        <v>24</v>
      </c>
      <c r="E63" s="21" t="s">
        <v>24</v>
      </c>
      <c r="F63" s="21">
        <f>SUM(C63:E63)</f>
        <v>0</v>
      </c>
    </row>
    <row r="64" spans="1:12">
      <c r="A64" s="19">
        <v>7</v>
      </c>
      <c r="B64" s="20" t="s">
        <v>7</v>
      </c>
      <c r="C64" s="21" t="s">
        <v>24</v>
      </c>
      <c r="D64" s="21" t="s">
        <v>24</v>
      </c>
      <c r="E64" s="21" t="s">
        <v>24</v>
      </c>
      <c r="F64" s="21">
        <f>SUM(C64:E64)</f>
        <v>0</v>
      </c>
    </row>
    <row r="65" spans="1:15">
      <c r="A65" s="18"/>
      <c r="B65" s="22" t="s">
        <v>8</v>
      </c>
      <c r="C65" s="23">
        <f>SUM(C63:C64)</f>
        <v>0</v>
      </c>
      <c r="D65" s="23">
        <f>SUM(D63:D64)</f>
        <v>0</v>
      </c>
      <c r="E65" s="23">
        <f>SUM(E63:E64)</f>
        <v>0</v>
      </c>
      <c r="F65" s="23">
        <f>SUM(F63:F64)</f>
        <v>0</v>
      </c>
    </row>
    <row r="66" spans="1:15">
      <c r="A66" s="19"/>
      <c r="B66" s="20" t="s">
        <v>43</v>
      </c>
      <c r="C66" s="21"/>
      <c r="D66" s="21"/>
      <c r="E66" s="21"/>
      <c r="F66" s="21"/>
    </row>
    <row r="67" spans="1:15">
      <c r="A67" s="19">
        <v>8</v>
      </c>
      <c r="B67" s="20" t="s">
        <v>9</v>
      </c>
      <c r="C67" s="21" t="s">
        <v>24</v>
      </c>
      <c r="D67" s="21">
        <v>19</v>
      </c>
      <c r="E67" s="21" t="s">
        <v>24</v>
      </c>
      <c r="F67" s="21">
        <f t="shared" ref="F67:F72" si="3">SUM(C67:E67)</f>
        <v>19</v>
      </c>
      <c r="I67" s="2">
        <v>2</v>
      </c>
      <c r="O67" s="79">
        <f t="shared" ref="O67:O72" si="4">ROUND(F67*I67,2)</f>
        <v>38</v>
      </c>
    </row>
    <row r="68" spans="1:15">
      <c r="A68" s="19">
        <v>9</v>
      </c>
      <c r="B68" s="20" t="s">
        <v>44</v>
      </c>
      <c r="C68" s="21" t="s">
        <v>24</v>
      </c>
      <c r="D68" s="21">
        <v>730</v>
      </c>
      <c r="E68" s="21" t="s">
        <v>24</v>
      </c>
      <c r="F68" s="21">
        <f t="shared" si="3"/>
        <v>730</v>
      </c>
      <c r="I68" s="2">
        <v>1.33</v>
      </c>
      <c r="O68" s="79">
        <f t="shared" si="4"/>
        <v>970.9</v>
      </c>
    </row>
    <row r="69" spans="1:15">
      <c r="A69" s="19">
        <v>10</v>
      </c>
      <c r="B69" s="20" t="s">
        <v>10</v>
      </c>
      <c r="C69" s="21" t="s">
        <v>24</v>
      </c>
      <c r="D69" s="21">
        <v>35</v>
      </c>
      <c r="E69" s="21" t="s">
        <v>24</v>
      </c>
      <c r="F69" s="21">
        <f t="shared" si="3"/>
        <v>35</v>
      </c>
      <c r="I69" s="2">
        <v>1.33</v>
      </c>
      <c r="O69" s="79">
        <f t="shared" si="4"/>
        <v>46.55</v>
      </c>
    </row>
    <row r="70" spans="1:15">
      <c r="A70" s="19">
        <v>11</v>
      </c>
      <c r="B70" s="20" t="s">
        <v>11</v>
      </c>
      <c r="C70" s="21" t="s">
        <v>24</v>
      </c>
      <c r="D70" s="21" t="s">
        <v>24</v>
      </c>
      <c r="E70" s="21" t="s">
        <v>24</v>
      </c>
      <c r="F70" s="21">
        <f t="shared" si="3"/>
        <v>0</v>
      </c>
      <c r="I70" s="2">
        <v>1.33</v>
      </c>
      <c r="O70" s="79">
        <f t="shared" si="4"/>
        <v>0</v>
      </c>
    </row>
    <row r="71" spans="1:15">
      <c r="A71" s="19">
        <v>12</v>
      </c>
      <c r="B71" s="20" t="s">
        <v>41</v>
      </c>
      <c r="C71" s="21" t="s">
        <v>24</v>
      </c>
      <c r="D71" s="21">
        <v>7</v>
      </c>
      <c r="E71" s="21" t="s">
        <v>24</v>
      </c>
      <c r="F71" s="21">
        <f t="shared" si="3"/>
        <v>7</v>
      </c>
      <c r="I71" s="2">
        <v>1.33</v>
      </c>
      <c r="O71" s="79">
        <f t="shared" si="4"/>
        <v>9.31</v>
      </c>
    </row>
    <row r="72" spans="1:15">
      <c r="A72" s="19">
        <v>13</v>
      </c>
      <c r="B72" s="20" t="s">
        <v>100</v>
      </c>
      <c r="C72" s="21" t="s">
        <v>24</v>
      </c>
      <c r="D72" s="21" t="s">
        <v>24</v>
      </c>
      <c r="E72" s="21" t="s">
        <v>24</v>
      </c>
      <c r="F72" s="21">
        <f t="shared" si="3"/>
        <v>0</v>
      </c>
      <c r="I72" s="2">
        <v>1.33</v>
      </c>
      <c r="O72" s="79">
        <f t="shared" si="4"/>
        <v>0</v>
      </c>
    </row>
    <row r="73" spans="1:15">
      <c r="A73" s="18"/>
      <c r="B73" s="22" t="s">
        <v>12</v>
      </c>
      <c r="C73" s="23">
        <f>SUM(C67:C72)</f>
        <v>0</v>
      </c>
      <c r="D73" s="23">
        <f>SUM(D67:D72)</f>
        <v>791</v>
      </c>
      <c r="E73" s="23">
        <f>SUM(E67:E72)</f>
        <v>0</v>
      </c>
      <c r="F73" s="23">
        <f>SUM(F67:F72)</f>
        <v>791</v>
      </c>
      <c r="M73" s="79">
        <f>SUM(O67:O72)</f>
        <v>1064.76</v>
      </c>
    </row>
    <row r="74" spans="1:15">
      <c r="A74" s="19"/>
      <c r="B74" s="20" t="s">
        <v>45</v>
      </c>
      <c r="C74" s="21"/>
      <c r="D74" s="21"/>
      <c r="E74" s="21"/>
      <c r="F74" s="21"/>
    </row>
    <row r="75" spans="1:15">
      <c r="A75" s="19">
        <v>14</v>
      </c>
      <c r="B75" s="20" t="str">
        <f>B31</f>
        <v>HW Ground-nut</v>
      </c>
      <c r="C75" s="21" t="s">
        <v>24</v>
      </c>
      <c r="D75" s="21" t="s">
        <v>24</v>
      </c>
      <c r="E75" s="21" t="s">
        <v>24</v>
      </c>
      <c r="F75" s="21">
        <f>SUM(C75:E75)</f>
        <v>0</v>
      </c>
      <c r="I75" s="2">
        <v>3</v>
      </c>
      <c r="O75" s="79">
        <f>ROUND(F75*I75,2)</f>
        <v>0</v>
      </c>
    </row>
    <row r="76" spans="1:15">
      <c r="A76" s="19">
        <v>15</v>
      </c>
      <c r="B76" s="20" t="s">
        <v>41</v>
      </c>
      <c r="C76" s="21" t="s">
        <v>24</v>
      </c>
      <c r="D76" s="21" t="s">
        <v>24</v>
      </c>
      <c r="E76" s="21" t="s">
        <v>24</v>
      </c>
      <c r="F76" s="21">
        <f>SUM(C76:E76)</f>
        <v>0</v>
      </c>
      <c r="I76" s="2">
        <v>3</v>
      </c>
      <c r="O76" s="79">
        <f>ROUND(F76*I76,2)</f>
        <v>0</v>
      </c>
    </row>
    <row r="77" spans="1:15">
      <c r="A77" s="19">
        <v>16</v>
      </c>
      <c r="B77" s="20" t="s">
        <v>112</v>
      </c>
      <c r="C77" s="21" t="s">
        <v>24</v>
      </c>
      <c r="D77" s="21" t="s">
        <v>24</v>
      </c>
      <c r="E77" s="21" t="s">
        <v>24</v>
      </c>
      <c r="F77" s="21">
        <f>SUM(C77:E77)</f>
        <v>0</v>
      </c>
      <c r="I77" s="2">
        <v>3</v>
      </c>
      <c r="N77" s="79">
        <f>SUM(O75:O76)</f>
        <v>0</v>
      </c>
      <c r="O77" s="79">
        <f>ROUND(F77*I77,2)</f>
        <v>0</v>
      </c>
    </row>
    <row r="78" spans="1:15">
      <c r="A78" s="18"/>
      <c r="B78" s="22" t="s">
        <v>13</v>
      </c>
      <c r="C78" s="23">
        <f>SUM(C75:C77)</f>
        <v>0</v>
      </c>
      <c r="D78" s="23">
        <f>SUM(D75:D77)</f>
        <v>0</v>
      </c>
      <c r="E78" s="23">
        <f>SUM(E75:E77)</f>
        <v>0</v>
      </c>
      <c r="F78" s="23">
        <f>SUM(F75:F77)</f>
        <v>0</v>
      </c>
    </row>
    <row r="79" spans="1:15">
      <c r="A79" s="19"/>
      <c r="B79" s="20" t="s">
        <v>19</v>
      </c>
      <c r="C79" s="21"/>
      <c r="D79" s="21"/>
      <c r="E79" s="21"/>
      <c r="F79" s="21"/>
      <c r="I79" s="2" t="s">
        <v>124</v>
      </c>
      <c r="J79" s="2" t="s">
        <v>125</v>
      </c>
      <c r="K79" s="2" t="s">
        <v>2</v>
      </c>
    </row>
    <row r="80" spans="1:15">
      <c r="A80" s="19">
        <v>17</v>
      </c>
      <c r="B80" s="20" t="s">
        <v>46</v>
      </c>
      <c r="C80" s="21">
        <v>115</v>
      </c>
      <c r="D80" s="21">
        <v>115</v>
      </c>
      <c r="E80" s="21">
        <v>112</v>
      </c>
      <c r="F80" s="21">
        <f>MAX(C80:E80)</f>
        <v>115</v>
      </c>
      <c r="I80" s="2">
        <v>1.58</v>
      </c>
      <c r="J80" s="2">
        <v>2.33</v>
      </c>
      <c r="K80" s="2">
        <v>4.33</v>
      </c>
      <c r="L80" s="2">
        <f t="shared" ref="L80:N82" si="5">ROUND(C80*I80,2)</f>
        <v>181.7</v>
      </c>
      <c r="M80" s="2">
        <f t="shared" si="5"/>
        <v>267.95</v>
      </c>
      <c r="N80" s="2">
        <f t="shared" si="5"/>
        <v>484.96</v>
      </c>
      <c r="O80" s="79">
        <f>SUM(L80:N80)</f>
        <v>934.6099999999999</v>
      </c>
    </row>
    <row r="81" spans="1:15">
      <c r="A81" s="19">
        <v>18</v>
      </c>
      <c r="B81" s="20" t="s">
        <v>14</v>
      </c>
      <c r="C81" s="21"/>
      <c r="D81" s="21"/>
      <c r="E81" s="21"/>
      <c r="F81" s="21">
        <f>MAX(C81:E81)</f>
        <v>0</v>
      </c>
      <c r="I81" s="2">
        <v>1.58</v>
      </c>
      <c r="J81" s="2">
        <v>2.33</v>
      </c>
      <c r="K81" s="2">
        <v>4.33</v>
      </c>
      <c r="L81" s="2">
        <f t="shared" si="5"/>
        <v>0</v>
      </c>
      <c r="M81" s="2">
        <f t="shared" si="5"/>
        <v>0</v>
      </c>
      <c r="N81" s="2">
        <f t="shared" si="5"/>
        <v>0</v>
      </c>
      <c r="O81" s="79">
        <f>SUM(L81:N81)</f>
        <v>0</v>
      </c>
    </row>
    <row r="82" spans="1:15">
      <c r="A82" s="19">
        <v>19</v>
      </c>
      <c r="B82" s="20" t="s">
        <v>15</v>
      </c>
      <c r="C82" s="21" t="s">
        <v>24</v>
      </c>
      <c r="D82" s="21" t="s">
        <v>24</v>
      </c>
      <c r="E82" s="21" t="s">
        <v>24</v>
      </c>
      <c r="F82" s="21">
        <f>MAX(C82:E82)</f>
        <v>0</v>
      </c>
      <c r="I82" s="2">
        <v>1.58</v>
      </c>
      <c r="J82" s="2">
        <v>2.33</v>
      </c>
      <c r="K82" s="2">
        <v>4.33</v>
      </c>
      <c r="L82" s="2" t="e">
        <f t="shared" si="5"/>
        <v>#VALUE!</v>
      </c>
      <c r="M82" s="2" t="e">
        <f t="shared" si="5"/>
        <v>#VALUE!</v>
      </c>
      <c r="N82" s="2" t="e">
        <f t="shared" si="5"/>
        <v>#VALUE!</v>
      </c>
      <c r="O82" s="79" t="e">
        <f>SUM(L82:N82)</f>
        <v>#VALUE!</v>
      </c>
    </row>
    <row r="83" spans="1:15">
      <c r="A83" s="19">
        <v>20</v>
      </c>
      <c r="B83" s="20" t="s">
        <v>47</v>
      </c>
      <c r="C83" s="21">
        <v>10</v>
      </c>
      <c r="D83" s="21">
        <v>10</v>
      </c>
      <c r="E83" s="21">
        <v>10</v>
      </c>
      <c r="F83" s="21">
        <f>MAX(C83:E83)</f>
        <v>10</v>
      </c>
      <c r="O83" s="79"/>
    </row>
    <row r="84" spans="1:15">
      <c r="A84" s="24"/>
      <c r="B84" s="25" t="s">
        <v>16</v>
      </c>
      <c r="C84" s="26">
        <f>SUM(C80:C83)</f>
        <v>125</v>
      </c>
      <c r="D84" s="26">
        <f>SUM(D80:D83)</f>
        <v>125</v>
      </c>
      <c r="E84" s="26">
        <f>SUM(E80:E83)</f>
        <v>122</v>
      </c>
      <c r="F84" s="26">
        <f>SUM(F80:F83)</f>
        <v>125</v>
      </c>
      <c r="L84" s="2" t="e">
        <f>SUM(L60:L83)</f>
        <v>#VALUE!</v>
      </c>
      <c r="M84" s="2" t="e">
        <f>SUM(M60:M83)</f>
        <v>#VALUE!</v>
      </c>
      <c r="N84" s="2" t="e">
        <f>SUM(N60:N83)</f>
        <v>#VALUE!</v>
      </c>
    </row>
    <row r="85" spans="1:15">
      <c r="A85" s="22"/>
      <c r="B85" s="22" t="s">
        <v>17</v>
      </c>
      <c r="C85" s="23">
        <f>SUM(C84,C78,C73,C65,C61)</f>
        <v>917</v>
      </c>
      <c r="D85" s="23">
        <f>SUM(D84,D78,D73,D65,D61)</f>
        <v>916</v>
      </c>
      <c r="E85" s="23">
        <f>SUM(E84,E78,E73,E65,E61)</f>
        <v>122</v>
      </c>
      <c r="F85" s="23">
        <f>SUM(F84,F78,F73,F65,F61)</f>
        <v>1708</v>
      </c>
    </row>
    <row r="90" spans="1:15">
      <c r="A90" s="1" t="s">
        <v>18</v>
      </c>
      <c r="B90" s="1"/>
      <c r="C90" s="1"/>
      <c r="D90" s="1"/>
      <c r="E90" s="1"/>
      <c r="F90" s="1"/>
    </row>
    <row r="91" spans="1:15">
      <c r="A91" s="1" t="s">
        <v>113</v>
      </c>
      <c r="B91" s="1"/>
      <c r="C91" s="1"/>
      <c r="D91" s="1"/>
      <c r="E91" s="1"/>
      <c r="F91" s="1"/>
    </row>
    <row r="93" spans="1:15">
      <c r="B93" s="3" t="s">
        <v>26</v>
      </c>
      <c r="C93" s="4" t="s">
        <v>27</v>
      </c>
      <c r="D93" s="5"/>
      <c r="E93" s="6"/>
    </row>
    <row r="94" spans="1:15">
      <c r="B94" s="3" t="s">
        <v>28</v>
      </c>
      <c r="C94" s="7" t="s">
        <v>29</v>
      </c>
      <c r="D94" s="8"/>
      <c r="E94" s="9"/>
    </row>
    <row r="95" spans="1:15">
      <c r="B95" s="3" t="s">
        <v>30</v>
      </c>
      <c r="C95" s="10" t="s">
        <v>31</v>
      </c>
      <c r="D95" s="11"/>
      <c r="E95" s="12"/>
    </row>
    <row r="96" spans="1:15">
      <c r="F96" s="2" t="s">
        <v>32</v>
      </c>
    </row>
    <row r="97" spans="1:15" ht="28.5">
      <c r="A97" s="13" t="s">
        <v>33</v>
      </c>
      <c r="B97" s="13" t="s">
        <v>3</v>
      </c>
      <c r="C97" s="14" t="s">
        <v>34</v>
      </c>
      <c r="D97" s="14"/>
      <c r="E97" s="14"/>
      <c r="F97" s="13" t="s">
        <v>35</v>
      </c>
    </row>
    <row r="98" spans="1:15" ht="28.5">
      <c r="A98" s="15"/>
      <c r="B98" s="15"/>
      <c r="C98" s="16" t="s">
        <v>36</v>
      </c>
      <c r="D98" s="16" t="s">
        <v>37</v>
      </c>
      <c r="E98" s="16" t="s">
        <v>38</v>
      </c>
      <c r="F98" s="17" t="s">
        <v>39</v>
      </c>
    </row>
    <row r="99" spans="1:15">
      <c r="A99" s="18">
        <v>1</v>
      </c>
      <c r="B99" s="18">
        <v>2</v>
      </c>
      <c r="C99" s="18">
        <v>3</v>
      </c>
      <c r="D99" s="18">
        <v>4</v>
      </c>
      <c r="E99" s="18">
        <v>5</v>
      </c>
      <c r="F99" s="18">
        <v>6</v>
      </c>
      <c r="I99" s="2" t="s">
        <v>123</v>
      </c>
    </row>
    <row r="100" spans="1:15">
      <c r="A100" s="19"/>
      <c r="B100" s="20" t="s">
        <v>40</v>
      </c>
      <c r="C100" s="20"/>
      <c r="D100" s="20"/>
      <c r="E100" s="20"/>
      <c r="F100" s="20"/>
    </row>
    <row r="101" spans="1:15">
      <c r="A101" s="19">
        <v>1</v>
      </c>
      <c r="B101" s="20" t="s">
        <v>49</v>
      </c>
      <c r="C101" s="21">
        <v>6323</v>
      </c>
      <c r="D101" s="21" t="s">
        <v>24</v>
      </c>
      <c r="E101" s="21" t="s">
        <v>24</v>
      </c>
      <c r="F101" s="21">
        <f>SUM(C101:E101)</f>
        <v>6323</v>
      </c>
    </row>
    <row r="102" spans="1:15">
      <c r="A102" s="19">
        <v>2</v>
      </c>
      <c r="B102" s="20" t="s">
        <v>41</v>
      </c>
      <c r="C102" s="21">
        <v>10480</v>
      </c>
      <c r="D102" s="21" t="s">
        <v>24</v>
      </c>
      <c r="E102" s="21" t="s">
        <v>24</v>
      </c>
      <c r="F102" s="21">
        <f>SUM(C102:E102)</f>
        <v>10480</v>
      </c>
    </row>
    <row r="103" spans="1:15">
      <c r="A103" s="19">
        <v>3</v>
      </c>
      <c r="B103" s="20" t="str">
        <f>B14</f>
        <v>Kharif base crops</v>
      </c>
      <c r="C103" s="21">
        <v>3981</v>
      </c>
      <c r="D103" s="21" t="s">
        <v>24</v>
      </c>
      <c r="E103" s="21" t="s">
        <v>24</v>
      </c>
      <c r="F103" s="21">
        <f>SUM(C103:E103)</f>
        <v>3981</v>
      </c>
    </row>
    <row r="104" spans="1:15">
      <c r="A104" s="19">
        <v>4</v>
      </c>
      <c r="B104" s="20" t="s">
        <v>99</v>
      </c>
      <c r="C104" s="21" t="s">
        <v>24</v>
      </c>
      <c r="D104" s="21" t="s">
        <v>24</v>
      </c>
      <c r="E104" s="21" t="s">
        <v>24</v>
      </c>
      <c r="F104" s="21">
        <f>SUM(C104:E104)</f>
        <v>0</v>
      </c>
    </row>
    <row r="105" spans="1:15">
      <c r="A105" s="19">
        <v>5</v>
      </c>
      <c r="B105" s="20" t="s">
        <v>4</v>
      </c>
      <c r="C105" s="21" t="s">
        <v>24</v>
      </c>
      <c r="D105" s="21" t="s">
        <v>24</v>
      </c>
      <c r="E105" s="21" t="s">
        <v>24</v>
      </c>
      <c r="F105" s="21">
        <f>SUM(C105:E105)</f>
        <v>0</v>
      </c>
    </row>
    <row r="106" spans="1:15">
      <c r="A106" s="18"/>
      <c r="B106" s="22" t="s">
        <v>5</v>
      </c>
      <c r="C106" s="23">
        <f>SUM(C101:C105)</f>
        <v>20784</v>
      </c>
      <c r="D106" s="23">
        <f>SUM(D101:D105)</f>
        <v>0</v>
      </c>
      <c r="E106" s="23">
        <f>SUM(E101:E105)</f>
        <v>0</v>
      </c>
      <c r="F106" s="23">
        <f>SUM(F101:F105)</f>
        <v>20784</v>
      </c>
      <c r="I106" s="2">
        <v>1</v>
      </c>
      <c r="L106" s="79">
        <f>ROUND(F106*I106,2)</f>
        <v>20784</v>
      </c>
    </row>
    <row r="107" spans="1:15">
      <c r="A107" s="24"/>
      <c r="B107" s="25" t="s">
        <v>42</v>
      </c>
      <c r="C107" s="26"/>
      <c r="D107" s="26"/>
      <c r="E107" s="26"/>
      <c r="F107" s="26"/>
    </row>
    <row r="108" spans="1:15">
      <c r="A108" s="19">
        <v>6</v>
      </c>
      <c r="B108" s="20" t="s">
        <v>6</v>
      </c>
      <c r="C108" s="21" t="s">
        <v>24</v>
      </c>
      <c r="D108" s="21" t="s">
        <v>24</v>
      </c>
      <c r="E108" s="21" t="s">
        <v>24</v>
      </c>
      <c r="F108" s="21">
        <f>SUM(C108:E108)</f>
        <v>0</v>
      </c>
    </row>
    <row r="109" spans="1:15">
      <c r="A109" s="19">
        <v>7</v>
      </c>
      <c r="B109" s="20" t="s">
        <v>7</v>
      </c>
      <c r="C109" s="21" t="s">
        <v>24</v>
      </c>
      <c r="D109" s="21" t="s">
        <v>24</v>
      </c>
      <c r="E109" s="21" t="s">
        <v>24</v>
      </c>
      <c r="F109" s="21">
        <f>SUM(C109:E109)</f>
        <v>0</v>
      </c>
    </row>
    <row r="110" spans="1:15">
      <c r="A110" s="18"/>
      <c r="B110" s="22" t="s">
        <v>8</v>
      </c>
      <c r="C110" s="23">
        <f>SUM(C108:C109)</f>
        <v>0</v>
      </c>
      <c r="D110" s="23">
        <f>SUM(D108:D109)</f>
        <v>0</v>
      </c>
      <c r="E110" s="23">
        <f>SUM(E108:E109)</f>
        <v>0</v>
      </c>
      <c r="F110" s="23">
        <f>SUM(F108:F109)</f>
        <v>0</v>
      </c>
    </row>
    <row r="111" spans="1:15">
      <c r="A111" s="19"/>
      <c r="B111" s="20" t="s">
        <v>43</v>
      </c>
      <c r="C111" s="21"/>
      <c r="D111" s="21"/>
      <c r="E111" s="21"/>
      <c r="F111" s="21"/>
    </row>
    <row r="112" spans="1:15">
      <c r="A112" s="19">
        <v>8</v>
      </c>
      <c r="B112" s="20" t="s">
        <v>9</v>
      </c>
      <c r="C112" s="21" t="s">
        <v>24</v>
      </c>
      <c r="D112" s="21">
        <v>5618</v>
      </c>
      <c r="E112" s="21" t="s">
        <v>24</v>
      </c>
      <c r="F112" s="21">
        <f t="shared" ref="F112:F117" si="6">SUM(C112:E112)</f>
        <v>5618</v>
      </c>
      <c r="I112" s="2">
        <v>2</v>
      </c>
      <c r="O112" s="79">
        <f t="shared" ref="O112:O117" si="7">ROUND(F112*I112,2)</f>
        <v>11236</v>
      </c>
    </row>
    <row r="113" spans="1:16">
      <c r="A113" s="19">
        <v>9</v>
      </c>
      <c r="B113" s="20" t="s">
        <v>44</v>
      </c>
      <c r="C113" s="21" t="s">
        <v>24</v>
      </c>
      <c r="D113" s="21">
        <v>10472</v>
      </c>
      <c r="E113" s="21" t="s">
        <v>24</v>
      </c>
      <c r="F113" s="21">
        <f t="shared" si="6"/>
        <v>10472</v>
      </c>
      <c r="I113" s="2">
        <v>1.33</v>
      </c>
      <c r="O113" s="79">
        <f t="shared" si="7"/>
        <v>13927.76</v>
      </c>
    </row>
    <row r="114" spans="1:16">
      <c r="A114" s="19">
        <v>10</v>
      </c>
      <c r="B114" s="20" t="s">
        <v>10</v>
      </c>
      <c r="C114" s="21" t="s">
        <v>24</v>
      </c>
      <c r="D114" s="21">
        <v>639</v>
      </c>
      <c r="E114" s="21" t="s">
        <v>24</v>
      </c>
      <c r="F114" s="21">
        <f t="shared" si="6"/>
        <v>639</v>
      </c>
      <c r="I114" s="2">
        <v>1.33</v>
      </c>
      <c r="O114" s="79">
        <f t="shared" si="7"/>
        <v>849.87</v>
      </c>
    </row>
    <row r="115" spans="1:16">
      <c r="A115" s="19">
        <v>11</v>
      </c>
      <c r="B115" s="20" t="s">
        <v>11</v>
      </c>
      <c r="C115" s="21" t="s">
        <v>24</v>
      </c>
      <c r="D115" s="21"/>
      <c r="E115" s="21" t="s">
        <v>24</v>
      </c>
      <c r="F115" s="21">
        <f t="shared" si="6"/>
        <v>0</v>
      </c>
      <c r="I115" s="2">
        <v>1.33</v>
      </c>
      <c r="O115" s="79">
        <f t="shared" si="7"/>
        <v>0</v>
      </c>
    </row>
    <row r="116" spans="1:16">
      <c r="A116" s="19">
        <v>12</v>
      </c>
      <c r="B116" s="20" t="s">
        <v>41</v>
      </c>
      <c r="C116" s="21" t="s">
        <v>24</v>
      </c>
      <c r="D116" s="21"/>
      <c r="E116" s="21" t="s">
        <v>24</v>
      </c>
      <c r="F116" s="21">
        <f t="shared" si="6"/>
        <v>0</v>
      </c>
      <c r="I116" s="2">
        <v>1.33</v>
      </c>
      <c r="O116" s="79">
        <f t="shared" si="7"/>
        <v>0</v>
      </c>
    </row>
    <row r="117" spans="1:16">
      <c r="A117" s="19">
        <v>13</v>
      </c>
      <c r="B117" s="20" t="s">
        <v>100</v>
      </c>
      <c r="C117" s="21" t="s">
        <v>24</v>
      </c>
      <c r="D117" s="21">
        <v>6288</v>
      </c>
      <c r="E117" s="21" t="s">
        <v>24</v>
      </c>
      <c r="F117" s="21">
        <f t="shared" si="6"/>
        <v>6288</v>
      </c>
      <c r="I117" s="2">
        <v>1.33</v>
      </c>
      <c r="O117" s="79">
        <f t="shared" si="7"/>
        <v>8363.0400000000009</v>
      </c>
    </row>
    <row r="118" spans="1:16">
      <c r="A118" s="18"/>
      <c r="B118" s="22" t="s">
        <v>12</v>
      </c>
      <c r="C118" s="23">
        <f>SUM(C112:C117)</f>
        <v>0</v>
      </c>
      <c r="D118" s="23">
        <f>SUM(D112:D117)</f>
        <v>23017</v>
      </c>
      <c r="E118" s="23">
        <f>SUM(E112:E117)</f>
        <v>0</v>
      </c>
      <c r="F118" s="23">
        <f>SUM(F112:F117)</f>
        <v>23017</v>
      </c>
      <c r="M118" s="79">
        <f>SUM(O112:O117)</f>
        <v>34376.67</v>
      </c>
      <c r="P118" s="79">
        <f>SUM(O112:O117)</f>
        <v>34376.67</v>
      </c>
    </row>
    <row r="119" spans="1:16">
      <c r="A119" s="19"/>
      <c r="B119" s="20" t="s">
        <v>45</v>
      </c>
      <c r="C119" s="21"/>
      <c r="D119" s="21"/>
      <c r="E119" s="21"/>
      <c r="F119" s="21"/>
    </row>
    <row r="120" spans="1:16">
      <c r="A120" s="19">
        <v>14</v>
      </c>
      <c r="B120" s="20" t="str">
        <f>B31</f>
        <v>HW Ground-nut</v>
      </c>
      <c r="C120" s="21" t="s">
        <v>24</v>
      </c>
      <c r="D120" s="21" t="s">
        <v>24</v>
      </c>
      <c r="E120" s="21">
        <v>100</v>
      </c>
      <c r="F120" s="21">
        <f>SUM(C120:E120)</f>
        <v>100</v>
      </c>
      <c r="I120" s="2">
        <v>3</v>
      </c>
      <c r="O120" s="79">
        <f>ROUND(F120*I120,2)</f>
        <v>300</v>
      </c>
    </row>
    <row r="121" spans="1:16">
      <c r="A121" s="19">
        <v>15</v>
      </c>
      <c r="B121" s="20" t="s">
        <v>41</v>
      </c>
      <c r="C121" s="21" t="s">
        <v>24</v>
      </c>
      <c r="D121" s="21" t="s">
        <v>24</v>
      </c>
      <c r="E121" s="21">
        <v>12781</v>
      </c>
      <c r="F121" s="21">
        <f>SUM(C121:E121)</f>
        <v>12781</v>
      </c>
      <c r="I121" s="2">
        <v>3</v>
      </c>
      <c r="O121" s="79">
        <f>ROUND(F121*I121,2)</f>
        <v>38343</v>
      </c>
    </row>
    <row r="122" spans="1:16">
      <c r="A122" s="19">
        <v>16</v>
      </c>
      <c r="B122" s="20" t="s">
        <v>112</v>
      </c>
      <c r="C122" s="21" t="s">
        <v>24</v>
      </c>
      <c r="D122" s="21" t="s">
        <v>24</v>
      </c>
      <c r="E122" s="21" t="s">
        <v>24</v>
      </c>
      <c r="F122" s="21">
        <f>SUM(C122:E122)</f>
        <v>0</v>
      </c>
      <c r="I122" s="2">
        <v>3</v>
      </c>
      <c r="N122" s="79">
        <f>SUM(O120:O121)</f>
        <v>38643</v>
      </c>
      <c r="O122" s="79">
        <f>ROUND(F122*I122,2)</f>
        <v>0</v>
      </c>
    </row>
    <row r="123" spans="1:16">
      <c r="A123" s="18"/>
      <c r="B123" s="22" t="s">
        <v>13</v>
      </c>
      <c r="C123" s="23">
        <f>SUM(C120:C122)</f>
        <v>0</v>
      </c>
      <c r="D123" s="23">
        <f>SUM(D120:D122)</f>
        <v>0</v>
      </c>
      <c r="E123" s="23">
        <f>SUM(E120:E122)</f>
        <v>12881</v>
      </c>
      <c r="F123" s="23">
        <f>SUM(F120:F122)</f>
        <v>12881</v>
      </c>
    </row>
    <row r="124" spans="1:16">
      <c r="A124" s="19"/>
      <c r="B124" s="20" t="s">
        <v>19</v>
      </c>
      <c r="C124" s="21"/>
      <c r="D124" s="21"/>
      <c r="E124" s="21"/>
      <c r="F124" s="21"/>
      <c r="I124" s="2" t="s">
        <v>124</v>
      </c>
      <c r="J124" s="2" t="s">
        <v>125</v>
      </c>
      <c r="K124" s="2" t="s">
        <v>2</v>
      </c>
    </row>
    <row r="125" spans="1:16">
      <c r="A125" s="19">
        <v>17</v>
      </c>
      <c r="B125" s="20" t="s">
        <v>46</v>
      </c>
      <c r="C125" s="21">
        <v>56153</v>
      </c>
      <c r="D125" s="21">
        <v>62439</v>
      </c>
      <c r="E125" s="21">
        <v>66964</v>
      </c>
      <c r="F125" s="21">
        <f>MAX(C125:E125)</f>
        <v>66964</v>
      </c>
      <c r="I125" s="2">
        <v>1.58</v>
      </c>
      <c r="J125" s="2">
        <v>2.33</v>
      </c>
      <c r="K125" s="2">
        <v>4.33</v>
      </c>
      <c r="L125" s="2">
        <f t="shared" ref="L125:N127" si="8">ROUND(C125*I125,2)</f>
        <v>88721.74</v>
      </c>
      <c r="M125" s="2">
        <f t="shared" si="8"/>
        <v>145482.87</v>
      </c>
      <c r="N125" s="2">
        <f t="shared" si="8"/>
        <v>289954.12</v>
      </c>
      <c r="O125" s="79">
        <f>SUM(L125:N125)</f>
        <v>524158.73</v>
      </c>
    </row>
    <row r="126" spans="1:16">
      <c r="A126" s="19">
        <v>18</v>
      </c>
      <c r="B126" s="20" t="s">
        <v>14</v>
      </c>
      <c r="C126" s="21">
        <v>1070</v>
      </c>
      <c r="D126" s="21">
        <v>990</v>
      </c>
      <c r="E126" s="21">
        <v>550</v>
      </c>
      <c r="F126" s="21">
        <f>MAX(C126:E126)</f>
        <v>1070</v>
      </c>
      <c r="I126" s="2">
        <v>1.58</v>
      </c>
      <c r="J126" s="2">
        <v>2.33</v>
      </c>
      <c r="K126" s="2">
        <v>4.33</v>
      </c>
      <c r="L126" s="2">
        <f t="shared" si="8"/>
        <v>1690.6</v>
      </c>
      <c r="M126" s="2">
        <f t="shared" si="8"/>
        <v>2306.6999999999998</v>
      </c>
      <c r="N126" s="2">
        <f t="shared" si="8"/>
        <v>2381.5</v>
      </c>
      <c r="O126" s="79">
        <f>SUM(L126:N126)</f>
        <v>6378.7999999999993</v>
      </c>
    </row>
    <row r="127" spans="1:16">
      <c r="A127" s="19">
        <v>19</v>
      </c>
      <c r="B127" s="20" t="s">
        <v>15</v>
      </c>
      <c r="C127" s="21"/>
      <c r="D127" s="21"/>
      <c r="E127" s="21"/>
      <c r="F127" s="21">
        <f>MAX(C127:E127)</f>
        <v>0</v>
      </c>
      <c r="I127" s="2">
        <v>1.58</v>
      </c>
      <c r="J127" s="2">
        <v>2.33</v>
      </c>
      <c r="K127" s="2">
        <v>4.33</v>
      </c>
      <c r="L127" s="2">
        <f t="shared" si="8"/>
        <v>0</v>
      </c>
      <c r="M127" s="2">
        <f t="shared" si="8"/>
        <v>0</v>
      </c>
      <c r="N127" s="2">
        <f t="shared" si="8"/>
        <v>0</v>
      </c>
      <c r="O127" s="79">
        <f>SUM(L127:N127)</f>
        <v>0</v>
      </c>
    </row>
    <row r="128" spans="1:16">
      <c r="A128" s="19">
        <v>20</v>
      </c>
      <c r="B128" s="20" t="s">
        <v>47</v>
      </c>
      <c r="C128" s="21">
        <v>5019</v>
      </c>
      <c r="D128" s="21">
        <v>7377</v>
      </c>
      <c r="E128" s="21">
        <v>4802</v>
      </c>
      <c r="F128" s="21">
        <f>MAX(C128:E128)</f>
        <v>7377</v>
      </c>
      <c r="O128" s="79"/>
    </row>
    <row r="129" spans="1:14">
      <c r="A129" s="24"/>
      <c r="B129" s="25" t="s">
        <v>16</v>
      </c>
      <c r="C129" s="26">
        <f>SUM(C125:C128)</f>
        <v>62242</v>
      </c>
      <c r="D129" s="26">
        <f>SUM(D125:D128)</f>
        <v>70806</v>
      </c>
      <c r="E129" s="26">
        <f>SUM(E125:E128)</f>
        <v>72316</v>
      </c>
      <c r="F129" s="26">
        <f>SUM(F125:F128)</f>
        <v>75411</v>
      </c>
      <c r="L129" s="2">
        <f>SUM(L105:L128)</f>
        <v>111196.34000000001</v>
      </c>
      <c r="M129" s="2">
        <f>SUM(M105:M128)</f>
        <v>182166.24</v>
      </c>
      <c r="N129" s="2">
        <f>SUM(N105:N128)</f>
        <v>330978.62</v>
      </c>
    </row>
    <row r="130" spans="1:14">
      <c r="A130" s="22"/>
      <c r="B130" s="22" t="s">
        <v>17</v>
      </c>
      <c r="C130" s="23">
        <f>SUM(C129,C123,C118,C110,C106)</f>
        <v>83026</v>
      </c>
      <c r="D130" s="23">
        <f>SUM(D129,D123,D118,D110,D106)</f>
        <v>93823</v>
      </c>
      <c r="E130" s="23">
        <f>SUM(E129,E123,E118,E110,E106)</f>
        <v>85197</v>
      </c>
      <c r="F130" s="23">
        <f>SUM(F129,F123,F118,F110,F106)</f>
        <v>132093</v>
      </c>
    </row>
    <row r="133" spans="1:14">
      <c r="A133" s="1" t="s">
        <v>18</v>
      </c>
      <c r="B133" s="1"/>
      <c r="C133" s="1"/>
      <c r="D133" s="1"/>
      <c r="E133" s="1"/>
      <c r="F133" s="1"/>
    </row>
    <row r="134" spans="1:14">
      <c r="A134" s="1" t="s">
        <v>105</v>
      </c>
      <c r="B134" s="1"/>
      <c r="C134" s="1"/>
      <c r="D134" s="1"/>
      <c r="E134" s="1"/>
      <c r="F134" s="1"/>
    </row>
    <row r="135" spans="1:14" ht="15">
      <c r="A135" s="67" t="s">
        <v>106</v>
      </c>
      <c r="B135" s="1"/>
      <c r="C135" s="1"/>
      <c r="D135" s="1"/>
      <c r="E135" s="1"/>
      <c r="F135" s="1"/>
    </row>
    <row r="137" spans="1:14">
      <c r="B137" s="3" t="s">
        <v>26</v>
      </c>
      <c r="C137" s="4" t="s">
        <v>27</v>
      </c>
      <c r="D137" s="5"/>
      <c r="E137" s="6"/>
    </row>
    <row r="138" spans="1:14">
      <c r="B138" s="3" t="s">
        <v>28</v>
      </c>
      <c r="C138" s="7" t="s">
        <v>29</v>
      </c>
      <c r="D138" s="8"/>
      <c r="E138" s="9"/>
    </row>
    <row r="139" spans="1:14">
      <c r="B139" s="3" t="s">
        <v>30</v>
      </c>
      <c r="C139" s="10" t="s">
        <v>31</v>
      </c>
      <c r="D139" s="11"/>
      <c r="E139" s="12"/>
    </row>
    <row r="140" spans="1:14">
      <c r="F140" s="2" t="s">
        <v>32</v>
      </c>
    </row>
    <row r="141" spans="1:14" ht="28.5">
      <c r="A141" s="13" t="s">
        <v>33</v>
      </c>
      <c r="B141" s="13" t="s">
        <v>3</v>
      </c>
      <c r="C141" s="14" t="s">
        <v>34</v>
      </c>
      <c r="D141" s="14"/>
      <c r="E141" s="14"/>
      <c r="F141" s="13" t="s">
        <v>35</v>
      </c>
    </row>
    <row r="142" spans="1:14" ht="28.5">
      <c r="A142" s="15"/>
      <c r="B142" s="15"/>
      <c r="C142" s="16" t="s">
        <v>36</v>
      </c>
      <c r="D142" s="16" t="s">
        <v>37</v>
      </c>
      <c r="E142" s="16" t="s">
        <v>38</v>
      </c>
      <c r="F142" s="17" t="s">
        <v>39</v>
      </c>
    </row>
    <row r="143" spans="1:14">
      <c r="A143" s="18">
        <v>1</v>
      </c>
      <c r="B143" s="18">
        <v>2</v>
      </c>
      <c r="C143" s="18">
        <v>3</v>
      </c>
      <c r="D143" s="18">
        <v>4</v>
      </c>
      <c r="E143" s="18">
        <v>5</v>
      </c>
      <c r="F143" s="18">
        <v>6</v>
      </c>
    </row>
    <row r="144" spans="1:14">
      <c r="A144" s="19"/>
      <c r="B144" s="20" t="s">
        <v>40</v>
      </c>
      <c r="C144" s="20"/>
      <c r="D144" s="20"/>
      <c r="E144" s="20"/>
      <c r="F144" s="20"/>
    </row>
    <row r="145" spans="1:6">
      <c r="A145" s="19">
        <v>1</v>
      </c>
      <c r="B145" s="20" t="s">
        <v>49</v>
      </c>
      <c r="C145" s="21">
        <f>SUM(C12,C56,C101)</f>
        <v>21966</v>
      </c>
      <c r="D145" s="21">
        <f>SUM(D12,D56,D101)</f>
        <v>0</v>
      </c>
      <c r="E145" s="21">
        <f>SUM(E12,E56,E101)</f>
        <v>0</v>
      </c>
      <c r="F145" s="21">
        <f>SUM(C145:E145)</f>
        <v>21966</v>
      </c>
    </row>
    <row r="146" spans="1:6">
      <c r="A146" s="19">
        <v>2</v>
      </c>
      <c r="B146" s="20" t="s">
        <v>41</v>
      </c>
      <c r="C146" s="21">
        <f t="shared" ref="C146:E149" si="9">SUM(C13,C57,C102)</f>
        <v>20695</v>
      </c>
      <c r="D146" s="21">
        <f t="shared" si="9"/>
        <v>0</v>
      </c>
      <c r="E146" s="21">
        <f t="shared" si="9"/>
        <v>0</v>
      </c>
      <c r="F146" s="21">
        <f>SUM(C146:E146)</f>
        <v>20695</v>
      </c>
    </row>
    <row r="147" spans="1:6">
      <c r="A147" s="19">
        <v>3</v>
      </c>
      <c r="B147" s="20" t="str">
        <f>B14</f>
        <v>Kharif base crops</v>
      </c>
      <c r="C147" s="21">
        <f t="shared" si="9"/>
        <v>4851</v>
      </c>
      <c r="D147" s="21">
        <f t="shared" si="9"/>
        <v>0</v>
      </c>
      <c r="E147" s="21">
        <f t="shared" si="9"/>
        <v>0</v>
      </c>
      <c r="F147" s="21">
        <f>SUM(C147:E147)</f>
        <v>4851</v>
      </c>
    </row>
    <row r="148" spans="1:6">
      <c r="A148" s="19">
        <v>4</v>
      </c>
      <c r="B148" s="20" t="s">
        <v>99</v>
      </c>
      <c r="C148" s="21">
        <f t="shared" si="9"/>
        <v>0</v>
      </c>
      <c r="D148" s="21">
        <f t="shared" si="9"/>
        <v>0</v>
      </c>
      <c r="E148" s="21">
        <f t="shared" si="9"/>
        <v>0</v>
      </c>
      <c r="F148" s="21">
        <f>SUM(C148:E148)</f>
        <v>0</v>
      </c>
    </row>
    <row r="149" spans="1:6">
      <c r="A149" s="19">
        <v>5</v>
      </c>
      <c r="B149" s="20" t="s">
        <v>4</v>
      </c>
      <c r="C149" s="21">
        <f t="shared" si="9"/>
        <v>108</v>
      </c>
      <c r="D149" s="21">
        <f t="shared" si="9"/>
        <v>0</v>
      </c>
      <c r="E149" s="21">
        <f t="shared" si="9"/>
        <v>0</v>
      </c>
      <c r="F149" s="21">
        <f>SUM(C149:E149)</f>
        <v>108</v>
      </c>
    </row>
    <row r="150" spans="1:6">
      <c r="A150" s="18"/>
      <c r="B150" s="22" t="s">
        <v>5</v>
      </c>
      <c r="C150" s="23">
        <f>SUM(C145:C149)</f>
        <v>47620</v>
      </c>
      <c r="D150" s="23">
        <f>SUM(D145:D149)</f>
        <v>0</v>
      </c>
      <c r="E150" s="23">
        <f>SUM(E145:E149)</f>
        <v>0</v>
      </c>
      <c r="F150" s="23">
        <f>SUM(F145:F149)</f>
        <v>47620</v>
      </c>
    </row>
    <row r="151" spans="1:6">
      <c r="A151" s="24"/>
      <c r="B151" s="25" t="s">
        <v>42</v>
      </c>
      <c r="C151" s="26"/>
      <c r="D151" s="26"/>
      <c r="E151" s="26"/>
      <c r="F151" s="26"/>
    </row>
    <row r="152" spans="1:6">
      <c r="A152" s="19">
        <v>6</v>
      </c>
      <c r="B152" s="20" t="s">
        <v>6</v>
      </c>
      <c r="C152" s="21">
        <f t="shared" ref="C152:E153" si="10">SUM(C19,C63,C108)</f>
        <v>0</v>
      </c>
      <c r="D152" s="21">
        <f t="shared" si="10"/>
        <v>0</v>
      </c>
      <c r="E152" s="21">
        <f t="shared" si="10"/>
        <v>0</v>
      </c>
      <c r="F152" s="21">
        <f>SUM(C152:E152)</f>
        <v>0</v>
      </c>
    </row>
    <row r="153" spans="1:6">
      <c r="A153" s="19">
        <v>7</v>
      </c>
      <c r="B153" s="20" t="s">
        <v>7</v>
      </c>
      <c r="C153" s="21">
        <f t="shared" si="10"/>
        <v>0</v>
      </c>
      <c r="D153" s="21">
        <f t="shared" si="10"/>
        <v>0</v>
      </c>
      <c r="E153" s="21">
        <f t="shared" si="10"/>
        <v>0</v>
      </c>
      <c r="F153" s="21">
        <f>SUM(C153:E153)</f>
        <v>0</v>
      </c>
    </row>
    <row r="154" spans="1:6">
      <c r="A154" s="18"/>
      <c r="B154" s="22" t="s">
        <v>8</v>
      </c>
      <c r="C154" s="23">
        <f>SUM(C152:C153)</f>
        <v>0</v>
      </c>
      <c r="D154" s="23">
        <f>SUM(D152:D153)</f>
        <v>0</v>
      </c>
      <c r="E154" s="23">
        <f>SUM(E152:E153)</f>
        <v>0</v>
      </c>
      <c r="F154" s="23">
        <f>SUM(F152:F153)</f>
        <v>0</v>
      </c>
    </row>
    <row r="155" spans="1:6">
      <c r="A155" s="19"/>
      <c r="B155" s="20" t="s">
        <v>43</v>
      </c>
      <c r="C155" s="21"/>
      <c r="D155" s="21"/>
      <c r="E155" s="21"/>
      <c r="F155" s="21"/>
    </row>
    <row r="156" spans="1:6">
      <c r="A156" s="19">
        <v>8</v>
      </c>
      <c r="B156" s="20" t="s">
        <v>9</v>
      </c>
      <c r="C156" s="21">
        <f t="shared" ref="C156:E161" si="11">SUM(C23,C67,C112)</f>
        <v>0</v>
      </c>
      <c r="D156" s="21">
        <f t="shared" si="11"/>
        <v>8381</v>
      </c>
      <c r="E156" s="21">
        <f t="shared" si="11"/>
        <v>0</v>
      </c>
      <c r="F156" s="21">
        <f t="shared" ref="F156:F161" si="12">SUM(C156:E156)</f>
        <v>8381</v>
      </c>
    </row>
    <row r="157" spans="1:6">
      <c r="A157" s="19">
        <v>9</v>
      </c>
      <c r="B157" s="20" t="s">
        <v>44</v>
      </c>
      <c r="C157" s="21">
        <f t="shared" si="11"/>
        <v>0</v>
      </c>
      <c r="D157" s="21">
        <f t="shared" si="11"/>
        <v>25895</v>
      </c>
      <c r="E157" s="21">
        <f t="shared" si="11"/>
        <v>0</v>
      </c>
      <c r="F157" s="21">
        <f t="shared" si="12"/>
        <v>25895</v>
      </c>
    </row>
    <row r="158" spans="1:6">
      <c r="A158" s="19">
        <v>10</v>
      </c>
      <c r="B158" s="20" t="s">
        <v>10</v>
      </c>
      <c r="C158" s="21">
        <f t="shared" si="11"/>
        <v>0</v>
      </c>
      <c r="D158" s="21">
        <f t="shared" si="11"/>
        <v>1665</v>
      </c>
      <c r="E158" s="21">
        <f t="shared" si="11"/>
        <v>0</v>
      </c>
      <c r="F158" s="21">
        <f t="shared" si="12"/>
        <v>1665</v>
      </c>
    </row>
    <row r="159" spans="1:6">
      <c r="A159" s="19">
        <v>11</v>
      </c>
      <c r="B159" s="20" t="s">
        <v>11</v>
      </c>
      <c r="C159" s="21">
        <f t="shared" si="11"/>
        <v>0</v>
      </c>
      <c r="D159" s="21">
        <f t="shared" si="11"/>
        <v>25</v>
      </c>
      <c r="E159" s="21">
        <f t="shared" si="11"/>
        <v>0</v>
      </c>
      <c r="F159" s="21">
        <f t="shared" si="12"/>
        <v>25</v>
      </c>
    </row>
    <row r="160" spans="1:6">
      <c r="A160" s="19">
        <v>12</v>
      </c>
      <c r="B160" s="20" t="s">
        <v>41</v>
      </c>
      <c r="C160" s="21">
        <f t="shared" si="11"/>
        <v>0</v>
      </c>
      <c r="D160" s="21">
        <f t="shared" si="11"/>
        <v>10012</v>
      </c>
      <c r="E160" s="21">
        <f t="shared" si="11"/>
        <v>0</v>
      </c>
      <c r="F160" s="21">
        <f t="shared" si="12"/>
        <v>10012</v>
      </c>
    </row>
    <row r="161" spans="1:6">
      <c r="A161" s="19">
        <v>13</v>
      </c>
      <c r="B161" s="20" t="s">
        <v>100</v>
      </c>
      <c r="C161" s="21">
        <f t="shared" si="11"/>
        <v>0</v>
      </c>
      <c r="D161" s="21">
        <f t="shared" si="11"/>
        <v>6288</v>
      </c>
      <c r="E161" s="21">
        <f t="shared" si="11"/>
        <v>0</v>
      </c>
      <c r="F161" s="21">
        <f t="shared" si="12"/>
        <v>6288</v>
      </c>
    </row>
    <row r="162" spans="1:6">
      <c r="A162" s="18"/>
      <c r="B162" s="22" t="s">
        <v>12</v>
      </c>
      <c r="C162" s="23">
        <f>SUM(C156:C161)</f>
        <v>0</v>
      </c>
      <c r="D162" s="23">
        <f>SUM(D156:D161)</f>
        <v>52266</v>
      </c>
      <c r="E162" s="23">
        <f>SUM(E156:E161)</f>
        <v>0</v>
      </c>
      <c r="F162" s="23">
        <f>SUM(F156:F161)</f>
        <v>52266</v>
      </c>
    </row>
    <row r="163" spans="1:6">
      <c r="A163" s="19"/>
      <c r="B163" s="20" t="s">
        <v>45</v>
      </c>
      <c r="C163" s="21"/>
      <c r="D163" s="21"/>
      <c r="E163" s="21"/>
      <c r="F163" s="21"/>
    </row>
    <row r="164" spans="1:6">
      <c r="A164" s="19">
        <v>14</v>
      </c>
      <c r="B164" s="20" t="str">
        <f>B31</f>
        <v>HW Ground-nut</v>
      </c>
      <c r="C164" s="21">
        <f t="shared" ref="C164:E166" si="13">SUM(C31,C75,C120)</f>
        <v>0</v>
      </c>
      <c r="D164" s="21">
        <f t="shared" si="13"/>
        <v>0</v>
      </c>
      <c r="E164" s="21">
        <f t="shared" si="13"/>
        <v>179</v>
      </c>
      <c r="F164" s="21">
        <f>SUM(C164:E164)</f>
        <v>179</v>
      </c>
    </row>
    <row r="165" spans="1:6">
      <c r="A165" s="19">
        <v>15</v>
      </c>
      <c r="B165" s="20" t="s">
        <v>41</v>
      </c>
      <c r="C165" s="21">
        <f t="shared" si="13"/>
        <v>0</v>
      </c>
      <c r="D165" s="21">
        <f t="shared" si="13"/>
        <v>0</v>
      </c>
      <c r="E165" s="21">
        <f t="shared" si="13"/>
        <v>30982</v>
      </c>
      <c r="F165" s="21">
        <f>SUM(C165:E165)</f>
        <v>30982</v>
      </c>
    </row>
    <row r="166" spans="1:6">
      <c r="A166" s="19">
        <v>16</v>
      </c>
      <c r="B166" s="20" t="s">
        <v>112</v>
      </c>
      <c r="C166" s="21">
        <f t="shared" si="13"/>
        <v>0</v>
      </c>
      <c r="D166" s="21">
        <f t="shared" si="13"/>
        <v>0</v>
      </c>
      <c r="E166" s="21">
        <f t="shared" si="13"/>
        <v>0</v>
      </c>
      <c r="F166" s="21">
        <f>SUM(C166:E166)</f>
        <v>0</v>
      </c>
    </row>
    <row r="167" spans="1:6">
      <c r="A167" s="18"/>
      <c r="B167" s="22" t="s">
        <v>13</v>
      </c>
      <c r="C167" s="23">
        <f>SUM(C164:C166)</f>
        <v>0</v>
      </c>
      <c r="D167" s="23">
        <f>SUM(D164:D166)</f>
        <v>0</v>
      </c>
      <c r="E167" s="23">
        <f>SUM(E164:E166)</f>
        <v>31161</v>
      </c>
      <c r="F167" s="23">
        <f>SUM(F164:F166)</f>
        <v>31161</v>
      </c>
    </row>
    <row r="168" spans="1:6">
      <c r="A168" s="19"/>
      <c r="B168" s="20" t="s">
        <v>19</v>
      </c>
      <c r="C168" s="21"/>
      <c r="D168" s="21"/>
      <c r="E168" s="21"/>
      <c r="F168" s="21"/>
    </row>
    <row r="169" spans="1:6">
      <c r="A169" s="19">
        <v>17</v>
      </c>
      <c r="B169" s="20" t="s">
        <v>46</v>
      </c>
      <c r="C169" s="21">
        <f t="shared" ref="C169:E172" si="14">SUM(C36,C80,C125)</f>
        <v>65350</v>
      </c>
      <c r="D169" s="21">
        <f t="shared" si="14"/>
        <v>76176</v>
      </c>
      <c r="E169" s="21">
        <f t="shared" si="14"/>
        <v>77967</v>
      </c>
      <c r="F169" s="21">
        <f>SUM(F36,F80,F125)</f>
        <v>80701</v>
      </c>
    </row>
    <row r="170" spans="1:6">
      <c r="A170" s="19">
        <v>18</v>
      </c>
      <c r="B170" s="20" t="s">
        <v>14</v>
      </c>
      <c r="C170" s="21">
        <f t="shared" si="14"/>
        <v>1182</v>
      </c>
      <c r="D170" s="21">
        <f t="shared" si="14"/>
        <v>1076</v>
      </c>
      <c r="E170" s="21">
        <f t="shared" si="14"/>
        <v>730</v>
      </c>
      <c r="F170" s="21">
        <f>SUM(F37,F81,F126)</f>
        <v>1250</v>
      </c>
    </row>
    <row r="171" spans="1:6">
      <c r="A171" s="19">
        <v>19</v>
      </c>
      <c r="B171" s="20" t="s">
        <v>15</v>
      </c>
      <c r="C171" s="21">
        <f t="shared" si="14"/>
        <v>0</v>
      </c>
      <c r="D171" s="21">
        <f t="shared" si="14"/>
        <v>0</v>
      </c>
      <c r="E171" s="21">
        <f t="shared" si="14"/>
        <v>0</v>
      </c>
      <c r="F171" s="21">
        <f>SUM(F38,F82,F127)</f>
        <v>0</v>
      </c>
    </row>
    <row r="172" spans="1:6">
      <c r="A172" s="19">
        <v>20</v>
      </c>
      <c r="B172" s="20" t="s">
        <v>47</v>
      </c>
      <c r="C172" s="21">
        <f t="shared" si="14"/>
        <v>7314</v>
      </c>
      <c r="D172" s="21">
        <f t="shared" si="14"/>
        <v>10068</v>
      </c>
      <c r="E172" s="21">
        <f t="shared" si="14"/>
        <v>9563</v>
      </c>
      <c r="F172" s="21">
        <f>SUM(F39,F83,F128)</f>
        <v>12138</v>
      </c>
    </row>
    <row r="173" spans="1:6">
      <c r="A173" s="24"/>
      <c r="B173" s="25" t="s">
        <v>16</v>
      </c>
      <c r="C173" s="26">
        <f>SUM(C169:C172)</f>
        <v>73846</v>
      </c>
      <c r="D173" s="26">
        <f>SUM(D169:D172)</f>
        <v>87320</v>
      </c>
      <c r="E173" s="26">
        <f>SUM(E169:E172)</f>
        <v>88260</v>
      </c>
      <c r="F173" s="26">
        <f>SUM(F169:F172)</f>
        <v>94089</v>
      </c>
    </row>
    <row r="174" spans="1:6">
      <c r="A174" s="22"/>
      <c r="B174" s="22" t="s">
        <v>17</v>
      </c>
      <c r="C174" s="23">
        <f>SUM(C173,C167,C162,C154,C150)</f>
        <v>121466</v>
      </c>
      <c r="D174" s="23">
        <f>SUM(D173,D167,D162,D154,D150)</f>
        <v>139586</v>
      </c>
      <c r="E174" s="23">
        <f>SUM(E173,E167,E162,E154,E150)</f>
        <v>119421</v>
      </c>
      <c r="F174" s="23">
        <f>SUM(F173,F167,F162,F154,F150)</f>
        <v>225136</v>
      </c>
    </row>
  </sheetData>
  <sheetProtection password="EFA6" sheet="1" objects="1" scenarios="1"/>
  <phoneticPr fontId="0" type="noConversion"/>
  <printOptions horizontalCentered="1"/>
  <pageMargins left="1" right="0.75" top="1" bottom="1" header="0.5" footer="0.5"/>
  <pageSetup paperSize="9" orientation="portrait" horizontalDpi="180" verticalDpi="180" r:id="rId1"/>
  <headerFooter alignWithMargins="0"/>
  <rowBreaks count="3" manualBreakCount="3">
    <brk id="44" max="16383" man="1"/>
    <brk id="89" max="16383" man="1"/>
    <brk id="1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F218"/>
  <sheetViews>
    <sheetView topLeftCell="A36" workbookViewId="0">
      <selection activeCell="C56" sqref="C56"/>
    </sheetView>
  </sheetViews>
  <sheetFormatPr defaultRowHeight="14.25"/>
  <cols>
    <col min="1" max="1" width="4.7109375" style="2" customWidth="1"/>
    <col min="2" max="2" width="27.85546875" style="2" customWidth="1"/>
    <col min="3" max="4" width="12.28515625" style="2" customWidth="1"/>
    <col min="5" max="5" width="11.28515625" style="2" customWidth="1"/>
    <col min="6" max="6" width="15" style="2" customWidth="1"/>
    <col min="7" max="7" width="1.140625" style="2" customWidth="1"/>
    <col min="8" max="8" width="18.7109375" style="2" customWidth="1"/>
    <col min="9" max="9" width="11.5703125" style="2" customWidth="1"/>
    <col min="10" max="16384" width="9.140625" style="2"/>
  </cols>
  <sheetData>
    <row r="1" spans="1:6">
      <c r="A1" s="1" t="s">
        <v>18</v>
      </c>
      <c r="B1" s="1"/>
      <c r="C1" s="1"/>
      <c r="D1" s="1"/>
      <c r="E1" s="1"/>
      <c r="F1" s="1"/>
    </row>
    <row r="2" spans="1:6">
      <c r="A2" s="1" t="s">
        <v>25</v>
      </c>
      <c r="B2" s="1"/>
      <c r="C2" s="1"/>
      <c r="D2" s="1"/>
      <c r="E2" s="1"/>
      <c r="F2" s="1"/>
    </row>
    <row r="4" spans="1:6">
      <c r="B4" s="3" t="s">
        <v>26</v>
      </c>
      <c r="C4" s="4" t="s">
        <v>27</v>
      </c>
      <c r="D4" s="5"/>
      <c r="E4" s="6"/>
    </row>
    <row r="5" spans="1:6">
      <c r="B5" s="3" t="s">
        <v>28</v>
      </c>
      <c r="C5" s="7" t="s">
        <v>52</v>
      </c>
      <c r="D5" s="8"/>
      <c r="E5" s="9"/>
    </row>
    <row r="6" spans="1:6">
      <c r="B6" s="3" t="s">
        <v>30</v>
      </c>
      <c r="C6" s="10" t="s">
        <v>98</v>
      </c>
      <c r="D6" s="11"/>
      <c r="E6" s="12"/>
    </row>
    <row r="7" spans="1:6">
      <c r="F7" s="2" t="s">
        <v>32</v>
      </c>
    </row>
    <row r="8" spans="1:6" ht="28.5">
      <c r="A8" s="13" t="s">
        <v>33</v>
      </c>
      <c r="B8" s="13" t="s">
        <v>3</v>
      </c>
      <c r="C8" s="14" t="s">
        <v>34</v>
      </c>
      <c r="D8" s="14"/>
      <c r="E8" s="14"/>
      <c r="F8" s="13" t="s">
        <v>35</v>
      </c>
    </row>
    <row r="9" spans="1:6" ht="28.5">
      <c r="A9" s="15"/>
      <c r="B9" s="15"/>
      <c r="C9" s="16" t="s">
        <v>36</v>
      </c>
      <c r="D9" s="16" t="s">
        <v>37</v>
      </c>
      <c r="E9" s="16" t="s">
        <v>38</v>
      </c>
      <c r="F9" s="17" t="s">
        <v>39</v>
      </c>
    </row>
    <row r="10" spans="1:6">
      <c r="A10" s="18">
        <v>1</v>
      </c>
      <c r="B10" s="18">
        <v>2</v>
      </c>
      <c r="C10" s="18">
        <v>3</v>
      </c>
      <c r="D10" s="18">
        <v>4</v>
      </c>
      <c r="E10" s="18">
        <v>5</v>
      </c>
      <c r="F10" s="18">
        <v>6</v>
      </c>
    </row>
    <row r="11" spans="1:6">
      <c r="A11" s="19"/>
      <c r="B11" s="20" t="s">
        <v>40</v>
      </c>
      <c r="C11" s="20"/>
      <c r="D11" s="20"/>
      <c r="E11" s="20"/>
      <c r="F11" s="20"/>
    </row>
    <row r="12" spans="1:6">
      <c r="A12" s="19">
        <v>1</v>
      </c>
      <c r="B12" s="20" t="s">
        <v>49</v>
      </c>
      <c r="C12" s="21">
        <v>3702.3</v>
      </c>
      <c r="D12" s="21" t="s">
        <v>24</v>
      </c>
      <c r="E12" s="21" t="s">
        <v>24</v>
      </c>
      <c r="F12" s="21">
        <f>SUM(C12:E12)</f>
        <v>3702.3</v>
      </c>
    </row>
    <row r="13" spans="1:6">
      <c r="A13" s="19">
        <v>2</v>
      </c>
      <c r="B13" s="20" t="s">
        <v>41</v>
      </c>
      <c r="C13" s="21" t="s">
        <v>24</v>
      </c>
      <c r="D13" s="21" t="s">
        <v>24</v>
      </c>
      <c r="E13" s="21" t="s">
        <v>24</v>
      </c>
      <c r="F13" s="21">
        <f>SUM(C13:E13)</f>
        <v>0</v>
      </c>
    </row>
    <row r="14" spans="1:6">
      <c r="A14" s="19">
        <v>3</v>
      </c>
      <c r="B14" s="20" t="s">
        <v>157</v>
      </c>
      <c r="C14" s="21">
        <v>1991.62</v>
      </c>
      <c r="D14" s="21" t="s">
        <v>24</v>
      </c>
      <c r="E14" s="21" t="s">
        <v>24</v>
      </c>
      <c r="F14" s="21">
        <f>SUM(C14:E14)</f>
        <v>1991.62</v>
      </c>
    </row>
    <row r="15" spans="1:6">
      <c r="A15" s="19">
        <v>4</v>
      </c>
      <c r="B15" s="20" t="s">
        <v>96</v>
      </c>
      <c r="C15" s="21" t="s">
        <v>24</v>
      </c>
      <c r="D15" s="21" t="s">
        <v>24</v>
      </c>
      <c r="E15" s="21" t="s">
        <v>24</v>
      </c>
      <c r="F15" s="21">
        <f>SUM(C15:E15)</f>
        <v>0</v>
      </c>
    </row>
    <row r="16" spans="1:6">
      <c r="A16" s="19">
        <v>5</v>
      </c>
      <c r="B16" s="20" t="s">
        <v>4</v>
      </c>
      <c r="C16" s="21">
        <v>349.8</v>
      </c>
      <c r="D16" s="21" t="s">
        <v>24</v>
      </c>
      <c r="E16" s="21" t="s">
        <v>24</v>
      </c>
      <c r="F16" s="21">
        <f>SUM(C16:E16)</f>
        <v>349.8</v>
      </c>
    </row>
    <row r="17" spans="1:6">
      <c r="A17" s="18"/>
      <c r="B17" s="22" t="s">
        <v>5</v>
      </c>
      <c r="C17" s="23">
        <f>SUM(C12:C16)</f>
        <v>6043.72</v>
      </c>
      <c r="D17" s="23">
        <f>SUM(D12:D16)</f>
        <v>0</v>
      </c>
      <c r="E17" s="23">
        <f>SUM(E12:E16)</f>
        <v>0</v>
      </c>
      <c r="F17" s="23">
        <f>SUM(F12:F16)</f>
        <v>6043.72</v>
      </c>
    </row>
    <row r="18" spans="1:6">
      <c r="A18" s="24"/>
      <c r="B18" s="25" t="s">
        <v>42</v>
      </c>
      <c r="C18" s="26"/>
      <c r="D18" s="26"/>
      <c r="E18" s="26"/>
      <c r="F18" s="26"/>
    </row>
    <row r="19" spans="1:6">
      <c r="A19" s="19">
        <v>6</v>
      </c>
      <c r="B19" s="20" t="s">
        <v>6</v>
      </c>
      <c r="C19" s="21" t="s">
        <v>24</v>
      </c>
      <c r="D19" s="21" t="s">
        <v>24</v>
      </c>
      <c r="E19" s="21" t="s">
        <v>24</v>
      </c>
      <c r="F19" s="21">
        <f>SUM(C19:E19)</f>
        <v>0</v>
      </c>
    </row>
    <row r="20" spans="1:6">
      <c r="A20" s="19">
        <v>7</v>
      </c>
      <c r="B20" s="20" t="s">
        <v>7</v>
      </c>
      <c r="C20" s="21" t="s">
        <v>24</v>
      </c>
      <c r="D20" s="21" t="s">
        <v>24</v>
      </c>
      <c r="E20" s="21" t="s">
        <v>24</v>
      </c>
      <c r="F20" s="21">
        <f>SUM(C20:E20)</f>
        <v>0</v>
      </c>
    </row>
    <row r="21" spans="1:6">
      <c r="A21" s="18"/>
      <c r="B21" s="22" t="s">
        <v>8</v>
      </c>
      <c r="C21" s="23">
        <f>SUM(C19:C20)</f>
        <v>0</v>
      </c>
      <c r="D21" s="23">
        <f>SUM(D19:D20)</f>
        <v>0</v>
      </c>
      <c r="E21" s="23">
        <f>SUM(E19:E20)</f>
        <v>0</v>
      </c>
      <c r="F21" s="23">
        <f>SUM(F19:F20)</f>
        <v>0</v>
      </c>
    </row>
    <row r="22" spans="1:6">
      <c r="A22" s="19"/>
      <c r="B22" s="20" t="s">
        <v>43</v>
      </c>
      <c r="C22" s="21"/>
      <c r="D22" s="21"/>
      <c r="E22" s="21"/>
      <c r="F22" s="21"/>
    </row>
    <row r="23" spans="1:6">
      <c r="A23" s="19">
        <v>8</v>
      </c>
      <c r="B23" s="20" t="s">
        <v>9</v>
      </c>
      <c r="C23" s="21" t="s">
        <v>24</v>
      </c>
      <c r="D23" s="21">
        <v>212.1</v>
      </c>
      <c r="E23" s="21" t="s">
        <v>24</v>
      </c>
      <c r="F23" s="21">
        <f t="shared" ref="F23:F28" si="0">SUM(C23:E23)</f>
        <v>212.1</v>
      </c>
    </row>
    <row r="24" spans="1:6">
      <c r="A24" s="19">
        <v>9</v>
      </c>
      <c r="B24" s="20" t="s">
        <v>44</v>
      </c>
      <c r="C24" s="21" t="s">
        <v>24</v>
      </c>
      <c r="D24" s="21">
        <v>4127.8</v>
      </c>
      <c r="E24" s="21" t="s">
        <v>24</v>
      </c>
      <c r="F24" s="21">
        <f t="shared" si="0"/>
        <v>4127.8</v>
      </c>
    </row>
    <row r="25" spans="1:6">
      <c r="A25" s="19">
        <v>10</v>
      </c>
      <c r="B25" s="20" t="s">
        <v>10</v>
      </c>
      <c r="C25" s="21" t="s">
        <v>24</v>
      </c>
      <c r="D25" s="21">
        <v>227.54000000000002</v>
      </c>
      <c r="E25" s="21" t="s">
        <v>24</v>
      </c>
      <c r="F25" s="21">
        <f t="shared" si="0"/>
        <v>227.54000000000002</v>
      </c>
    </row>
    <row r="26" spans="1:6">
      <c r="A26" s="19">
        <v>11</v>
      </c>
      <c r="B26" s="20" t="s">
        <v>11</v>
      </c>
      <c r="C26" s="21" t="s">
        <v>24</v>
      </c>
      <c r="D26" s="21"/>
      <c r="E26" s="21" t="s">
        <v>24</v>
      </c>
      <c r="F26" s="21">
        <f t="shared" si="0"/>
        <v>0</v>
      </c>
    </row>
    <row r="27" spans="1:6">
      <c r="A27" s="19">
        <v>12</v>
      </c>
      <c r="B27" s="20" t="s">
        <v>41</v>
      </c>
      <c r="C27" s="21" t="s">
        <v>24</v>
      </c>
      <c r="D27" s="21">
        <v>299</v>
      </c>
      <c r="E27" s="21" t="s">
        <v>24</v>
      </c>
      <c r="F27" s="21">
        <f t="shared" si="0"/>
        <v>299</v>
      </c>
    </row>
    <row r="28" spans="1:6">
      <c r="A28" s="19">
        <v>13</v>
      </c>
      <c r="B28" s="20" t="s">
        <v>103</v>
      </c>
      <c r="C28" s="21" t="s">
        <v>24</v>
      </c>
      <c r="D28" s="21">
        <v>3476.92</v>
      </c>
      <c r="E28" s="21" t="s">
        <v>24</v>
      </c>
      <c r="F28" s="21">
        <f t="shared" si="0"/>
        <v>3476.92</v>
      </c>
    </row>
    <row r="29" spans="1:6">
      <c r="A29" s="18"/>
      <c r="B29" s="22" t="s">
        <v>12</v>
      </c>
      <c r="C29" s="23">
        <f>SUM(C23:C28)</f>
        <v>0</v>
      </c>
      <c r="D29" s="23">
        <f>SUM(D23:D28)</f>
        <v>8343.36</v>
      </c>
      <c r="E29" s="23">
        <f>SUM(E23:E28)</f>
        <v>0</v>
      </c>
      <c r="F29" s="23">
        <f>SUM(F23:F28)</f>
        <v>8343.36</v>
      </c>
    </row>
    <row r="30" spans="1:6">
      <c r="A30" s="19"/>
      <c r="B30" s="20" t="s">
        <v>45</v>
      </c>
      <c r="C30" s="21"/>
      <c r="D30" s="21"/>
      <c r="E30" s="21"/>
      <c r="F30" s="21"/>
    </row>
    <row r="31" spans="1:6">
      <c r="A31" s="19">
        <v>14</v>
      </c>
      <c r="B31" s="20" t="s">
        <v>119</v>
      </c>
      <c r="C31" s="21" t="s">
        <v>24</v>
      </c>
      <c r="D31" s="21" t="s">
        <v>24</v>
      </c>
      <c r="E31" s="21">
        <v>2263.0500000000002</v>
      </c>
      <c r="F31" s="21">
        <f>SUM(C31:E31)</f>
        <v>2263.0500000000002</v>
      </c>
    </row>
    <row r="32" spans="1:6">
      <c r="A32" s="19">
        <v>15</v>
      </c>
      <c r="B32" s="20" t="s">
        <v>116</v>
      </c>
      <c r="C32" s="21" t="s">
        <v>24</v>
      </c>
      <c r="D32" s="21" t="s">
        <v>24</v>
      </c>
      <c r="E32" s="21">
        <v>4637.58</v>
      </c>
      <c r="F32" s="21">
        <f>SUM(C32:E32)</f>
        <v>4637.58</v>
      </c>
    </row>
    <row r="33" spans="1:6">
      <c r="A33" s="19">
        <v>16</v>
      </c>
      <c r="B33" s="20" t="s">
        <v>102</v>
      </c>
      <c r="C33" s="21" t="s">
        <v>24</v>
      </c>
      <c r="D33" s="21" t="s">
        <v>24</v>
      </c>
      <c r="E33" s="21" t="s">
        <v>24</v>
      </c>
      <c r="F33" s="21">
        <f>SUM(C33:E33)</f>
        <v>0</v>
      </c>
    </row>
    <row r="34" spans="1:6">
      <c r="A34" s="18"/>
      <c r="B34" s="22" t="s">
        <v>13</v>
      </c>
      <c r="C34" s="23">
        <f>SUM(C31:C33)</f>
        <v>0</v>
      </c>
      <c r="D34" s="23">
        <f>SUM(D31:D33)</f>
        <v>0</v>
      </c>
      <c r="E34" s="23">
        <f>SUM(E31:E33)</f>
        <v>6900.63</v>
      </c>
      <c r="F34" s="23">
        <f>SUM(F31:F33)</f>
        <v>6900.63</v>
      </c>
    </row>
    <row r="35" spans="1:6">
      <c r="A35" s="19"/>
      <c r="B35" s="20" t="s">
        <v>19</v>
      </c>
      <c r="C35" s="21"/>
      <c r="D35" s="21"/>
      <c r="E35" s="21"/>
      <c r="F35" s="21"/>
    </row>
    <row r="36" spans="1:6">
      <c r="A36" s="19">
        <v>17</v>
      </c>
      <c r="B36" s="20" t="s">
        <v>46</v>
      </c>
      <c r="C36" s="21">
        <v>7339.8</v>
      </c>
      <c r="D36" s="21">
        <v>11117.65</v>
      </c>
      <c r="E36" s="21">
        <v>8375.0400000000009</v>
      </c>
      <c r="F36" s="21">
        <f>MAX(C36:E36)</f>
        <v>11117.65</v>
      </c>
    </row>
    <row r="37" spans="1:6">
      <c r="A37" s="19">
        <v>18</v>
      </c>
      <c r="B37" s="20" t="s">
        <v>14</v>
      </c>
      <c r="C37" s="21"/>
      <c r="D37" s="21"/>
      <c r="E37" s="21"/>
      <c r="F37" s="21">
        <f>MAX(C37:E37)</f>
        <v>0</v>
      </c>
    </row>
    <row r="38" spans="1:6">
      <c r="A38" s="19">
        <v>19</v>
      </c>
      <c r="B38" s="20" t="s">
        <v>15</v>
      </c>
      <c r="C38" s="21">
        <v>1438.31</v>
      </c>
      <c r="D38" s="21">
        <v>1206.21</v>
      </c>
      <c r="E38" s="21">
        <v>1010.01</v>
      </c>
      <c r="F38" s="21">
        <f>MAX(C38:E38)</f>
        <v>1438.31</v>
      </c>
    </row>
    <row r="39" spans="1:6">
      <c r="A39" s="19">
        <v>20</v>
      </c>
      <c r="B39" s="20" t="s">
        <v>47</v>
      </c>
      <c r="C39" s="21"/>
      <c r="D39" s="21"/>
      <c r="E39" s="21"/>
      <c r="F39" s="21">
        <f>MAX(C39:E39)</f>
        <v>0</v>
      </c>
    </row>
    <row r="40" spans="1:6">
      <c r="A40" s="24"/>
      <c r="B40" s="25" t="s">
        <v>16</v>
      </c>
      <c r="C40" s="26">
        <f>SUM(C36:C39)</f>
        <v>8778.11</v>
      </c>
      <c r="D40" s="26">
        <f>SUM(D36:D39)</f>
        <v>12323.86</v>
      </c>
      <c r="E40" s="26">
        <f>SUM(E36:E39)</f>
        <v>9385.0500000000011</v>
      </c>
      <c r="F40" s="26">
        <f>SUM(F36:F39)</f>
        <v>12555.96</v>
      </c>
    </row>
    <row r="41" spans="1:6">
      <c r="A41" s="22"/>
      <c r="B41" s="22" t="s">
        <v>17</v>
      </c>
      <c r="C41" s="23">
        <f>SUM(C40,C34,C29,C21,C17)</f>
        <v>14821.830000000002</v>
      </c>
      <c r="D41" s="23">
        <f>SUM(D40,D34,D29,D21,D17)</f>
        <v>20667.22</v>
      </c>
      <c r="E41" s="23">
        <f>SUM(E40,E34,E29,E21,E17)</f>
        <v>16285.68</v>
      </c>
      <c r="F41" s="23">
        <f>SUM(F40,F34,F29,F21,F17)</f>
        <v>33843.67</v>
      </c>
    </row>
    <row r="45" spans="1:6">
      <c r="A45" s="1" t="s">
        <v>18</v>
      </c>
      <c r="B45" s="1"/>
      <c r="C45" s="1"/>
      <c r="D45" s="1"/>
      <c r="E45" s="1"/>
      <c r="F45" s="1"/>
    </row>
    <row r="46" spans="1:6">
      <c r="A46" s="1" t="s">
        <v>97</v>
      </c>
      <c r="B46" s="1"/>
      <c r="C46" s="1"/>
      <c r="D46" s="1"/>
      <c r="E46" s="1"/>
      <c r="F46" s="1"/>
    </row>
    <row r="48" spans="1:6">
      <c r="B48" s="3" t="s">
        <v>26</v>
      </c>
      <c r="C48" s="4" t="s">
        <v>27</v>
      </c>
      <c r="D48" s="5"/>
      <c r="E48" s="6"/>
    </row>
    <row r="49" spans="1:6">
      <c r="B49" s="3" t="s">
        <v>28</v>
      </c>
      <c r="C49" s="7" t="s">
        <v>52</v>
      </c>
      <c r="D49" s="8"/>
      <c r="E49" s="9"/>
    </row>
    <row r="50" spans="1:6">
      <c r="B50" s="3" t="s">
        <v>30</v>
      </c>
      <c r="C50" s="10" t="s">
        <v>98</v>
      </c>
      <c r="D50" s="11"/>
      <c r="E50" s="12"/>
    </row>
    <row r="51" spans="1:6">
      <c r="F51" s="2" t="s">
        <v>32</v>
      </c>
    </row>
    <row r="52" spans="1:6" ht="28.5">
      <c r="A52" s="13" t="s">
        <v>33</v>
      </c>
      <c r="B52" s="13" t="s">
        <v>3</v>
      </c>
      <c r="C52" s="14" t="s">
        <v>34</v>
      </c>
      <c r="D52" s="14"/>
      <c r="E52" s="14"/>
      <c r="F52" s="13" t="s">
        <v>35</v>
      </c>
    </row>
    <row r="53" spans="1:6" ht="28.5">
      <c r="A53" s="15"/>
      <c r="B53" s="15"/>
      <c r="C53" s="16" t="s">
        <v>36</v>
      </c>
      <c r="D53" s="16" t="s">
        <v>37</v>
      </c>
      <c r="E53" s="16" t="s">
        <v>38</v>
      </c>
      <c r="F53" s="17" t="s">
        <v>39</v>
      </c>
    </row>
    <row r="54" spans="1:6">
      <c r="A54" s="18">
        <v>1</v>
      </c>
      <c r="B54" s="18">
        <v>2</v>
      </c>
      <c r="C54" s="18">
        <v>3</v>
      </c>
      <c r="D54" s="18">
        <v>4</v>
      </c>
      <c r="E54" s="18">
        <v>5</v>
      </c>
      <c r="F54" s="18">
        <v>6</v>
      </c>
    </row>
    <row r="55" spans="1:6">
      <c r="A55" s="19"/>
      <c r="B55" s="20" t="s">
        <v>40</v>
      </c>
      <c r="C55" s="20"/>
      <c r="D55" s="20"/>
      <c r="E55" s="20"/>
      <c r="F55" s="20"/>
    </row>
    <row r="56" spans="1:6">
      <c r="A56" s="19">
        <v>1</v>
      </c>
      <c r="B56" s="20" t="s">
        <v>49</v>
      </c>
      <c r="C56" s="21">
        <v>512.9</v>
      </c>
      <c r="D56" s="21" t="s">
        <v>24</v>
      </c>
      <c r="E56" s="21" t="s">
        <v>24</v>
      </c>
      <c r="F56" s="21">
        <f>SUM(C56:E56)</f>
        <v>512.9</v>
      </c>
    </row>
    <row r="57" spans="1:6">
      <c r="A57" s="19">
        <v>2</v>
      </c>
      <c r="B57" s="20" t="s">
        <v>41</v>
      </c>
      <c r="C57" s="21">
        <v>190.4</v>
      </c>
      <c r="D57" s="21" t="s">
        <v>24</v>
      </c>
      <c r="E57" s="21" t="s">
        <v>24</v>
      </c>
      <c r="F57" s="21">
        <f>SUM(C57:E57)</f>
        <v>190.4</v>
      </c>
    </row>
    <row r="58" spans="1:6">
      <c r="A58" s="19">
        <v>3</v>
      </c>
      <c r="B58" s="20" t="str">
        <f>B14</f>
        <v>Kharif Base Crops/ Veg</v>
      </c>
      <c r="C58" s="21" t="s">
        <v>24</v>
      </c>
      <c r="D58" s="21" t="s">
        <v>24</v>
      </c>
      <c r="E58" s="21" t="s">
        <v>24</v>
      </c>
      <c r="F58" s="21">
        <f>SUM(C58:E58)</f>
        <v>0</v>
      </c>
    </row>
    <row r="59" spans="1:6">
      <c r="A59" s="19">
        <v>4</v>
      </c>
      <c r="B59" s="20" t="s">
        <v>96</v>
      </c>
      <c r="C59" s="21"/>
      <c r="D59" s="21" t="s">
        <v>24</v>
      </c>
      <c r="E59" s="21" t="s">
        <v>24</v>
      </c>
      <c r="F59" s="21">
        <f>SUM(C59:E59)</f>
        <v>0</v>
      </c>
    </row>
    <row r="60" spans="1:6">
      <c r="A60" s="19">
        <v>5</v>
      </c>
      <c r="B60" s="20" t="s">
        <v>156</v>
      </c>
      <c r="C60" s="21">
        <v>248.12</v>
      </c>
      <c r="D60" s="21" t="s">
        <v>24</v>
      </c>
      <c r="E60" s="21" t="s">
        <v>24</v>
      </c>
      <c r="F60" s="21">
        <f>SUM(C60:E60)</f>
        <v>248.12</v>
      </c>
    </row>
    <row r="61" spans="1:6">
      <c r="A61" s="18"/>
      <c r="B61" s="22" t="s">
        <v>5</v>
      </c>
      <c r="C61" s="23">
        <f>SUM(C56:C60)</f>
        <v>951.42</v>
      </c>
      <c r="D61" s="23">
        <f>SUM(D56:D60)</f>
        <v>0</v>
      </c>
      <c r="E61" s="23">
        <f>SUM(E56:E60)</f>
        <v>0</v>
      </c>
      <c r="F61" s="23">
        <f>SUM(F56:F60)</f>
        <v>951.42</v>
      </c>
    </row>
    <row r="62" spans="1:6">
      <c r="A62" s="24"/>
      <c r="B62" s="25" t="s">
        <v>42</v>
      </c>
      <c r="C62" s="26"/>
      <c r="D62" s="26"/>
      <c r="E62" s="26"/>
      <c r="F62" s="26"/>
    </row>
    <row r="63" spans="1:6">
      <c r="A63" s="19">
        <v>6</v>
      </c>
      <c r="B63" s="20" t="s">
        <v>6</v>
      </c>
      <c r="C63" s="21" t="s">
        <v>24</v>
      </c>
      <c r="D63" s="21" t="s">
        <v>24</v>
      </c>
      <c r="E63" s="21" t="s">
        <v>24</v>
      </c>
      <c r="F63" s="21">
        <f>SUM(C63:E63)</f>
        <v>0</v>
      </c>
    </row>
    <row r="64" spans="1:6">
      <c r="A64" s="19">
        <v>7</v>
      </c>
      <c r="B64" s="20" t="s">
        <v>7</v>
      </c>
      <c r="C64" s="21" t="s">
        <v>24</v>
      </c>
      <c r="D64" s="21" t="s">
        <v>24</v>
      </c>
      <c r="E64" s="21" t="s">
        <v>24</v>
      </c>
      <c r="F64" s="21">
        <f>SUM(C64:E64)</f>
        <v>0</v>
      </c>
    </row>
    <row r="65" spans="1:6">
      <c r="A65" s="18"/>
      <c r="B65" s="22" t="s">
        <v>8</v>
      </c>
      <c r="C65" s="23">
        <f>SUM(C63:C64)</f>
        <v>0</v>
      </c>
      <c r="D65" s="23">
        <f>SUM(D63:D64)</f>
        <v>0</v>
      </c>
      <c r="E65" s="23">
        <f>SUM(E63:E64)</f>
        <v>0</v>
      </c>
      <c r="F65" s="23">
        <f>SUM(F63:F64)</f>
        <v>0</v>
      </c>
    </row>
    <row r="66" spans="1:6">
      <c r="A66" s="19"/>
      <c r="B66" s="20" t="s">
        <v>43</v>
      </c>
      <c r="C66" s="21"/>
      <c r="D66" s="21"/>
      <c r="E66" s="21"/>
      <c r="F66" s="21"/>
    </row>
    <row r="67" spans="1:6">
      <c r="A67" s="19">
        <v>8</v>
      </c>
      <c r="B67" s="20" t="s">
        <v>9</v>
      </c>
      <c r="C67" s="21" t="s">
        <v>24</v>
      </c>
      <c r="D67" s="21">
        <v>540.28</v>
      </c>
      <c r="E67" s="21" t="s">
        <v>24</v>
      </c>
      <c r="F67" s="21">
        <f t="shared" ref="F67:F72" si="1">SUM(C67:E67)</f>
        <v>540.28</v>
      </c>
    </row>
    <row r="68" spans="1:6">
      <c r="A68" s="19">
        <v>9</v>
      </c>
      <c r="B68" s="20" t="s">
        <v>44</v>
      </c>
      <c r="C68" s="21" t="s">
        <v>24</v>
      </c>
      <c r="D68" s="21">
        <v>798.55</v>
      </c>
      <c r="E68" s="21" t="s">
        <v>24</v>
      </c>
      <c r="F68" s="21">
        <f t="shared" si="1"/>
        <v>798.55</v>
      </c>
    </row>
    <row r="69" spans="1:6">
      <c r="A69" s="19">
        <v>10</v>
      </c>
      <c r="B69" s="20" t="s">
        <v>10</v>
      </c>
      <c r="C69" s="21" t="s">
        <v>24</v>
      </c>
      <c r="D69" s="21">
        <v>58.15</v>
      </c>
      <c r="E69" s="21" t="s">
        <v>24</v>
      </c>
      <c r="F69" s="21">
        <f t="shared" si="1"/>
        <v>58.15</v>
      </c>
    </row>
    <row r="70" spans="1:6">
      <c r="A70" s="19">
        <v>11</v>
      </c>
      <c r="B70" s="20" t="s">
        <v>11</v>
      </c>
      <c r="C70" s="21" t="s">
        <v>24</v>
      </c>
      <c r="D70" s="21"/>
      <c r="E70" s="21" t="s">
        <v>24</v>
      </c>
      <c r="F70" s="21">
        <f t="shared" si="1"/>
        <v>0</v>
      </c>
    </row>
    <row r="71" spans="1:6">
      <c r="A71" s="19">
        <v>12</v>
      </c>
      <c r="B71" s="20" t="s">
        <v>41</v>
      </c>
      <c r="C71" s="21" t="s">
        <v>24</v>
      </c>
      <c r="D71" s="21">
        <v>9.3000000000000007</v>
      </c>
      <c r="E71" s="21" t="s">
        <v>24</v>
      </c>
      <c r="F71" s="21">
        <f t="shared" si="1"/>
        <v>9.3000000000000007</v>
      </c>
    </row>
    <row r="72" spans="1:6">
      <c r="A72" s="19">
        <v>13</v>
      </c>
      <c r="B72" s="20" t="s">
        <v>103</v>
      </c>
      <c r="C72" s="21" t="s">
        <v>24</v>
      </c>
      <c r="D72" s="21">
        <v>214.1</v>
      </c>
      <c r="E72" s="21" t="s">
        <v>24</v>
      </c>
      <c r="F72" s="21">
        <f t="shared" si="1"/>
        <v>214.1</v>
      </c>
    </row>
    <row r="73" spans="1:6">
      <c r="A73" s="18"/>
      <c r="B73" s="22" t="s">
        <v>12</v>
      </c>
      <c r="C73" s="23">
        <f>SUM(C67:C72)</f>
        <v>0</v>
      </c>
      <c r="D73" s="23">
        <f>SUM(D67:D72)</f>
        <v>1620.3799999999999</v>
      </c>
      <c r="E73" s="23">
        <f>SUM(E67:E72)</f>
        <v>0</v>
      </c>
      <c r="F73" s="23">
        <f>SUM(F67:F72)</f>
        <v>1620.3799999999999</v>
      </c>
    </row>
    <row r="74" spans="1:6">
      <c r="A74" s="19"/>
      <c r="B74" s="20" t="s">
        <v>45</v>
      </c>
      <c r="C74" s="21"/>
      <c r="D74" s="21"/>
      <c r="E74" s="21"/>
      <c r="F74" s="21"/>
    </row>
    <row r="75" spans="1:6">
      <c r="A75" s="19">
        <v>14</v>
      </c>
      <c r="B75" s="20" t="s">
        <v>119</v>
      </c>
      <c r="C75" s="21" t="s">
        <v>24</v>
      </c>
      <c r="D75" s="21" t="s">
        <v>24</v>
      </c>
      <c r="E75" s="21">
        <v>10.7</v>
      </c>
      <c r="F75" s="21">
        <f>SUM(C75:E75)</f>
        <v>10.7</v>
      </c>
    </row>
    <row r="76" spans="1:6">
      <c r="A76" s="19">
        <v>15</v>
      </c>
      <c r="B76" s="20" t="s">
        <v>116</v>
      </c>
      <c r="C76" s="21" t="s">
        <v>24</v>
      </c>
      <c r="D76" s="21" t="s">
        <v>24</v>
      </c>
      <c r="E76" s="21">
        <v>567.9</v>
      </c>
      <c r="F76" s="21">
        <f>SUM(C76:E76)</f>
        <v>567.9</v>
      </c>
    </row>
    <row r="77" spans="1:6">
      <c r="A77" s="19">
        <v>16</v>
      </c>
      <c r="B77" s="20" t="s">
        <v>104</v>
      </c>
      <c r="C77" s="21" t="s">
        <v>24</v>
      </c>
      <c r="D77" s="21" t="s">
        <v>24</v>
      </c>
      <c r="E77" s="21">
        <v>0</v>
      </c>
      <c r="F77" s="21">
        <f>SUM(C77:E77)</f>
        <v>0</v>
      </c>
    </row>
    <row r="78" spans="1:6">
      <c r="A78" s="18"/>
      <c r="B78" s="22" t="s">
        <v>13</v>
      </c>
      <c r="C78" s="23">
        <f>SUM(C75:C77)</f>
        <v>0</v>
      </c>
      <c r="D78" s="23">
        <f>SUM(D75:D77)</f>
        <v>0</v>
      </c>
      <c r="E78" s="23">
        <f>SUM(E75:E77)</f>
        <v>578.6</v>
      </c>
      <c r="F78" s="23">
        <f>SUM(F75:F77)</f>
        <v>578.6</v>
      </c>
    </row>
    <row r="79" spans="1:6">
      <c r="A79" s="19"/>
      <c r="B79" s="20" t="s">
        <v>19</v>
      </c>
      <c r="C79" s="21"/>
      <c r="D79" s="21"/>
      <c r="E79" s="21"/>
      <c r="F79" s="21"/>
    </row>
    <row r="80" spans="1:6">
      <c r="A80" s="19">
        <v>17</v>
      </c>
      <c r="B80" s="20" t="s">
        <v>46</v>
      </c>
      <c r="C80" s="21">
        <v>224.54</v>
      </c>
      <c r="D80" s="21">
        <v>266.82</v>
      </c>
      <c r="E80" s="21">
        <v>247.67</v>
      </c>
      <c r="F80" s="21">
        <f>MAX(C80:E80)</f>
        <v>266.82</v>
      </c>
    </row>
    <row r="81" spans="1:6">
      <c r="A81" s="19">
        <v>18</v>
      </c>
      <c r="B81" s="20" t="s">
        <v>14</v>
      </c>
      <c r="C81" s="21"/>
      <c r="D81" s="21"/>
      <c r="E81" s="21"/>
      <c r="F81" s="21">
        <f>MAX(C81:E81)</f>
        <v>0</v>
      </c>
    </row>
    <row r="82" spans="1:6">
      <c r="A82" s="19">
        <v>19</v>
      </c>
      <c r="B82" s="20" t="s">
        <v>15</v>
      </c>
      <c r="C82" s="21"/>
      <c r="D82" s="21"/>
      <c r="E82" s="21"/>
      <c r="F82" s="21">
        <f>MAX(C82:E82)</f>
        <v>0</v>
      </c>
    </row>
    <row r="83" spans="1:6">
      <c r="A83" s="19">
        <v>20</v>
      </c>
      <c r="B83" s="20" t="s">
        <v>47</v>
      </c>
      <c r="C83" s="21" t="s">
        <v>24</v>
      </c>
      <c r="D83" s="21" t="s">
        <v>24</v>
      </c>
      <c r="E83" s="21" t="s">
        <v>24</v>
      </c>
      <c r="F83" s="21">
        <f>MAX(C83:E83)</f>
        <v>0</v>
      </c>
    </row>
    <row r="84" spans="1:6">
      <c r="A84" s="24"/>
      <c r="B84" s="25" t="s">
        <v>16</v>
      </c>
      <c r="C84" s="26">
        <f>SUM(C80:C83)</f>
        <v>224.54</v>
      </c>
      <c r="D84" s="26">
        <f>SUM(D80:D83)</f>
        <v>266.82</v>
      </c>
      <c r="E84" s="26">
        <f>SUM(E80:E83)</f>
        <v>247.67</v>
      </c>
      <c r="F84" s="26">
        <f>SUM(F80:F83)</f>
        <v>266.82</v>
      </c>
    </row>
    <row r="85" spans="1:6">
      <c r="A85" s="22"/>
      <c r="B85" s="22" t="s">
        <v>17</v>
      </c>
      <c r="C85" s="23">
        <f>SUM(C84,C78,C73,C65,C61)</f>
        <v>1175.96</v>
      </c>
      <c r="D85" s="23">
        <f>SUM(D84,D78,D73,D65,D61)</f>
        <v>1887.1999999999998</v>
      </c>
      <c r="E85" s="23">
        <f>SUM(E84,E78,E73,E65,E61)</f>
        <v>826.27</v>
      </c>
      <c r="F85" s="23">
        <f>SUM(F84,F78,F73,F65,F61)</f>
        <v>3417.2200000000003</v>
      </c>
    </row>
    <row r="90" spans="1:6">
      <c r="A90" s="1" t="s">
        <v>18</v>
      </c>
      <c r="B90" s="1"/>
      <c r="C90" s="1"/>
      <c r="D90" s="1"/>
      <c r="E90" s="1"/>
      <c r="F90" s="1"/>
    </row>
    <row r="91" spans="1:6">
      <c r="A91" s="1" t="s">
        <v>51</v>
      </c>
      <c r="B91" s="1"/>
      <c r="C91" s="1"/>
      <c r="D91" s="1"/>
      <c r="E91" s="1"/>
      <c r="F91" s="1"/>
    </row>
    <row r="93" spans="1:6">
      <c r="B93" s="3" t="s">
        <v>26</v>
      </c>
      <c r="C93" s="4" t="s">
        <v>27</v>
      </c>
      <c r="D93" s="5"/>
      <c r="E93" s="6"/>
    </row>
    <row r="94" spans="1:6">
      <c r="B94" s="3" t="s">
        <v>28</v>
      </c>
      <c r="C94" s="7" t="s">
        <v>52</v>
      </c>
      <c r="D94" s="8"/>
      <c r="E94" s="9"/>
    </row>
    <row r="95" spans="1:6">
      <c r="B95" s="3" t="s">
        <v>30</v>
      </c>
      <c r="C95" s="10" t="s">
        <v>98</v>
      </c>
      <c r="D95" s="11"/>
      <c r="E95" s="12"/>
    </row>
    <row r="96" spans="1:6">
      <c r="F96" s="2" t="s">
        <v>32</v>
      </c>
    </row>
    <row r="97" spans="1:6" ht="28.5">
      <c r="A97" s="13" t="s">
        <v>33</v>
      </c>
      <c r="B97" s="13" t="s">
        <v>3</v>
      </c>
      <c r="C97" s="14" t="s">
        <v>34</v>
      </c>
      <c r="D97" s="14"/>
      <c r="E97" s="14"/>
      <c r="F97" s="13" t="s">
        <v>35</v>
      </c>
    </row>
    <row r="98" spans="1:6" ht="28.5">
      <c r="A98" s="15"/>
      <c r="B98" s="15"/>
      <c r="C98" s="16" t="s">
        <v>36</v>
      </c>
      <c r="D98" s="16" t="s">
        <v>37</v>
      </c>
      <c r="E98" s="16" t="s">
        <v>38</v>
      </c>
      <c r="F98" s="17" t="s">
        <v>39</v>
      </c>
    </row>
    <row r="99" spans="1:6">
      <c r="A99" s="18">
        <v>1</v>
      </c>
      <c r="B99" s="18">
        <v>2</v>
      </c>
      <c r="C99" s="18">
        <v>3</v>
      </c>
      <c r="D99" s="18">
        <v>4</v>
      </c>
      <c r="E99" s="18">
        <v>5</v>
      </c>
      <c r="F99" s="18">
        <v>6</v>
      </c>
    </row>
    <row r="100" spans="1:6">
      <c r="A100" s="19"/>
      <c r="B100" s="20" t="s">
        <v>40</v>
      </c>
      <c r="C100" s="20"/>
      <c r="D100" s="20"/>
      <c r="E100" s="20"/>
      <c r="F100" s="20"/>
    </row>
    <row r="101" spans="1:6">
      <c r="A101" s="19">
        <v>1</v>
      </c>
      <c r="B101" s="20" t="s">
        <v>49</v>
      </c>
      <c r="C101" s="21">
        <v>9700</v>
      </c>
      <c r="D101" s="21" t="s">
        <v>24</v>
      </c>
      <c r="E101" s="21" t="s">
        <v>24</v>
      </c>
      <c r="F101" s="21">
        <f>SUM(C101:E101)</f>
        <v>9700</v>
      </c>
    </row>
    <row r="102" spans="1:6">
      <c r="A102" s="19">
        <v>2</v>
      </c>
      <c r="B102" s="20" t="s">
        <v>41</v>
      </c>
      <c r="C102" s="21"/>
      <c r="D102" s="21" t="s">
        <v>24</v>
      </c>
      <c r="E102" s="21" t="s">
        <v>24</v>
      </c>
      <c r="F102" s="21">
        <f>SUM(C102:E102)</f>
        <v>0</v>
      </c>
    </row>
    <row r="103" spans="1:6">
      <c r="A103" s="19">
        <v>3</v>
      </c>
      <c r="B103" s="20" t="str">
        <f>B14</f>
        <v>Kharif Base Crops/ Veg</v>
      </c>
      <c r="C103" s="21"/>
      <c r="D103" s="21" t="s">
        <v>24</v>
      </c>
      <c r="E103" s="21" t="s">
        <v>24</v>
      </c>
      <c r="F103" s="21">
        <f>SUM(C103:E103)</f>
        <v>0</v>
      </c>
    </row>
    <row r="104" spans="1:6">
      <c r="A104" s="19">
        <v>4</v>
      </c>
      <c r="B104" s="20" t="s">
        <v>99</v>
      </c>
      <c r="C104" s="21"/>
      <c r="D104" s="21" t="s">
        <v>24</v>
      </c>
      <c r="E104" s="21" t="s">
        <v>24</v>
      </c>
      <c r="F104" s="21">
        <f>SUM(C104:E104)</f>
        <v>0</v>
      </c>
    </row>
    <row r="105" spans="1:6">
      <c r="A105" s="19">
        <v>5</v>
      </c>
      <c r="B105" s="20" t="s">
        <v>4</v>
      </c>
      <c r="C105" s="21">
        <v>4150</v>
      </c>
      <c r="D105" s="21" t="s">
        <v>24</v>
      </c>
      <c r="E105" s="21" t="s">
        <v>24</v>
      </c>
      <c r="F105" s="21">
        <f>SUM(C105:E105)</f>
        <v>4150</v>
      </c>
    </row>
    <row r="106" spans="1:6">
      <c r="A106" s="18"/>
      <c r="B106" s="22" t="s">
        <v>5</v>
      </c>
      <c r="C106" s="23">
        <f>SUM(C101:C105)</f>
        <v>13850</v>
      </c>
      <c r="D106" s="23">
        <f>SUM(D101:D105)</f>
        <v>0</v>
      </c>
      <c r="E106" s="23">
        <f>SUM(E101:E105)</f>
        <v>0</v>
      </c>
      <c r="F106" s="23">
        <f>SUM(F101:F105)</f>
        <v>13850</v>
      </c>
    </row>
    <row r="107" spans="1:6">
      <c r="A107" s="24"/>
      <c r="B107" s="25" t="s">
        <v>42</v>
      </c>
      <c r="C107" s="26"/>
      <c r="D107" s="26"/>
      <c r="E107" s="26"/>
      <c r="F107" s="26"/>
    </row>
    <row r="108" spans="1:6">
      <c r="A108" s="19">
        <v>6</v>
      </c>
      <c r="B108" s="20" t="s">
        <v>6</v>
      </c>
      <c r="C108" s="21" t="s">
        <v>24</v>
      </c>
      <c r="D108" s="21" t="s">
        <v>24</v>
      </c>
      <c r="E108" s="21" t="s">
        <v>24</v>
      </c>
      <c r="F108" s="21">
        <f>SUM(C108:E108)</f>
        <v>0</v>
      </c>
    </row>
    <row r="109" spans="1:6">
      <c r="A109" s="19">
        <v>7</v>
      </c>
      <c r="B109" s="20" t="s">
        <v>7</v>
      </c>
      <c r="C109" s="21" t="s">
        <v>24</v>
      </c>
      <c r="D109" s="21" t="s">
        <v>24</v>
      </c>
      <c r="E109" s="21" t="s">
        <v>24</v>
      </c>
      <c r="F109" s="21">
        <f>SUM(C109:E109)</f>
        <v>0</v>
      </c>
    </row>
    <row r="110" spans="1:6">
      <c r="A110" s="18"/>
      <c r="B110" s="22" t="s">
        <v>8</v>
      </c>
      <c r="C110" s="23">
        <f>SUM(C108:C109)</f>
        <v>0</v>
      </c>
      <c r="D110" s="23">
        <f>SUM(D108:D109)</f>
        <v>0</v>
      </c>
      <c r="E110" s="23">
        <f>SUM(E108:E109)</f>
        <v>0</v>
      </c>
      <c r="F110" s="23">
        <f>SUM(F108:F109)</f>
        <v>0</v>
      </c>
    </row>
    <row r="111" spans="1:6">
      <c r="A111" s="19"/>
      <c r="B111" s="20" t="s">
        <v>43</v>
      </c>
      <c r="C111" s="21"/>
      <c r="D111" s="21"/>
      <c r="E111" s="21"/>
      <c r="F111" s="21"/>
    </row>
    <row r="112" spans="1:6">
      <c r="A112" s="19">
        <v>8</v>
      </c>
      <c r="B112" s="20" t="s">
        <v>9</v>
      </c>
      <c r="C112" s="21" t="s">
        <v>24</v>
      </c>
      <c r="D112" s="21"/>
      <c r="E112" s="21" t="s">
        <v>24</v>
      </c>
      <c r="F112" s="21">
        <f t="shared" ref="F112:F117" si="2">SUM(C112:E112)</f>
        <v>0</v>
      </c>
    </row>
    <row r="113" spans="1:6">
      <c r="A113" s="19">
        <v>9</v>
      </c>
      <c r="B113" s="20" t="s">
        <v>44</v>
      </c>
      <c r="C113" s="21" t="s">
        <v>24</v>
      </c>
      <c r="D113" s="21">
        <v>10771.4</v>
      </c>
      <c r="E113" s="21" t="s">
        <v>24</v>
      </c>
      <c r="F113" s="21">
        <f t="shared" si="2"/>
        <v>10771.4</v>
      </c>
    </row>
    <row r="114" spans="1:6">
      <c r="A114" s="19">
        <v>10</v>
      </c>
      <c r="B114" s="20" t="s">
        <v>10</v>
      </c>
      <c r="C114" s="21" t="s">
        <v>24</v>
      </c>
      <c r="D114" s="21"/>
      <c r="E114" s="21" t="s">
        <v>24</v>
      </c>
      <c r="F114" s="21">
        <f t="shared" si="2"/>
        <v>0</v>
      </c>
    </row>
    <row r="115" spans="1:6">
      <c r="A115" s="19">
        <v>11</v>
      </c>
      <c r="B115" s="20" t="s">
        <v>11</v>
      </c>
      <c r="C115" s="21" t="s">
        <v>24</v>
      </c>
      <c r="D115" s="21"/>
      <c r="E115" s="21" t="s">
        <v>24</v>
      </c>
      <c r="F115" s="21">
        <f t="shared" si="2"/>
        <v>0</v>
      </c>
    </row>
    <row r="116" spans="1:6">
      <c r="A116" s="19">
        <v>12</v>
      </c>
      <c r="B116" s="20" t="s">
        <v>41</v>
      </c>
      <c r="C116" s="21" t="s">
        <v>24</v>
      </c>
      <c r="D116" s="21">
        <v>2625</v>
      </c>
      <c r="E116" s="21" t="s">
        <v>24</v>
      </c>
      <c r="F116" s="21">
        <f t="shared" si="2"/>
        <v>2625</v>
      </c>
    </row>
    <row r="117" spans="1:6">
      <c r="A117" s="19">
        <v>13</v>
      </c>
      <c r="B117" s="20" t="s">
        <v>100</v>
      </c>
      <c r="C117" s="21" t="s">
        <v>24</v>
      </c>
      <c r="D117" s="21"/>
      <c r="E117" s="21" t="s">
        <v>24</v>
      </c>
      <c r="F117" s="21">
        <f t="shared" si="2"/>
        <v>0</v>
      </c>
    </row>
    <row r="118" spans="1:6">
      <c r="A118" s="18"/>
      <c r="B118" s="22" t="s">
        <v>12</v>
      </c>
      <c r="C118" s="23">
        <f>SUM(C112:C117)</f>
        <v>0</v>
      </c>
      <c r="D118" s="23">
        <f>SUM(D112:D117)</f>
        <v>13396.4</v>
      </c>
      <c r="E118" s="23">
        <f>SUM(E112:E117)</f>
        <v>0</v>
      </c>
      <c r="F118" s="23">
        <f>SUM(F112:F117)</f>
        <v>13396.4</v>
      </c>
    </row>
    <row r="119" spans="1:6">
      <c r="A119" s="19"/>
      <c r="B119" s="20" t="s">
        <v>45</v>
      </c>
      <c r="C119" s="21"/>
      <c r="D119" s="21"/>
      <c r="E119" s="21"/>
      <c r="F119" s="21"/>
    </row>
    <row r="120" spans="1:6">
      <c r="A120" s="19">
        <v>14</v>
      </c>
      <c r="B120" s="20" t="s">
        <v>119</v>
      </c>
      <c r="C120" s="21" t="s">
        <v>24</v>
      </c>
      <c r="D120" s="21" t="s">
        <v>24</v>
      </c>
      <c r="E120" s="21">
        <v>6374.6</v>
      </c>
      <c r="F120" s="21">
        <f>SUM(C120:E120)</f>
        <v>6374.6</v>
      </c>
    </row>
    <row r="121" spans="1:6">
      <c r="A121" s="19">
        <v>15</v>
      </c>
      <c r="B121" s="20" t="s">
        <v>116</v>
      </c>
      <c r="C121" s="21" t="s">
        <v>24</v>
      </c>
      <c r="D121" s="21" t="s">
        <v>24</v>
      </c>
      <c r="E121" s="21">
        <v>8050</v>
      </c>
      <c r="F121" s="21">
        <f>SUM(C121:E121)</f>
        <v>8050</v>
      </c>
    </row>
    <row r="122" spans="1:6">
      <c r="A122" s="19">
        <v>16</v>
      </c>
      <c r="B122" s="20" t="s">
        <v>101</v>
      </c>
      <c r="C122" s="21" t="s">
        <v>24</v>
      </c>
      <c r="D122" s="21" t="s">
        <v>24</v>
      </c>
      <c r="E122" s="21" t="s">
        <v>24</v>
      </c>
      <c r="F122" s="21">
        <f>SUM(C122:E122)</f>
        <v>0</v>
      </c>
    </row>
    <row r="123" spans="1:6">
      <c r="A123" s="18"/>
      <c r="B123" s="22" t="s">
        <v>13</v>
      </c>
      <c r="C123" s="23">
        <f>SUM(C120:C122)</f>
        <v>0</v>
      </c>
      <c r="D123" s="23">
        <f>SUM(D120:D122)</f>
        <v>0</v>
      </c>
      <c r="E123" s="23">
        <f>SUM(E120:E122)</f>
        <v>14424.6</v>
      </c>
      <c r="F123" s="23">
        <f>SUM(F120:F122)</f>
        <v>14424.6</v>
      </c>
    </row>
    <row r="124" spans="1:6">
      <c r="A124" s="19"/>
      <c r="B124" s="20" t="s">
        <v>19</v>
      </c>
      <c r="C124" s="21"/>
      <c r="D124" s="21"/>
      <c r="E124" s="21"/>
      <c r="F124" s="21"/>
    </row>
    <row r="125" spans="1:6">
      <c r="A125" s="19">
        <v>17</v>
      </c>
      <c r="B125" s="20" t="s">
        <v>46</v>
      </c>
      <c r="C125" s="21">
        <v>23286</v>
      </c>
      <c r="D125" s="21">
        <v>20204.7</v>
      </c>
      <c r="E125" s="21">
        <v>18187.5</v>
      </c>
      <c r="F125" s="21">
        <f>MAX(C125:E125)</f>
        <v>23286</v>
      </c>
    </row>
    <row r="126" spans="1:6">
      <c r="A126" s="19">
        <v>18</v>
      </c>
      <c r="B126" s="20" t="s">
        <v>14</v>
      </c>
      <c r="C126" s="21">
        <v>2900</v>
      </c>
      <c r="D126" s="21">
        <v>3000</v>
      </c>
      <c r="E126" s="21">
        <v>3985</v>
      </c>
      <c r="F126" s="21">
        <f>MAX(C126:E126)</f>
        <v>3985</v>
      </c>
    </row>
    <row r="127" spans="1:6">
      <c r="A127" s="19">
        <v>19</v>
      </c>
      <c r="B127" s="20" t="s">
        <v>15</v>
      </c>
      <c r="C127" s="21">
        <v>1503</v>
      </c>
      <c r="D127" s="21">
        <v>1786</v>
      </c>
      <c r="E127" s="21">
        <v>4547</v>
      </c>
      <c r="F127" s="21">
        <f>MAX(C127:E127)</f>
        <v>4547</v>
      </c>
    </row>
    <row r="128" spans="1:6">
      <c r="A128" s="19">
        <v>20</v>
      </c>
      <c r="B128" s="20" t="s">
        <v>47</v>
      </c>
      <c r="C128" s="21"/>
      <c r="D128" s="21"/>
      <c r="E128" s="21"/>
      <c r="F128" s="21">
        <f>MAX(C128:E128)</f>
        <v>0</v>
      </c>
    </row>
    <row r="129" spans="1:6">
      <c r="A129" s="24"/>
      <c r="B129" s="25" t="s">
        <v>16</v>
      </c>
      <c r="C129" s="26">
        <f>SUM(C125:C128)</f>
        <v>27689</v>
      </c>
      <c r="D129" s="26">
        <f>SUM(D125:D128)</f>
        <v>24990.7</v>
      </c>
      <c r="E129" s="26">
        <f>SUM(E125:E128)</f>
        <v>26719.5</v>
      </c>
      <c r="F129" s="26">
        <f>SUM(F125:F128)</f>
        <v>31818</v>
      </c>
    </row>
    <row r="130" spans="1:6">
      <c r="A130" s="22"/>
      <c r="B130" s="22" t="s">
        <v>17</v>
      </c>
      <c r="C130" s="23">
        <f>SUM(C129,C123,C118,C110,C106)</f>
        <v>41539</v>
      </c>
      <c r="D130" s="23">
        <f>SUM(D129,D123,D118,D110,D106)</f>
        <v>38387.1</v>
      </c>
      <c r="E130" s="23">
        <f>SUM(E129,E123,E118,E110,E106)</f>
        <v>41144.1</v>
      </c>
      <c r="F130" s="23">
        <f>SUM(F129,F123,F118,F110,F106)</f>
        <v>73489</v>
      </c>
    </row>
    <row r="133" spans="1:6">
      <c r="A133" s="1" t="s">
        <v>18</v>
      </c>
      <c r="B133" s="1"/>
      <c r="C133" s="1"/>
      <c r="D133" s="1"/>
      <c r="E133" s="1"/>
      <c r="F133" s="1"/>
    </row>
    <row r="134" spans="1:6">
      <c r="A134" s="1" t="s">
        <v>158</v>
      </c>
      <c r="B134" s="1"/>
      <c r="C134" s="1"/>
      <c r="D134" s="1"/>
      <c r="E134" s="1"/>
      <c r="F134" s="1"/>
    </row>
    <row r="136" spans="1:6">
      <c r="B136" s="3" t="s">
        <v>26</v>
      </c>
      <c r="C136" s="4" t="s">
        <v>27</v>
      </c>
      <c r="D136" s="5"/>
      <c r="E136" s="6"/>
    </row>
    <row r="137" spans="1:6">
      <c r="B137" s="3" t="s">
        <v>28</v>
      </c>
      <c r="C137" s="7" t="s">
        <v>52</v>
      </c>
      <c r="D137" s="8"/>
      <c r="E137" s="9"/>
    </row>
    <row r="138" spans="1:6">
      <c r="B138" s="3" t="s">
        <v>30</v>
      </c>
      <c r="C138" s="10" t="s">
        <v>98</v>
      </c>
      <c r="D138" s="11"/>
      <c r="E138" s="12"/>
    </row>
    <row r="139" spans="1:6">
      <c r="F139" s="2" t="s">
        <v>32</v>
      </c>
    </row>
    <row r="140" spans="1:6" ht="28.5">
      <c r="A140" s="13" t="s">
        <v>33</v>
      </c>
      <c r="B140" s="13" t="s">
        <v>3</v>
      </c>
      <c r="C140" s="14" t="s">
        <v>34</v>
      </c>
      <c r="D140" s="14"/>
      <c r="E140" s="14"/>
      <c r="F140" s="13" t="s">
        <v>35</v>
      </c>
    </row>
    <row r="141" spans="1:6" ht="28.5">
      <c r="A141" s="15"/>
      <c r="B141" s="15"/>
      <c r="C141" s="16" t="s">
        <v>36</v>
      </c>
      <c r="D141" s="16" t="s">
        <v>37</v>
      </c>
      <c r="E141" s="16" t="s">
        <v>38</v>
      </c>
      <c r="F141" s="17" t="s">
        <v>39</v>
      </c>
    </row>
    <row r="142" spans="1:6">
      <c r="A142" s="18">
        <v>1</v>
      </c>
      <c r="B142" s="18">
        <v>2</v>
      </c>
      <c r="C142" s="18">
        <v>3</v>
      </c>
      <c r="D142" s="18">
        <v>4</v>
      </c>
      <c r="E142" s="18">
        <v>5</v>
      </c>
      <c r="F142" s="18">
        <v>6</v>
      </c>
    </row>
    <row r="143" spans="1:6">
      <c r="A143" s="19"/>
      <c r="B143" s="20" t="s">
        <v>40</v>
      </c>
      <c r="C143" s="20"/>
      <c r="D143" s="20"/>
      <c r="E143" s="20"/>
      <c r="F143" s="20"/>
    </row>
    <row r="144" spans="1:6">
      <c r="A144" s="19">
        <v>1</v>
      </c>
      <c r="B144" s="20" t="s">
        <v>49</v>
      </c>
      <c r="C144" s="21">
        <v>171.54</v>
      </c>
      <c r="D144" s="21" t="s">
        <v>24</v>
      </c>
      <c r="E144" s="21" t="s">
        <v>24</v>
      </c>
      <c r="F144" s="21">
        <f>SUM(C144:E144)</f>
        <v>171.54</v>
      </c>
    </row>
    <row r="145" spans="1:6">
      <c r="A145" s="19">
        <v>2</v>
      </c>
      <c r="B145" s="20" t="s">
        <v>41</v>
      </c>
      <c r="C145" s="21" t="s">
        <v>24</v>
      </c>
      <c r="D145" s="21" t="s">
        <v>24</v>
      </c>
      <c r="E145" s="21" t="s">
        <v>24</v>
      </c>
      <c r="F145" s="21">
        <f>SUM(C145:E145)</f>
        <v>0</v>
      </c>
    </row>
    <row r="146" spans="1:6">
      <c r="A146" s="19">
        <v>3</v>
      </c>
      <c r="B146" s="20" t="s">
        <v>11</v>
      </c>
      <c r="C146" s="21" t="s">
        <v>24</v>
      </c>
      <c r="D146" s="21" t="s">
        <v>24</v>
      </c>
      <c r="E146" s="21" t="s">
        <v>24</v>
      </c>
      <c r="F146" s="21">
        <f>SUM(C146:E146)</f>
        <v>0</v>
      </c>
    </row>
    <row r="147" spans="1:6">
      <c r="A147" s="19">
        <v>4</v>
      </c>
      <c r="B147" s="20" t="s">
        <v>96</v>
      </c>
      <c r="C147" s="21" t="s">
        <v>24</v>
      </c>
      <c r="D147" s="21" t="s">
        <v>24</v>
      </c>
      <c r="E147" s="21" t="s">
        <v>24</v>
      </c>
      <c r="F147" s="21">
        <f>SUM(C147:E147)</f>
        <v>0</v>
      </c>
    </row>
    <row r="148" spans="1:6">
      <c r="A148" s="19">
        <v>5</v>
      </c>
      <c r="B148" s="20" t="s">
        <v>4</v>
      </c>
      <c r="C148" s="21">
        <v>28</v>
      </c>
      <c r="D148" s="21" t="s">
        <v>24</v>
      </c>
      <c r="E148" s="21" t="s">
        <v>24</v>
      </c>
      <c r="F148" s="21">
        <f>SUM(C148:E148)</f>
        <v>28</v>
      </c>
    </row>
    <row r="149" spans="1:6">
      <c r="A149" s="18"/>
      <c r="B149" s="22" t="s">
        <v>5</v>
      </c>
      <c r="C149" s="23">
        <f>SUM(C144:C148)</f>
        <v>199.54</v>
      </c>
      <c r="D149" s="23">
        <f>SUM(D144:D148)</f>
        <v>0</v>
      </c>
      <c r="E149" s="23">
        <f>SUM(E144:E148)</f>
        <v>0</v>
      </c>
      <c r="F149" s="23">
        <f>SUM(F144:F148)</f>
        <v>199.54</v>
      </c>
    </row>
    <row r="150" spans="1:6">
      <c r="A150" s="24"/>
      <c r="B150" s="25" t="s">
        <v>42</v>
      </c>
      <c r="C150" s="26"/>
      <c r="D150" s="26"/>
      <c r="E150" s="26"/>
      <c r="F150" s="26"/>
    </row>
    <row r="151" spans="1:6">
      <c r="A151" s="19">
        <v>6</v>
      </c>
      <c r="B151" s="20" t="s">
        <v>6</v>
      </c>
      <c r="C151" s="21" t="s">
        <v>24</v>
      </c>
      <c r="D151" s="21" t="s">
        <v>24</v>
      </c>
      <c r="E151" s="21" t="s">
        <v>24</v>
      </c>
      <c r="F151" s="21">
        <f>SUM(C151:E151)</f>
        <v>0</v>
      </c>
    </row>
    <row r="152" spans="1:6">
      <c r="A152" s="19">
        <v>7</v>
      </c>
      <c r="B152" s="20" t="s">
        <v>7</v>
      </c>
      <c r="C152" s="21" t="s">
        <v>24</v>
      </c>
      <c r="D152" s="21" t="s">
        <v>24</v>
      </c>
      <c r="E152" s="21" t="s">
        <v>24</v>
      </c>
      <c r="F152" s="21">
        <f>SUM(C152:E152)</f>
        <v>0</v>
      </c>
    </row>
    <row r="153" spans="1:6">
      <c r="A153" s="18"/>
      <c r="B153" s="22" t="s">
        <v>8</v>
      </c>
      <c r="C153" s="23">
        <f>SUM(C151:C152)</f>
        <v>0</v>
      </c>
      <c r="D153" s="23">
        <f>SUM(D151:D152)</f>
        <v>0</v>
      </c>
      <c r="E153" s="23">
        <f>SUM(E151:E152)</f>
        <v>0</v>
      </c>
      <c r="F153" s="23">
        <f>SUM(F151:F152)</f>
        <v>0</v>
      </c>
    </row>
    <row r="154" spans="1:6">
      <c r="A154" s="19"/>
      <c r="B154" s="20" t="s">
        <v>43</v>
      </c>
      <c r="C154" s="21"/>
      <c r="D154" s="21"/>
      <c r="E154" s="21"/>
      <c r="F154" s="21"/>
    </row>
    <row r="155" spans="1:6">
      <c r="A155" s="19">
        <v>8</v>
      </c>
      <c r="B155" s="20" t="s">
        <v>9</v>
      </c>
      <c r="C155" s="21" t="s">
        <v>24</v>
      </c>
      <c r="D155" s="21">
        <v>145</v>
      </c>
      <c r="E155" s="21" t="s">
        <v>24</v>
      </c>
      <c r="F155" s="21">
        <f t="shared" ref="F155:F160" si="3">SUM(C155:E155)</f>
        <v>145</v>
      </c>
    </row>
    <row r="156" spans="1:6">
      <c r="A156" s="19">
        <v>9</v>
      </c>
      <c r="B156" s="20" t="s">
        <v>44</v>
      </c>
      <c r="C156" s="21" t="s">
        <v>24</v>
      </c>
      <c r="D156" s="21">
        <v>32.799999999999997</v>
      </c>
      <c r="E156" s="21" t="s">
        <v>24</v>
      </c>
      <c r="F156" s="21">
        <f t="shared" si="3"/>
        <v>32.799999999999997</v>
      </c>
    </row>
    <row r="157" spans="1:6">
      <c r="A157" s="19">
        <v>10</v>
      </c>
      <c r="B157" s="20" t="s">
        <v>10</v>
      </c>
      <c r="C157" s="21" t="s">
        <v>24</v>
      </c>
      <c r="D157" s="21">
        <v>29</v>
      </c>
      <c r="E157" s="21" t="s">
        <v>24</v>
      </c>
      <c r="F157" s="21">
        <f t="shared" si="3"/>
        <v>29</v>
      </c>
    </row>
    <row r="158" spans="1:6">
      <c r="A158" s="19">
        <v>11</v>
      </c>
      <c r="B158" s="20" t="s">
        <v>11</v>
      </c>
      <c r="C158" s="21" t="s">
        <v>24</v>
      </c>
      <c r="D158" s="21" t="s">
        <v>24</v>
      </c>
      <c r="E158" s="21" t="s">
        <v>24</v>
      </c>
      <c r="F158" s="21">
        <f t="shared" si="3"/>
        <v>0</v>
      </c>
    </row>
    <row r="159" spans="1:6">
      <c r="A159" s="19">
        <v>12</v>
      </c>
      <c r="B159" s="20" t="s">
        <v>41</v>
      </c>
      <c r="C159" s="21" t="s">
        <v>24</v>
      </c>
      <c r="D159" s="21" t="s">
        <v>24</v>
      </c>
      <c r="E159" s="21" t="s">
        <v>24</v>
      </c>
      <c r="F159" s="21">
        <f t="shared" si="3"/>
        <v>0</v>
      </c>
    </row>
    <row r="160" spans="1:6">
      <c r="A160" s="19">
        <v>13</v>
      </c>
      <c r="B160" s="20" t="s">
        <v>50</v>
      </c>
      <c r="C160" s="21" t="s">
        <v>24</v>
      </c>
      <c r="D160" s="21" t="s">
        <v>24</v>
      </c>
      <c r="E160" s="21" t="s">
        <v>24</v>
      </c>
      <c r="F160" s="21">
        <f t="shared" si="3"/>
        <v>0</v>
      </c>
    </row>
    <row r="161" spans="1:6">
      <c r="A161" s="18"/>
      <c r="B161" s="22" t="s">
        <v>12</v>
      </c>
      <c r="C161" s="23">
        <f>SUM(C155:C160)</f>
        <v>0</v>
      </c>
      <c r="D161" s="23">
        <f>SUM(D155:D160)</f>
        <v>206.8</v>
      </c>
      <c r="E161" s="23">
        <f>SUM(E155:E160)</f>
        <v>0</v>
      </c>
      <c r="F161" s="23">
        <f>SUM(F155:F160)</f>
        <v>206.8</v>
      </c>
    </row>
    <row r="162" spans="1:6">
      <c r="A162" s="19"/>
      <c r="B162" s="20" t="s">
        <v>45</v>
      </c>
      <c r="C162" s="21"/>
      <c r="D162" s="21"/>
      <c r="E162" s="21"/>
      <c r="F162" s="21"/>
    </row>
    <row r="163" spans="1:6">
      <c r="A163" s="19">
        <v>14</v>
      </c>
      <c r="B163" s="20" t="s">
        <v>9</v>
      </c>
      <c r="C163" s="21" t="s">
        <v>24</v>
      </c>
      <c r="D163" s="21" t="s">
        <v>24</v>
      </c>
      <c r="E163" s="21" t="s">
        <v>24</v>
      </c>
      <c r="F163" s="21">
        <f>SUM(C163:E163)</f>
        <v>0</v>
      </c>
    </row>
    <row r="164" spans="1:6">
      <c r="A164" s="19">
        <v>15</v>
      </c>
      <c r="B164" s="20" t="s">
        <v>41</v>
      </c>
      <c r="C164" s="21" t="s">
        <v>24</v>
      </c>
      <c r="D164" s="21" t="s">
        <v>24</v>
      </c>
      <c r="E164" s="21">
        <v>10</v>
      </c>
      <c r="F164" s="21">
        <f>SUM(C164:E164)</f>
        <v>10</v>
      </c>
    </row>
    <row r="165" spans="1:6">
      <c r="A165" s="19">
        <v>16</v>
      </c>
      <c r="B165" s="20" t="s">
        <v>101</v>
      </c>
      <c r="C165" s="21" t="s">
        <v>24</v>
      </c>
      <c r="D165" s="21" t="s">
        <v>24</v>
      </c>
      <c r="E165" s="21" t="s">
        <v>24</v>
      </c>
      <c r="F165" s="21">
        <f>SUM(C165:E165)</f>
        <v>0</v>
      </c>
    </row>
    <row r="166" spans="1:6">
      <c r="A166" s="18"/>
      <c r="B166" s="22" t="s">
        <v>13</v>
      </c>
      <c r="C166" s="23">
        <f>SUM(C163:C165)</f>
        <v>0</v>
      </c>
      <c r="D166" s="23">
        <f>SUM(D163:D165)</f>
        <v>0</v>
      </c>
      <c r="E166" s="23">
        <f>SUM(E163:E165)</f>
        <v>10</v>
      </c>
      <c r="F166" s="23">
        <f>SUM(F163:F165)</f>
        <v>10</v>
      </c>
    </row>
    <row r="167" spans="1:6">
      <c r="A167" s="19"/>
      <c r="B167" s="20" t="s">
        <v>19</v>
      </c>
      <c r="C167" s="21"/>
      <c r="D167" s="21"/>
      <c r="E167" s="21"/>
      <c r="F167" s="21"/>
    </row>
    <row r="168" spans="1:6">
      <c r="A168" s="19">
        <v>17</v>
      </c>
      <c r="B168" s="20" t="s">
        <v>46</v>
      </c>
      <c r="C168" s="21">
        <v>67</v>
      </c>
      <c r="D168" s="21">
        <v>73</v>
      </c>
      <c r="E168" s="21">
        <v>81</v>
      </c>
      <c r="F168" s="21">
        <f>MAX(C168:E168)</f>
        <v>81</v>
      </c>
    </row>
    <row r="169" spans="1:6">
      <c r="A169" s="19">
        <v>18</v>
      </c>
      <c r="B169" s="20" t="s">
        <v>14</v>
      </c>
      <c r="C169" s="21" t="s">
        <v>24</v>
      </c>
      <c r="D169" s="21" t="s">
        <v>24</v>
      </c>
      <c r="E169" s="21" t="s">
        <v>24</v>
      </c>
      <c r="F169" s="21">
        <f>MAX(C169:E169)</f>
        <v>0</v>
      </c>
    </row>
    <row r="170" spans="1:6">
      <c r="A170" s="19">
        <v>19</v>
      </c>
      <c r="B170" s="20" t="s">
        <v>15</v>
      </c>
      <c r="C170" s="21" t="s">
        <v>24</v>
      </c>
      <c r="D170" s="21" t="s">
        <v>24</v>
      </c>
      <c r="E170" s="21" t="s">
        <v>24</v>
      </c>
      <c r="F170" s="21">
        <f>MAX(C170:E170)</f>
        <v>0</v>
      </c>
    </row>
    <row r="171" spans="1:6">
      <c r="A171" s="19">
        <v>20</v>
      </c>
      <c r="B171" s="20" t="s">
        <v>47</v>
      </c>
      <c r="C171" s="21" t="s">
        <v>24</v>
      </c>
      <c r="D171" s="21" t="s">
        <v>24</v>
      </c>
      <c r="E171" s="21" t="s">
        <v>24</v>
      </c>
      <c r="F171" s="21">
        <f>MAX(C171:E171)</f>
        <v>0</v>
      </c>
    </row>
    <row r="172" spans="1:6">
      <c r="A172" s="24"/>
      <c r="B172" s="25" t="s">
        <v>16</v>
      </c>
      <c r="C172" s="26">
        <f>SUM(C168:C171)</f>
        <v>67</v>
      </c>
      <c r="D172" s="26">
        <f>SUM(D168:D171)</f>
        <v>73</v>
      </c>
      <c r="E172" s="26">
        <f>SUM(E168:E171)</f>
        <v>81</v>
      </c>
      <c r="F172" s="26">
        <f>SUM(F168:F171)</f>
        <v>81</v>
      </c>
    </row>
    <row r="173" spans="1:6">
      <c r="A173" s="22"/>
      <c r="B173" s="22" t="s">
        <v>17</v>
      </c>
      <c r="C173" s="23">
        <f>SUM(C172,C166,C161,C153,C149)</f>
        <v>266.53999999999996</v>
      </c>
      <c r="D173" s="23">
        <f>SUM(D172,D166,D161,D153,D149)</f>
        <v>279.8</v>
      </c>
      <c r="E173" s="23">
        <f>SUM(E172,E166,E161,E153,E149)</f>
        <v>91</v>
      </c>
      <c r="F173" s="23">
        <f>SUM(F172,F166,F161,F153,F149)</f>
        <v>497.34000000000003</v>
      </c>
    </row>
    <row r="177" spans="1:6">
      <c r="A177" s="1" t="s">
        <v>18</v>
      </c>
      <c r="B177" s="1"/>
      <c r="C177" s="1"/>
      <c r="D177" s="1"/>
      <c r="E177" s="1"/>
      <c r="F177" s="1"/>
    </row>
    <row r="178" spans="1:6">
      <c r="A178" s="1" t="s">
        <v>105</v>
      </c>
      <c r="B178" s="1"/>
      <c r="C178" s="1"/>
      <c r="D178" s="1"/>
      <c r="E178" s="1"/>
      <c r="F178" s="1"/>
    </row>
    <row r="179" spans="1:6" ht="15">
      <c r="A179" s="67" t="s">
        <v>106</v>
      </c>
      <c r="B179" s="1"/>
      <c r="C179" s="1"/>
      <c r="D179" s="1"/>
      <c r="E179" s="1"/>
      <c r="F179" s="1"/>
    </row>
    <row r="181" spans="1:6">
      <c r="B181" s="3" t="s">
        <v>26</v>
      </c>
      <c r="C181" s="4" t="s">
        <v>27</v>
      </c>
      <c r="D181" s="5"/>
      <c r="E181" s="6"/>
    </row>
    <row r="182" spans="1:6">
      <c r="B182" s="3" t="s">
        <v>28</v>
      </c>
      <c r="C182" s="7" t="s">
        <v>52</v>
      </c>
      <c r="D182" s="8"/>
      <c r="E182" s="9"/>
    </row>
    <row r="183" spans="1:6">
      <c r="B183" s="3" t="s">
        <v>30</v>
      </c>
      <c r="C183" s="10" t="s">
        <v>98</v>
      </c>
      <c r="D183" s="11"/>
      <c r="E183" s="12"/>
    </row>
    <row r="184" spans="1:6">
      <c r="F184" s="2" t="s">
        <v>32</v>
      </c>
    </row>
    <row r="185" spans="1:6" ht="28.5">
      <c r="A185" s="13" t="s">
        <v>33</v>
      </c>
      <c r="B185" s="13" t="s">
        <v>3</v>
      </c>
      <c r="C185" s="14" t="s">
        <v>34</v>
      </c>
      <c r="D185" s="14"/>
      <c r="E185" s="14"/>
      <c r="F185" s="13" t="s">
        <v>35</v>
      </c>
    </row>
    <row r="186" spans="1:6" ht="28.5">
      <c r="A186" s="15"/>
      <c r="B186" s="15"/>
      <c r="C186" s="16" t="s">
        <v>36</v>
      </c>
      <c r="D186" s="16" t="s">
        <v>37</v>
      </c>
      <c r="E186" s="16" t="s">
        <v>38</v>
      </c>
      <c r="F186" s="17" t="s">
        <v>39</v>
      </c>
    </row>
    <row r="187" spans="1:6">
      <c r="A187" s="18">
        <v>1</v>
      </c>
      <c r="B187" s="18">
        <v>2</v>
      </c>
      <c r="C187" s="18">
        <v>3</v>
      </c>
      <c r="D187" s="18">
        <v>4</v>
      </c>
      <c r="E187" s="18">
        <v>5</v>
      </c>
      <c r="F187" s="18">
        <v>6</v>
      </c>
    </row>
    <row r="188" spans="1:6">
      <c r="A188" s="19"/>
      <c r="B188" s="20" t="s">
        <v>40</v>
      </c>
      <c r="C188" s="20"/>
      <c r="D188" s="20"/>
      <c r="E188" s="20"/>
      <c r="F188" s="20"/>
    </row>
    <row r="189" spans="1:6">
      <c r="A189" s="19">
        <v>1</v>
      </c>
      <c r="B189" s="20" t="s">
        <v>49</v>
      </c>
      <c r="C189" s="21">
        <f>SUM(C12,C56,C101,C144)</f>
        <v>14086.740000000002</v>
      </c>
      <c r="D189" s="21">
        <f>SUM(D12,D56,D101,D144)</f>
        <v>0</v>
      </c>
      <c r="E189" s="21">
        <f>SUM(E12,E56,E101,E144)</f>
        <v>0</v>
      </c>
      <c r="F189" s="21">
        <f>SUM(C189:E189)</f>
        <v>14086.740000000002</v>
      </c>
    </row>
    <row r="190" spans="1:6">
      <c r="A190" s="19">
        <v>2</v>
      </c>
      <c r="B190" s="20" t="s">
        <v>41</v>
      </c>
      <c r="C190" s="21">
        <f t="shared" ref="C190:E193" si="4">SUM(C13,C57,C102,C145)</f>
        <v>190.4</v>
      </c>
      <c r="D190" s="21">
        <f t="shared" si="4"/>
        <v>0</v>
      </c>
      <c r="E190" s="21">
        <f t="shared" si="4"/>
        <v>0</v>
      </c>
      <c r="F190" s="21">
        <f>SUM(C190:E190)</f>
        <v>190.4</v>
      </c>
    </row>
    <row r="191" spans="1:6">
      <c r="A191" s="19">
        <v>3</v>
      </c>
      <c r="B191" s="20" t="str">
        <f>B14</f>
        <v>Kharif Base Crops/ Veg</v>
      </c>
      <c r="C191" s="21">
        <f t="shared" si="4"/>
        <v>1991.62</v>
      </c>
      <c r="D191" s="21">
        <f t="shared" si="4"/>
        <v>0</v>
      </c>
      <c r="E191" s="21">
        <f t="shared" si="4"/>
        <v>0</v>
      </c>
      <c r="F191" s="21">
        <f>SUM(C191:E191)</f>
        <v>1991.62</v>
      </c>
    </row>
    <row r="192" spans="1:6">
      <c r="A192" s="19">
        <v>4</v>
      </c>
      <c r="B192" s="20" t="s">
        <v>96</v>
      </c>
      <c r="C192" s="21">
        <f t="shared" si="4"/>
        <v>0</v>
      </c>
      <c r="D192" s="21">
        <f t="shared" si="4"/>
        <v>0</v>
      </c>
      <c r="E192" s="21">
        <f t="shared" si="4"/>
        <v>0</v>
      </c>
      <c r="F192" s="21">
        <f>SUM(C192:E192)</f>
        <v>0</v>
      </c>
    </row>
    <row r="193" spans="1:6">
      <c r="A193" s="19">
        <v>5</v>
      </c>
      <c r="B193" s="20" t="s">
        <v>4</v>
      </c>
      <c r="C193" s="21">
        <f t="shared" si="4"/>
        <v>4775.92</v>
      </c>
      <c r="D193" s="21">
        <f t="shared" si="4"/>
        <v>0</v>
      </c>
      <c r="E193" s="21">
        <f t="shared" si="4"/>
        <v>0</v>
      </c>
      <c r="F193" s="21">
        <f>SUM(C193:E193)</f>
        <v>4775.92</v>
      </c>
    </row>
    <row r="194" spans="1:6">
      <c r="A194" s="18"/>
      <c r="B194" s="22" t="s">
        <v>5</v>
      </c>
      <c r="C194" s="23">
        <f>SUM(C189:C193)</f>
        <v>21044.68</v>
      </c>
      <c r="D194" s="23">
        <f>SUM(D189:D193)</f>
        <v>0</v>
      </c>
      <c r="E194" s="23">
        <f>SUM(E189:E193)</f>
        <v>0</v>
      </c>
      <c r="F194" s="23">
        <f>SUM(F189:F193)</f>
        <v>21044.68</v>
      </c>
    </row>
    <row r="195" spans="1:6">
      <c r="A195" s="24"/>
      <c r="B195" s="25" t="s">
        <v>42</v>
      </c>
      <c r="C195" s="26"/>
      <c r="D195" s="26"/>
      <c r="E195" s="26"/>
      <c r="F195" s="26"/>
    </row>
    <row r="196" spans="1:6">
      <c r="A196" s="19">
        <v>6</v>
      </c>
      <c r="B196" s="20" t="s">
        <v>6</v>
      </c>
      <c r="C196" s="21">
        <f t="shared" ref="C196:E197" si="5">SUM(C19,C63,C108,C151)</f>
        <v>0</v>
      </c>
      <c r="D196" s="21">
        <f t="shared" si="5"/>
        <v>0</v>
      </c>
      <c r="E196" s="21">
        <f t="shared" si="5"/>
        <v>0</v>
      </c>
      <c r="F196" s="21">
        <f>SUM(C196:E196)</f>
        <v>0</v>
      </c>
    </row>
    <row r="197" spans="1:6">
      <c r="A197" s="19">
        <v>7</v>
      </c>
      <c r="B197" s="20" t="s">
        <v>7</v>
      </c>
      <c r="C197" s="21">
        <f t="shared" si="5"/>
        <v>0</v>
      </c>
      <c r="D197" s="21">
        <f t="shared" si="5"/>
        <v>0</v>
      </c>
      <c r="E197" s="21">
        <f t="shared" si="5"/>
        <v>0</v>
      </c>
      <c r="F197" s="21">
        <f>SUM(C197:E197)</f>
        <v>0</v>
      </c>
    </row>
    <row r="198" spans="1:6">
      <c r="A198" s="18"/>
      <c r="B198" s="22" t="s">
        <v>8</v>
      </c>
      <c r="C198" s="23">
        <f>SUM(C196:C197)</f>
        <v>0</v>
      </c>
      <c r="D198" s="23">
        <f>SUM(D196:D197)</f>
        <v>0</v>
      </c>
      <c r="E198" s="23">
        <f>SUM(E196:E197)</f>
        <v>0</v>
      </c>
      <c r="F198" s="23">
        <f>SUM(F196:F197)</f>
        <v>0</v>
      </c>
    </row>
    <row r="199" spans="1:6">
      <c r="A199" s="19"/>
      <c r="B199" s="20" t="s">
        <v>43</v>
      </c>
      <c r="C199" s="21"/>
      <c r="D199" s="21"/>
      <c r="E199" s="21"/>
      <c r="F199" s="21"/>
    </row>
    <row r="200" spans="1:6">
      <c r="A200" s="19">
        <v>8</v>
      </c>
      <c r="B200" s="20" t="s">
        <v>9</v>
      </c>
      <c r="C200" s="21">
        <f t="shared" ref="C200:E203" si="6">SUM(C23,C67,C112,C155)</f>
        <v>0</v>
      </c>
      <c r="D200" s="21">
        <f t="shared" si="6"/>
        <v>897.38</v>
      </c>
      <c r="E200" s="21">
        <f t="shared" si="6"/>
        <v>0</v>
      </c>
      <c r="F200" s="21">
        <f t="shared" ref="F200:F205" si="7">SUM(C200:E200)</f>
        <v>897.38</v>
      </c>
    </row>
    <row r="201" spans="1:6">
      <c r="A201" s="19">
        <v>9</v>
      </c>
      <c r="B201" s="20" t="s">
        <v>44</v>
      </c>
      <c r="C201" s="21">
        <f t="shared" si="6"/>
        <v>0</v>
      </c>
      <c r="D201" s="21">
        <f t="shared" si="6"/>
        <v>15730.55</v>
      </c>
      <c r="E201" s="21">
        <f t="shared" si="6"/>
        <v>0</v>
      </c>
      <c r="F201" s="21">
        <f t="shared" si="7"/>
        <v>15730.55</v>
      </c>
    </row>
    <row r="202" spans="1:6">
      <c r="A202" s="19">
        <v>10</v>
      </c>
      <c r="B202" s="20" t="s">
        <v>10</v>
      </c>
      <c r="C202" s="21">
        <f t="shared" si="6"/>
        <v>0</v>
      </c>
      <c r="D202" s="21">
        <f t="shared" si="6"/>
        <v>314.69</v>
      </c>
      <c r="E202" s="21">
        <f t="shared" si="6"/>
        <v>0</v>
      </c>
      <c r="F202" s="21">
        <f t="shared" si="7"/>
        <v>314.69</v>
      </c>
    </row>
    <row r="203" spans="1:6">
      <c r="A203" s="19">
        <v>11</v>
      </c>
      <c r="B203" s="20" t="s">
        <v>11</v>
      </c>
      <c r="C203" s="21">
        <f t="shared" si="6"/>
        <v>0</v>
      </c>
      <c r="D203" s="21">
        <f t="shared" si="6"/>
        <v>0</v>
      </c>
      <c r="E203" s="21">
        <f t="shared" si="6"/>
        <v>0</v>
      </c>
      <c r="F203" s="21">
        <f t="shared" si="7"/>
        <v>0</v>
      </c>
    </row>
    <row r="204" spans="1:6">
      <c r="A204" s="19">
        <v>12</v>
      </c>
      <c r="B204" s="20" t="s">
        <v>41</v>
      </c>
      <c r="C204" s="21">
        <f t="shared" ref="C204:E205" si="8">SUM(C27,C71,C116,C159)</f>
        <v>0</v>
      </c>
      <c r="D204" s="21">
        <f t="shared" si="8"/>
        <v>2933.3</v>
      </c>
      <c r="E204" s="21">
        <f t="shared" si="8"/>
        <v>0</v>
      </c>
      <c r="F204" s="21">
        <f t="shared" si="7"/>
        <v>2933.3</v>
      </c>
    </row>
    <row r="205" spans="1:6">
      <c r="A205" s="19">
        <v>13</v>
      </c>
      <c r="B205" s="20" t="s">
        <v>50</v>
      </c>
      <c r="C205" s="21">
        <f t="shared" si="8"/>
        <v>0</v>
      </c>
      <c r="D205" s="21">
        <f t="shared" si="8"/>
        <v>3691.02</v>
      </c>
      <c r="E205" s="21">
        <f t="shared" si="8"/>
        <v>0</v>
      </c>
      <c r="F205" s="21">
        <f t="shared" si="7"/>
        <v>3691.02</v>
      </c>
    </row>
    <row r="206" spans="1:6">
      <c r="A206" s="18"/>
      <c r="B206" s="22" t="s">
        <v>12</v>
      </c>
      <c r="C206" s="23">
        <f>SUM(C200:C205)</f>
        <v>0</v>
      </c>
      <c r="D206" s="23">
        <f>SUM(D200:D205)</f>
        <v>23566.94</v>
      </c>
      <c r="E206" s="23">
        <f>SUM(E200:E205)</f>
        <v>0</v>
      </c>
      <c r="F206" s="23">
        <f>SUM(F200:F205)</f>
        <v>23566.94</v>
      </c>
    </row>
    <row r="207" spans="1:6">
      <c r="A207" s="19"/>
      <c r="B207" s="20" t="s">
        <v>45</v>
      </c>
      <c r="C207" s="21"/>
      <c r="D207" s="21"/>
      <c r="E207" s="21"/>
      <c r="F207" s="21"/>
    </row>
    <row r="208" spans="1:6">
      <c r="A208" s="19">
        <v>14</v>
      </c>
      <c r="B208" s="20" t="s">
        <v>119</v>
      </c>
      <c r="C208" s="21">
        <f t="shared" ref="C208:E210" si="9">SUM(C31,C75,C120,C163)</f>
        <v>0</v>
      </c>
      <c r="D208" s="21">
        <f t="shared" si="9"/>
        <v>0</v>
      </c>
      <c r="E208" s="21">
        <f t="shared" si="9"/>
        <v>8648.35</v>
      </c>
      <c r="F208" s="21">
        <f>SUM(C208:E208)</f>
        <v>8648.35</v>
      </c>
    </row>
    <row r="209" spans="1:6">
      <c r="A209" s="19">
        <v>15</v>
      </c>
      <c r="B209" s="20" t="s">
        <v>116</v>
      </c>
      <c r="C209" s="21">
        <f t="shared" si="9"/>
        <v>0</v>
      </c>
      <c r="D209" s="21">
        <f t="shared" si="9"/>
        <v>0</v>
      </c>
      <c r="E209" s="21">
        <f t="shared" si="9"/>
        <v>13265.48</v>
      </c>
      <c r="F209" s="21">
        <f>SUM(C209:E209)</f>
        <v>13265.48</v>
      </c>
    </row>
    <row r="210" spans="1:6">
      <c r="A210" s="19">
        <v>16</v>
      </c>
      <c r="B210" s="20" t="s">
        <v>101</v>
      </c>
      <c r="C210" s="21">
        <f t="shared" si="9"/>
        <v>0</v>
      </c>
      <c r="D210" s="21">
        <f t="shared" si="9"/>
        <v>0</v>
      </c>
      <c r="E210" s="21">
        <f t="shared" si="9"/>
        <v>0</v>
      </c>
      <c r="F210" s="21">
        <f>SUM(C210:E210)</f>
        <v>0</v>
      </c>
    </row>
    <row r="211" spans="1:6">
      <c r="A211" s="18"/>
      <c r="B211" s="22" t="s">
        <v>13</v>
      </c>
      <c r="C211" s="23">
        <f>SUM(C208:C210)</f>
        <v>0</v>
      </c>
      <c r="D211" s="23">
        <f>SUM(D208:D210)</f>
        <v>0</v>
      </c>
      <c r="E211" s="23">
        <f>SUM(E208:E210)</f>
        <v>21913.83</v>
      </c>
      <c r="F211" s="23">
        <f>SUM(F208:F210)</f>
        <v>21913.83</v>
      </c>
    </row>
    <row r="212" spans="1:6">
      <c r="A212" s="19"/>
      <c r="B212" s="20" t="s">
        <v>19</v>
      </c>
      <c r="C212" s="21"/>
      <c r="D212" s="21"/>
      <c r="E212" s="21"/>
      <c r="F212" s="21"/>
    </row>
    <row r="213" spans="1:6">
      <c r="A213" s="19">
        <v>17</v>
      </c>
      <c r="B213" s="20" t="s">
        <v>46</v>
      </c>
      <c r="C213" s="21">
        <f t="shared" ref="C213:E214" si="10">SUM(C36,C80,C125,C168)</f>
        <v>30917.34</v>
      </c>
      <c r="D213" s="21">
        <f t="shared" si="10"/>
        <v>31662.17</v>
      </c>
      <c r="E213" s="21">
        <f t="shared" si="10"/>
        <v>26891.21</v>
      </c>
      <c r="F213" s="21">
        <f>SUM(F36,F80,F125,F168)</f>
        <v>34751.47</v>
      </c>
    </row>
    <row r="214" spans="1:6">
      <c r="A214" s="19">
        <v>18</v>
      </c>
      <c r="B214" s="20" t="s">
        <v>14</v>
      </c>
      <c r="C214" s="21">
        <f t="shared" si="10"/>
        <v>2900</v>
      </c>
      <c r="D214" s="21">
        <f t="shared" si="10"/>
        <v>3000</v>
      </c>
      <c r="E214" s="21">
        <f t="shared" si="10"/>
        <v>3985</v>
      </c>
      <c r="F214" s="21">
        <f>SUM(F37,F81,F126,F169)</f>
        <v>3985</v>
      </c>
    </row>
    <row r="215" spans="1:6">
      <c r="A215" s="19">
        <v>19</v>
      </c>
      <c r="B215" s="20" t="s">
        <v>15</v>
      </c>
      <c r="C215" s="21">
        <f t="shared" ref="C215:E216" si="11">SUM(C38,C82,C127,C170)</f>
        <v>2941.31</v>
      </c>
      <c r="D215" s="21">
        <f t="shared" si="11"/>
        <v>2992.21</v>
      </c>
      <c r="E215" s="21">
        <f t="shared" si="11"/>
        <v>5557.01</v>
      </c>
      <c r="F215" s="21">
        <f>SUM(F38,F82,F127,F170)</f>
        <v>5985.3099999999995</v>
      </c>
    </row>
    <row r="216" spans="1:6">
      <c r="A216" s="19">
        <v>20</v>
      </c>
      <c r="B216" s="20" t="s">
        <v>47</v>
      </c>
      <c r="C216" s="21">
        <f t="shared" si="11"/>
        <v>0</v>
      </c>
      <c r="D216" s="21">
        <f t="shared" si="11"/>
        <v>0</v>
      </c>
      <c r="E216" s="21">
        <f t="shared" si="11"/>
        <v>0</v>
      </c>
      <c r="F216" s="21">
        <f>SUM(F39,F83,F128,F171)</f>
        <v>0</v>
      </c>
    </row>
    <row r="217" spans="1:6">
      <c r="A217" s="24"/>
      <c r="B217" s="25" t="s">
        <v>16</v>
      </c>
      <c r="C217" s="26">
        <f>SUM(C213:C216)</f>
        <v>36758.649999999994</v>
      </c>
      <c r="D217" s="26">
        <f>SUM(D213:D216)</f>
        <v>37654.379999999997</v>
      </c>
      <c r="E217" s="26">
        <f>SUM(E213:E216)</f>
        <v>36433.22</v>
      </c>
      <c r="F217" s="26">
        <f>SUM(F213:F216)</f>
        <v>44721.78</v>
      </c>
    </row>
    <row r="218" spans="1:6">
      <c r="A218" s="22"/>
      <c r="B218" s="22" t="s">
        <v>17</v>
      </c>
      <c r="C218" s="23">
        <f>SUM(C217,C211,C206,C198,C194)</f>
        <v>57803.329999999994</v>
      </c>
      <c r="D218" s="23">
        <f>SUM(D217,D211,D206,D198,D194)</f>
        <v>61221.319999999992</v>
      </c>
      <c r="E218" s="23">
        <f>SUM(E217,E211,E206,E198,E194)</f>
        <v>58347.05</v>
      </c>
      <c r="F218" s="23">
        <f>SUM(F217,F211,F206,F198,F194)</f>
        <v>111247.23000000001</v>
      </c>
    </row>
  </sheetData>
  <phoneticPr fontId="0" type="noConversion"/>
  <printOptions horizontalCentered="1"/>
  <pageMargins left="1" right="0.75" top="1" bottom="1" header="0.5" footer="0.5"/>
  <pageSetup paperSize="9" orientation="portrait" horizontalDpi="180" verticalDpi="180" r:id="rId1"/>
  <headerFooter alignWithMargins="0"/>
  <rowBreaks count="3" manualBreakCount="3">
    <brk id="44" max="16383" man="1"/>
    <brk id="89" max="16383" man="1"/>
    <brk id="13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F215"/>
  <sheetViews>
    <sheetView topLeftCell="A192" workbookViewId="0">
      <selection activeCell="C206" sqref="C206"/>
    </sheetView>
  </sheetViews>
  <sheetFormatPr defaultRowHeight="14.25"/>
  <cols>
    <col min="1" max="1" width="4.7109375" style="2" customWidth="1"/>
    <col min="2" max="2" width="27.85546875" style="2" customWidth="1"/>
    <col min="3" max="4" width="12.28515625" style="2" customWidth="1"/>
    <col min="5" max="5" width="11.28515625" style="2" customWidth="1"/>
    <col min="6" max="6" width="15" style="2" customWidth="1"/>
    <col min="7" max="7" width="1.140625" style="2" customWidth="1"/>
    <col min="8" max="16384" width="9.140625" style="2"/>
  </cols>
  <sheetData>
    <row r="1" spans="1:6">
      <c r="A1" s="1" t="s">
        <v>18</v>
      </c>
      <c r="B1" s="1"/>
      <c r="C1" s="1"/>
      <c r="D1" s="1"/>
      <c r="E1" s="1"/>
      <c r="F1" s="1"/>
    </row>
    <row r="2" spans="1:6">
      <c r="A2" s="1" t="s">
        <v>25</v>
      </c>
      <c r="B2" s="1"/>
      <c r="C2" s="1"/>
      <c r="D2" s="1"/>
      <c r="E2" s="1"/>
      <c r="F2" s="1"/>
    </row>
    <row r="4" spans="1:6">
      <c r="B4" s="3" t="s">
        <v>26</v>
      </c>
      <c r="C4" s="4" t="s">
        <v>27</v>
      </c>
      <c r="D4" s="5"/>
      <c r="E4" s="6"/>
    </row>
    <row r="5" spans="1:6">
      <c r="B5" s="3" t="s">
        <v>28</v>
      </c>
      <c r="C5" s="7" t="s">
        <v>107</v>
      </c>
      <c r="D5" s="8"/>
      <c r="E5" s="9"/>
    </row>
    <row r="6" spans="1:6">
      <c r="B6" s="3" t="s">
        <v>30</v>
      </c>
      <c r="C6" s="10" t="s">
        <v>108</v>
      </c>
      <c r="D6" s="11"/>
      <c r="E6" s="12"/>
    </row>
    <row r="7" spans="1:6">
      <c r="F7" s="2" t="s">
        <v>32</v>
      </c>
    </row>
    <row r="8" spans="1:6" ht="28.5">
      <c r="A8" s="13" t="s">
        <v>33</v>
      </c>
      <c r="B8" s="13" t="s">
        <v>3</v>
      </c>
      <c r="C8" s="14" t="s">
        <v>34</v>
      </c>
      <c r="D8" s="14"/>
      <c r="E8" s="14"/>
      <c r="F8" s="13" t="s">
        <v>35</v>
      </c>
    </row>
    <row r="9" spans="1:6" ht="28.5">
      <c r="A9" s="15"/>
      <c r="B9" s="15"/>
      <c r="C9" s="16" t="s">
        <v>36</v>
      </c>
      <c r="D9" s="16" t="s">
        <v>37</v>
      </c>
      <c r="E9" s="16" t="s">
        <v>38</v>
      </c>
      <c r="F9" s="17" t="s">
        <v>39</v>
      </c>
    </row>
    <row r="10" spans="1:6">
      <c r="A10" s="18">
        <v>1</v>
      </c>
      <c r="B10" s="18">
        <v>2</v>
      </c>
      <c r="C10" s="18">
        <v>3</v>
      </c>
      <c r="D10" s="18">
        <v>4</v>
      </c>
      <c r="E10" s="18">
        <v>5</v>
      </c>
      <c r="F10" s="18">
        <v>6</v>
      </c>
    </row>
    <row r="11" spans="1:6">
      <c r="A11" s="19"/>
      <c r="B11" s="20" t="s">
        <v>40</v>
      </c>
      <c r="C11" s="20"/>
      <c r="D11" s="20"/>
      <c r="E11" s="20"/>
      <c r="F11" s="20"/>
    </row>
    <row r="12" spans="1:6">
      <c r="A12" s="19">
        <v>1</v>
      </c>
      <c r="B12" s="20" t="s">
        <v>49</v>
      </c>
      <c r="C12" s="21">
        <f>SUM('6C NRBC'!C12,'6C NLBC'!C12)</f>
        <v>18668.3</v>
      </c>
      <c r="D12" s="21">
        <f>SUM('6C NRBC'!D12,'6C NLBC'!D12)</f>
        <v>0</v>
      </c>
      <c r="E12" s="21">
        <f>SUM('6C NRBC'!E12,'6C NLBC'!E12)</f>
        <v>0</v>
      </c>
      <c r="F12" s="21">
        <f>SUM(C12:E12)</f>
        <v>18668.3</v>
      </c>
    </row>
    <row r="13" spans="1:6">
      <c r="A13" s="19">
        <v>2</v>
      </c>
      <c r="B13" s="20" t="s">
        <v>41</v>
      </c>
      <c r="C13" s="21">
        <f>SUM('6C NRBC'!C13,'6C NLBC'!C13)</f>
        <v>10215</v>
      </c>
      <c r="D13" s="21">
        <f>SUM('6C NRBC'!D13,'6C NLBC'!D13)</f>
        <v>0</v>
      </c>
      <c r="E13" s="21">
        <f>SUM('6C NRBC'!E13,'6C NLBC'!E13)</f>
        <v>0</v>
      </c>
      <c r="F13" s="21">
        <f>SUM(C13:E13)</f>
        <v>10215</v>
      </c>
    </row>
    <row r="14" spans="1:6">
      <c r="A14" s="19">
        <v>3</v>
      </c>
      <c r="B14" s="20" t="s">
        <v>115</v>
      </c>
      <c r="C14" s="21">
        <f>SUM('6C NRBC'!C14,'6C NLBC'!C14)</f>
        <v>2854.62</v>
      </c>
      <c r="D14" s="21">
        <f>SUM('6C NRBC'!D14,'6C NLBC'!D14)</f>
        <v>0</v>
      </c>
      <c r="E14" s="21">
        <f>SUM('6C NRBC'!E14,'6C NLBC'!E14)</f>
        <v>0</v>
      </c>
      <c r="F14" s="21">
        <f>SUM(C14:E14)</f>
        <v>2854.62</v>
      </c>
    </row>
    <row r="15" spans="1:6">
      <c r="A15" s="19">
        <v>4</v>
      </c>
      <c r="B15" s="20" t="s">
        <v>96</v>
      </c>
      <c r="C15" s="21">
        <f>SUM('6C NRBC'!C15,'6C NLBC'!C15)</f>
        <v>0</v>
      </c>
      <c r="D15" s="21">
        <f>SUM('6C NRBC'!D15,'6C NLBC'!D15)</f>
        <v>0</v>
      </c>
      <c r="E15" s="21">
        <f>SUM('6C NRBC'!E15,'6C NLBC'!E15)</f>
        <v>0</v>
      </c>
      <c r="F15" s="21">
        <f>SUM(C15:E15)</f>
        <v>0</v>
      </c>
    </row>
    <row r="16" spans="1:6">
      <c r="A16" s="19">
        <v>5</v>
      </c>
      <c r="B16" s="20" t="s">
        <v>4</v>
      </c>
      <c r="C16" s="21">
        <f>SUM('6C NRBC'!C16,'6C NLBC'!C16)</f>
        <v>349.8</v>
      </c>
      <c r="D16" s="21">
        <f>SUM('6C NRBC'!D16,'6C NLBC'!D16)</f>
        <v>0</v>
      </c>
      <c r="E16" s="21">
        <f>SUM('6C NRBC'!E16,'6C NLBC'!E16)</f>
        <v>0</v>
      </c>
      <c r="F16" s="21">
        <f>SUM(C16:E16)</f>
        <v>349.8</v>
      </c>
    </row>
    <row r="17" spans="1:6">
      <c r="A17" s="18"/>
      <c r="B17" s="22" t="s">
        <v>5</v>
      </c>
      <c r="C17" s="23">
        <f>SUM(C12:C16)</f>
        <v>32087.719999999998</v>
      </c>
      <c r="D17" s="23">
        <f>SUM(D12:D16)</f>
        <v>0</v>
      </c>
      <c r="E17" s="23">
        <f>SUM(E12:E16)</f>
        <v>0</v>
      </c>
      <c r="F17" s="23">
        <f>SUM(F12:F16)</f>
        <v>32087.719999999998</v>
      </c>
    </row>
    <row r="18" spans="1:6">
      <c r="A18" s="24"/>
      <c r="B18" s="25" t="s">
        <v>42</v>
      </c>
      <c r="C18" s="26"/>
      <c r="D18" s="26"/>
      <c r="E18" s="26"/>
      <c r="F18" s="26"/>
    </row>
    <row r="19" spans="1:6">
      <c r="A19" s="19">
        <v>6</v>
      </c>
      <c r="B19" s="20" t="s">
        <v>6</v>
      </c>
      <c r="C19" s="21">
        <f>SUM('6C NRBC'!C19,'6C NLBC'!C19)</f>
        <v>0</v>
      </c>
      <c r="D19" s="21">
        <f>SUM('6C NRBC'!D19,'6C NLBC'!D19)</f>
        <v>0</v>
      </c>
      <c r="E19" s="21">
        <f>SUM('6C NRBC'!E19,'6C NLBC'!E19)</f>
        <v>0</v>
      </c>
      <c r="F19" s="21">
        <f>SUM(C19:E19)</f>
        <v>0</v>
      </c>
    </row>
    <row r="20" spans="1:6">
      <c r="A20" s="19">
        <v>7</v>
      </c>
      <c r="B20" s="20" t="s">
        <v>7</v>
      </c>
      <c r="C20" s="21">
        <f>SUM('6C NRBC'!C20,'6C NLBC'!C20)</f>
        <v>0</v>
      </c>
      <c r="D20" s="21">
        <f>SUM('6C NRBC'!D20,'6C NLBC'!D20)</f>
        <v>0</v>
      </c>
      <c r="E20" s="21">
        <f>SUM('6C NRBC'!E20,'6C NLBC'!E20)</f>
        <v>0</v>
      </c>
      <c r="F20" s="21">
        <f>SUM(C20:E20)</f>
        <v>0</v>
      </c>
    </row>
    <row r="21" spans="1:6">
      <c r="A21" s="18"/>
      <c r="B21" s="22" t="s">
        <v>8</v>
      </c>
      <c r="C21" s="23">
        <f>SUM(C19:C20)</f>
        <v>0</v>
      </c>
      <c r="D21" s="23">
        <f>SUM(D19:D20)</f>
        <v>0</v>
      </c>
      <c r="E21" s="23">
        <f>SUM(E19:E20)</f>
        <v>0</v>
      </c>
      <c r="F21" s="23">
        <f>SUM(F19:F20)</f>
        <v>0</v>
      </c>
    </row>
    <row r="22" spans="1:6">
      <c r="A22" s="19"/>
      <c r="B22" s="20" t="s">
        <v>43</v>
      </c>
      <c r="C22" s="21"/>
      <c r="D22" s="21"/>
      <c r="E22" s="21"/>
      <c r="F22" s="21"/>
    </row>
    <row r="23" spans="1:6">
      <c r="A23" s="19">
        <v>8</v>
      </c>
      <c r="B23" s="20" t="s">
        <v>9</v>
      </c>
      <c r="C23" s="21">
        <f>SUM('6C NRBC'!C23,'6C NLBC'!C23)</f>
        <v>0</v>
      </c>
      <c r="D23" s="21">
        <f>SUM('6C NRBC'!D23,'6C NLBC'!D23)</f>
        <v>2956.1</v>
      </c>
      <c r="E23" s="21">
        <f>SUM('6C NRBC'!E23,'6C NLBC'!E23)</f>
        <v>0</v>
      </c>
      <c r="F23" s="21">
        <f t="shared" ref="F23:F28" si="0">SUM(C23:E23)</f>
        <v>2956.1</v>
      </c>
    </row>
    <row r="24" spans="1:6">
      <c r="A24" s="19">
        <v>9</v>
      </c>
      <c r="B24" s="20" t="s">
        <v>44</v>
      </c>
      <c r="C24" s="21">
        <f>SUM('6C NRBC'!C24,'6C NLBC'!C24)</f>
        <v>0</v>
      </c>
      <c r="D24" s="21">
        <f>SUM('6C NRBC'!D24,'6C NLBC'!D24)</f>
        <v>18820.8</v>
      </c>
      <c r="E24" s="21">
        <f>SUM('6C NRBC'!E24,'6C NLBC'!E24)</f>
        <v>0</v>
      </c>
      <c r="F24" s="21">
        <f t="shared" si="0"/>
        <v>18820.8</v>
      </c>
    </row>
    <row r="25" spans="1:6">
      <c r="A25" s="19">
        <v>10</v>
      </c>
      <c r="B25" s="20" t="s">
        <v>10</v>
      </c>
      <c r="C25" s="21">
        <f>SUM('6C NRBC'!C25,'6C NLBC'!C25)</f>
        <v>0</v>
      </c>
      <c r="D25" s="21">
        <f>SUM('6C NRBC'!D25,'6C NLBC'!D25)</f>
        <v>1218.54</v>
      </c>
      <c r="E25" s="21">
        <f>SUM('6C NRBC'!E25,'6C NLBC'!E25)</f>
        <v>0</v>
      </c>
      <c r="F25" s="21">
        <f t="shared" si="0"/>
        <v>1218.54</v>
      </c>
    </row>
    <row r="26" spans="1:6">
      <c r="A26" s="19">
        <v>11</v>
      </c>
      <c r="B26" s="20" t="s">
        <v>11</v>
      </c>
      <c r="C26" s="21">
        <f>SUM('6C NRBC'!C26,'6C NLBC'!C26)</f>
        <v>0</v>
      </c>
      <c r="D26" s="21">
        <f>SUM('6C NRBC'!D26,'6C NLBC'!D26)</f>
        <v>25</v>
      </c>
      <c r="E26" s="21">
        <f>SUM('6C NRBC'!E26,'6C NLBC'!E26)</f>
        <v>0</v>
      </c>
      <c r="F26" s="21">
        <f t="shared" si="0"/>
        <v>25</v>
      </c>
    </row>
    <row r="27" spans="1:6">
      <c r="A27" s="19">
        <v>12</v>
      </c>
      <c r="B27" s="20" t="s">
        <v>41</v>
      </c>
      <c r="C27" s="21">
        <f>SUM('6C NRBC'!C27,'6C NLBC'!C27)</f>
        <v>0</v>
      </c>
      <c r="D27" s="21">
        <f>SUM('6C NRBC'!D27,'6C NLBC'!D27)</f>
        <v>10304</v>
      </c>
      <c r="E27" s="21">
        <f>SUM('6C NRBC'!E27,'6C NLBC'!E27)</f>
        <v>0</v>
      </c>
      <c r="F27" s="21">
        <f t="shared" si="0"/>
        <v>10304</v>
      </c>
    </row>
    <row r="28" spans="1:6">
      <c r="A28" s="19">
        <v>13</v>
      </c>
      <c r="B28" s="20" t="s">
        <v>103</v>
      </c>
      <c r="C28" s="21">
        <f>SUM('6C NRBC'!C28,'6C NLBC'!C28)</f>
        <v>0</v>
      </c>
      <c r="D28" s="21">
        <f>SUM('6C NRBC'!D28,'6C NLBC'!D28)</f>
        <v>3476.92</v>
      </c>
      <c r="E28" s="21">
        <f>SUM('6C NRBC'!E28,'6C NLBC'!E28)</f>
        <v>0</v>
      </c>
      <c r="F28" s="21">
        <f t="shared" si="0"/>
        <v>3476.92</v>
      </c>
    </row>
    <row r="29" spans="1:6">
      <c r="A29" s="18"/>
      <c r="B29" s="22" t="s">
        <v>12</v>
      </c>
      <c r="C29" s="23">
        <f>SUM(C23:C28)</f>
        <v>0</v>
      </c>
      <c r="D29" s="23">
        <f>SUM(D23:D28)</f>
        <v>36801.360000000001</v>
      </c>
      <c r="E29" s="23">
        <f>SUM(E23:E28)</f>
        <v>0</v>
      </c>
      <c r="F29" s="23">
        <f>SUM(F23:F28)</f>
        <v>36801.360000000001</v>
      </c>
    </row>
    <row r="30" spans="1:6">
      <c r="A30" s="19"/>
      <c r="B30" s="20" t="s">
        <v>45</v>
      </c>
      <c r="C30" s="21"/>
      <c r="D30" s="21"/>
      <c r="E30" s="21"/>
      <c r="F30" s="21"/>
    </row>
    <row r="31" spans="1:6">
      <c r="A31" s="19">
        <v>14</v>
      </c>
      <c r="B31" s="20" t="s">
        <v>119</v>
      </c>
      <c r="C31" s="21">
        <f>SUM('6C NRBC'!C31,'6C NLBC'!C31)</f>
        <v>0</v>
      </c>
      <c r="D31" s="21">
        <f>SUM('6C NRBC'!D31,'6C NLBC'!D31)</f>
        <v>0</v>
      </c>
      <c r="E31" s="21">
        <f>SUM('6C NRBC'!E31,'6C NLBC'!E31)</f>
        <v>2342.0500000000002</v>
      </c>
      <c r="F31" s="21">
        <f>SUM(C31:E31)</f>
        <v>2342.0500000000002</v>
      </c>
    </row>
    <row r="32" spans="1:6">
      <c r="A32" s="19">
        <v>15</v>
      </c>
      <c r="B32" s="20" t="s">
        <v>41</v>
      </c>
      <c r="C32" s="21">
        <f>SUM('6C NRBC'!C32,'6C NLBC'!C32)</f>
        <v>0</v>
      </c>
      <c r="D32" s="21">
        <f>SUM('6C NRBC'!D32,'6C NLBC'!D32)</f>
        <v>0</v>
      </c>
      <c r="E32" s="21">
        <f>SUM('6C NRBC'!E32,'6C NLBC'!E32)</f>
        <v>22838.58</v>
      </c>
      <c r="F32" s="21">
        <f>SUM(C32:E32)</f>
        <v>22838.58</v>
      </c>
    </row>
    <row r="33" spans="1:6">
      <c r="A33" s="19">
        <v>16</v>
      </c>
      <c r="B33" s="20" t="s">
        <v>102</v>
      </c>
      <c r="C33" s="21">
        <f>SUM('6C NRBC'!C33,'6C NLBC'!C33)</f>
        <v>0</v>
      </c>
      <c r="D33" s="21">
        <f>SUM('6C NRBC'!D33,'6C NLBC'!D33)</f>
        <v>0</v>
      </c>
      <c r="E33" s="21">
        <f>SUM('6C NRBC'!E33,'6C NLBC'!E33)</f>
        <v>0</v>
      </c>
      <c r="F33" s="21">
        <f>SUM(C33:E33)</f>
        <v>0</v>
      </c>
    </row>
    <row r="34" spans="1:6">
      <c r="A34" s="18"/>
      <c r="B34" s="22" t="s">
        <v>13</v>
      </c>
      <c r="C34" s="23">
        <f>SUM(C31:C33)</f>
        <v>0</v>
      </c>
      <c r="D34" s="23">
        <f>SUM(D31:D33)</f>
        <v>0</v>
      </c>
      <c r="E34" s="23">
        <f>SUM(E31:E33)</f>
        <v>25180.63</v>
      </c>
      <c r="F34" s="23">
        <f>SUM(F31:F33)</f>
        <v>25180.63</v>
      </c>
    </row>
    <row r="35" spans="1:6">
      <c r="A35" s="19"/>
      <c r="B35" s="20" t="s">
        <v>19</v>
      </c>
      <c r="C35" s="21"/>
      <c r="D35" s="21"/>
      <c r="E35" s="21"/>
      <c r="F35" s="21"/>
    </row>
    <row r="36" spans="1:6">
      <c r="A36" s="19">
        <v>17</v>
      </c>
      <c r="B36" s="20" t="s">
        <v>46</v>
      </c>
      <c r="C36" s="21">
        <f>SUM('6C NRBC'!C36,'6C NLBC'!C36)</f>
        <v>16421.8</v>
      </c>
      <c r="D36" s="21">
        <f>SUM('6C NRBC'!D36,'6C NLBC'!D36)</f>
        <v>24739.65</v>
      </c>
      <c r="E36" s="21">
        <f>SUM('6C NRBC'!E36,'6C NLBC'!E36)</f>
        <v>19266.04</v>
      </c>
      <c r="F36" s="21">
        <f>MAX(C36:E36)</f>
        <v>24739.65</v>
      </c>
    </row>
    <row r="37" spans="1:6">
      <c r="A37" s="19">
        <v>18</v>
      </c>
      <c r="B37" s="20" t="s">
        <v>14</v>
      </c>
      <c r="C37" s="21">
        <f>SUM('6C NRBC'!C37,'6C NLBC'!C37)</f>
        <v>112</v>
      </c>
      <c r="D37" s="21">
        <f>SUM('6C NRBC'!D37,'6C NLBC'!D37)</f>
        <v>86</v>
      </c>
      <c r="E37" s="21">
        <f>SUM('6C NRBC'!E37,'6C NLBC'!E37)</f>
        <v>180</v>
      </c>
      <c r="F37" s="21">
        <f>MAX(C37:E37)</f>
        <v>180</v>
      </c>
    </row>
    <row r="38" spans="1:6">
      <c r="A38" s="19">
        <v>19</v>
      </c>
      <c r="B38" s="20" t="s">
        <v>15</v>
      </c>
      <c r="C38" s="21">
        <f>SUM('6C NRBC'!C38,'6C NLBC'!C38)</f>
        <v>1438.31</v>
      </c>
      <c r="D38" s="21">
        <f>SUM('6C NRBC'!D38,'6C NLBC'!D38)</f>
        <v>1206.21</v>
      </c>
      <c r="E38" s="21">
        <f>SUM('6C NRBC'!E38,'6C NLBC'!E38)</f>
        <v>1010.01</v>
      </c>
      <c r="F38" s="21">
        <f>MAX(C38:E38)</f>
        <v>1438.31</v>
      </c>
    </row>
    <row r="39" spans="1:6">
      <c r="A39" s="19">
        <v>20</v>
      </c>
      <c r="B39" s="20" t="s">
        <v>47</v>
      </c>
      <c r="C39" s="21">
        <f>SUM('6C NRBC'!C39,'6C NLBC'!C39)</f>
        <v>2285</v>
      </c>
      <c r="D39" s="21">
        <f>SUM('6C NRBC'!D39,'6C NLBC'!D39)</f>
        <v>2681</v>
      </c>
      <c r="E39" s="21">
        <f>SUM('6C NRBC'!E39,'6C NLBC'!E39)</f>
        <v>4751</v>
      </c>
      <c r="F39" s="21">
        <f>MAX(C39:E39)</f>
        <v>4751</v>
      </c>
    </row>
    <row r="40" spans="1:6">
      <c r="A40" s="24"/>
      <c r="B40" s="25" t="s">
        <v>16</v>
      </c>
      <c r="C40" s="26">
        <f>SUM(C36:C39)</f>
        <v>20257.11</v>
      </c>
      <c r="D40" s="26">
        <f>SUM(D36:D39)</f>
        <v>28712.86</v>
      </c>
      <c r="E40" s="26">
        <f>SUM(E36:E39)</f>
        <v>25207.05</v>
      </c>
      <c r="F40" s="26">
        <f>SUM(F36:F39)</f>
        <v>31108.960000000003</v>
      </c>
    </row>
    <row r="41" spans="1:6">
      <c r="A41" s="22"/>
      <c r="B41" s="22" t="s">
        <v>17</v>
      </c>
      <c r="C41" s="23">
        <f>SUM(C40,C34,C29,C21,C17)</f>
        <v>52344.83</v>
      </c>
      <c r="D41" s="23">
        <f>SUM(D40,D34,D29,D21,D17)</f>
        <v>65514.22</v>
      </c>
      <c r="E41" s="23">
        <f>SUM(E40,E34,E29,E21,E17)</f>
        <v>50387.68</v>
      </c>
      <c r="F41" s="23">
        <f>SUM(F40,F34,F29,F21,F17)</f>
        <v>125178.67000000001</v>
      </c>
    </row>
    <row r="45" spans="1:6">
      <c r="A45" s="1" t="s">
        <v>18</v>
      </c>
      <c r="B45" s="1"/>
      <c r="C45" s="1"/>
      <c r="D45" s="1"/>
      <c r="E45" s="1"/>
      <c r="F45" s="1"/>
    </row>
    <row r="46" spans="1:6">
      <c r="A46" s="1" t="s">
        <v>111</v>
      </c>
      <c r="B46" s="1"/>
      <c r="C46" s="1"/>
      <c r="D46" s="1"/>
      <c r="E46" s="1"/>
      <c r="F46" s="1"/>
    </row>
    <row r="48" spans="1:6">
      <c r="B48" s="3" t="s">
        <v>26</v>
      </c>
      <c r="C48" s="4" t="s">
        <v>27</v>
      </c>
      <c r="D48" s="5"/>
      <c r="E48" s="6"/>
    </row>
    <row r="49" spans="1:6">
      <c r="B49" s="3" t="s">
        <v>28</v>
      </c>
      <c r="C49" s="7" t="s">
        <v>107</v>
      </c>
      <c r="D49" s="8"/>
      <c r="E49" s="9"/>
    </row>
    <row r="50" spans="1:6">
      <c r="B50" s="3" t="s">
        <v>30</v>
      </c>
      <c r="C50" s="10" t="s">
        <v>108</v>
      </c>
      <c r="D50" s="11"/>
      <c r="E50" s="12"/>
    </row>
    <row r="51" spans="1:6">
      <c r="F51" s="2" t="s">
        <v>32</v>
      </c>
    </row>
    <row r="52" spans="1:6" ht="28.5">
      <c r="A52" s="13" t="s">
        <v>33</v>
      </c>
      <c r="B52" s="13" t="s">
        <v>3</v>
      </c>
      <c r="C52" s="14" t="s">
        <v>34</v>
      </c>
      <c r="D52" s="14"/>
      <c r="E52" s="14"/>
      <c r="F52" s="13" t="s">
        <v>35</v>
      </c>
    </row>
    <row r="53" spans="1:6" ht="28.5">
      <c r="A53" s="15"/>
      <c r="B53" s="15"/>
      <c r="C53" s="16" t="s">
        <v>36</v>
      </c>
      <c r="D53" s="16" t="s">
        <v>37</v>
      </c>
      <c r="E53" s="16" t="s">
        <v>38</v>
      </c>
      <c r="F53" s="17" t="s">
        <v>39</v>
      </c>
    </row>
    <row r="54" spans="1:6">
      <c r="A54" s="18">
        <v>1</v>
      </c>
      <c r="B54" s="18">
        <v>2</v>
      </c>
      <c r="C54" s="18">
        <v>3</v>
      </c>
      <c r="D54" s="18">
        <v>4</v>
      </c>
      <c r="E54" s="18">
        <v>5</v>
      </c>
      <c r="F54" s="18">
        <v>6</v>
      </c>
    </row>
    <row r="55" spans="1:6">
      <c r="A55" s="19"/>
      <c r="B55" s="20" t="s">
        <v>40</v>
      </c>
      <c r="C55" s="20"/>
      <c r="D55" s="20"/>
      <c r="E55" s="20"/>
      <c r="F55" s="20"/>
    </row>
    <row r="56" spans="1:6">
      <c r="A56" s="19">
        <v>1</v>
      </c>
      <c r="B56" s="20" t="s">
        <v>49</v>
      </c>
      <c r="C56" s="21">
        <f>SUM('6C NRBC'!C56,'6C NLBC'!C56)</f>
        <v>1189.9000000000001</v>
      </c>
      <c r="D56" s="21"/>
      <c r="E56" s="21"/>
      <c r="F56" s="21">
        <f>SUM(C56:E56)</f>
        <v>1189.9000000000001</v>
      </c>
    </row>
    <row r="57" spans="1:6">
      <c r="A57" s="19">
        <v>2</v>
      </c>
      <c r="B57" s="20" t="s">
        <v>41</v>
      </c>
      <c r="C57" s="21">
        <f>SUM('6C NRBC'!C57,'6C NLBC'!C57)</f>
        <v>190.4</v>
      </c>
      <c r="D57" s="21"/>
      <c r="E57" s="21"/>
      <c r="F57" s="21">
        <f>SUM(C57:E57)</f>
        <v>190.4</v>
      </c>
    </row>
    <row r="58" spans="1:6">
      <c r="A58" s="19">
        <v>3</v>
      </c>
      <c r="B58" s="20" t="str">
        <f>B14</f>
        <v>Kharif Base Crops</v>
      </c>
      <c r="C58" s="21">
        <f>SUM('6C NRBC'!C58,'6C NLBC'!C58)</f>
        <v>7</v>
      </c>
      <c r="D58" s="21"/>
      <c r="E58" s="21"/>
      <c r="F58" s="21">
        <f>SUM(C58:E58)</f>
        <v>7</v>
      </c>
    </row>
    <row r="59" spans="1:6">
      <c r="A59" s="19">
        <v>4</v>
      </c>
      <c r="B59" s="20" t="s">
        <v>96</v>
      </c>
      <c r="C59" s="21">
        <f>SUM('6C NRBC'!C59,'6C NLBC'!C59)</f>
        <v>0</v>
      </c>
      <c r="D59" s="21"/>
      <c r="E59" s="21"/>
      <c r="F59" s="21">
        <f>SUM(C59:E59)</f>
        <v>0</v>
      </c>
    </row>
    <row r="60" spans="1:6">
      <c r="A60" s="19">
        <v>5</v>
      </c>
      <c r="B60" s="20" t="s">
        <v>4</v>
      </c>
      <c r="C60" s="21">
        <f>SUM('6C NRBC'!C60,'6C NLBC'!C60)</f>
        <v>356.12</v>
      </c>
      <c r="D60" s="21"/>
      <c r="E60" s="21"/>
      <c r="F60" s="21">
        <f>SUM(C60:E60)</f>
        <v>356.12</v>
      </c>
    </row>
    <row r="61" spans="1:6">
      <c r="A61" s="18"/>
      <c r="B61" s="22" t="s">
        <v>5</v>
      </c>
      <c r="C61" s="23">
        <f>SUM(C56:C60)</f>
        <v>1743.42</v>
      </c>
      <c r="D61" s="23">
        <f>SUM(D56:D60)</f>
        <v>0</v>
      </c>
      <c r="E61" s="23">
        <f>SUM(E56:E60)</f>
        <v>0</v>
      </c>
      <c r="F61" s="23">
        <f>SUM(F56:F60)</f>
        <v>1743.42</v>
      </c>
    </row>
    <row r="62" spans="1:6">
      <c r="A62" s="24"/>
      <c r="B62" s="25" t="s">
        <v>42</v>
      </c>
      <c r="C62" s="26"/>
      <c r="D62" s="26"/>
      <c r="E62" s="26"/>
      <c r="F62" s="26"/>
    </row>
    <row r="63" spans="1:6">
      <c r="A63" s="19">
        <v>6</v>
      </c>
      <c r="B63" s="20" t="s">
        <v>6</v>
      </c>
      <c r="C63" s="21">
        <f>SUM('6C NRBC'!C63,'6C NLBC'!C63,'6C NLBC'!C151)</f>
        <v>0</v>
      </c>
      <c r="D63" s="21">
        <f>SUM('6C NRBC'!D63,'6C NLBC'!D63,'6C NLBC'!D151)</f>
        <v>0</v>
      </c>
      <c r="E63" s="21">
        <f>SUM('6C NRBC'!E63,'6C NLBC'!E63,'6C NLBC'!E151)</f>
        <v>0</v>
      </c>
      <c r="F63" s="21">
        <f>SUM(C63:E63)</f>
        <v>0</v>
      </c>
    </row>
    <row r="64" spans="1:6">
      <c r="A64" s="19">
        <v>7</v>
      </c>
      <c r="B64" s="20" t="s">
        <v>7</v>
      </c>
      <c r="C64" s="21">
        <f>SUM('6C NRBC'!C64,'6C NLBC'!C64,'6C NLBC'!C152)</f>
        <v>0</v>
      </c>
      <c r="D64" s="21">
        <f>SUM('6C NRBC'!D64,'6C NLBC'!D64,'6C NLBC'!D152)</f>
        <v>0</v>
      </c>
      <c r="E64" s="21">
        <f>SUM('6C NRBC'!E64,'6C NLBC'!E64,'6C NLBC'!E152)</f>
        <v>0</v>
      </c>
      <c r="F64" s="21">
        <f>SUM(C64:E64)</f>
        <v>0</v>
      </c>
    </row>
    <row r="65" spans="1:6">
      <c r="A65" s="18"/>
      <c r="B65" s="22" t="s">
        <v>8</v>
      </c>
      <c r="C65" s="23">
        <f>SUM(C63:C64)</f>
        <v>0</v>
      </c>
      <c r="D65" s="23">
        <f>SUM(D63:D64)</f>
        <v>0</v>
      </c>
      <c r="E65" s="23">
        <f>SUM(E63:E64)</f>
        <v>0</v>
      </c>
      <c r="F65" s="23">
        <f>SUM(F63:F64)</f>
        <v>0</v>
      </c>
    </row>
    <row r="66" spans="1:6">
      <c r="A66" s="19"/>
      <c r="B66" s="20" t="s">
        <v>43</v>
      </c>
      <c r="C66" s="21"/>
      <c r="D66" s="21"/>
      <c r="E66" s="21"/>
      <c r="F66" s="21"/>
    </row>
    <row r="67" spans="1:6">
      <c r="A67" s="19">
        <v>8</v>
      </c>
      <c r="B67" s="20" t="s">
        <v>9</v>
      </c>
      <c r="C67" s="21"/>
      <c r="D67" s="21">
        <f>SUM('6C NRBC'!D67,'6C NLBC'!D67)</f>
        <v>559.28</v>
      </c>
      <c r="E67" s="21"/>
      <c r="F67" s="21">
        <f t="shared" ref="F67:F72" si="1">SUM(C67:E67)</f>
        <v>559.28</v>
      </c>
    </row>
    <row r="68" spans="1:6">
      <c r="A68" s="19">
        <v>9</v>
      </c>
      <c r="B68" s="20" t="s">
        <v>44</v>
      </c>
      <c r="C68" s="21"/>
      <c r="D68" s="21">
        <f>SUM('6C NRBC'!D68,'6C NLBC'!D68)</f>
        <v>1528.55</v>
      </c>
      <c r="E68" s="21"/>
      <c r="F68" s="21">
        <f t="shared" si="1"/>
        <v>1528.55</v>
      </c>
    </row>
    <row r="69" spans="1:6">
      <c r="A69" s="19">
        <v>10</v>
      </c>
      <c r="B69" s="20" t="s">
        <v>10</v>
      </c>
      <c r="C69" s="21"/>
      <c r="D69" s="21">
        <f>SUM('6C NRBC'!D69,'6C NLBC'!D69)</f>
        <v>93.15</v>
      </c>
      <c r="E69" s="21"/>
      <c r="F69" s="21">
        <f t="shared" si="1"/>
        <v>93.15</v>
      </c>
    </row>
    <row r="70" spans="1:6">
      <c r="A70" s="19">
        <v>11</v>
      </c>
      <c r="B70" s="20" t="s">
        <v>11</v>
      </c>
      <c r="C70" s="21"/>
      <c r="D70" s="21">
        <f>SUM('6C NRBC'!D70,'6C NLBC'!D70)</f>
        <v>0</v>
      </c>
      <c r="E70" s="21"/>
      <c r="F70" s="21">
        <f t="shared" si="1"/>
        <v>0</v>
      </c>
    </row>
    <row r="71" spans="1:6">
      <c r="A71" s="19">
        <v>12</v>
      </c>
      <c r="B71" s="20" t="s">
        <v>41</v>
      </c>
      <c r="C71" s="21"/>
      <c r="D71" s="21">
        <f>SUM('6C NRBC'!D71,'6C NLBC'!D71)</f>
        <v>16.3</v>
      </c>
      <c r="E71" s="21"/>
      <c r="F71" s="21">
        <f t="shared" si="1"/>
        <v>16.3</v>
      </c>
    </row>
    <row r="72" spans="1:6">
      <c r="A72" s="19">
        <v>13</v>
      </c>
      <c r="B72" s="20" t="s">
        <v>103</v>
      </c>
      <c r="C72" s="21"/>
      <c r="D72" s="21">
        <f>SUM('6C NRBC'!D72,'6C NLBC'!D72)</f>
        <v>214.1</v>
      </c>
      <c r="E72" s="21"/>
      <c r="F72" s="21">
        <f t="shared" si="1"/>
        <v>214.1</v>
      </c>
    </row>
    <row r="73" spans="1:6">
      <c r="A73" s="18"/>
      <c r="B73" s="22" t="s">
        <v>12</v>
      </c>
      <c r="C73" s="23">
        <f>SUM(C67:C72)</f>
        <v>0</v>
      </c>
      <c r="D73" s="23">
        <f>SUM(D67:D72)</f>
        <v>2411.38</v>
      </c>
      <c r="E73" s="23">
        <f>SUM(E67:E72)</f>
        <v>0</v>
      </c>
      <c r="F73" s="23">
        <f>SUM(F67:F72)</f>
        <v>2411.38</v>
      </c>
    </row>
    <row r="74" spans="1:6">
      <c r="A74" s="19"/>
      <c r="B74" s="20" t="s">
        <v>45</v>
      </c>
      <c r="C74" s="21"/>
      <c r="D74" s="21"/>
      <c r="E74" s="21"/>
      <c r="F74" s="21"/>
    </row>
    <row r="75" spans="1:6">
      <c r="A75" s="19">
        <v>14</v>
      </c>
      <c r="B75" s="20" t="s">
        <v>119</v>
      </c>
      <c r="C75" s="21"/>
      <c r="D75" s="21"/>
      <c r="E75" s="21">
        <f>SUM('6C NRBC'!E75,'6C NLBC'!E75)</f>
        <v>10.7</v>
      </c>
      <c r="F75" s="21">
        <f>SUM(C75:E75)</f>
        <v>10.7</v>
      </c>
    </row>
    <row r="76" spans="1:6">
      <c r="A76" s="19">
        <v>15</v>
      </c>
      <c r="B76" s="20" t="s">
        <v>41</v>
      </c>
      <c r="C76" s="21"/>
      <c r="D76" s="21"/>
      <c r="E76" s="21">
        <f>SUM('6C NRBC'!E76,'6C NLBC'!E76)</f>
        <v>567.9</v>
      </c>
      <c r="F76" s="21">
        <f>SUM(C76:E76)</f>
        <v>567.9</v>
      </c>
    </row>
    <row r="77" spans="1:6">
      <c r="A77" s="19">
        <v>16</v>
      </c>
      <c r="B77" s="20" t="s">
        <v>104</v>
      </c>
      <c r="C77" s="21"/>
      <c r="D77" s="21"/>
      <c r="E77" s="21">
        <f>SUM('6C NRBC'!E77,'6C NLBC'!E77)</f>
        <v>0</v>
      </c>
      <c r="F77" s="21">
        <f>SUM(C77:E77)</f>
        <v>0</v>
      </c>
    </row>
    <row r="78" spans="1:6">
      <c r="A78" s="18"/>
      <c r="B78" s="22" t="s">
        <v>13</v>
      </c>
      <c r="C78" s="23">
        <f>SUM(C75:C77)</f>
        <v>0</v>
      </c>
      <c r="D78" s="23">
        <f>SUM(D75:D77)</f>
        <v>0</v>
      </c>
      <c r="E78" s="23">
        <f>SUM(E75:E77)</f>
        <v>578.6</v>
      </c>
      <c r="F78" s="23">
        <f>SUM(F75:F77)</f>
        <v>578.6</v>
      </c>
    </row>
    <row r="79" spans="1:6">
      <c r="A79" s="19"/>
      <c r="B79" s="20" t="s">
        <v>19</v>
      </c>
      <c r="C79" s="21"/>
      <c r="D79" s="21"/>
      <c r="E79" s="21"/>
      <c r="F79" s="21"/>
    </row>
    <row r="80" spans="1:6">
      <c r="A80" s="19">
        <v>17</v>
      </c>
      <c r="B80" s="20" t="s">
        <v>46</v>
      </c>
      <c r="C80" s="21">
        <f>SUM('6C NRBC'!C80,'6C NLBC'!C80)</f>
        <v>339.53999999999996</v>
      </c>
      <c r="D80" s="21">
        <f>SUM('6C NRBC'!D80,'6C NLBC'!D80)</f>
        <v>381.82</v>
      </c>
      <c r="E80" s="21">
        <f>SUM('6C NRBC'!E80,'6C NLBC'!E80)</f>
        <v>359.66999999999996</v>
      </c>
      <c r="F80" s="21">
        <f>MAX(C80:E80)</f>
        <v>381.82</v>
      </c>
    </row>
    <row r="81" spans="1:6">
      <c r="A81" s="19">
        <v>18</v>
      </c>
      <c r="B81" s="20" t="s">
        <v>14</v>
      </c>
      <c r="C81" s="21">
        <f>SUM('6C NRBC'!C81,'6C NLBC'!C81)</f>
        <v>0</v>
      </c>
      <c r="D81" s="21">
        <f>SUM('6C NRBC'!D81,'6C NLBC'!D81)</f>
        <v>0</v>
      </c>
      <c r="E81" s="21">
        <f>SUM('6C NRBC'!E81,'6C NLBC'!E81)</f>
        <v>0</v>
      </c>
      <c r="F81" s="21">
        <f>MAX(C81:E81)</f>
        <v>0</v>
      </c>
    </row>
    <row r="82" spans="1:6">
      <c r="A82" s="19">
        <v>19</v>
      </c>
      <c r="B82" s="20" t="s">
        <v>15</v>
      </c>
      <c r="C82" s="21">
        <f>SUM('6C NRBC'!C82,'6C NLBC'!C82)</f>
        <v>0</v>
      </c>
      <c r="D82" s="21">
        <f>SUM('6C NRBC'!D82,'6C NLBC'!D82)</f>
        <v>0</v>
      </c>
      <c r="E82" s="21">
        <f>SUM('6C NRBC'!E82,'6C NLBC'!E82)</f>
        <v>0</v>
      </c>
      <c r="F82" s="21">
        <f>MAX(C82:E82)</f>
        <v>0</v>
      </c>
    </row>
    <row r="83" spans="1:6">
      <c r="A83" s="19">
        <v>20</v>
      </c>
      <c r="B83" s="20" t="s">
        <v>47</v>
      </c>
      <c r="C83" s="21">
        <f>SUM('6C NRBC'!C83,'6C NLBC'!C83)</f>
        <v>10</v>
      </c>
      <c r="D83" s="21">
        <f>SUM('6C NRBC'!D83,'6C NLBC'!D83)</f>
        <v>10</v>
      </c>
      <c r="E83" s="21">
        <f>SUM('6C NRBC'!E83,'6C NLBC'!E83)</f>
        <v>10</v>
      </c>
      <c r="F83" s="21">
        <f>MAX(C83:E83)</f>
        <v>10</v>
      </c>
    </row>
    <row r="84" spans="1:6">
      <c r="A84" s="24"/>
      <c r="B84" s="25" t="s">
        <v>16</v>
      </c>
      <c r="C84" s="26">
        <f>SUM(C80:C83)</f>
        <v>349.53999999999996</v>
      </c>
      <c r="D84" s="26">
        <f>SUM(D80:D83)</f>
        <v>391.82</v>
      </c>
      <c r="E84" s="26">
        <f>SUM(E80:E83)</f>
        <v>369.66999999999996</v>
      </c>
      <c r="F84" s="26">
        <f>SUM(F80:F83)</f>
        <v>391.82</v>
      </c>
    </row>
    <row r="85" spans="1:6">
      <c r="A85" s="22"/>
      <c r="B85" s="22" t="s">
        <v>17</v>
      </c>
      <c r="C85" s="23">
        <f>SUM(C84,C78,C73,C65,C61)</f>
        <v>2092.96</v>
      </c>
      <c r="D85" s="23">
        <f>SUM(D84,D78,D73,D65,D61)</f>
        <v>2803.2000000000003</v>
      </c>
      <c r="E85" s="23">
        <f>SUM(E84,E78,E73,E65,E61)</f>
        <v>948.27</v>
      </c>
      <c r="F85" s="23">
        <f>SUM(F84,F78,F73,F65,F61)</f>
        <v>5125.22</v>
      </c>
    </row>
    <row r="90" spans="1:6">
      <c r="A90" s="1" t="s">
        <v>18</v>
      </c>
      <c r="B90" s="1"/>
      <c r="C90" s="1"/>
      <c r="D90" s="1"/>
      <c r="E90" s="1"/>
      <c r="F90" s="1"/>
    </row>
    <row r="91" spans="1:6">
      <c r="A91" s="1" t="s">
        <v>51</v>
      </c>
      <c r="B91" s="1"/>
      <c r="C91" s="1"/>
      <c r="D91" s="1"/>
      <c r="E91" s="1"/>
      <c r="F91" s="1"/>
    </row>
    <row r="93" spans="1:6">
      <c r="B93" s="3" t="s">
        <v>26</v>
      </c>
      <c r="C93" s="4" t="s">
        <v>27</v>
      </c>
      <c r="D93" s="5"/>
      <c r="E93" s="6"/>
    </row>
    <row r="94" spans="1:6">
      <c r="B94" s="3" t="s">
        <v>28</v>
      </c>
      <c r="C94" s="7" t="s">
        <v>107</v>
      </c>
      <c r="D94" s="8"/>
      <c r="E94" s="9"/>
    </row>
    <row r="95" spans="1:6">
      <c r="B95" s="3" t="s">
        <v>30</v>
      </c>
      <c r="C95" s="10" t="s">
        <v>108</v>
      </c>
      <c r="D95" s="11"/>
      <c r="E95" s="12"/>
    </row>
    <row r="96" spans="1:6">
      <c r="F96" s="2" t="s">
        <v>32</v>
      </c>
    </row>
    <row r="97" spans="1:6" ht="28.5">
      <c r="A97" s="13" t="s">
        <v>33</v>
      </c>
      <c r="B97" s="13" t="s">
        <v>3</v>
      </c>
      <c r="C97" s="14" t="s">
        <v>34</v>
      </c>
      <c r="D97" s="14"/>
      <c r="E97" s="14"/>
      <c r="F97" s="13" t="s">
        <v>35</v>
      </c>
    </row>
    <row r="98" spans="1:6" ht="28.5">
      <c r="A98" s="15"/>
      <c r="B98" s="15"/>
      <c r="C98" s="16" t="s">
        <v>36</v>
      </c>
      <c r="D98" s="16" t="s">
        <v>37</v>
      </c>
      <c r="E98" s="16" t="s">
        <v>38</v>
      </c>
      <c r="F98" s="17" t="s">
        <v>39</v>
      </c>
    </row>
    <row r="99" spans="1:6">
      <c r="A99" s="18">
        <v>1</v>
      </c>
      <c r="B99" s="18">
        <v>2</v>
      </c>
      <c r="C99" s="18">
        <v>3</v>
      </c>
      <c r="D99" s="18">
        <v>4</v>
      </c>
      <c r="E99" s="18">
        <v>5</v>
      </c>
      <c r="F99" s="18">
        <v>6</v>
      </c>
    </row>
    <row r="100" spans="1:6">
      <c r="A100" s="19"/>
      <c r="B100" s="20" t="s">
        <v>40</v>
      </c>
      <c r="C100" s="20"/>
      <c r="D100" s="20"/>
      <c r="E100" s="20"/>
      <c r="F100" s="20"/>
    </row>
    <row r="101" spans="1:6">
      <c r="A101" s="19">
        <v>1</v>
      </c>
      <c r="B101" s="20" t="s">
        <v>49</v>
      </c>
      <c r="C101" s="21">
        <f>SUM('6C NRBC'!C101,'6C NLBC'!C101)</f>
        <v>16023</v>
      </c>
      <c r="D101" s="21">
        <f>SUM('6C NRBC'!D101,'6C NLBC'!D101)</f>
        <v>0</v>
      </c>
      <c r="E101" s="21">
        <f>SUM('6C NRBC'!E101,'6C NLBC'!E101)</f>
        <v>0</v>
      </c>
      <c r="F101" s="21">
        <f>SUM(C101:E101)</f>
        <v>16023</v>
      </c>
    </row>
    <row r="102" spans="1:6">
      <c r="A102" s="19">
        <v>2</v>
      </c>
      <c r="B102" s="20" t="s">
        <v>41</v>
      </c>
      <c r="C102" s="21">
        <f>SUM('6C NRBC'!C102,'6C NLBC'!C102)</f>
        <v>10480</v>
      </c>
      <c r="D102" s="21">
        <f>SUM('6C NRBC'!D102,'6C NLBC'!D102)</f>
        <v>0</v>
      </c>
      <c r="E102" s="21">
        <f>SUM('6C NRBC'!E102,'6C NLBC'!E102)</f>
        <v>0</v>
      </c>
      <c r="F102" s="21">
        <f>SUM(C102:E102)</f>
        <v>10480</v>
      </c>
    </row>
    <row r="103" spans="1:6">
      <c r="A103" s="19">
        <v>3</v>
      </c>
      <c r="B103" s="20" t="str">
        <f>B14</f>
        <v>Kharif Base Crops</v>
      </c>
      <c r="C103" s="21">
        <f>SUM('6C NRBC'!C103,'6C NLBC'!C103)</f>
        <v>3981</v>
      </c>
      <c r="D103" s="21">
        <f>SUM('6C NRBC'!D103,'6C NLBC'!D103)</f>
        <v>0</v>
      </c>
      <c r="E103" s="21">
        <f>SUM('6C NRBC'!E103,'6C NLBC'!E103)</f>
        <v>0</v>
      </c>
      <c r="F103" s="21">
        <f>SUM(C103:E103)</f>
        <v>3981</v>
      </c>
    </row>
    <row r="104" spans="1:6">
      <c r="A104" s="19">
        <v>4</v>
      </c>
      <c r="B104" s="20" t="s">
        <v>99</v>
      </c>
      <c r="C104" s="21">
        <f>SUM('6C NRBC'!C104,'6C NLBC'!C104)</f>
        <v>0</v>
      </c>
      <c r="D104" s="21">
        <f>SUM('6C NRBC'!D104,'6C NLBC'!D104)</f>
        <v>0</v>
      </c>
      <c r="E104" s="21">
        <f>SUM('6C NRBC'!E104,'6C NLBC'!E104)</f>
        <v>0</v>
      </c>
      <c r="F104" s="21">
        <f>SUM(C104:E104)</f>
        <v>0</v>
      </c>
    </row>
    <row r="105" spans="1:6">
      <c r="A105" s="19">
        <v>5</v>
      </c>
      <c r="B105" s="20" t="s">
        <v>4</v>
      </c>
      <c r="C105" s="21">
        <f>SUM('6C NRBC'!C105,'6C NLBC'!C105)</f>
        <v>4150</v>
      </c>
      <c r="D105" s="21">
        <f>SUM('6C NRBC'!D105,'6C NLBC'!D105)</f>
        <v>0</v>
      </c>
      <c r="E105" s="21">
        <f>SUM('6C NRBC'!E105,'6C NLBC'!E105)</f>
        <v>0</v>
      </c>
      <c r="F105" s="21">
        <f>SUM(C105:E105)</f>
        <v>4150</v>
      </c>
    </row>
    <row r="106" spans="1:6">
      <c r="A106" s="18"/>
      <c r="B106" s="22" t="s">
        <v>5</v>
      </c>
      <c r="C106" s="23">
        <f>SUM(C101:C105)</f>
        <v>34634</v>
      </c>
      <c r="D106" s="23">
        <f>SUM(D101:D105)</f>
        <v>0</v>
      </c>
      <c r="E106" s="23">
        <f>SUM(E101:E105)</f>
        <v>0</v>
      </c>
      <c r="F106" s="23">
        <f>SUM(F101:F105)</f>
        <v>34634</v>
      </c>
    </row>
    <row r="107" spans="1:6">
      <c r="A107" s="24"/>
      <c r="B107" s="25" t="s">
        <v>42</v>
      </c>
      <c r="C107" s="26"/>
      <c r="D107" s="26"/>
      <c r="E107" s="26"/>
      <c r="F107" s="26"/>
    </row>
    <row r="108" spans="1:6">
      <c r="A108" s="19">
        <v>6</v>
      </c>
      <c r="B108" s="20" t="s">
        <v>6</v>
      </c>
      <c r="C108" s="21">
        <f>SUM('6C NRBC'!C108,'6C NLBC'!C108)</f>
        <v>0</v>
      </c>
      <c r="D108" s="21">
        <f>SUM('6C NRBC'!D108,'6C NLBC'!D108)</f>
        <v>0</v>
      </c>
      <c r="E108" s="21">
        <f>SUM('6C NRBC'!E108,'6C NLBC'!E108)</f>
        <v>0</v>
      </c>
      <c r="F108" s="21">
        <f>SUM(C108:E108)</f>
        <v>0</v>
      </c>
    </row>
    <row r="109" spans="1:6">
      <c r="A109" s="19">
        <v>7</v>
      </c>
      <c r="B109" s="20" t="s">
        <v>7</v>
      </c>
      <c r="C109" s="21">
        <f>SUM('6C NRBC'!C109,'6C NLBC'!C109)</f>
        <v>0</v>
      </c>
      <c r="D109" s="21">
        <f>SUM('6C NRBC'!D109,'6C NLBC'!D109)</f>
        <v>0</v>
      </c>
      <c r="E109" s="21">
        <f>SUM('6C NRBC'!E109,'6C NLBC'!E109)</f>
        <v>0</v>
      </c>
      <c r="F109" s="21">
        <f>SUM(C109:E109)</f>
        <v>0</v>
      </c>
    </row>
    <row r="110" spans="1:6">
      <c r="A110" s="18"/>
      <c r="B110" s="22" t="s">
        <v>8</v>
      </c>
      <c r="C110" s="23">
        <f>SUM(C108:C109)</f>
        <v>0</v>
      </c>
      <c r="D110" s="23">
        <f>SUM(D108:D109)</f>
        <v>0</v>
      </c>
      <c r="E110" s="23">
        <f>SUM(E108:E109)</f>
        <v>0</v>
      </c>
      <c r="F110" s="23">
        <f>SUM(F108:F109)</f>
        <v>0</v>
      </c>
    </row>
    <row r="111" spans="1:6">
      <c r="A111" s="19"/>
      <c r="B111" s="20" t="s">
        <v>43</v>
      </c>
      <c r="C111" s="21"/>
      <c r="D111" s="21"/>
      <c r="E111" s="21"/>
      <c r="F111" s="21"/>
    </row>
    <row r="112" spans="1:6">
      <c r="A112" s="19">
        <v>8</v>
      </c>
      <c r="B112" s="20" t="s">
        <v>9</v>
      </c>
      <c r="C112" s="21">
        <f>SUM('6C NRBC'!C112,'6C NLBC'!C112)</f>
        <v>0</v>
      </c>
      <c r="D112" s="21">
        <f>SUM('6C NRBC'!D112,'6C NLBC'!D112)</f>
        <v>5618</v>
      </c>
      <c r="E112" s="21">
        <f>SUM('6C NRBC'!E112,'6C NLBC'!E112)</f>
        <v>0</v>
      </c>
      <c r="F112" s="21">
        <f t="shared" ref="F112:F117" si="2">SUM(C112:E112)</f>
        <v>5618</v>
      </c>
    </row>
    <row r="113" spans="1:6">
      <c r="A113" s="19">
        <v>9</v>
      </c>
      <c r="B113" s="20" t="s">
        <v>44</v>
      </c>
      <c r="C113" s="21">
        <f>SUM('6C NRBC'!C113,'6C NLBC'!C113)</f>
        <v>0</v>
      </c>
      <c r="D113" s="21">
        <f>SUM('6C NRBC'!D113,'6C NLBC'!D113)</f>
        <v>21243.4</v>
      </c>
      <c r="E113" s="21">
        <f>SUM('6C NRBC'!E113,'6C NLBC'!E113)</f>
        <v>0</v>
      </c>
      <c r="F113" s="21">
        <f t="shared" si="2"/>
        <v>21243.4</v>
      </c>
    </row>
    <row r="114" spans="1:6">
      <c r="A114" s="19">
        <v>10</v>
      </c>
      <c r="B114" s="20" t="s">
        <v>10</v>
      </c>
      <c r="C114" s="21">
        <f>SUM('6C NRBC'!C114,'6C NLBC'!C114)</f>
        <v>0</v>
      </c>
      <c r="D114" s="21">
        <f>SUM('6C NRBC'!D114,'6C NLBC'!D114)</f>
        <v>639</v>
      </c>
      <c r="E114" s="21">
        <f>SUM('6C NRBC'!E114,'6C NLBC'!E114)</f>
        <v>0</v>
      </c>
      <c r="F114" s="21">
        <f t="shared" si="2"/>
        <v>639</v>
      </c>
    </row>
    <row r="115" spans="1:6">
      <c r="A115" s="19">
        <v>11</v>
      </c>
      <c r="B115" s="20" t="s">
        <v>11</v>
      </c>
      <c r="C115" s="21">
        <f>SUM('6C NRBC'!C115,'6C NLBC'!C115)</f>
        <v>0</v>
      </c>
      <c r="D115" s="21">
        <f>SUM('6C NRBC'!D115,'6C NLBC'!D115)</f>
        <v>0</v>
      </c>
      <c r="E115" s="21">
        <f>SUM('6C NRBC'!E115,'6C NLBC'!E115)</f>
        <v>0</v>
      </c>
      <c r="F115" s="21">
        <f t="shared" si="2"/>
        <v>0</v>
      </c>
    </row>
    <row r="116" spans="1:6">
      <c r="A116" s="19">
        <v>12</v>
      </c>
      <c r="B116" s="20" t="s">
        <v>41</v>
      </c>
      <c r="C116" s="21">
        <f>SUM('6C NRBC'!C116,'6C NLBC'!C116)</f>
        <v>0</v>
      </c>
      <c r="D116" s="21">
        <f>SUM('6C NRBC'!D116,'6C NLBC'!D116)</f>
        <v>2625</v>
      </c>
      <c r="E116" s="21">
        <f>SUM('6C NRBC'!E116,'6C NLBC'!E116)</f>
        <v>0</v>
      </c>
      <c r="F116" s="21">
        <f t="shared" si="2"/>
        <v>2625</v>
      </c>
    </row>
    <row r="117" spans="1:6">
      <c r="A117" s="19">
        <v>13</v>
      </c>
      <c r="B117" s="20" t="s">
        <v>100</v>
      </c>
      <c r="C117" s="21">
        <f>SUM('6C NRBC'!C117,'6C NLBC'!C117)</f>
        <v>0</v>
      </c>
      <c r="D117" s="21">
        <f>SUM('6C NRBC'!D117,'6C NLBC'!D117)</f>
        <v>6288</v>
      </c>
      <c r="E117" s="21">
        <f>SUM('6C NRBC'!E117,'6C NLBC'!E117)</f>
        <v>0</v>
      </c>
      <c r="F117" s="21">
        <f t="shared" si="2"/>
        <v>6288</v>
      </c>
    </row>
    <row r="118" spans="1:6">
      <c r="A118" s="18"/>
      <c r="B118" s="22" t="s">
        <v>12</v>
      </c>
      <c r="C118" s="23">
        <f>SUM(C112:C117)</f>
        <v>0</v>
      </c>
      <c r="D118" s="23">
        <f>SUM(D112:D117)</f>
        <v>36413.4</v>
      </c>
      <c r="E118" s="23">
        <f>SUM(E112:E117)</f>
        <v>0</v>
      </c>
      <c r="F118" s="23">
        <f>SUM(F112:F117)</f>
        <v>36413.4</v>
      </c>
    </row>
    <row r="119" spans="1:6">
      <c r="A119" s="19"/>
      <c r="B119" s="20" t="s">
        <v>45</v>
      </c>
      <c r="C119" s="21"/>
      <c r="D119" s="21"/>
      <c r="E119" s="21"/>
      <c r="F119" s="21"/>
    </row>
    <row r="120" spans="1:6">
      <c r="A120" s="19">
        <v>14</v>
      </c>
      <c r="B120" s="20" t="s">
        <v>120</v>
      </c>
      <c r="C120" s="21">
        <f>SUM('6C NRBC'!C120,'6C NLBC'!C120)</f>
        <v>0</v>
      </c>
      <c r="D120" s="21">
        <f>SUM('6C NRBC'!D120,'6C NLBC'!D120)</f>
        <v>0</v>
      </c>
      <c r="E120" s="21">
        <f>SUM('6C NRBC'!E120,'6C NLBC'!E120)</f>
        <v>6474.6</v>
      </c>
      <c r="F120" s="21">
        <f>SUM(C120:E120)</f>
        <v>6474.6</v>
      </c>
    </row>
    <row r="121" spans="1:6">
      <c r="A121" s="19">
        <v>15</v>
      </c>
      <c r="B121" s="20" t="s">
        <v>41</v>
      </c>
      <c r="C121" s="21">
        <f>SUM('6C NRBC'!C121,'6C NLBC'!C121)</f>
        <v>0</v>
      </c>
      <c r="D121" s="21">
        <f>SUM('6C NRBC'!D121,'6C NLBC'!D121)</f>
        <v>0</v>
      </c>
      <c r="E121" s="21">
        <f>SUM('6C NRBC'!E121,'6C NLBC'!E121)</f>
        <v>20831</v>
      </c>
      <c r="F121" s="21">
        <f>SUM(C121:E121)</f>
        <v>20831</v>
      </c>
    </row>
    <row r="122" spans="1:6">
      <c r="A122" s="19">
        <v>16</v>
      </c>
      <c r="B122" s="20" t="s">
        <v>101</v>
      </c>
      <c r="C122" s="21">
        <f>SUM('6C NRBC'!C122,'6C NLBC'!C122)</f>
        <v>0</v>
      </c>
      <c r="D122" s="21">
        <f>SUM('6C NRBC'!D122,'6C NLBC'!D122)</f>
        <v>0</v>
      </c>
      <c r="E122" s="21">
        <f>SUM('6C NRBC'!E122,'6C NLBC'!E122)</f>
        <v>0</v>
      </c>
      <c r="F122" s="21">
        <f>SUM(C122:E122)</f>
        <v>0</v>
      </c>
    </row>
    <row r="123" spans="1:6">
      <c r="A123" s="18"/>
      <c r="B123" s="22" t="s">
        <v>13</v>
      </c>
      <c r="C123" s="23">
        <f>SUM(C120:C122)</f>
        <v>0</v>
      </c>
      <c r="D123" s="23">
        <f>SUM(D120:D122)</f>
        <v>0</v>
      </c>
      <c r="E123" s="23">
        <f>SUM(E120:E122)</f>
        <v>27305.599999999999</v>
      </c>
      <c r="F123" s="23">
        <f>SUM(F120:F122)</f>
        <v>27305.599999999999</v>
      </c>
    </row>
    <row r="124" spans="1:6">
      <c r="A124" s="19"/>
      <c r="B124" s="20" t="s">
        <v>19</v>
      </c>
      <c r="C124" s="21"/>
      <c r="D124" s="21"/>
      <c r="E124" s="21"/>
      <c r="F124" s="21"/>
    </row>
    <row r="125" spans="1:6">
      <c r="A125" s="19">
        <v>17</v>
      </c>
      <c r="B125" s="20" t="s">
        <v>46</v>
      </c>
      <c r="C125" s="21">
        <f>SUM('6C NRBC'!C125,'6C NLBC'!C125)</f>
        <v>79439</v>
      </c>
      <c r="D125" s="21">
        <f>SUM('6C NRBC'!D125,'6C NLBC'!D125)</f>
        <v>82643.7</v>
      </c>
      <c r="E125" s="21">
        <f>SUM('6C NRBC'!E125,'6C NLBC'!E125)</f>
        <v>85151.5</v>
      </c>
      <c r="F125" s="21">
        <f>MAX(C125:E125)</f>
        <v>85151.5</v>
      </c>
    </row>
    <row r="126" spans="1:6">
      <c r="A126" s="19">
        <v>18</v>
      </c>
      <c r="B126" s="20" t="s">
        <v>14</v>
      </c>
      <c r="C126" s="21">
        <f>SUM('6C NRBC'!C126,'6C NLBC'!C126)</f>
        <v>3970</v>
      </c>
      <c r="D126" s="21">
        <f>SUM('6C NRBC'!D126,'6C NLBC'!D126)</f>
        <v>3990</v>
      </c>
      <c r="E126" s="21">
        <f>SUM('6C NRBC'!E126,'6C NLBC'!E126)</f>
        <v>4535</v>
      </c>
      <c r="F126" s="21">
        <f>MAX(C126:E126)</f>
        <v>4535</v>
      </c>
    </row>
    <row r="127" spans="1:6">
      <c r="A127" s="19">
        <v>19</v>
      </c>
      <c r="B127" s="20" t="s">
        <v>15</v>
      </c>
      <c r="C127" s="21">
        <f>SUM('6C NRBC'!C127,'6C NLBC'!C127)</f>
        <v>1503</v>
      </c>
      <c r="D127" s="21">
        <f>SUM('6C NRBC'!D127,'6C NLBC'!D127)</f>
        <v>1786</v>
      </c>
      <c r="E127" s="21">
        <f>SUM('6C NRBC'!E127,'6C NLBC'!E127)</f>
        <v>4547</v>
      </c>
      <c r="F127" s="21">
        <f>MAX(C127:E127)</f>
        <v>4547</v>
      </c>
    </row>
    <row r="128" spans="1:6">
      <c r="A128" s="19">
        <v>20</v>
      </c>
      <c r="B128" s="20" t="s">
        <v>47</v>
      </c>
      <c r="C128" s="21">
        <f>SUM('6C NRBC'!C128,'6C NLBC'!C128)</f>
        <v>5019</v>
      </c>
      <c r="D128" s="21">
        <f>SUM('6C NRBC'!D128,'6C NLBC'!D128)</f>
        <v>7377</v>
      </c>
      <c r="E128" s="21">
        <f>SUM('6C NRBC'!E128,'6C NLBC'!E128)</f>
        <v>4802</v>
      </c>
      <c r="F128" s="21">
        <f>MAX(C128:E128)</f>
        <v>7377</v>
      </c>
    </row>
    <row r="129" spans="1:6">
      <c r="A129" s="24"/>
      <c r="B129" s="25" t="s">
        <v>16</v>
      </c>
      <c r="C129" s="26">
        <f>SUM(C125:C128)</f>
        <v>89931</v>
      </c>
      <c r="D129" s="26">
        <f>SUM(D125:D128)</f>
        <v>95796.7</v>
      </c>
      <c r="E129" s="26">
        <f>SUM(E125:E128)</f>
        <v>99035.5</v>
      </c>
      <c r="F129" s="26">
        <f>SUM(F125:F128)</f>
        <v>101610.5</v>
      </c>
    </row>
    <row r="130" spans="1:6">
      <c r="A130" s="22"/>
      <c r="B130" s="22" t="s">
        <v>17</v>
      </c>
      <c r="C130" s="23">
        <f>SUM(C129,C123,C118,C110,C106)</f>
        <v>124565</v>
      </c>
      <c r="D130" s="23">
        <f>SUM(D129,D123,D118,D110,D106)</f>
        <v>132210.1</v>
      </c>
      <c r="E130" s="23">
        <f>SUM(E129,E123,E118,E110,E106)</f>
        <v>126341.1</v>
      </c>
      <c r="F130" s="23">
        <f>SUM(F129,F123,F118,F110,F106)</f>
        <v>199963.5</v>
      </c>
    </row>
    <row r="132" spans="1:6">
      <c r="A132" s="1" t="s">
        <v>18</v>
      </c>
      <c r="B132" s="1"/>
      <c r="C132" s="1"/>
      <c r="D132" s="1"/>
      <c r="E132" s="1"/>
      <c r="F132" s="1"/>
    </row>
    <row r="133" spans="1:6">
      <c r="A133" s="1" t="s">
        <v>159</v>
      </c>
      <c r="B133" s="1"/>
      <c r="C133" s="1"/>
      <c r="D133" s="1"/>
      <c r="E133" s="1"/>
      <c r="F133" s="1"/>
    </row>
    <row r="135" spans="1:6">
      <c r="B135" s="3" t="s">
        <v>26</v>
      </c>
      <c r="C135" s="4" t="s">
        <v>27</v>
      </c>
      <c r="D135" s="5"/>
      <c r="E135" s="6"/>
    </row>
    <row r="136" spans="1:6">
      <c r="B136" s="3" t="s">
        <v>28</v>
      </c>
      <c r="C136" s="7" t="s">
        <v>107</v>
      </c>
      <c r="D136" s="8"/>
      <c r="E136" s="9"/>
    </row>
    <row r="137" spans="1:6">
      <c r="B137" s="3" t="s">
        <v>30</v>
      </c>
      <c r="C137" s="10" t="s">
        <v>108</v>
      </c>
      <c r="D137" s="11"/>
      <c r="E137" s="12"/>
    </row>
    <row r="138" spans="1:6">
      <c r="F138" s="2" t="s">
        <v>32</v>
      </c>
    </row>
    <row r="139" spans="1:6" ht="28.5">
      <c r="A139" s="13" t="s">
        <v>33</v>
      </c>
      <c r="B139" s="13" t="s">
        <v>3</v>
      </c>
      <c r="C139" s="14" t="s">
        <v>34</v>
      </c>
      <c r="D139" s="14"/>
      <c r="E139" s="14"/>
      <c r="F139" s="13" t="s">
        <v>35</v>
      </c>
    </row>
    <row r="140" spans="1:6" ht="28.5">
      <c r="A140" s="15"/>
      <c r="B140" s="15"/>
      <c r="C140" s="16" t="s">
        <v>36</v>
      </c>
      <c r="D140" s="16" t="s">
        <v>37</v>
      </c>
      <c r="E140" s="16" t="s">
        <v>38</v>
      </c>
      <c r="F140" s="17" t="s">
        <v>39</v>
      </c>
    </row>
    <row r="141" spans="1:6">
      <c r="A141" s="18">
        <v>1</v>
      </c>
      <c r="B141" s="18">
        <v>2</v>
      </c>
      <c r="C141" s="18">
        <v>3</v>
      </c>
      <c r="D141" s="18">
        <v>4</v>
      </c>
      <c r="E141" s="18">
        <v>5</v>
      </c>
      <c r="F141" s="18">
        <v>6</v>
      </c>
    </row>
    <row r="142" spans="1:6">
      <c r="A142" s="19"/>
      <c r="B142" s="20" t="s">
        <v>40</v>
      </c>
      <c r="C142" s="20"/>
      <c r="D142" s="20"/>
      <c r="E142" s="20"/>
      <c r="F142" s="20"/>
    </row>
    <row r="143" spans="1:6">
      <c r="A143" s="19">
        <v>1</v>
      </c>
      <c r="B143" s="20" t="s">
        <v>49</v>
      </c>
      <c r="C143" s="21">
        <f>'6C NLBC'!C144</f>
        <v>171.54</v>
      </c>
      <c r="D143" s="21" t="str">
        <f>'6C NLBC'!D144</f>
        <v>-</v>
      </c>
      <c r="E143" s="21" t="str">
        <f>'6C NLBC'!E144</f>
        <v>-</v>
      </c>
      <c r="F143" s="21">
        <f>SUM(C143:E143)</f>
        <v>171.54</v>
      </c>
    </row>
    <row r="144" spans="1:6">
      <c r="A144" s="19">
        <v>2</v>
      </c>
      <c r="B144" s="20" t="s">
        <v>41</v>
      </c>
      <c r="C144" s="21" t="str">
        <f>'6C NLBC'!C145</f>
        <v>-</v>
      </c>
      <c r="D144" s="21" t="str">
        <f>'6C NLBC'!D145</f>
        <v>-</v>
      </c>
      <c r="E144" s="21" t="str">
        <f>'6C NLBC'!E145</f>
        <v>-</v>
      </c>
      <c r="F144" s="21">
        <f>SUM(C144:E144)</f>
        <v>0</v>
      </c>
    </row>
    <row r="145" spans="1:6">
      <c r="A145" s="19">
        <v>3</v>
      </c>
      <c r="B145" s="20" t="str">
        <f>B56</f>
        <v>Kharif Bajara</v>
      </c>
      <c r="C145" s="21" t="str">
        <f>'6C NLBC'!C146</f>
        <v>-</v>
      </c>
      <c r="D145" s="21" t="str">
        <f>'6C NLBC'!D146</f>
        <v>-</v>
      </c>
      <c r="E145" s="21" t="str">
        <f>'6C NLBC'!E146</f>
        <v>-</v>
      </c>
      <c r="F145" s="21">
        <f>SUM(C145:E145)</f>
        <v>0</v>
      </c>
    </row>
    <row r="146" spans="1:6">
      <c r="A146" s="19">
        <v>4</v>
      </c>
      <c r="B146" s="20" t="s">
        <v>99</v>
      </c>
      <c r="C146" s="21" t="str">
        <f>'6C NLBC'!C147</f>
        <v>-</v>
      </c>
      <c r="D146" s="21" t="str">
        <f>'6C NLBC'!D147</f>
        <v>-</v>
      </c>
      <c r="E146" s="21" t="str">
        <f>'6C NLBC'!E147</f>
        <v>-</v>
      </c>
      <c r="F146" s="21">
        <f>SUM(C146:E146)</f>
        <v>0</v>
      </c>
    </row>
    <row r="147" spans="1:6">
      <c r="A147" s="19">
        <v>5</v>
      </c>
      <c r="B147" s="20" t="s">
        <v>4</v>
      </c>
      <c r="C147" s="21">
        <f>'6C NLBC'!C148</f>
        <v>28</v>
      </c>
      <c r="D147" s="21" t="str">
        <f>'6C NLBC'!D148</f>
        <v>-</v>
      </c>
      <c r="E147" s="21" t="str">
        <f>'6C NLBC'!E148</f>
        <v>-</v>
      </c>
      <c r="F147" s="21">
        <f>SUM(C147:E147)</f>
        <v>28</v>
      </c>
    </row>
    <row r="148" spans="1:6">
      <c r="A148" s="18"/>
      <c r="B148" s="22" t="s">
        <v>5</v>
      </c>
      <c r="C148" s="23">
        <f>SUM(C143:C147)</f>
        <v>199.54</v>
      </c>
      <c r="D148" s="23">
        <f>SUM(D143:D147)</f>
        <v>0</v>
      </c>
      <c r="E148" s="23">
        <f>SUM(E143:E147)</f>
        <v>0</v>
      </c>
      <c r="F148" s="23">
        <f>SUM(F143:F147)</f>
        <v>199.54</v>
      </c>
    </row>
    <row r="149" spans="1:6">
      <c r="A149" s="24"/>
      <c r="B149" s="25" t="s">
        <v>42</v>
      </c>
      <c r="C149" s="26"/>
      <c r="D149" s="26"/>
      <c r="E149" s="26"/>
      <c r="F149" s="26"/>
    </row>
    <row r="150" spans="1:6">
      <c r="A150" s="19">
        <v>6</v>
      </c>
      <c r="B150" s="20" t="s">
        <v>6</v>
      </c>
      <c r="C150" s="21" t="str">
        <f>'6C NLBC'!C151</f>
        <v>-</v>
      </c>
      <c r="D150" s="21" t="str">
        <f>'6C NLBC'!D151</f>
        <v>-</v>
      </c>
      <c r="E150" s="21" t="str">
        <f>'6C NLBC'!E151</f>
        <v>-</v>
      </c>
      <c r="F150" s="21">
        <f>SUM(C150:E150)</f>
        <v>0</v>
      </c>
    </row>
    <row r="151" spans="1:6">
      <c r="A151" s="19">
        <v>7</v>
      </c>
      <c r="B151" s="20" t="s">
        <v>7</v>
      </c>
      <c r="C151" s="21" t="str">
        <f>'6C NLBC'!C152</f>
        <v>-</v>
      </c>
      <c r="D151" s="21" t="str">
        <f>'6C NLBC'!D152</f>
        <v>-</v>
      </c>
      <c r="E151" s="21" t="str">
        <f>'6C NLBC'!E152</f>
        <v>-</v>
      </c>
      <c r="F151" s="21">
        <f>SUM(C151:E151)</f>
        <v>0</v>
      </c>
    </row>
    <row r="152" spans="1:6">
      <c r="A152" s="18"/>
      <c r="B152" s="22" t="s">
        <v>8</v>
      </c>
      <c r="C152" s="23">
        <f>SUM(C150:C151)</f>
        <v>0</v>
      </c>
      <c r="D152" s="23">
        <f>SUM(D150:D151)</f>
        <v>0</v>
      </c>
      <c r="E152" s="23">
        <f>SUM(E150:E151)</f>
        <v>0</v>
      </c>
      <c r="F152" s="23">
        <f>SUM(F150:F151)</f>
        <v>0</v>
      </c>
    </row>
    <row r="153" spans="1:6">
      <c r="A153" s="19"/>
      <c r="B153" s="20" t="s">
        <v>43</v>
      </c>
      <c r="C153" s="21"/>
      <c r="D153" s="21"/>
      <c r="E153" s="21"/>
      <c r="F153" s="21"/>
    </row>
    <row r="154" spans="1:6">
      <c r="A154" s="19">
        <v>8</v>
      </c>
      <c r="B154" s="20" t="s">
        <v>9</v>
      </c>
      <c r="C154" s="21" t="str">
        <f>'6C NLBC'!C155</f>
        <v>-</v>
      </c>
      <c r="D154" s="21">
        <f>'6C NLBC'!D155</f>
        <v>145</v>
      </c>
      <c r="E154" s="21" t="str">
        <f>'6C NLBC'!E155</f>
        <v>-</v>
      </c>
      <c r="F154" s="21">
        <f t="shared" ref="F154:F159" si="3">SUM(C154:E154)</f>
        <v>145</v>
      </c>
    </row>
    <row r="155" spans="1:6">
      <c r="A155" s="19">
        <v>9</v>
      </c>
      <c r="B155" s="20" t="s">
        <v>44</v>
      </c>
      <c r="C155" s="21" t="str">
        <f>'6C NLBC'!C156</f>
        <v>-</v>
      </c>
      <c r="D155" s="21">
        <f>'6C NLBC'!D156</f>
        <v>32.799999999999997</v>
      </c>
      <c r="E155" s="21" t="str">
        <f>'6C NLBC'!E156</f>
        <v>-</v>
      </c>
      <c r="F155" s="21">
        <f t="shared" si="3"/>
        <v>32.799999999999997</v>
      </c>
    </row>
    <row r="156" spans="1:6">
      <c r="A156" s="19">
        <v>10</v>
      </c>
      <c r="B156" s="20" t="s">
        <v>10</v>
      </c>
      <c r="C156" s="21" t="str">
        <f>'6C NLBC'!C157</f>
        <v>-</v>
      </c>
      <c r="D156" s="21">
        <f>'6C NLBC'!D157</f>
        <v>29</v>
      </c>
      <c r="E156" s="21" t="str">
        <f>'6C NLBC'!E157</f>
        <v>-</v>
      </c>
      <c r="F156" s="21">
        <f t="shared" si="3"/>
        <v>29</v>
      </c>
    </row>
    <row r="157" spans="1:6">
      <c r="A157" s="19">
        <v>11</v>
      </c>
      <c r="B157" s="20" t="s">
        <v>11</v>
      </c>
      <c r="C157" s="21" t="str">
        <f>'6C NLBC'!C158</f>
        <v>-</v>
      </c>
      <c r="D157" s="21" t="str">
        <f>'6C NLBC'!D158</f>
        <v>-</v>
      </c>
      <c r="E157" s="21" t="str">
        <f>'6C NLBC'!E158</f>
        <v>-</v>
      </c>
      <c r="F157" s="21">
        <f t="shared" si="3"/>
        <v>0</v>
      </c>
    </row>
    <row r="158" spans="1:6">
      <c r="A158" s="19">
        <v>12</v>
      </c>
      <c r="B158" s="20" t="s">
        <v>41</v>
      </c>
      <c r="C158" s="21" t="str">
        <f>'6C NLBC'!C159</f>
        <v>-</v>
      </c>
      <c r="D158" s="21" t="str">
        <f>'6C NLBC'!D159</f>
        <v>-</v>
      </c>
      <c r="E158" s="21" t="str">
        <f>'6C NLBC'!E159</f>
        <v>-</v>
      </c>
      <c r="F158" s="21">
        <f t="shared" si="3"/>
        <v>0</v>
      </c>
    </row>
    <row r="159" spans="1:6">
      <c r="A159" s="19">
        <v>13</v>
      </c>
      <c r="B159" s="20" t="s">
        <v>100</v>
      </c>
      <c r="C159" s="21" t="str">
        <f>'6C NLBC'!C160</f>
        <v>-</v>
      </c>
      <c r="D159" s="21" t="str">
        <f>'6C NLBC'!D160</f>
        <v>-</v>
      </c>
      <c r="E159" s="21" t="str">
        <f>'6C NLBC'!E160</f>
        <v>-</v>
      </c>
      <c r="F159" s="21">
        <f t="shared" si="3"/>
        <v>0</v>
      </c>
    </row>
    <row r="160" spans="1:6">
      <c r="A160" s="18"/>
      <c r="B160" s="22" t="s">
        <v>12</v>
      </c>
      <c r="C160" s="23">
        <f>SUM(C154:C159)</f>
        <v>0</v>
      </c>
      <c r="D160" s="23">
        <f>SUM(D154:D159)</f>
        <v>206.8</v>
      </c>
      <c r="E160" s="23">
        <f>SUM(E154:E159)</f>
        <v>0</v>
      </c>
      <c r="F160" s="23">
        <f>SUM(F154:F159)</f>
        <v>206.8</v>
      </c>
    </row>
    <row r="161" spans="1:6">
      <c r="A161" s="19"/>
      <c r="B161" s="20" t="s">
        <v>45</v>
      </c>
      <c r="C161" s="21"/>
      <c r="D161" s="21"/>
      <c r="E161" s="21"/>
      <c r="F161" s="21"/>
    </row>
    <row r="162" spans="1:6">
      <c r="A162" s="19">
        <v>14</v>
      </c>
      <c r="B162" s="20" t="s">
        <v>120</v>
      </c>
      <c r="C162" s="21" t="str">
        <f>'6C NLBC'!C163</f>
        <v>-</v>
      </c>
      <c r="D162" s="21" t="str">
        <f>'6C NLBC'!D163</f>
        <v>-</v>
      </c>
      <c r="E162" s="21" t="str">
        <f>'6C NLBC'!E163</f>
        <v>-</v>
      </c>
      <c r="F162" s="21">
        <f>SUM(C162:E162)</f>
        <v>0</v>
      </c>
    </row>
    <row r="163" spans="1:6">
      <c r="A163" s="19">
        <v>15</v>
      </c>
      <c r="B163" s="20" t="s">
        <v>41</v>
      </c>
      <c r="C163" s="21" t="str">
        <f>'6C NLBC'!C164</f>
        <v>-</v>
      </c>
      <c r="D163" s="21" t="str">
        <f>'6C NLBC'!D164</f>
        <v>-</v>
      </c>
      <c r="E163" s="21">
        <f>'6C NLBC'!E164</f>
        <v>10</v>
      </c>
      <c r="F163" s="21">
        <f>SUM(C163:E163)</f>
        <v>10</v>
      </c>
    </row>
    <row r="164" spans="1:6">
      <c r="A164" s="19">
        <v>16</v>
      </c>
      <c r="B164" s="20" t="s">
        <v>101</v>
      </c>
      <c r="C164" s="21" t="str">
        <f>'6C NLBC'!C165</f>
        <v>-</v>
      </c>
      <c r="D164" s="21" t="str">
        <f>'6C NLBC'!D165</f>
        <v>-</v>
      </c>
      <c r="E164" s="21" t="str">
        <f>'6C NLBC'!E165</f>
        <v>-</v>
      </c>
      <c r="F164" s="21">
        <f>SUM(C164:E164)</f>
        <v>0</v>
      </c>
    </row>
    <row r="165" spans="1:6">
      <c r="A165" s="18"/>
      <c r="B165" s="22" t="s">
        <v>13</v>
      </c>
      <c r="C165" s="23">
        <f>SUM(C162:C164)</f>
        <v>0</v>
      </c>
      <c r="D165" s="23">
        <f>SUM(D162:D164)</f>
        <v>0</v>
      </c>
      <c r="E165" s="23">
        <f>SUM(E162:E164)</f>
        <v>10</v>
      </c>
      <c r="F165" s="23">
        <f>SUM(F162:F164)</f>
        <v>10</v>
      </c>
    </row>
    <row r="166" spans="1:6">
      <c r="A166" s="19"/>
      <c r="B166" s="20" t="s">
        <v>19</v>
      </c>
      <c r="C166" s="21"/>
      <c r="D166" s="21"/>
      <c r="E166" s="21"/>
      <c r="F166" s="21"/>
    </row>
    <row r="167" spans="1:6">
      <c r="A167" s="19">
        <v>17</v>
      </c>
      <c r="B167" s="20" t="s">
        <v>46</v>
      </c>
      <c r="C167" s="21">
        <f>'6C NLBC'!C168</f>
        <v>67</v>
      </c>
      <c r="D167" s="21">
        <f>'6C NLBC'!D168</f>
        <v>73</v>
      </c>
      <c r="E167" s="21">
        <f>'6C NLBC'!E168</f>
        <v>81</v>
      </c>
      <c r="F167" s="21">
        <f>MAX(C167:E167)</f>
        <v>81</v>
      </c>
    </row>
    <row r="168" spans="1:6">
      <c r="A168" s="19">
        <v>18</v>
      </c>
      <c r="B168" s="20" t="s">
        <v>14</v>
      </c>
      <c r="C168" s="21" t="str">
        <f>'6C NLBC'!C169</f>
        <v>-</v>
      </c>
      <c r="D168" s="21" t="str">
        <f>'6C NLBC'!D169</f>
        <v>-</v>
      </c>
      <c r="E168" s="21" t="str">
        <f>'6C NLBC'!E169</f>
        <v>-</v>
      </c>
      <c r="F168" s="21">
        <f>MAX(C168:E168)</f>
        <v>0</v>
      </c>
    </row>
    <row r="169" spans="1:6">
      <c r="A169" s="19">
        <v>19</v>
      </c>
      <c r="B169" s="20" t="s">
        <v>15</v>
      </c>
      <c r="C169" s="21" t="str">
        <f>'6C NLBC'!C170</f>
        <v>-</v>
      </c>
      <c r="D169" s="21" t="str">
        <f>'6C NLBC'!D170</f>
        <v>-</v>
      </c>
      <c r="E169" s="21" t="str">
        <f>'6C NLBC'!E170</f>
        <v>-</v>
      </c>
      <c r="F169" s="21">
        <f>MAX(C169:E169)</f>
        <v>0</v>
      </c>
    </row>
    <row r="170" spans="1:6">
      <c r="A170" s="19">
        <v>20</v>
      </c>
      <c r="B170" s="20" t="s">
        <v>47</v>
      </c>
      <c r="C170" s="21" t="str">
        <f>'6C NLBC'!C171</f>
        <v>-</v>
      </c>
      <c r="D170" s="21" t="str">
        <f>'6C NLBC'!D171</f>
        <v>-</v>
      </c>
      <c r="E170" s="21" t="str">
        <f>'6C NLBC'!E171</f>
        <v>-</v>
      </c>
      <c r="F170" s="21">
        <f>MAX(C170:E170)</f>
        <v>0</v>
      </c>
    </row>
    <row r="171" spans="1:6">
      <c r="A171" s="24"/>
      <c r="B171" s="25" t="s">
        <v>16</v>
      </c>
      <c r="C171" s="26">
        <f>SUM(C167:C170)</f>
        <v>67</v>
      </c>
      <c r="D171" s="26">
        <f>SUM(D167:D170)</f>
        <v>73</v>
      </c>
      <c r="E171" s="26">
        <f>SUM(E167:E170)</f>
        <v>81</v>
      </c>
      <c r="F171" s="26">
        <f>SUM(F167:F170)</f>
        <v>81</v>
      </c>
    </row>
    <row r="172" spans="1:6">
      <c r="A172" s="22"/>
      <c r="B172" s="22" t="s">
        <v>17</v>
      </c>
      <c r="C172" s="23">
        <f>SUM(C171,C165,C160,C152,C148)</f>
        <v>266.53999999999996</v>
      </c>
      <c r="D172" s="23">
        <f>SUM(D171,D165,D160,D152,D148)</f>
        <v>279.8</v>
      </c>
      <c r="E172" s="23">
        <f>SUM(E171,E165,E160,E152,E148)</f>
        <v>91</v>
      </c>
      <c r="F172" s="23">
        <f>SUM(F171,F165,F160,F152,F148)</f>
        <v>497.34000000000003</v>
      </c>
    </row>
    <row r="174" spans="1:6">
      <c r="A174" s="1" t="s">
        <v>18</v>
      </c>
      <c r="B174" s="1"/>
      <c r="C174" s="1"/>
      <c r="D174" s="1"/>
      <c r="E174" s="1"/>
      <c r="F174" s="1"/>
    </row>
    <row r="175" spans="1:6">
      <c r="A175" s="1" t="s">
        <v>105</v>
      </c>
      <c r="B175" s="1"/>
      <c r="C175" s="1"/>
      <c r="D175" s="1"/>
      <c r="E175" s="1"/>
      <c r="F175" s="1"/>
    </row>
    <row r="176" spans="1:6" ht="15">
      <c r="A176" s="67" t="s">
        <v>106</v>
      </c>
      <c r="B176" s="1"/>
      <c r="C176" s="1"/>
      <c r="D176" s="1"/>
      <c r="E176" s="1"/>
      <c r="F176" s="1"/>
    </row>
    <row r="178" spans="1:6">
      <c r="B178" s="3" t="s">
        <v>26</v>
      </c>
      <c r="C178" s="4" t="s">
        <v>27</v>
      </c>
      <c r="D178" s="5"/>
      <c r="E178" s="6"/>
    </row>
    <row r="179" spans="1:6">
      <c r="B179" s="3" t="s">
        <v>28</v>
      </c>
      <c r="C179" s="7" t="s">
        <v>107</v>
      </c>
      <c r="D179" s="8"/>
      <c r="E179" s="9"/>
    </row>
    <row r="180" spans="1:6">
      <c r="B180" s="3" t="s">
        <v>30</v>
      </c>
      <c r="C180" s="10" t="s">
        <v>108</v>
      </c>
      <c r="D180" s="11"/>
      <c r="E180" s="12"/>
    </row>
    <row r="181" spans="1:6">
      <c r="F181" s="2" t="s">
        <v>32</v>
      </c>
    </row>
    <row r="182" spans="1:6" ht="28.5">
      <c r="A182" s="13" t="s">
        <v>33</v>
      </c>
      <c r="B182" s="13" t="s">
        <v>3</v>
      </c>
      <c r="C182" s="14" t="s">
        <v>34</v>
      </c>
      <c r="D182" s="14"/>
      <c r="E182" s="14"/>
      <c r="F182" s="13" t="s">
        <v>35</v>
      </c>
    </row>
    <row r="183" spans="1:6" ht="28.5">
      <c r="A183" s="15"/>
      <c r="B183" s="15"/>
      <c r="C183" s="16" t="s">
        <v>36</v>
      </c>
      <c r="D183" s="16" t="s">
        <v>37</v>
      </c>
      <c r="E183" s="16" t="s">
        <v>38</v>
      </c>
      <c r="F183" s="17" t="s">
        <v>39</v>
      </c>
    </row>
    <row r="184" spans="1:6">
      <c r="A184" s="18">
        <v>1</v>
      </c>
      <c r="B184" s="18">
        <v>2</v>
      </c>
      <c r="C184" s="18">
        <v>3</v>
      </c>
      <c r="D184" s="18">
        <v>4</v>
      </c>
      <c r="E184" s="18">
        <v>5</v>
      </c>
      <c r="F184" s="18">
        <v>6</v>
      </c>
    </row>
    <row r="185" spans="1:6">
      <c r="A185" s="19"/>
      <c r="B185" s="20" t="s">
        <v>40</v>
      </c>
      <c r="C185" s="20"/>
      <c r="D185" s="20"/>
      <c r="E185" s="20"/>
      <c r="F185" s="20"/>
    </row>
    <row r="186" spans="1:6">
      <c r="A186" s="19">
        <v>1</v>
      </c>
      <c r="B186" s="20" t="s">
        <v>49</v>
      </c>
      <c r="C186" s="21">
        <f>SUM(C12,C56,C101,C143)</f>
        <v>36052.74</v>
      </c>
      <c r="D186" s="21">
        <f t="shared" ref="D186:E186" si="4">SUM(D12,D56,D101,D143)</f>
        <v>0</v>
      </c>
      <c r="E186" s="21">
        <f t="shared" si="4"/>
        <v>0</v>
      </c>
      <c r="F186" s="21">
        <f>SUM(C186:E186)</f>
        <v>36052.74</v>
      </c>
    </row>
    <row r="187" spans="1:6">
      <c r="A187" s="19">
        <v>2</v>
      </c>
      <c r="B187" s="20" t="s">
        <v>41</v>
      </c>
      <c r="C187" s="21">
        <f t="shared" ref="C187:E187" si="5">SUM(C13,C57,C102,C144)</f>
        <v>20885.400000000001</v>
      </c>
      <c r="D187" s="21">
        <f t="shared" si="5"/>
        <v>0</v>
      </c>
      <c r="E187" s="21">
        <f t="shared" si="5"/>
        <v>0</v>
      </c>
      <c r="F187" s="21">
        <f>SUM(C187:E187)</f>
        <v>20885.400000000001</v>
      </c>
    </row>
    <row r="188" spans="1:6">
      <c r="A188" s="19">
        <v>3</v>
      </c>
      <c r="B188" s="20" t="str">
        <f>B14</f>
        <v>Kharif Base Crops</v>
      </c>
      <c r="C188" s="21">
        <f t="shared" ref="C188:E188" si="6">SUM(C14,C58,C103,C145)</f>
        <v>6842.62</v>
      </c>
      <c r="D188" s="21">
        <f t="shared" si="6"/>
        <v>0</v>
      </c>
      <c r="E188" s="21">
        <f t="shared" si="6"/>
        <v>0</v>
      </c>
      <c r="F188" s="21">
        <f>SUM(C188:E188)</f>
        <v>6842.62</v>
      </c>
    </row>
    <row r="189" spans="1:6">
      <c r="A189" s="19">
        <v>4</v>
      </c>
      <c r="B189" s="20" t="s">
        <v>96</v>
      </c>
      <c r="C189" s="21">
        <f t="shared" ref="C189:E189" si="7">SUM(C15,C59,C104,C146)</f>
        <v>0</v>
      </c>
      <c r="D189" s="21">
        <f t="shared" si="7"/>
        <v>0</v>
      </c>
      <c r="E189" s="21">
        <f t="shared" si="7"/>
        <v>0</v>
      </c>
      <c r="F189" s="21">
        <f>SUM(C189:E189)</f>
        <v>0</v>
      </c>
    </row>
    <row r="190" spans="1:6">
      <c r="A190" s="19">
        <v>5</v>
      </c>
      <c r="B190" s="20" t="s">
        <v>4</v>
      </c>
      <c r="C190" s="21">
        <f t="shared" ref="C190:E190" si="8">SUM(C16,C60,C105,C147)</f>
        <v>4883.92</v>
      </c>
      <c r="D190" s="21">
        <f t="shared" si="8"/>
        <v>0</v>
      </c>
      <c r="E190" s="21">
        <f t="shared" si="8"/>
        <v>0</v>
      </c>
      <c r="F190" s="21">
        <f>SUM(C190:E190)</f>
        <v>4883.92</v>
      </c>
    </row>
    <row r="191" spans="1:6">
      <c r="A191" s="18"/>
      <c r="B191" s="22" t="s">
        <v>5</v>
      </c>
      <c r="C191" s="23">
        <f>SUM(C186:C190)</f>
        <v>68664.680000000008</v>
      </c>
      <c r="D191" s="23">
        <f>SUM(D186:D190)</f>
        <v>0</v>
      </c>
      <c r="E191" s="23">
        <f>SUM(E186:E190)</f>
        <v>0</v>
      </c>
      <c r="F191" s="23">
        <f>SUM(F186:F190)</f>
        <v>68664.680000000008</v>
      </c>
    </row>
    <row r="192" spans="1:6">
      <c r="A192" s="24"/>
      <c r="B192" s="25" t="s">
        <v>42</v>
      </c>
      <c r="C192" s="26"/>
      <c r="D192" s="26"/>
      <c r="E192" s="26"/>
      <c r="F192" s="26"/>
    </row>
    <row r="193" spans="1:6">
      <c r="A193" s="19">
        <v>6</v>
      </c>
      <c r="B193" s="20" t="s">
        <v>6</v>
      </c>
      <c r="C193" s="21">
        <f t="shared" ref="C193:E193" si="9">SUM(C19,C63,C108,C150)</f>
        <v>0</v>
      </c>
      <c r="D193" s="21">
        <f t="shared" si="9"/>
        <v>0</v>
      </c>
      <c r="E193" s="21">
        <f t="shared" si="9"/>
        <v>0</v>
      </c>
      <c r="F193" s="21">
        <f>SUM(C193:E193)</f>
        <v>0</v>
      </c>
    </row>
    <row r="194" spans="1:6">
      <c r="A194" s="19">
        <v>7</v>
      </c>
      <c r="B194" s="20" t="s">
        <v>7</v>
      </c>
      <c r="C194" s="21">
        <f t="shared" ref="C194:E194" si="10">SUM(C20,C64,C109,C151)</f>
        <v>0</v>
      </c>
      <c r="D194" s="21">
        <f t="shared" si="10"/>
        <v>0</v>
      </c>
      <c r="E194" s="21">
        <f t="shared" si="10"/>
        <v>0</v>
      </c>
      <c r="F194" s="21">
        <f>SUM(C194:E194)</f>
        <v>0</v>
      </c>
    </row>
    <row r="195" spans="1:6">
      <c r="A195" s="18"/>
      <c r="B195" s="22" t="s">
        <v>8</v>
      </c>
      <c r="C195" s="23">
        <f>SUM(C193:C194)</f>
        <v>0</v>
      </c>
      <c r="D195" s="23">
        <f>SUM(D193:D194)</f>
        <v>0</v>
      </c>
      <c r="E195" s="23">
        <f>SUM(E193:E194)</f>
        <v>0</v>
      </c>
      <c r="F195" s="23">
        <f>SUM(F193:F194)</f>
        <v>0</v>
      </c>
    </row>
    <row r="196" spans="1:6">
      <c r="A196" s="19"/>
      <c r="B196" s="20" t="s">
        <v>43</v>
      </c>
      <c r="C196" s="21"/>
      <c r="D196" s="21"/>
      <c r="E196" s="21"/>
      <c r="F196" s="21"/>
    </row>
    <row r="197" spans="1:6">
      <c r="A197" s="19">
        <v>8</v>
      </c>
      <c r="B197" s="20" t="s">
        <v>9</v>
      </c>
      <c r="C197" s="21">
        <f t="shared" ref="C197:E197" si="11">SUM(C23,C67,C112,C154)</f>
        <v>0</v>
      </c>
      <c r="D197" s="21">
        <f t="shared" si="11"/>
        <v>9278.380000000001</v>
      </c>
      <c r="E197" s="21">
        <f t="shared" si="11"/>
        <v>0</v>
      </c>
      <c r="F197" s="21">
        <f t="shared" ref="F197:F202" si="12">SUM(C197:E197)</f>
        <v>9278.380000000001</v>
      </c>
    </row>
    <row r="198" spans="1:6">
      <c r="A198" s="19">
        <v>9</v>
      </c>
      <c r="B198" s="20" t="s">
        <v>44</v>
      </c>
      <c r="C198" s="21">
        <f t="shared" ref="C198:E198" si="13">SUM(C24,C68,C113,C155)</f>
        <v>0</v>
      </c>
      <c r="D198" s="21">
        <f t="shared" si="13"/>
        <v>41625.550000000003</v>
      </c>
      <c r="E198" s="21">
        <f t="shared" si="13"/>
        <v>0</v>
      </c>
      <c r="F198" s="21">
        <f t="shared" si="12"/>
        <v>41625.550000000003</v>
      </c>
    </row>
    <row r="199" spans="1:6">
      <c r="A199" s="19">
        <v>10</v>
      </c>
      <c r="B199" s="20" t="s">
        <v>10</v>
      </c>
      <c r="C199" s="21">
        <f t="shared" ref="C199:E199" si="14">SUM(C25,C69,C114,C156)</f>
        <v>0</v>
      </c>
      <c r="D199" s="21">
        <f t="shared" si="14"/>
        <v>1979.69</v>
      </c>
      <c r="E199" s="21">
        <f t="shared" si="14"/>
        <v>0</v>
      </c>
      <c r="F199" s="21">
        <f t="shared" si="12"/>
        <v>1979.69</v>
      </c>
    </row>
    <row r="200" spans="1:6">
      <c r="A200" s="19">
        <v>11</v>
      </c>
      <c r="B200" s="20" t="s">
        <v>11</v>
      </c>
      <c r="C200" s="21">
        <f t="shared" ref="C200:E200" si="15">SUM(C26,C70,C115,C157)</f>
        <v>0</v>
      </c>
      <c r="D200" s="21">
        <f t="shared" si="15"/>
        <v>25</v>
      </c>
      <c r="E200" s="21">
        <f t="shared" si="15"/>
        <v>0</v>
      </c>
      <c r="F200" s="21">
        <f t="shared" si="12"/>
        <v>25</v>
      </c>
    </row>
    <row r="201" spans="1:6">
      <c r="A201" s="19">
        <v>12</v>
      </c>
      <c r="B201" s="20" t="s">
        <v>41</v>
      </c>
      <c r="C201" s="21">
        <f t="shared" ref="C201:E201" si="16">SUM(C27,C71,C116,C158)</f>
        <v>0</v>
      </c>
      <c r="D201" s="21">
        <f t="shared" si="16"/>
        <v>12945.3</v>
      </c>
      <c r="E201" s="21">
        <f t="shared" si="16"/>
        <v>0</v>
      </c>
      <c r="F201" s="21">
        <f t="shared" si="12"/>
        <v>12945.3</v>
      </c>
    </row>
    <row r="202" spans="1:6">
      <c r="A202" s="19">
        <v>13</v>
      </c>
      <c r="B202" s="20" t="s">
        <v>50</v>
      </c>
      <c r="C202" s="21">
        <f t="shared" ref="C202:E202" si="17">SUM(C28,C72,C117,C159)</f>
        <v>0</v>
      </c>
      <c r="D202" s="21">
        <f t="shared" si="17"/>
        <v>9979.02</v>
      </c>
      <c r="E202" s="21">
        <f t="shared" si="17"/>
        <v>0</v>
      </c>
      <c r="F202" s="21">
        <f t="shared" si="12"/>
        <v>9979.02</v>
      </c>
    </row>
    <row r="203" spans="1:6">
      <c r="A203" s="18"/>
      <c r="B203" s="22" t="s">
        <v>12</v>
      </c>
      <c r="C203" s="23">
        <f>SUM(C197:C202)</f>
        <v>0</v>
      </c>
      <c r="D203" s="23">
        <f>SUM(D197:D202)</f>
        <v>75832.940000000017</v>
      </c>
      <c r="E203" s="23">
        <f>SUM(E197:E202)</f>
        <v>0</v>
      </c>
      <c r="F203" s="23">
        <f>SUM(F197:F202)</f>
        <v>75832.940000000017</v>
      </c>
    </row>
    <row r="204" spans="1:6">
      <c r="A204" s="19"/>
      <c r="B204" s="20" t="s">
        <v>45</v>
      </c>
      <c r="C204" s="21"/>
      <c r="D204" s="21"/>
      <c r="E204" s="21"/>
      <c r="F204" s="21"/>
    </row>
    <row r="205" spans="1:6">
      <c r="A205" s="19">
        <v>14</v>
      </c>
      <c r="B205" s="20" t="s">
        <v>121</v>
      </c>
      <c r="C205" s="21">
        <f t="shared" ref="C205:E205" si="18">SUM(C31,C75,C120,C162)</f>
        <v>0</v>
      </c>
      <c r="D205" s="21">
        <f t="shared" si="18"/>
        <v>0</v>
      </c>
      <c r="E205" s="21">
        <f t="shared" si="18"/>
        <v>8827.35</v>
      </c>
      <c r="F205" s="21">
        <f>SUM(C205:E205)</f>
        <v>8827.35</v>
      </c>
    </row>
    <row r="206" spans="1:6">
      <c r="A206" s="19">
        <v>15</v>
      </c>
      <c r="B206" s="20" t="s">
        <v>41</v>
      </c>
      <c r="C206" s="21">
        <f t="shared" ref="C206:E206" si="19">SUM(C32,C76,C121,C163)</f>
        <v>0</v>
      </c>
      <c r="D206" s="21">
        <f t="shared" si="19"/>
        <v>0</v>
      </c>
      <c r="E206" s="21">
        <f t="shared" si="19"/>
        <v>44247.48</v>
      </c>
      <c r="F206" s="21">
        <f>SUM(C206:E206)</f>
        <v>44247.48</v>
      </c>
    </row>
    <row r="207" spans="1:6">
      <c r="A207" s="19">
        <v>16</v>
      </c>
      <c r="B207" s="20" t="s">
        <v>101</v>
      </c>
      <c r="C207" s="21">
        <f t="shared" ref="C207:E207" si="20">SUM(C33,C77,C122,C164)</f>
        <v>0</v>
      </c>
      <c r="D207" s="21">
        <f t="shared" si="20"/>
        <v>0</v>
      </c>
      <c r="E207" s="21">
        <f t="shared" si="20"/>
        <v>0</v>
      </c>
      <c r="F207" s="21">
        <f>SUM(C207:E207)</f>
        <v>0</v>
      </c>
    </row>
    <row r="208" spans="1:6">
      <c r="A208" s="18"/>
      <c r="B208" s="22" t="s">
        <v>13</v>
      </c>
      <c r="C208" s="23">
        <f>SUM(C205:C207)</f>
        <v>0</v>
      </c>
      <c r="D208" s="23">
        <f>SUM(D205:D207)</f>
        <v>0</v>
      </c>
      <c r="E208" s="23">
        <f>SUM(E205:E207)</f>
        <v>53074.83</v>
      </c>
      <c r="F208" s="23">
        <f>SUM(F205:F207)</f>
        <v>53074.83</v>
      </c>
    </row>
    <row r="209" spans="1:6">
      <c r="A209" s="19"/>
      <c r="B209" s="20" t="s">
        <v>19</v>
      </c>
      <c r="C209" s="21"/>
      <c r="D209" s="21"/>
      <c r="E209" s="21"/>
      <c r="F209" s="21"/>
    </row>
    <row r="210" spans="1:6">
      <c r="A210" s="19">
        <v>17</v>
      </c>
      <c r="B210" s="20" t="s">
        <v>46</v>
      </c>
      <c r="C210" s="21">
        <f t="shared" ref="C210:E210" si="21">SUM(C36,C80,C125,C167)</f>
        <v>96267.34</v>
      </c>
      <c r="D210" s="21">
        <f t="shared" si="21"/>
        <v>107838.17</v>
      </c>
      <c r="E210" s="21">
        <f t="shared" si="21"/>
        <v>104858.20999999999</v>
      </c>
      <c r="F210" s="21">
        <f>MAX(C210:E210)</f>
        <v>107838.17</v>
      </c>
    </row>
    <row r="211" spans="1:6">
      <c r="A211" s="19">
        <v>18</v>
      </c>
      <c r="B211" s="20" t="s">
        <v>14</v>
      </c>
      <c r="C211" s="21">
        <f t="shared" ref="C211:E211" si="22">SUM(C37,C81,C126,C168)</f>
        <v>4082</v>
      </c>
      <c r="D211" s="21">
        <f t="shared" si="22"/>
        <v>4076</v>
      </c>
      <c r="E211" s="21">
        <f t="shared" si="22"/>
        <v>4715</v>
      </c>
      <c r="F211" s="21">
        <f>MAX(C211:E211)</f>
        <v>4715</v>
      </c>
    </row>
    <row r="212" spans="1:6">
      <c r="A212" s="19">
        <v>19</v>
      </c>
      <c r="B212" s="20" t="s">
        <v>15</v>
      </c>
      <c r="C212" s="21">
        <f t="shared" ref="C212:E212" si="23">SUM(C38,C82,C127,C169)</f>
        <v>2941.31</v>
      </c>
      <c r="D212" s="21">
        <f t="shared" si="23"/>
        <v>2992.21</v>
      </c>
      <c r="E212" s="21">
        <f t="shared" si="23"/>
        <v>5557.01</v>
      </c>
      <c r="F212" s="21">
        <f>MAX(C212:E212)</f>
        <v>5557.01</v>
      </c>
    </row>
    <row r="213" spans="1:6">
      <c r="A213" s="19">
        <v>20</v>
      </c>
      <c r="B213" s="20" t="s">
        <v>47</v>
      </c>
      <c r="C213" s="21">
        <f t="shared" ref="C213:E213" si="24">SUM(C39,C83,C128,C170)</f>
        <v>7314</v>
      </c>
      <c r="D213" s="21">
        <f t="shared" si="24"/>
        <v>10068</v>
      </c>
      <c r="E213" s="21">
        <f t="shared" si="24"/>
        <v>9563</v>
      </c>
      <c r="F213" s="21">
        <f>MAX(C213:E213)</f>
        <v>10068</v>
      </c>
    </row>
    <row r="214" spans="1:6">
      <c r="A214" s="24"/>
      <c r="B214" s="25" t="s">
        <v>16</v>
      </c>
      <c r="C214" s="26">
        <f>SUM(C210:C213)</f>
        <v>110604.65</v>
      </c>
      <c r="D214" s="26">
        <f>SUM(D210:D213)</f>
        <v>124974.38</v>
      </c>
      <c r="E214" s="26">
        <f>SUM(E210:E213)</f>
        <v>124693.21999999999</v>
      </c>
      <c r="F214" s="26">
        <f>SUM(F210:F213)</f>
        <v>128178.18</v>
      </c>
    </row>
    <row r="215" spans="1:6">
      <c r="A215" s="22"/>
      <c r="B215" s="22" t="s">
        <v>17</v>
      </c>
      <c r="C215" s="23">
        <f>SUM(C214,C208,C203,C195,C191)</f>
        <v>179269.33000000002</v>
      </c>
      <c r="D215" s="23">
        <f>SUM(D214,D208,D203,D195,D191)</f>
        <v>200807.32</v>
      </c>
      <c r="E215" s="23">
        <f>SUM(E214,E208,E203,E195,E191)</f>
        <v>177768.05</v>
      </c>
      <c r="F215" s="23">
        <f>SUM(F214,F208,F203,F195,F191)</f>
        <v>325750.63</v>
      </c>
    </row>
  </sheetData>
  <sheetProtection password="EFA6" sheet="1" objects="1" scenarios="1"/>
  <phoneticPr fontId="0" type="noConversion"/>
  <printOptions horizontalCentered="1"/>
  <pageMargins left="1" right="0.75" top="1" bottom="1" header="0.5" footer="0.5"/>
  <pageSetup paperSize="9" orientation="portrait" horizontalDpi="180" verticalDpi="180" r:id="rId1"/>
  <headerFooter alignWithMargins="0"/>
  <rowBreaks count="4" manualBreakCount="4">
    <brk id="44" max="16383" man="1"/>
    <brk id="89" max="16383" man="1"/>
    <brk id="131" max="16383" man="1"/>
    <brk id="17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U39"/>
  <sheetViews>
    <sheetView workbookViewId="0">
      <selection activeCell="C22" sqref="C22"/>
    </sheetView>
  </sheetViews>
  <sheetFormatPr defaultColWidth="11.42578125" defaultRowHeight="14.25"/>
  <cols>
    <col min="1" max="1" width="21.28515625" style="29" customWidth="1"/>
    <col min="2" max="15" width="6.28515625" style="29" customWidth="1"/>
    <col min="16" max="16" width="1.5703125" style="29" customWidth="1"/>
    <col min="17" max="16384" width="11.42578125" style="29"/>
  </cols>
  <sheetData>
    <row r="1" spans="1:21" ht="15">
      <c r="A1" s="27" t="s">
        <v>54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21" ht="15">
      <c r="A2" s="27" t="s">
        <v>55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21" ht="15">
      <c r="A3" s="27" t="s">
        <v>128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1:21" ht="15">
      <c r="A4" s="30"/>
      <c r="B4" s="28"/>
      <c r="C4" s="28"/>
      <c r="D4" s="28"/>
      <c r="E4" s="28"/>
      <c r="F4" s="28"/>
      <c r="G4" s="28"/>
      <c r="H4" s="28"/>
      <c r="I4" s="28"/>
      <c r="J4" s="28"/>
      <c r="K4" s="28"/>
      <c r="L4" s="28" t="s">
        <v>56</v>
      </c>
      <c r="M4" s="28"/>
      <c r="N4" s="28"/>
      <c r="O4" s="28"/>
    </row>
    <row r="5" spans="1:21" ht="74.25" customHeight="1">
      <c r="A5" s="31" t="s">
        <v>57</v>
      </c>
      <c r="B5" s="32" t="s">
        <v>21</v>
      </c>
      <c r="C5" s="32" t="s">
        <v>58</v>
      </c>
      <c r="D5" s="32" t="s">
        <v>59</v>
      </c>
      <c r="E5" s="32" t="s">
        <v>22</v>
      </c>
      <c r="F5" s="32" t="s">
        <v>60</v>
      </c>
      <c r="G5" s="32" t="s">
        <v>61</v>
      </c>
      <c r="H5" s="32" t="s">
        <v>62</v>
      </c>
      <c r="I5" s="32" t="s">
        <v>63</v>
      </c>
      <c r="J5" s="32" t="s">
        <v>64</v>
      </c>
      <c r="K5" s="32" t="s">
        <v>65</v>
      </c>
      <c r="L5" s="32" t="s">
        <v>66</v>
      </c>
      <c r="M5" s="32" t="s">
        <v>67</v>
      </c>
      <c r="N5" s="32" t="s">
        <v>20</v>
      </c>
      <c r="O5" s="32" t="s">
        <v>23</v>
      </c>
      <c r="P5" s="33"/>
      <c r="Q5" s="33"/>
      <c r="R5" s="33"/>
      <c r="S5" s="33"/>
      <c r="T5" s="33"/>
      <c r="U5" s="33"/>
    </row>
    <row r="6" spans="1:21">
      <c r="A6" s="34" t="s">
        <v>141</v>
      </c>
      <c r="B6" s="35">
        <v>102</v>
      </c>
      <c r="C6" s="35">
        <v>31</v>
      </c>
      <c r="D6" s="35"/>
      <c r="E6" s="35">
        <v>9</v>
      </c>
      <c r="F6" s="35">
        <v>22</v>
      </c>
      <c r="G6" s="35">
        <v>8</v>
      </c>
      <c r="H6" s="35"/>
      <c r="I6" s="35">
        <v>15</v>
      </c>
      <c r="J6" s="35">
        <v>8</v>
      </c>
      <c r="K6" s="35"/>
      <c r="L6" s="35">
        <v>16</v>
      </c>
      <c r="M6" s="35">
        <v>7</v>
      </c>
      <c r="N6" s="35"/>
      <c r="O6" s="35" t="s">
        <v>24</v>
      </c>
    </row>
    <row r="7" spans="1:21">
      <c r="A7" s="34" t="s">
        <v>142</v>
      </c>
      <c r="B7" s="35">
        <v>2</v>
      </c>
      <c r="C7" s="35">
        <v>1</v>
      </c>
      <c r="D7" s="35"/>
      <c r="E7" s="35">
        <v>28</v>
      </c>
      <c r="F7" s="35">
        <v>12</v>
      </c>
      <c r="G7" s="35">
        <v>9</v>
      </c>
      <c r="H7" s="35"/>
      <c r="I7" s="35">
        <v>37</v>
      </c>
      <c r="J7" s="35">
        <v>36</v>
      </c>
      <c r="K7" s="35"/>
      <c r="L7" s="35">
        <v>27</v>
      </c>
      <c r="M7" s="35">
        <v>67</v>
      </c>
      <c r="N7" s="35"/>
      <c r="O7" s="35">
        <v>79</v>
      </c>
    </row>
    <row r="8" spans="1:21">
      <c r="A8" s="34" t="s">
        <v>143</v>
      </c>
      <c r="B8" s="35">
        <v>216</v>
      </c>
      <c r="C8" s="35">
        <v>62</v>
      </c>
      <c r="D8" s="35"/>
      <c r="E8" s="35">
        <v>44</v>
      </c>
      <c r="F8" s="35">
        <v>38</v>
      </c>
      <c r="G8" s="35">
        <v>13</v>
      </c>
      <c r="H8" s="35"/>
      <c r="I8" s="35">
        <v>37</v>
      </c>
      <c r="J8" s="35">
        <v>22</v>
      </c>
      <c r="K8" s="35"/>
      <c r="L8" s="35">
        <v>8</v>
      </c>
      <c r="M8" s="35"/>
      <c r="N8" s="35"/>
      <c r="O8" s="35">
        <v>2</v>
      </c>
    </row>
    <row r="9" spans="1:21">
      <c r="A9" s="34" t="s">
        <v>144</v>
      </c>
      <c r="B9" s="35">
        <v>8</v>
      </c>
      <c r="C9" s="35" t="s">
        <v>24</v>
      </c>
      <c r="D9" s="35"/>
      <c r="E9" s="35">
        <v>52</v>
      </c>
      <c r="F9" s="35">
        <v>10</v>
      </c>
      <c r="G9" s="35">
        <v>6</v>
      </c>
      <c r="H9" s="35"/>
      <c r="I9" s="35" t="s">
        <v>24</v>
      </c>
      <c r="J9" s="35">
        <v>28</v>
      </c>
      <c r="K9" s="35"/>
      <c r="L9" s="35" t="s">
        <v>24</v>
      </c>
      <c r="M9" s="35"/>
      <c r="N9" s="35"/>
      <c r="O9" s="35" t="s">
        <v>24</v>
      </c>
    </row>
    <row r="10" spans="1:21">
      <c r="A10" s="34" t="s">
        <v>145</v>
      </c>
      <c r="B10" s="35">
        <v>4</v>
      </c>
      <c r="C10" s="35">
        <v>10</v>
      </c>
      <c r="D10" s="35"/>
      <c r="E10" s="35">
        <v>14</v>
      </c>
      <c r="F10" s="35">
        <v>26</v>
      </c>
      <c r="G10" s="35">
        <v>53</v>
      </c>
      <c r="H10" s="35"/>
      <c r="I10" s="35">
        <v>72</v>
      </c>
      <c r="J10" s="35">
        <v>82</v>
      </c>
      <c r="K10" s="35"/>
      <c r="L10" s="35">
        <v>5</v>
      </c>
      <c r="M10" s="35"/>
      <c r="N10" s="35"/>
      <c r="O10" s="35">
        <v>29</v>
      </c>
    </row>
    <row r="11" spans="1:21">
      <c r="A11" s="34" t="s">
        <v>146</v>
      </c>
      <c r="B11" s="35">
        <v>51</v>
      </c>
      <c r="C11" s="35">
        <v>69</v>
      </c>
      <c r="D11" s="35"/>
      <c r="E11" s="35">
        <v>81</v>
      </c>
      <c r="F11" s="35">
        <v>51</v>
      </c>
      <c r="G11" s="35">
        <v>124</v>
      </c>
      <c r="H11" s="35"/>
      <c r="I11" s="35">
        <v>180</v>
      </c>
      <c r="J11" s="35">
        <v>163</v>
      </c>
      <c r="K11" s="35"/>
      <c r="L11" s="35">
        <v>77</v>
      </c>
      <c r="M11" s="35"/>
      <c r="N11" s="35"/>
      <c r="O11" s="35">
        <v>72</v>
      </c>
    </row>
    <row r="12" spans="1:21">
      <c r="A12" s="34" t="s">
        <v>147</v>
      </c>
      <c r="B12" s="35">
        <v>47</v>
      </c>
      <c r="C12" s="35">
        <v>50</v>
      </c>
      <c r="D12" s="35"/>
      <c r="E12" s="35">
        <v>60</v>
      </c>
      <c r="F12" s="35">
        <v>40</v>
      </c>
      <c r="G12" s="35">
        <v>29</v>
      </c>
      <c r="H12" s="35"/>
      <c r="I12" s="35">
        <v>40</v>
      </c>
      <c r="J12" s="35">
        <v>21</v>
      </c>
      <c r="K12" s="35"/>
      <c r="L12" s="35">
        <v>7</v>
      </c>
      <c r="M12" s="35"/>
      <c r="N12" s="35"/>
      <c r="O12" s="35">
        <v>15</v>
      </c>
    </row>
    <row r="13" spans="1:21">
      <c r="A13" s="34" t="s">
        <v>148</v>
      </c>
      <c r="B13" s="35" t="s">
        <v>24</v>
      </c>
      <c r="C13" s="35" t="s">
        <v>24</v>
      </c>
      <c r="D13" s="35"/>
      <c r="E13" s="35" t="s">
        <v>24</v>
      </c>
      <c r="F13" s="35" t="s">
        <v>24</v>
      </c>
      <c r="G13" s="35" t="s">
        <v>24</v>
      </c>
      <c r="H13" s="35"/>
      <c r="I13" s="35" t="s">
        <v>24</v>
      </c>
      <c r="J13" s="35" t="s">
        <v>24</v>
      </c>
      <c r="K13" s="35"/>
      <c r="L13" s="35" t="s">
        <v>24</v>
      </c>
      <c r="M13" s="35" t="s">
        <v>24</v>
      </c>
      <c r="N13" s="35"/>
      <c r="O13" s="35" t="s">
        <v>24</v>
      </c>
    </row>
    <row r="14" spans="1:21">
      <c r="A14" s="34" t="s">
        <v>149</v>
      </c>
      <c r="B14" s="35" t="s">
        <v>24</v>
      </c>
      <c r="C14" s="35" t="s">
        <v>24</v>
      </c>
      <c r="D14" s="35"/>
      <c r="E14" s="35" t="s">
        <v>24</v>
      </c>
      <c r="F14" s="35" t="s">
        <v>24</v>
      </c>
      <c r="G14" s="35" t="s">
        <v>24</v>
      </c>
      <c r="H14" s="35"/>
      <c r="I14" s="35" t="s">
        <v>24</v>
      </c>
      <c r="J14" s="35" t="s">
        <v>24</v>
      </c>
      <c r="K14" s="35"/>
      <c r="L14" s="35" t="s">
        <v>24</v>
      </c>
      <c r="M14" s="35" t="s">
        <v>24</v>
      </c>
      <c r="N14" s="35"/>
      <c r="O14" s="35" t="s">
        <v>24</v>
      </c>
    </row>
    <row r="15" spans="1:21">
      <c r="A15" s="34" t="s">
        <v>150</v>
      </c>
      <c r="B15" s="35" t="s">
        <v>24</v>
      </c>
      <c r="C15" s="35" t="s">
        <v>24</v>
      </c>
      <c r="D15" s="35"/>
      <c r="E15" s="35" t="s">
        <v>24</v>
      </c>
      <c r="F15" s="35" t="s">
        <v>24</v>
      </c>
      <c r="G15" s="35" t="s">
        <v>24</v>
      </c>
      <c r="H15" s="35"/>
      <c r="I15" s="35" t="s">
        <v>24</v>
      </c>
      <c r="J15" s="35" t="s">
        <v>24</v>
      </c>
      <c r="K15" s="35"/>
      <c r="L15" s="35" t="s">
        <v>24</v>
      </c>
      <c r="M15" s="35" t="s">
        <v>24</v>
      </c>
      <c r="N15" s="35"/>
      <c r="O15" s="35" t="s">
        <v>24</v>
      </c>
    </row>
    <row r="16" spans="1:21">
      <c r="A16" s="34" t="s">
        <v>151</v>
      </c>
      <c r="B16" s="35" t="s">
        <v>24</v>
      </c>
      <c r="C16" s="35" t="s">
        <v>24</v>
      </c>
      <c r="D16" s="35"/>
      <c r="E16" s="35" t="s">
        <v>24</v>
      </c>
      <c r="F16" s="35" t="s">
        <v>24</v>
      </c>
      <c r="G16" s="35" t="s">
        <v>24</v>
      </c>
      <c r="H16" s="35"/>
      <c r="I16" s="35" t="s">
        <v>24</v>
      </c>
      <c r="J16" s="35" t="s">
        <v>24</v>
      </c>
      <c r="K16" s="35"/>
      <c r="L16" s="35" t="s">
        <v>24</v>
      </c>
      <c r="M16" s="35" t="s">
        <v>24</v>
      </c>
      <c r="N16" s="35"/>
      <c r="O16" s="35" t="s">
        <v>24</v>
      </c>
    </row>
    <row r="17" spans="1:15">
      <c r="A17" s="34" t="s">
        <v>152</v>
      </c>
      <c r="B17" s="35" t="s">
        <v>24</v>
      </c>
      <c r="C17" s="35" t="s">
        <v>24</v>
      </c>
      <c r="D17" s="35"/>
      <c r="E17" s="35" t="s">
        <v>24</v>
      </c>
      <c r="F17" s="35" t="s">
        <v>24</v>
      </c>
      <c r="G17" s="35" t="s">
        <v>24</v>
      </c>
      <c r="H17" s="35"/>
      <c r="I17" s="35" t="s">
        <v>24</v>
      </c>
      <c r="J17" s="35" t="s">
        <v>24</v>
      </c>
      <c r="K17" s="35"/>
      <c r="L17" s="35" t="s">
        <v>24</v>
      </c>
      <c r="M17" s="35" t="s">
        <v>24</v>
      </c>
      <c r="N17" s="35"/>
      <c r="O17" s="35" t="s">
        <v>24</v>
      </c>
    </row>
    <row r="18" spans="1:15">
      <c r="A18" s="34" t="s">
        <v>129</v>
      </c>
      <c r="B18" s="35" t="s">
        <v>24</v>
      </c>
      <c r="C18" s="35" t="s">
        <v>24</v>
      </c>
      <c r="D18" s="35"/>
      <c r="E18" s="35" t="s">
        <v>24</v>
      </c>
      <c r="F18" s="35" t="s">
        <v>24</v>
      </c>
      <c r="G18" s="35" t="s">
        <v>24</v>
      </c>
      <c r="H18" s="35"/>
      <c r="I18" s="35" t="s">
        <v>24</v>
      </c>
      <c r="J18" s="35" t="s">
        <v>24</v>
      </c>
      <c r="K18" s="35"/>
      <c r="L18" s="35" t="s">
        <v>24</v>
      </c>
      <c r="M18" s="35" t="s">
        <v>24</v>
      </c>
      <c r="N18" s="35"/>
      <c r="O18" s="35" t="s">
        <v>24</v>
      </c>
    </row>
    <row r="19" spans="1:15">
      <c r="A19" s="34" t="s">
        <v>130</v>
      </c>
      <c r="B19" s="35" t="s">
        <v>24</v>
      </c>
      <c r="C19" s="35" t="s">
        <v>24</v>
      </c>
      <c r="D19" s="35"/>
      <c r="E19" s="35" t="s">
        <v>24</v>
      </c>
      <c r="F19" s="35" t="s">
        <v>24</v>
      </c>
      <c r="G19" s="35" t="s">
        <v>24</v>
      </c>
      <c r="H19" s="35"/>
      <c r="I19" s="35" t="s">
        <v>24</v>
      </c>
      <c r="J19" s="35" t="s">
        <v>24</v>
      </c>
      <c r="K19" s="35"/>
      <c r="L19" s="35" t="s">
        <v>24</v>
      </c>
      <c r="M19" s="35" t="s">
        <v>24</v>
      </c>
      <c r="N19" s="35"/>
      <c r="O19" s="35" t="s">
        <v>24</v>
      </c>
    </row>
    <row r="20" spans="1:15">
      <c r="A20" s="34" t="s">
        <v>131</v>
      </c>
      <c r="B20" s="35" t="s">
        <v>24</v>
      </c>
      <c r="C20" s="35" t="s">
        <v>24</v>
      </c>
      <c r="D20" s="35"/>
      <c r="E20" s="35" t="s">
        <v>24</v>
      </c>
      <c r="F20" s="35" t="s">
        <v>24</v>
      </c>
      <c r="G20" s="35" t="s">
        <v>24</v>
      </c>
      <c r="H20" s="35"/>
      <c r="I20" s="35" t="s">
        <v>24</v>
      </c>
      <c r="J20" s="35" t="s">
        <v>24</v>
      </c>
      <c r="K20" s="35"/>
      <c r="L20" s="35" t="s">
        <v>24</v>
      </c>
      <c r="M20" s="35" t="s">
        <v>24</v>
      </c>
      <c r="N20" s="35"/>
      <c r="O20" s="35" t="s">
        <v>24</v>
      </c>
    </row>
    <row r="21" spans="1:15">
      <c r="A21" s="34" t="s">
        <v>132</v>
      </c>
      <c r="B21" s="35" t="s">
        <v>24</v>
      </c>
      <c r="C21" s="35" t="s">
        <v>24</v>
      </c>
      <c r="D21" s="35"/>
      <c r="E21" s="35" t="s">
        <v>24</v>
      </c>
      <c r="F21" s="35" t="s">
        <v>24</v>
      </c>
      <c r="G21" s="35" t="s">
        <v>24</v>
      </c>
      <c r="H21" s="35"/>
      <c r="I21" s="35" t="s">
        <v>24</v>
      </c>
      <c r="J21" s="35" t="s">
        <v>24</v>
      </c>
      <c r="K21" s="35"/>
      <c r="L21" s="35" t="s">
        <v>24</v>
      </c>
      <c r="M21" s="35" t="s">
        <v>24</v>
      </c>
      <c r="N21" s="35"/>
      <c r="O21" s="35" t="s">
        <v>24</v>
      </c>
    </row>
    <row r="22" spans="1:15">
      <c r="A22" s="34" t="s">
        <v>133</v>
      </c>
      <c r="B22" s="35" t="s">
        <v>24</v>
      </c>
      <c r="C22" s="35" t="s">
        <v>24</v>
      </c>
      <c r="D22" s="35"/>
      <c r="E22" s="35" t="s">
        <v>24</v>
      </c>
      <c r="F22" s="35" t="s">
        <v>24</v>
      </c>
      <c r="G22" s="35" t="s">
        <v>24</v>
      </c>
      <c r="H22" s="35"/>
      <c r="I22" s="35" t="s">
        <v>24</v>
      </c>
      <c r="J22" s="35" t="s">
        <v>24</v>
      </c>
      <c r="K22" s="35"/>
      <c r="L22" s="35" t="s">
        <v>24</v>
      </c>
      <c r="M22" s="35" t="s">
        <v>24</v>
      </c>
      <c r="N22" s="35"/>
      <c r="O22" s="35" t="s">
        <v>24</v>
      </c>
    </row>
    <row r="23" spans="1:15">
      <c r="A23" s="34" t="s">
        <v>134</v>
      </c>
      <c r="B23" s="35" t="s">
        <v>24</v>
      </c>
      <c r="C23" s="35" t="s">
        <v>24</v>
      </c>
      <c r="D23" s="35"/>
      <c r="E23" s="35" t="s">
        <v>24</v>
      </c>
      <c r="F23" s="35" t="s">
        <v>24</v>
      </c>
      <c r="G23" s="35" t="s">
        <v>24</v>
      </c>
      <c r="H23" s="35"/>
      <c r="I23" s="35" t="s">
        <v>24</v>
      </c>
      <c r="J23" s="35" t="s">
        <v>24</v>
      </c>
      <c r="K23" s="35"/>
      <c r="L23" s="35" t="s">
        <v>24</v>
      </c>
      <c r="M23" s="35" t="s">
        <v>24</v>
      </c>
      <c r="N23" s="35"/>
      <c r="O23" s="35" t="s">
        <v>24</v>
      </c>
    </row>
    <row r="24" spans="1:15">
      <c r="A24" s="34" t="s">
        <v>135</v>
      </c>
      <c r="B24" s="35" t="s">
        <v>24</v>
      </c>
      <c r="C24" s="35" t="s">
        <v>24</v>
      </c>
      <c r="D24" s="35"/>
      <c r="E24" s="35" t="s">
        <v>24</v>
      </c>
      <c r="F24" s="35" t="s">
        <v>24</v>
      </c>
      <c r="G24" s="35" t="s">
        <v>24</v>
      </c>
      <c r="H24" s="35"/>
      <c r="I24" s="35" t="s">
        <v>24</v>
      </c>
      <c r="J24" s="35" t="s">
        <v>24</v>
      </c>
      <c r="K24" s="35"/>
      <c r="L24" s="35" t="s">
        <v>24</v>
      </c>
      <c r="M24" s="35" t="s">
        <v>24</v>
      </c>
      <c r="N24" s="35"/>
      <c r="O24" s="35" t="s">
        <v>24</v>
      </c>
    </row>
    <row r="25" spans="1:15">
      <c r="A25" s="34" t="s">
        <v>136</v>
      </c>
      <c r="B25" s="35" t="s">
        <v>24</v>
      </c>
      <c r="C25" s="35" t="s">
        <v>24</v>
      </c>
      <c r="D25" s="35"/>
      <c r="E25" s="35" t="s">
        <v>24</v>
      </c>
      <c r="F25" s="35" t="s">
        <v>24</v>
      </c>
      <c r="G25" s="35" t="s">
        <v>24</v>
      </c>
      <c r="H25" s="35"/>
      <c r="I25" s="35" t="s">
        <v>24</v>
      </c>
      <c r="J25" s="35" t="s">
        <v>24</v>
      </c>
      <c r="K25" s="35"/>
      <c r="L25" s="35" t="s">
        <v>24</v>
      </c>
      <c r="M25" s="35" t="s">
        <v>24</v>
      </c>
      <c r="N25" s="35"/>
      <c r="O25" s="35" t="s">
        <v>24</v>
      </c>
    </row>
    <row r="26" spans="1:15">
      <c r="A26" s="34" t="s">
        <v>137</v>
      </c>
      <c r="B26" s="35" t="s">
        <v>24</v>
      </c>
      <c r="C26" s="35" t="s">
        <v>24</v>
      </c>
      <c r="D26" s="35"/>
      <c r="E26" s="35" t="s">
        <v>24</v>
      </c>
      <c r="F26" s="35" t="s">
        <v>24</v>
      </c>
      <c r="G26" s="35" t="s">
        <v>24</v>
      </c>
      <c r="H26" s="35"/>
      <c r="I26" s="35" t="s">
        <v>24</v>
      </c>
      <c r="J26" s="35" t="s">
        <v>24</v>
      </c>
      <c r="K26" s="35"/>
      <c r="L26" s="35" t="s">
        <v>24</v>
      </c>
      <c r="M26" s="35" t="s">
        <v>24</v>
      </c>
      <c r="N26" s="35"/>
      <c r="O26" s="35" t="s">
        <v>24</v>
      </c>
    </row>
    <row r="27" spans="1:15">
      <c r="A27" s="34" t="s">
        <v>138</v>
      </c>
      <c r="B27" s="35" t="s">
        <v>24</v>
      </c>
      <c r="C27" s="35" t="s">
        <v>24</v>
      </c>
      <c r="D27" s="35"/>
      <c r="E27" s="35" t="s">
        <v>24</v>
      </c>
      <c r="F27" s="35" t="s">
        <v>24</v>
      </c>
      <c r="G27" s="35" t="s">
        <v>24</v>
      </c>
      <c r="H27" s="35"/>
      <c r="I27" s="35" t="s">
        <v>24</v>
      </c>
      <c r="J27" s="35" t="s">
        <v>24</v>
      </c>
      <c r="K27" s="35"/>
      <c r="L27" s="35" t="s">
        <v>24</v>
      </c>
      <c r="M27" s="35" t="s">
        <v>24</v>
      </c>
      <c r="N27" s="35"/>
      <c r="O27" s="35" t="s">
        <v>24</v>
      </c>
    </row>
    <row r="28" spans="1:15">
      <c r="A28" s="34" t="s">
        <v>139</v>
      </c>
      <c r="B28" s="35">
        <v>29</v>
      </c>
      <c r="C28" s="35">
        <v>17</v>
      </c>
      <c r="D28" s="35"/>
      <c r="E28" s="35">
        <v>27</v>
      </c>
      <c r="F28" s="35">
        <v>85</v>
      </c>
      <c r="G28" s="35">
        <v>87</v>
      </c>
      <c r="H28" s="35"/>
      <c r="I28" s="35">
        <v>89</v>
      </c>
      <c r="J28" s="35">
        <v>143</v>
      </c>
      <c r="K28" s="35"/>
      <c r="L28" s="35">
        <v>35</v>
      </c>
      <c r="M28" s="35"/>
      <c r="N28" s="35"/>
      <c r="O28" s="35">
        <v>29</v>
      </c>
    </row>
    <row r="29" spans="1:15">
      <c r="A29" s="34" t="s">
        <v>140</v>
      </c>
      <c r="B29" s="35">
        <v>26</v>
      </c>
      <c r="C29" s="35">
        <v>25</v>
      </c>
      <c r="D29" s="35"/>
      <c r="E29" s="35" t="s">
        <v>24</v>
      </c>
      <c r="F29" s="35">
        <v>16</v>
      </c>
      <c r="G29" s="35">
        <v>11</v>
      </c>
      <c r="H29" s="35"/>
      <c r="I29" s="35">
        <v>15</v>
      </c>
      <c r="J29" s="35">
        <v>52</v>
      </c>
      <c r="K29" s="35"/>
      <c r="L29" s="35">
        <v>58</v>
      </c>
      <c r="M29" s="35"/>
      <c r="N29" s="35"/>
      <c r="O29" s="35">
        <v>42</v>
      </c>
    </row>
    <row r="30" spans="1:15">
      <c r="A30" s="36" t="s">
        <v>68</v>
      </c>
      <c r="B30" s="37">
        <f>SUM(B6:B29)</f>
        <v>485</v>
      </c>
      <c r="C30" s="37">
        <f t="shared" ref="C30:I30" si="0">SUM(C6:C29)</f>
        <v>265</v>
      </c>
      <c r="D30" s="37"/>
      <c r="E30" s="37">
        <f t="shared" si="0"/>
        <v>315</v>
      </c>
      <c r="F30" s="37">
        <f t="shared" si="0"/>
        <v>300</v>
      </c>
      <c r="G30" s="37">
        <f t="shared" si="0"/>
        <v>340</v>
      </c>
      <c r="H30" s="37"/>
      <c r="I30" s="37">
        <f t="shared" si="0"/>
        <v>485</v>
      </c>
      <c r="J30" s="37">
        <f t="shared" ref="J30:O30" si="1">SUM(J6:J29)</f>
        <v>555</v>
      </c>
      <c r="K30" s="37"/>
      <c r="L30" s="37">
        <f t="shared" si="1"/>
        <v>233</v>
      </c>
      <c r="M30" s="37">
        <f t="shared" si="1"/>
        <v>74</v>
      </c>
      <c r="N30" s="37"/>
      <c r="O30" s="37">
        <f t="shared" si="1"/>
        <v>268</v>
      </c>
    </row>
    <row r="32" spans="1:15" ht="15">
      <c r="A32" s="38"/>
    </row>
    <row r="33" spans="1:13">
      <c r="A33" s="39"/>
      <c r="L33" s="40"/>
      <c r="M33" s="40"/>
    </row>
    <row r="34" spans="1:13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41"/>
      <c r="M34" s="41"/>
    </row>
    <row r="35" spans="1:13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41"/>
      <c r="M35" s="41"/>
    </row>
    <row r="36" spans="1:13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>
      <c r="A38" s="39"/>
    </row>
    <row r="39" spans="1:13">
      <c r="A39" s="39"/>
    </row>
  </sheetData>
  <phoneticPr fontId="0" type="noConversion"/>
  <printOptions horizontalCentered="1"/>
  <pageMargins left="0.5" right="0.5" top="0.5" bottom="0.5" header="0.5" footer="0.5"/>
  <pageSetup paperSize="9" orientation="landscape" horizontalDpi="4294967295" verticalDpi="18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B17" sqref="B17"/>
    </sheetView>
  </sheetViews>
  <sheetFormatPr defaultRowHeight="14.25"/>
  <cols>
    <col min="1" max="1" width="5.5703125" style="2" customWidth="1"/>
    <col min="2" max="2" width="13.42578125" style="2" customWidth="1"/>
    <col min="3" max="3" width="10.5703125" style="2" customWidth="1"/>
    <col min="4" max="4" width="10.85546875" style="2" customWidth="1"/>
    <col min="5" max="5" width="9.85546875" style="2" customWidth="1"/>
    <col min="6" max="6" width="11.28515625" style="2" customWidth="1"/>
    <col min="7" max="7" width="9.7109375" style="2" customWidth="1"/>
    <col min="8" max="8" width="14.42578125" style="2" bestFit="1" customWidth="1"/>
    <col min="9" max="9" width="11.7109375" style="2" customWidth="1"/>
    <col min="10" max="10" width="12" style="2" customWidth="1"/>
    <col min="11" max="16384" width="9.140625" style="2"/>
  </cols>
  <sheetData>
    <row r="1" spans="1:12">
      <c r="A1" s="1" t="s">
        <v>153</v>
      </c>
      <c r="B1" s="1"/>
      <c r="C1" s="1"/>
      <c r="D1" s="1"/>
      <c r="E1" s="1"/>
      <c r="F1" s="1"/>
      <c r="G1" s="1"/>
      <c r="H1" s="1"/>
      <c r="I1" s="1"/>
      <c r="J1" s="1"/>
    </row>
    <row r="2" spans="1:12">
      <c r="I2" s="2" t="s">
        <v>81</v>
      </c>
    </row>
    <row r="3" spans="1:12">
      <c r="A3" s="24" t="s">
        <v>77</v>
      </c>
      <c r="B3" s="24" t="s">
        <v>69</v>
      </c>
      <c r="C3" s="43" t="s">
        <v>70</v>
      </c>
      <c r="D3" s="43"/>
      <c r="E3" s="43"/>
      <c r="F3" s="43"/>
      <c r="G3" s="43"/>
      <c r="H3" s="43"/>
      <c r="I3" s="43"/>
      <c r="J3" s="53" t="s">
        <v>110</v>
      </c>
    </row>
    <row r="4" spans="1:12" ht="28.5">
      <c r="A4" s="44" t="s">
        <v>78</v>
      </c>
      <c r="B4" s="44"/>
      <c r="C4" s="17" t="s">
        <v>71</v>
      </c>
      <c r="D4" s="17" t="s">
        <v>72</v>
      </c>
      <c r="E4" s="17" t="s">
        <v>73</v>
      </c>
      <c r="F4" s="17" t="s">
        <v>118</v>
      </c>
      <c r="G4" s="17" t="s">
        <v>75</v>
      </c>
      <c r="H4" s="17" t="s">
        <v>76</v>
      </c>
      <c r="I4" s="17" t="s">
        <v>68</v>
      </c>
      <c r="J4" s="44"/>
    </row>
    <row r="5" spans="1:12" ht="18" customHeight="1">
      <c r="A5" s="45">
        <v>1</v>
      </c>
      <c r="B5" s="46" t="s">
        <v>1</v>
      </c>
      <c r="C5" s="47">
        <v>248.60599999999999</v>
      </c>
      <c r="D5" s="47">
        <v>8.1189999999999998</v>
      </c>
      <c r="E5" s="47">
        <v>2.92</v>
      </c>
      <c r="F5" s="47" t="s">
        <v>24</v>
      </c>
      <c r="G5" s="47">
        <v>15.571999999999999</v>
      </c>
      <c r="H5" s="47">
        <v>37.012</v>
      </c>
      <c r="I5" s="47">
        <f>SUM(C5:H5)</f>
        <v>312.22900000000004</v>
      </c>
      <c r="J5" s="47"/>
    </row>
    <row r="6" spans="1:12" ht="18" customHeight="1">
      <c r="A6" s="45">
        <v>2</v>
      </c>
      <c r="B6" s="46" t="s">
        <v>79</v>
      </c>
      <c r="C6" s="47">
        <v>326.678</v>
      </c>
      <c r="D6" s="47">
        <v>9.1809999999999992</v>
      </c>
      <c r="E6" s="47">
        <v>4.5</v>
      </c>
      <c r="F6" s="47" t="s">
        <v>24</v>
      </c>
      <c r="G6" s="47" t="s">
        <v>24</v>
      </c>
      <c r="H6" s="47" t="s">
        <v>24</v>
      </c>
      <c r="I6" s="47">
        <f>SUM(C6:H6)</f>
        <v>340.35899999999998</v>
      </c>
      <c r="J6" s="47"/>
    </row>
    <row r="7" spans="1:12" ht="18" customHeight="1">
      <c r="A7" s="48">
        <v>3</v>
      </c>
      <c r="B7" s="49" t="s">
        <v>80</v>
      </c>
      <c r="C7" s="50">
        <v>293.286</v>
      </c>
      <c r="D7" s="50">
        <v>12.68</v>
      </c>
      <c r="E7" s="50">
        <v>4.7</v>
      </c>
      <c r="F7" s="50" t="s">
        <v>24</v>
      </c>
      <c r="G7" s="50">
        <v>13.117000000000001</v>
      </c>
      <c r="H7" s="50" t="s">
        <v>24</v>
      </c>
      <c r="I7" s="50">
        <f>SUM(C7:H7)</f>
        <v>323.78300000000002</v>
      </c>
      <c r="J7" s="50"/>
      <c r="L7" s="76"/>
    </row>
    <row r="8" spans="1:12" ht="18" customHeight="1">
      <c r="A8" s="48"/>
      <c r="B8" s="49" t="s">
        <v>68</v>
      </c>
      <c r="C8" s="50">
        <f>SUM(C5:C7)</f>
        <v>868.56999999999994</v>
      </c>
      <c r="D8" s="50">
        <f t="shared" ref="D8:I8" si="0">SUM(D5:D7)</f>
        <v>29.979999999999997</v>
      </c>
      <c r="E8" s="50">
        <f t="shared" si="0"/>
        <v>12.120000000000001</v>
      </c>
      <c r="F8" s="50">
        <f t="shared" si="0"/>
        <v>0</v>
      </c>
      <c r="G8" s="50">
        <f t="shared" si="0"/>
        <v>28.689</v>
      </c>
      <c r="H8" s="50">
        <f t="shared" si="0"/>
        <v>37.012</v>
      </c>
      <c r="I8" s="50">
        <f t="shared" si="0"/>
        <v>976.37099999999998</v>
      </c>
      <c r="J8" s="50"/>
      <c r="L8" s="76"/>
    </row>
    <row r="9" spans="1:12">
      <c r="A9" s="42"/>
      <c r="B9" s="3"/>
      <c r="C9" s="71"/>
      <c r="D9" s="42"/>
      <c r="E9" s="42"/>
      <c r="F9" s="42"/>
      <c r="G9" s="42"/>
      <c r="H9" s="42"/>
      <c r="I9" s="42"/>
      <c r="L9" s="76"/>
    </row>
    <row r="10" spans="1:12">
      <c r="A10" s="42"/>
      <c r="B10" s="42"/>
      <c r="C10" s="71"/>
      <c r="D10" s="42"/>
      <c r="E10" s="42"/>
      <c r="F10" s="42"/>
      <c r="G10" s="42"/>
      <c r="H10" s="42"/>
      <c r="I10" s="42"/>
      <c r="L10" s="76"/>
    </row>
    <row r="11" spans="1:12">
      <c r="A11" s="42"/>
      <c r="B11" s="42"/>
      <c r="C11" s="42"/>
      <c r="D11" s="42"/>
      <c r="E11" s="42"/>
      <c r="F11" s="42"/>
      <c r="G11" s="42"/>
      <c r="H11" s="42"/>
      <c r="I11" s="42"/>
    </row>
    <row r="12" spans="1:12">
      <c r="A12" s="24" t="s">
        <v>77</v>
      </c>
      <c r="B12" s="24" t="s">
        <v>69</v>
      </c>
      <c r="C12" s="43" t="s">
        <v>82</v>
      </c>
      <c r="D12" s="43"/>
      <c r="E12" s="43"/>
      <c r="F12" s="43"/>
      <c r="G12" s="43"/>
      <c r="H12" s="43"/>
      <c r="I12" s="43"/>
      <c r="J12" s="53" t="s">
        <v>110</v>
      </c>
    </row>
    <row r="13" spans="1:12">
      <c r="A13" s="44" t="s">
        <v>78</v>
      </c>
      <c r="B13" s="44"/>
      <c r="C13" s="44" t="s">
        <v>71</v>
      </c>
      <c r="D13" s="44" t="s">
        <v>72</v>
      </c>
      <c r="E13" s="44" t="s">
        <v>73</v>
      </c>
      <c r="F13" s="44" t="s">
        <v>74</v>
      </c>
      <c r="G13" s="44" t="s">
        <v>75</v>
      </c>
      <c r="H13" s="44" t="s">
        <v>76</v>
      </c>
      <c r="I13" s="44" t="s">
        <v>68</v>
      </c>
      <c r="J13" s="44"/>
      <c r="L13" s="76"/>
    </row>
    <row r="14" spans="1:12" ht="18" customHeight="1">
      <c r="A14" s="45">
        <v>1</v>
      </c>
      <c r="B14" s="46" t="s">
        <v>1</v>
      </c>
      <c r="C14" s="47">
        <v>149.25800000000001</v>
      </c>
      <c r="D14" s="47">
        <v>1.4139999999999999</v>
      </c>
      <c r="E14" s="47">
        <v>2.6629999999999998</v>
      </c>
      <c r="F14" s="47">
        <v>16.395</v>
      </c>
      <c r="G14" s="47" t="s">
        <v>24</v>
      </c>
      <c r="H14" s="47" t="s">
        <v>24</v>
      </c>
      <c r="I14" s="47">
        <f>SUM(C14:H14)</f>
        <v>169.73000000000002</v>
      </c>
      <c r="J14" s="47"/>
      <c r="L14" s="76"/>
    </row>
    <row r="15" spans="1:12" ht="18" customHeight="1">
      <c r="A15" s="45">
        <v>2</v>
      </c>
      <c r="B15" s="46" t="s">
        <v>79</v>
      </c>
      <c r="C15" s="47">
        <v>202.148</v>
      </c>
      <c r="D15" s="47">
        <v>0.92500000000000004</v>
      </c>
      <c r="E15" s="47">
        <v>4.3410000000000002</v>
      </c>
      <c r="F15" s="47">
        <v>4.3860000000000001</v>
      </c>
      <c r="G15" s="47" t="s">
        <v>24</v>
      </c>
      <c r="H15" s="47" t="s">
        <v>24</v>
      </c>
      <c r="I15" s="47">
        <f>SUM(C15:H15)</f>
        <v>211.8</v>
      </c>
      <c r="J15" s="47"/>
    </row>
    <row r="16" spans="1:12" ht="18" customHeight="1">
      <c r="A16" s="45">
        <v>3</v>
      </c>
      <c r="B16" s="46" t="s">
        <v>80</v>
      </c>
      <c r="C16" s="47">
        <v>173.506</v>
      </c>
      <c r="D16" s="47">
        <v>0.86399999999999999</v>
      </c>
      <c r="E16" s="47">
        <v>5.13</v>
      </c>
      <c r="F16" s="47" t="s">
        <v>24</v>
      </c>
      <c r="G16" s="47" t="s">
        <v>24</v>
      </c>
      <c r="H16" s="47" t="s">
        <v>24</v>
      </c>
      <c r="I16" s="50">
        <f>SUM(C16:H16)</f>
        <v>179.5</v>
      </c>
      <c r="J16" s="50"/>
      <c r="K16" s="76"/>
    </row>
    <row r="17" spans="1:10" ht="18" customHeight="1">
      <c r="A17" s="51"/>
      <c r="B17" s="52" t="s">
        <v>68</v>
      </c>
      <c r="C17" s="75">
        <f t="shared" ref="C17:I17" si="1">SUM(C14:C16)</f>
        <v>524.91200000000003</v>
      </c>
      <c r="D17" s="75">
        <f t="shared" si="1"/>
        <v>3.2029999999999998</v>
      </c>
      <c r="E17" s="75">
        <f t="shared" si="1"/>
        <v>12.134</v>
      </c>
      <c r="F17" s="75">
        <f t="shared" si="1"/>
        <v>20.780999999999999</v>
      </c>
      <c r="G17" s="75">
        <f>SUM(G14:G16)</f>
        <v>0</v>
      </c>
      <c r="H17" s="75">
        <f>SUM(H14:H16)</f>
        <v>0</v>
      </c>
      <c r="I17" s="50">
        <f t="shared" si="1"/>
        <v>561.03</v>
      </c>
      <c r="J17" s="50"/>
    </row>
    <row r="20" spans="1:10">
      <c r="G20" s="76"/>
    </row>
  </sheetData>
  <phoneticPr fontId="0" type="noConversion"/>
  <printOptions horizontalCentered="1"/>
  <pageMargins left="0.75" right="0.75" top="1" bottom="1" header="0.5" footer="0.5"/>
  <pageSetup paperSize="9" orientation="landscape" horizontalDpi="4294967295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6"/>
  <sheetViews>
    <sheetView workbookViewId="0">
      <selection activeCell="K22" sqref="K22"/>
    </sheetView>
  </sheetViews>
  <sheetFormatPr defaultRowHeight="14.25"/>
  <cols>
    <col min="1" max="1" width="3.85546875" style="2" bestFit="1" customWidth="1"/>
    <col min="2" max="2" width="7.85546875" style="2" customWidth="1"/>
    <col min="3" max="3" width="7.7109375" style="2" customWidth="1"/>
    <col min="4" max="4" width="7.140625" style="2" customWidth="1"/>
    <col min="5" max="5" width="7.5703125" style="2" customWidth="1"/>
    <col min="6" max="6" width="7.42578125" style="2" customWidth="1"/>
    <col min="7" max="7" width="7.7109375" style="2" customWidth="1"/>
    <col min="8" max="10" width="7.42578125" style="2" customWidth="1"/>
    <col min="11" max="11" width="7.85546875" style="2" customWidth="1"/>
    <col min="12" max="12" width="11" style="2" customWidth="1"/>
    <col min="13" max="13" width="14.28515625" style="2" bestFit="1" customWidth="1"/>
    <col min="14" max="14" width="8.85546875" style="2" customWidth="1"/>
    <col min="15" max="15" width="1.7109375" style="2" customWidth="1"/>
    <col min="16" max="16384" width="9.140625" style="2"/>
  </cols>
  <sheetData>
    <row r="1" spans="1:14">
      <c r="A1" s="74" t="s">
        <v>154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4" customFormat="1" ht="12.75">
      <c r="M2" s="63"/>
      <c r="N2" s="63" t="s">
        <v>81</v>
      </c>
    </row>
    <row r="3" spans="1:14" s="54" customFormat="1" ht="12.75">
      <c r="A3" s="55" t="s">
        <v>87</v>
      </c>
      <c r="B3" s="55" t="s">
        <v>0</v>
      </c>
      <c r="C3" s="56" t="s">
        <v>72</v>
      </c>
      <c r="D3" s="56"/>
      <c r="E3" s="56"/>
      <c r="F3" s="56" t="s">
        <v>73</v>
      </c>
      <c r="G3" s="56"/>
      <c r="H3" s="56"/>
      <c r="I3" s="56" t="s">
        <v>71</v>
      </c>
      <c r="J3" s="56"/>
      <c r="K3" s="56"/>
      <c r="L3" s="56" t="s">
        <v>83</v>
      </c>
      <c r="M3" s="56" t="s">
        <v>84</v>
      </c>
      <c r="N3" s="57" t="s">
        <v>68</v>
      </c>
    </row>
    <row r="4" spans="1:14" s="54" customFormat="1" ht="12.75">
      <c r="A4" s="58" t="s">
        <v>78</v>
      </c>
      <c r="B4" s="58"/>
      <c r="C4" s="58" t="s">
        <v>85</v>
      </c>
      <c r="D4" s="58" t="s">
        <v>86</v>
      </c>
      <c r="E4" s="58" t="s">
        <v>68</v>
      </c>
      <c r="F4" s="58" t="s">
        <v>85</v>
      </c>
      <c r="G4" s="58" t="s">
        <v>86</v>
      </c>
      <c r="H4" s="58" t="s">
        <v>68</v>
      </c>
      <c r="I4" s="58" t="s">
        <v>85</v>
      </c>
      <c r="J4" s="58" t="s">
        <v>86</v>
      </c>
      <c r="K4" s="58" t="s">
        <v>68</v>
      </c>
      <c r="L4" s="58" t="s">
        <v>21</v>
      </c>
      <c r="M4" s="58" t="s">
        <v>21</v>
      </c>
      <c r="N4" s="58"/>
    </row>
    <row r="5" spans="1:14" s="54" customFormat="1" ht="18" customHeight="1">
      <c r="A5" s="59">
        <v>1</v>
      </c>
      <c r="B5" s="72">
        <v>42552</v>
      </c>
      <c r="C5" s="73">
        <v>0.156</v>
      </c>
      <c r="D5" s="73">
        <v>0.21</v>
      </c>
      <c r="E5" s="60">
        <f>SUM(C5:D5)</f>
        <v>0.36599999999999999</v>
      </c>
      <c r="F5" s="73">
        <v>0.159</v>
      </c>
      <c r="G5" s="73">
        <v>0.08</v>
      </c>
      <c r="H5" s="60">
        <f>SUM(F5:G5)</f>
        <v>0.23899999999999999</v>
      </c>
      <c r="I5" s="73">
        <v>0</v>
      </c>
      <c r="J5" s="73">
        <v>2.02</v>
      </c>
      <c r="K5" s="60">
        <f>SUM(I5:J5)</f>
        <v>2.02</v>
      </c>
      <c r="L5" s="73">
        <v>1.56</v>
      </c>
      <c r="M5" s="73"/>
      <c r="N5" s="60">
        <f>SUM(E5,H5,K5,L5,M5)</f>
        <v>4.1850000000000005</v>
      </c>
    </row>
    <row r="6" spans="1:14" s="54" customFormat="1" ht="18" customHeight="1">
      <c r="A6" s="59">
        <v>2</v>
      </c>
      <c r="B6" s="72">
        <v>42583</v>
      </c>
      <c r="C6" s="73">
        <v>0.155</v>
      </c>
      <c r="D6" s="73">
        <v>0.21</v>
      </c>
      <c r="E6" s="60">
        <f>SUM(C6:D6)</f>
        <v>0.36499999999999999</v>
      </c>
      <c r="F6" s="73">
        <v>0.159</v>
      </c>
      <c r="G6" s="73">
        <v>0.08</v>
      </c>
      <c r="H6" s="60">
        <f t="shared" ref="H6:H19" si="0">SUM(F6:G6)</f>
        <v>0.23899999999999999</v>
      </c>
      <c r="I6" s="73">
        <v>1.2549999999999999</v>
      </c>
      <c r="J6" s="73">
        <v>2.02</v>
      </c>
      <c r="K6" s="60">
        <f>SUM(I6:J6)</f>
        <v>3.2749999999999999</v>
      </c>
      <c r="L6" s="73">
        <v>2.46</v>
      </c>
      <c r="M6" s="73"/>
      <c r="N6" s="60">
        <f>SUM(E6,H6,K6,L6,M6)</f>
        <v>6.3390000000000004</v>
      </c>
    </row>
    <row r="7" spans="1:14" s="54" customFormat="1" ht="18" customHeight="1">
      <c r="A7" s="59">
        <v>3</v>
      </c>
      <c r="B7" s="72">
        <v>42614</v>
      </c>
      <c r="C7" s="73">
        <v>0.158</v>
      </c>
      <c r="D7" s="73">
        <v>0.21</v>
      </c>
      <c r="E7" s="60">
        <f>SUM(C7:D7)</f>
        <v>0.36799999999999999</v>
      </c>
      <c r="F7" s="73">
        <v>0.13700000000000001</v>
      </c>
      <c r="G7" s="73">
        <v>7.6999999999999999E-2</v>
      </c>
      <c r="H7" s="60">
        <f t="shared" si="0"/>
        <v>0.21400000000000002</v>
      </c>
      <c r="I7" s="73">
        <v>1.214</v>
      </c>
      <c r="J7" s="73">
        <v>1.96</v>
      </c>
      <c r="K7" s="60">
        <f>SUM(I7:J7)</f>
        <v>3.1739999999999999</v>
      </c>
      <c r="L7" s="73">
        <v>3.13</v>
      </c>
      <c r="M7" s="73">
        <v>0.16</v>
      </c>
      <c r="N7" s="60">
        <f>SUM(E7,H7,K7,L7,M7)</f>
        <v>7.0460000000000003</v>
      </c>
    </row>
    <row r="8" spans="1:14" s="54" customFormat="1" ht="18" customHeight="1">
      <c r="A8" s="59">
        <v>4</v>
      </c>
      <c r="B8" s="72">
        <v>42644</v>
      </c>
      <c r="C8" s="73">
        <v>7.0999999999999994E-2</v>
      </c>
      <c r="D8" s="73">
        <v>9.6000000000000002E-2</v>
      </c>
      <c r="E8" s="60">
        <f>SUM(C8:D8)</f>
        <v>0.16699999999999998</v>
      </c>
      <c r="F8" s="73">
        <v>6.0999999999999999E-2</v>
      </c>
      <c r="G8" s="73">
        <v>3.5999999999999997E-2</v>
      </c>
      <c r="H8" s="60">
        <f t="shared" si="0"/>
        <v>9.7000000000000003E-2</v>
      </c>
      <c r="I8" s="73">
        <v>0.56699999999999995</v>
      </c>
      <c r="J8" s="73">
        <v>0.91</v>
      </c>
      <c r="K8" s="60">
        <f>SUM(I8:J8)</f>
        <v>1.4769999999999999</v>
      </c>
      <c r="L8" s="73">
        <v>1.1100000000000001</v>
      </c>
      <c r="M8" s="73">
        <v>0.97</v>
      </c>
      <c r="N8" s="60">
        <f>SUM(E8,H8,K8,L8,M8)</f>
        <v>3.8209999999999997</v>
      </c>
    </row>
    <row r="9" spans="1:14" s="54" customFormat="1" ht="18" customHeight="1">
      <c r="A9" s="61"/>
      <c r="B9" s="77" t="s">
        <v>68</v>
      </c>
      <c r="C9" s="78">
        <f>SUM(C5:C8)</f>
        <v>0.53999999999999992</v>
      </c>
      <c r="D9" s="78">
        <f t="shared" ref="D9:J9" si="1">SUM(D5:D8)</f>
        <v>0.72599999999999998</v>
      </c>
      <c r="E9" s="78">
        <f t="shared" si="1"/>
        <v>1.266</v>
      </c>
      <c r="F9" s="78">
        <f t="shared" si="1"/>
        <v>0.51600000000000001</v>
      </c>
      <c r="G9" s="78">
        <f t="shared" si="1"/>
        <v>0.27299999999999996</v>
      </c>
      <c r="H9" s="78">
        <f t="shared" si="1"/>
        <v>0.78899999999999992</v>
      </c>
      <c r="I9" s="78">
        <f t="shared" si="1"/>
        <v>3.0359999999999996</v>
      </c>
      <c r="J9" s="78">
        <f t="shared" si="1"/>
        <v>6.91</v>
      </c>
      <c r="K9" s="78">
        <f>SUM(K5:K8)</f>
        <v>9.9459999999999997</v>
      </c>
      <c r="L9" s="78">
        <f>SUM(L5:L8)</f>
        <v>8.26</v>
      </c>
      <c r="M9" s="78">
        <f>SUM(M5:M8)</f>
        <v>1.1299999999999999</v>
      </c>
      <c r="N9" s="78">
        <f>SUM(N5:N8)</f>
        <v>21.390999999999998</v>
      </c>
    </row>
    <row r="10" spans="1:14" s="54" customFormat="1" ht="18" customHeight="1">
      <c r="A10" s="59">
        <v>5</v>
      </c>
      <c r="B10" s="72">
        <v>42658</v>
      </c>
      <c r="C10" s="73">
        <v>8.6999999999999994E-2</v>
      </c>
      <c r="D10" s="73">
        <v>5.1999999999999998E-2</v>
      </c>
      <c r="E10" s="60">
        <f>SUM(C10:D10)</f>
        <v>0.13899999999999998</v>
      </c>
      <c r="F10" s="73">
        <v>7.4999999999999997E-2</v>
      </c>
      <c r="G10" s="73">
        <v>2.8000000000000001E-2</v>
      </c>
      <c r="H10" s="60">
        <f t="shared" si="0"/>
        <v>0.10299999999999999</v>
      </c>
      <c r="I10" s="73">
        <v>0.48699999999999999</v>
      </c>
      <c r="J10" s="73">
        <v>1.54</v>
      </c>
      <c r="K10" s="60">
        <f>SUM(I10:J10)</f>
        <v>2.0270000000000001</v>
      </c>
      <c r="L10" s="73">
        <v>1.97</v>
      </c>
      <c r="M10" s="73"/>
      <c r="N10" s="60">
        <f>SUM(E10,H10,K10,L10,M10)</f>
        <v>4.2389999999999999</v>
      </c>
    </row>
    <row r="11" spans="1:14" s="54" customFormat="1" ht="18" customHeight="1">
      <c r="A11" s="59">
        <v>6</v>
      </c>
      <c r="B11" s="72">
        <v>42675</v>
      </c>
      <c r="C11" s="73">
        <v>5.2999999999999999E-2</v>
      </c>
      <c r="D11" s="73">
        <v>0.09</v>
      </c>
      <c r="E11" s="60">
        <f>SUM(C11:D11)</f>
        <v>0.14299999999999999</v>
      </c>
      <c r="F11" s="73">
        <v>0.11799999999999999</v>
      </c>
      <c r="G11" s="73">
        <v>4.9000000000000002E-2</v>
      </c>
      <c r="H11" s="60">
        <f t="shared" si="0"/>
        <v>0.16699999999999998</v>
      </c>
      <c r="I11" s="73">
        <v>0.86099999999999999</v>
      </c>
      <c r="J11" s="73">
        <v>2.73</v>
      </c>
      <c r="K11" s="60">
        <f>SUM(I11:J11)</f>
        <v>3.5910000000000002</v>
      </c>
      <c r="L11" s="73">
        <v>2.48</v>
      </c>
      <c r="M11" s="73"/>
      <c r="N11" s="60">
        <f>SUM(E11,H11,K11,L11,M11)</f>
        <v>6.3810000000000002</v>
      </c>
    </row>
    <row r="12" spans="1:14" s="54" customFormat="1" ht="18" customHeight="1">
      <c r="A12" s="59">
        <v>7</v>
      </c>
      <c r="B12" s="72">
        <v>42705</v>
      </c>
      <c r="C12" s="73">
        <v>5.5E-2</v>
      </c>
      <c r="D12" s="73">
        <v>9.5000000000000001E-2</v>
      </c>
      <c r="E12" s="60">
        <f>SUM(C12:D12)</f>
        <v>0.15</v>
      </c>
      <c r="F12" s="73">
        <v>0.122</v>
      </c>
      <c r="G12" s="73">
        <v>5.0999999999999997E-2</v>
      </c>
      <c r="H12" s="60">
        <f t="shared" si="0"/>
        <v>0.17299999999999999</v>
      </c>
      <c r="I12" s="73">
        <v>0.89100000000000001</v>
      </c>
      <c r="J12" s="73">
        <v>2.82</v>
      </c>
      <c r="K12" s="60">
        <f>SUM(I12:J12)</f>
        <v>3.7109999999999999</v>
      </c>
      <c r="L12" s="73">
        <v>2.62</v>
      </c>
      <c r="M12" s="73"/>
      <c r="N12" s="60">
        <f>SUM(E12,H12,K12,L12,M12)</f>
        <v>6.6539999999999999</v>
      </c>
    </row>
    <row r="13" spans="1:14" s="54" customFormat="1" ht="18" customHeight="1">
      <c r="A13" s="59">
        <v>8</v>
      </c>
      <c r="B13" s="72">
        <v>42736</v>
      </c>
      <c r="C13" s="73">
        <v>6.3E-2</v>
      </c>
      <c r="D13" s="73">
        <v>9.5000000000000001E-2</v>
      </c>
      <c r="E13" s="60">
        <f>SUM(C13:D13)</f>
        <v>0.158</v>
      </c>
      <c r="F13" s="73">
        <v>0.191</v>
      </c>
      <c r="G13" s="73">
        <v>5.0999999999999997E-2</v>
      </c>
      <c r="H13" s="60">
        <f t="shared" si="0"/>
        <v>0.24199999999999999</v>
      </c>
      <c r="I13" s="73">
        <v>0.89300000000000002</v>
      </c>
      <c r="J13" s="73">
        <v>2.82</v>
      </c>
      <c r="K13" s="60">
        <f>SUM(I13:J13)</f>
        <v>3.7130000000000001</v>
      </c>
      <c r="L13" s="73">
        <v>3.01</v>
      </c>
      <c r="M13" s="73">
        <v>3.28</v>
      </c>
      <c r="N13" s="60">
        <f>SUM(E13,H13,K13,L13,M13)</f>
        <v>10.403</v>
      </c>
    </row>
    <row r="14" spans="1:14" s="54" customFormat="1" ht="18" customHeight="1">
      <c r="A14" s="59">
        <v>9</v>
      </c>
      <c r="B14" s="72">
        <v>42767</v>
      </c>
      <c r="C14" s="73">
        <v>5.6000000000000001E-2</v>
      </c>
      <c r="D14" s="73">
        <v>8.7999999999999995E-2</v>
      </c>
      <c r="E14" s="60">
        <f>SUM(C14:D14)</f>
        <v>0.14399999999999999</v>
      </c>
      <c r="F14" s="73">
        <v>0.17299999999999999</v>
      </c>
      <c r="G14" s="73">
        <v>4.8000000000000001E-2</v>
      </c>
      <c r="H14" s="60">
        <f t="shared" si="0"/>
        <v>0.22099999999999997</v>
      </c>
      <c r="I14" s="73">
        <v>0.81100000000000005</v>
      </c>
      <c r="J14" s="73">
        <v>2.5779999999999998</v>
      </c>
      <c r="K14" s="60">
        <f>SUM(I14:J14)</f>
        <v>3.3889999999999998</v>
      </c>
      <c r="L14" s="73">
        <v>2.94</v>
      </c>
      <c r="M14" s="73"/>
      <c r="N14" s="60">
        <f>SUM(E14,H14,K14,L14,M14)</f>
        <v>6.6939999999999991</v>
      </c>
    </row>
    <row r="15" spans="1:14" s="54" customFormat="1" ht="18" customHeight="1">
      <c r="A15" s="61"/>
      <c r="B15" s="77" t="s">
        <v>68</v>
      </c>
      <c r="C15" s="78">
        <f>SUM(C10:C14)</f>
        <v>0.314</v>
      </c>
      <c r="D15" s="78">
        <f t="shared" ref="D15:J15" si="2">SUM(D10:D14)</f>
        <v>0.41999999999999993</v>
      </c>
      <c r="E15" s="78">
        <f t="shared" si="2"/>
        <v>0.73399999999999999</v>
      </c>
      <c r="F15" s="78">
        <f t="shared" si="2"/>
        <v>0.67900000000000005</v>
      </c>
      <c r="G15" s="78">
        <f t="shared" si="2"/>
        <v>0.22699999999999998</v>
      </c>
      <c r="H15" s="78">
        <f t="shared" si="2"/>
        <v>0.90599999999999992</v>
      </c>
      <c r="I15" s="78">
        <f t="shared" si="2"/>
        <v>3.9429999999999996</v>
      </c>
      <c r="J15" s="78">
        <f t="shared" si="2"/>
        <v>12.488</v>
      </c>
      <c r="K15" s="78">
        <f>SUM(K10:K14)</f>
        <v>16.431000000000001</v>
      </c>
      <c r="L15" s="78">
        <f>SUM(L10:L14)</f>
        <v>13.02</v>
      </c>
      <c r="M15" s="78">
        <f>SUM(M10:M14)</f>
        <v>3.28</v>
      </c>
      <c r="N15" s="78">
        <f>SUM(N10:N14)</f>
        <v>34.370999999999995</v>
      </c>
    </row>
    <row r="16" spans="1:14" s="54" customFormat="1" ht="18" customHeight="1">
      <c r="A16" s="59">
        <v>10</v>
      </c>
      <c r="B16" s="72">
        <v>42795</v>
      </c>
      <c r="C16" s="73">
        <v>0.23</v>
      </c>
      <c r="D16" s="73">
        <v>9.4E-2</v>
      </c>
      <c r="E16" s="60">
        <f>SUM(C16:D16)</f>
        <v>0.32400000000000001</v>
      </c>
      <c r="F16" s="73">
        <v>0.14000000000000001</v>
      </c>
      <c r="G16" s="73">
        <v>4.7E-2</v>
      </c>
      <c r="H16" s="60">
        <f t="shared" si="0"/>
        <v>0.187</v>
      </c>
      <c r="I16" s="73">
        <v>0.3</v>
      </c>
      <c r="J16" s="73">
        <v>1.9</v>
      </c>
      <c r="K16" s="60">
        <f>SUM(I16:J16)</f>
        <v>2.1999999999999997</v>
      </c>
      <c r="L16" s="73">
        <v>5.32</v>
      </c>
      <c r="M16" s="73"/>
      <c r="N16" s="60">
        <f>SUM(E16,H16,K16,L16,M16)</f>
        <v>8.0310000000000006</v>
      </c>
    </row>
    <row r="17" spans="1:14" s="54" customFormat="1" ht="18" customHeight="1">
      <c r="A17" s="59">
        <v>11</v>
      </c>
      <c r="B17" s="72">
        <v>42826</v>
      </c>
      <c r="C17" s="73">
        <v>0.22</v>
      </c>
      <c r="D17" s="73">
        <v>9.0999999999999998E-2</v>
      </c>
      <c r="E17" s="60">
        <f>SUM(C17:D17)</f>
        <v>0.311</v>
      </c>
      <c r="F17" s="73">
        <v>0.14000000000000001</v>
      </c>
      <c r="G17" s="73">
        <v>4.5999999999999999E-2</v>
      </c>
      <c r="H17" s="60">
        <f t="shared" si="0"/>
        <v>0.186</v>
      </c>
      <c r="I17" s="73">
        <v>0.3</v>
      </c>
      <c r="J17" s="73">
        <v>1.83</v>
      </c>
      <c r="K17" s="60">
        <f>SUM(I17:J17)</f>
        <v>2.13</v>
      </c>
      <c r="L17" s="73">
        <v>5.73</v>
      </c>
      <c r="M17" s="73"/>
      <c r="N17" s="60">
        <f>SUM(E17,H17,K17,L17,M17)</f>
        <v>8.3569999999999993</v>
      </c>
    </row>
    <row r="18" spans="1:14" s="54" customFormat="1" ht="18" customHeight="1">
      <c r="A18" s="59">
        <v>12</v>
      </c>
      <c r="B18" s="72">
        <v>42856</v>
      </c>
      <c r="C18" s="73">
        <v>0.22</v>
      </c>
      <c r="D18" s="73">
        <v>9.4E-2</v>
      </c>
      <c r="E18" s="60">
        <f>SUM(C18:D18)</f>
        <v>0.314</v>
      </c>
      <c r="F18" s="73">
        <v>0.17</v>
      </c>
      <c r="G18" s="73">
        <v>4.7E-2</v>
      </c>
      <c r="H18" s="60">
        <f t="shared" si="0"/>
        <v>0.21700000000000003</v>
      </c>
      <c r="I18" s="73">
        <v>0.3</v>
      </c>
      <c r="J18" s="73">
        <v>1.9</v>
      </c>
      <c r="K18" s="60">
        <f>SUM(I18:J18)</f>
        <v>2.1999999999999997</v>
      </c>
      <c r="L18" s="73">
        <v>3.06</v>
      </c>
      <c r="M18" s="73"/>
      <c r="N18" s="60">
        <f>SUM(E18,H18,K18,L18,M18)</f>
        <v>5.7910000000000004</v>
      </c>
    </row>
    <row r="19" spans="1:14" s="54" customFormat="1" ht="18" customHeight="1">
      <c r="A19" s="59">
        <v>13</v>
      </c>
      <c r="B19" s="72">
        <v>42887</v>
      </c>
      <c r="C19" s="73">
        <v>0.21</v>
      </c>
      <c r="D19" s="73">
        <v>9.0999999999999998E-2</v>
      </c>
      <c r="E19" s="60">
        <f>SUM(C19:D19)</f>
        <v>0.30099999999999999</v>
      </c>
      <c r="F19" s="73">
        <v>0.17</v>
      </c>
      <c r="G19" s="73">
        <v>4.5999999999999999E-2</v>
      </c>
      <c r="H19" s="60">
        <f t="shared" si="0"/>
        <v>0.21600000000000003</v>
      </c>
      <c r="I19" s="73">
        <v>0</v>
      </c>
      <c r="J19" s="73">
        <v>1.83</v>
      </c>
      <c r="K19" s="60">
        <f>SUM(I19:J19)</f>
        <v>1.83</v>
      </c>
      <c r="L19" s="73">
        <v>0.99</v>
      </c>
      <c r="M19" s="73"/>
      <c r="N19" s="60">
        <f>SUM(E19,H19,K19,L19,M19)</f>
        <v>3.3369999999999997</v>
      </c>
    </row>
    <row r="20" spans="1:14" s="54" customFormat="1" ht="18" customHeight="1">
      <c r="A20" s="61"/>
      <c r="B20" s="77" t="s">
        <v>68</v>
      </c>
      <c r="C20" s="78">
        <f>SUM(C16:C19)</f>
        <v>0.88</v>
      </c>
      <c r="D20" s="78">
        <f t="shared" ref="D20:J20" si="3">SUM(D16:D19)</f>
        <v>0.37</v>
      </c>
      <c r="E20" s="78">
        <f t="shared" si="3"/>
        <v>1.25</v>
      </c>
      <c r="F20" s="78">
        <f t="shared" si="3"/>
        <v>0.62000000000000011</v>
      </c>
      <c r="G20" s="78">
        <f t="shared" si="3"/>
        <v>0.186</v>
      </c>
      <c r="H20" s="78">
        <f t="shared" si="3"/>
        <v>0.80600000000000005</v>
      </c>
      <c r="I20" s="78">
        <f t="shared" si="3"/>
        <v>0.89999999999999991</v>
      </c>
      <c r="J20" s="78">
        <f t="shared" si="3"/>
        <v>7.46</v>
      </c>
      <c r="K20" s="78">
        <f>SUM(K16:K19)</f>
        <v>8.36</v>
      </c>
      <c r="L20" s="78">
        <f>SUM(L16:L19)</f>
        <v>15.100000000000001</v>
      </c>
      <c r="M20" s="78">
        <f>SUM(M16:M19)</f>
        <v>0</v>
      </c>
      <c r="N20" s="78">
        <f>SUM(N16:N19)</f>
        <v>25.515999999999998</v>
      </c>
    </row>
    <row r="21" spans="1:14" s="54" customFormat="1" ht="18" customHeight="1">
      <c r="A21" s="61"/>
      <c r="B21" s="77" t="s">
        <v>68</v>
      </c>
      <c r="C21" s="78">
        <f>SUM(C20,C15,C9)</f>
        <v>1.734</v>
      </c>
      <c r="D21" s="78">
        <f t="shared" ref="D21:J21" si="4">SUM(D20,D15,D9)</f>
        <v>1.516</v>
      </c>
      <c r="E21" s="78">
        <f t="shared" si="4"/>
        <v>3.25</v>
      </c>
      <c r="F21" s="78">
        <f t="shared" si="4"/>
        <v>1.8150000000000002</v>
      </c>
      <c r="G21" s="78">
        <f t="shared" si="4"/>
        <v>0.68599999999999994</v>
      </c>
      <c r="H21" s="78">
        <f t="shared" si="4"/>
        <v>2.5009999999999999</v>
      </c>
      <c r="I21" s="78">
        <f t="shared" si="4"/>
        <v>7.8789999999999996</v>
      </c>
      <c r="J21" s="78">
        <f t="shared" si="4"/>
        <v>26.858000000000001</v>
      </c>
      <c r="K21" s="78">
        <f>SUM(K20,K15,K9)</f>
        <v>34.737000000000002</v>
      </c>
      <c r="L21" s="78">
        <f>SUM(L20,L15,L9)</f>
        <v>36.380000000000003</v>
      </c>
      <c r="M21" s="78">
        <f>SUM(M20,M15,M9)</f>
        <v>4.41</v>
      </c>
      <c r="N21" s="78">
        <f>SUM(N20,N15,N9)</f>
        <v>81.277999999999992</v>
      </c>
    </row>
    <row r="22" spans="1:14" s="54" customFormat="1" ht="12.7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</row>
    <row r="23" spans="1:14" s="54" customFormat="1" ht="12.75"/>
    <row r="24" spans="1:14" s="54" customFormat="1" ht="12.75"/>
    <row r="25" spans="1:14" s="54" customFormat="1" ht="12.75"/>
    <row r="26" spans="1:14" s="54" customFormat="1" ht="12.75"/>
    <row r="27" spans="1:14" s="54" customFormat="1" ht="12.75"/>
    <row r="28" spans="1:14" s="54" customFormat="1" ht="12.75"/>
    <row r="29" spans="1:14" s="54" customFormat="1" ht="12.75"/>
    <row r="30" spans="1:14" s="54" customFormat="1" ht="12.75"/>
    <row r="31" spans="1:14" s="54" customFormat="1" ht="12.75"/>
    <row r="32" spans="1:14" s="54" customFormat="1" ht="12.75"/>
    <row r="33" s="54" customFormat="1" ht="12.75"/>
    <row r="34" s="54" customFormat="1" ht="12.75"/>
    <row r="35" s="54" customFormat="1" ht="12.75"/>
    <row r="36" s="54" customFormat="1" ht="12.75"/>
  </sheetData>
  <sheetProtection password="EFA6" sheet="1" objects="1" scenarios="1"/>
  <phoneticPr fontId="0" type="noConversion"/>
  <printOptions horizontalCentered="1"/>
  <pageMargins left="0.5" right="0.5" top="1" bottom="1" header="0.5" footer="0.5"/>
  <pageSetup paperSize="9" orientation="landscape" horizontalDpi="4294967295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E18" sqref="E18"/>
    </sheetView>
  </sheetViews>
  <sheetFormatPr defaultRowHeight="14.25"/>
  <cols>
    <col min="1" max="1" width="5.5703125" style="2" customWidth="1"/>
    <col min="2" max="2" width="13.42578125" style="2" customWidth="1"/>
    <col min="3" max="3" width="10.5703125" style="2" customWidth="1"/>
    <col min="4" max="4" width="12.85546875" style="2" customWidth="1"/>
    <col min="5" max="5" width="10.140625" style="2" customWidth="1"/>
    <col min="6" max="6" width="12.28515625" style="2" customWidth="1"/>
    <col min="7" max="7" width="11.28515625" style="2" customWidth="1"/>
    <col min="8" max="8" width="12.140625" style="2" customWidth="1"/>
    <col min="9" max="9" width="9.7109375" style="2" hidden="1" customWidth="1"/>
    <col min="10" max="10" width="12.140625" style="2" hidden="1" customWidth="1"/>
    <col min="11" max="16384" width="9.140625" style="2"/>
  </cols>
  <sheetData>
    <row r="1" spans="1:10">
      <c r="A1" s="1" t="s">
        <v>155</v>
      </c>
      <c r="B1" s="1"/>
      <c r="C1" s="1"/>
      <c r="D1" s="1"/>
      <c r="E1" s="1"/>
      <c r="F1" s="1"/>
      <c r="G1" s="1"/>
      <c r="H1" s="1"/>
      <c r="I1" s="1"/>
      <c r="J1" s="1"/>
    </row>
    <row r="3" spans="1:10">
      <c r="A3" s="2" t="s">
        <v>93</v>
      </c>
    </row>
    <row r="4" spans="1:10">
      <c r="A4" s="24" t="s">
        <v>77</v>
      </c>
      <c r="B4" s="24" t="s">
        <v>69</v>
      </c>
      <c r="C4" s="43" t="s">
        <v>88</v>
      </c>
      <c r="D4" s="43"/>
      <c r="E4" s="43"/>
      <c r="F4" s="43"/>
      <c r="G4" s="53" t="s">
        <v>68</v>
      </c>
      <c r="H4" s="53"/>
      <c r="I4" s="53" t="s">
        <v>68</v>
      </c>
      <c r="J4" s="53"/>
    </row>
    <row r="5" spans="1:10">
      <c r="A5" s="19" t="s">
        <v>78</v>
      </c>
      <c r="B5" s="19"/>
      <c r="C5" s="64" t="s">
        <v>89</v>
      </c>
      <c r="D5" s="64"/>
      <c r="E5" s="64" t="s">
        <v>91</v>
      </c>
      <c r="F5" s="64"/>
      <c r="G5" s="64" t="s">
        <v>53</v>
      </c>
      <c r="H5" s="64"/>
      <c r="I5" s="64" t="s">
        <v>53</v>
      </c>
      <c r="J5" s="64"/>
    </row>
    <row r="6" spans="1:10">
      <c r="A6" s="44"/>
      <c r="B6" s="44"/>
      <c r="C6" s="44" t="s">
        <v>90</v>
      </c>
      <c r="D6" s="44" t="s">
        <v>92</v>
      </c>
      <c r="E6" s="44" t="s">
        <v>90</v>
      </c>
      <c r="F6" s="44" t="s">
        <v>92</v>
      </c>
      <c r="G6" s="44" t="s">
        <v>90</v>
      </c>
      <c r="H6" s="44" t="s">
        <v>92</v>
      </c>
      <c r="I6" s="44" t="s">
        <v>90</v>
      </c>
      <c r="J6" s="44" t="s">
        <v>92</v>
      </c>
    </row>
    <row r="7" spans="1:10" ht="18" customHeight="1">
      <c r="A7" s="45">
        <v>1</v>
      </c>
      <c r="B7" s="46" t="s">
        <v>1</v>
      </c>
      <c r="C7" s="65">
        <v>917</v>
      </c>
      <c r="D7" s="65">
        <v>990</v>
      </c>
      <c r="E7" s="65">
        <v>1175.96</v>
      </c>
      <c r="F7" s="65">
        <v>1315</v>
      </c>
      <c r="G7" s="65">
        <f t="shared" ref="G7:H9" si="0">SUM(C7,E7)</f>
        <v>2092.96</v>
      </c>
      <c r="H7" s="65">
        <f t="shared" si="0"/>
        <v>2305</v>
      </c>
      <c r="I7" s="65">
        <f t="shared" ref="I7:J9" si="1">SUM(C7,E7,G7)</f>
        <v>4185.92</v>
      </c>
      <c r="J7" s="65">
        <f t="shared" si="1"/>
        <v>4610</v>
      </c>
    </row>
    <row r="8" spans="1:10" ht="18" customHeight="1">
      <c r="A8" s="45">
        <v>2</v>
      </c>
      <c r="B8" s="46" t="s">
        <v>79</v>
      </c>
      <c r="C8" s="65">
        <v>916</v>
      </c>
      <c r="D8" s="65">
        <v>1104</v>
      </c>
      <c r="E8" s="65">
        <v>187.2</v>
      </c>
      <c r="F8" s="65">
        <v>2090</v>
      </c>
      <c r="G8" s="65">
        <f t="shared" si="0"/>
        <v>1103.2</v>
      </c>
      <c r="H8" s="65">
        <f t="shared" si="0"/>
        <v>3194</v>
      </c>
      <c r="I8" s="65">
        <f t="shared" si="1"/>
        <v>2206.4</v>
      </c>
      <c r="J8" s="65">
        <f t="shared" si="1"/>
        <v>6388</v>
      </c>
    </row>
    <row r="9" spans="1:10" ht="18" customHeight="1">
      <c r="A9" s="45">
        <v>3</v>
      </c>
      <c r="B9" s="46" t="s">
        <v>80</v>
      </c>
      <c r="C9" s="65">
        <v>122</v>
      </c>
      <c r="D9" s="65">
        <v>529</v>
      </c>
      <c r="E9" s="65">
        <v>826.27</v>
      </c>
      <c r="F9" s="65">
        <v>1623</v>
      </c>
      <c r="G9" s="65">
        <f t="shared" si="0"/>
        <v>948.27</v>
      </c>
      <c r="H9" s="65">
        <f t="shared" si="0"/>
        <v>2152</v>
      </c>
      <c r="I9" s="65">
        <f t="shared" si="1"/>
        <v>1896.54</v>
      </c>
      <c r="J9" s="65">
        <f t="shared" si="1"/>
        <v>4304</v>
      </c>
    </row>
    <row r="10" spans="1:10" ht="18" customHeight="1">
      <c r="A10" s="51"/>
      <c r="B10" s="52" t="s">
        <v>68</v>
      </c>
      <c r="C10" s="66">
        <f t="shared" ref="C10:J10" si="2">SUM(C7:C9)</f>
        <v>1955</v>
      </c>
      <c r="D10" s="66">
        <f t="shared" si="2"/>
        <v>2623</v>
      </c>
      <c r="E10" s="66">
        <f t="shared" si="2"/>
        <v>2189.4300000000003</v>
      </c>
      <c r="F10" s="66">
        <f t="shared" si="2"/>
        <v>5028</v>
      </c>
      <c r="G10" s="66">
        <f t="shared" si="2"/>
        <v>4144.43</v>
      </c>
      <c r="H10" s="66">
        <f t="shared" si="2"/>
        <v>7651</v>
      </c>
      <c r="I10" s="66">
        <f t="shared" si="2"/>
        <v>8288.86</v>
      </c>
      <c r="J10" s="66">
        <f t="shared" si="2"/>
        <v>15302</v>
      </c>
    </row>
    <row r="11" spans="1:10">
      <c r="A11" s="42"/>
      <c r="B11" s="42"/>
      <c r="C11" s="42"/>
      <c r="D11" s="42"/>
      <c r="E11" s="42"/>
      <c r="F11" s="42"/>
      <c r="G11" s="42"/>
      <c r="H11" s="42"/>
      <c r="I11" s="42"/>
      <c r="J11" s="42"/>
    </row>
    <row r="12" spans="1:10">
      <c r="A12" s="2" t="s">
        <v>160</v>
      </c>
    </row>
    <row r="13" spans="1:10">
      <c r="A13" s="24" t="s">
        <v>77</v>
      </c>
      <c r="B13" s="24" t="s">
        <v>69</v>
      </c>
      <c r="C13" s="43" t="s">
        <v>117</v>
      </c>
      <c r="D13" s="43"/>
      <c r="E13" s="43"/>
      <c r="F13" s="43"/>
      <c r="G13" s="43"/>
      <c r="H13" s="43"/>
    </row>
    <row r="14" spans="1:10">
      <c r="A14" s="44" t="s">
        <v>78</v>
      </c>
      <c r="B14" s="44"/>
      <c r="C14" s="64" t="s">
        <v>94</v>
      </c>
      <c r="D14" s="64"/>
      <c r="E14" s="64" t="s">
        <v>95</v>
      </c>
      <c r="F14" s="64"/>
      <c r="G14" s="64" t="s">
        <v>68</v>
      </c>
      <c r="H14" s="64"/>
    </row>
    <row r="15" spans="1:10" ht="18" customHeight="1">
      <c r="A15" s="45">
        <v>1</v>
      </c>
      <c r="B15" s="46" t="s">
        <v>1</v>
      </c>
      <c r="C15" s="68">
        <v>0</v>
      </c>
      <c r="D15" s="68"/>
      <c r="E15" s="68">
        <v>266.54000000000002</v>
      </c>
      <c r="F15" s="68"/>
      <c r="G15" s="68">
        <f>SUM(C15,E15)</f>
        <v>266.54000000000002</v>
      </c>
      <c r="H15" s="68"/>
    </row>
    <row r="16" spans="1:10" ht="18" customHeight="1">
      <c r="A16" s="45">
        <v>2</v>
      </c>
      <c r="B16" s="46" t="s">
        <v>79</v>
      </c>
      <c r="C16" s="68">
        <v>0</v>
      </c>
      <c r="D16" s="68"/>
      <c r="E16" s="68">
        <v>279.8</v>
      </c>
      <c r="F16" s="68"/>
      <c r="G16" s="68">
        <f>SUM(C16,E16)</f>
        <v>279.8</v>
      </c>
      <c r="H16" s="68"/>
    </row>
    <row r="17" spans="1:8" ht="18" customHeight="1">
      <c r="A17" s="45">
        <v>3</v>
      </c>
      <c r="B17" s="46" t="s">
        <v>80</v>
      </c>
      <c r="C17" s="68">
        <v>0</v>
      </c>
      <c r="D17" s="68"/>
      <c r="E17" s="68">
        <v>91</v>
      </c>
      <c r="F17" s="68"/>
      <c r="G17" s="68">
        <f>SUM(C17,E17)</f>
        <v>91</v>
      </c>
      <c r="H17" s="68"/>
    </row>
    <row r="18" spans="1:8" ht="18" customHeight="1">
      <c r="A18" s="51"/>
      <c r="B18" s="52" t="s">
        <v>68</v>
      </c>
      <c r="C18" s="69">
        <f>SUM(C15:C17)</f>
        <v>0</v>
      </c>
      <c r="D18" s="69"/>
      <c r="E18" s="69">
        <f>SUM(E15:E17)</f>
        <v>637.34</v>
      </c>
      <c r="F18" s="69"/>
      <c r="G18" s="69">
        <f>SUM(G15:G17)</f>
        <v>637.34</v>
      </c>
      <c r="H18" s="69"/>
    </row>
    <row r="20" spans="1:8">
      <c r="A20" s="2" t="s">
        <v>122</v>
      </c>
    </row>
    <row r="21" spans="1:8">
      <c r="A21" s="24" t="s">
        <v>77</v>
      </c>
      <c r="B21" s="24" t="s">
        <v>69</v>
      </c>
      <c r="C21" s="43" t="s">
        <v>117</v>
      </c>
      <c r="D21" s="43"/>
      <c r="E21" s="43"/>
      <c r="F21" s="43"/>
      <c r="G21" s="43"/>
      <c r="H21" s="43"/>
    </row>
    <row r="22" spans="1:8">
      <c r="A22" s="44" t="s">
        <v>78</v>
      </c>
      <c r="B22" s="44"/>
      <c r="C22" s="64" t="s">
        <v>94</v>
      </c>
      <c r="D22" s="64"/>
      <c r="E22" s="64" t="s">
        <v>95</v>
      </c>
      <c r="F22" s="64"/>
      <c r="G22" s="64" t="s">
        <v>68</v>
      </c>
      <c r="H22" s="64"/>
    </row>
    <row r="23" spans="1:8" ht="18" customHeight="1">
      <c r="A23" s="45">
        <v>1</v>
      </c>
      <c r="B23" s="46" t="s">
        <v>1</v>
      </c>
      <c r="C23" s="68">
        <v>83026</v>
      </c>
      <c r="D23" s="68"/>
      <c r="E23" s="68">
        <v>41539</v>
      </c>
      <c r="F23" s="68"/>
      <c r="G23" s="68">
        <f>SUM(C23,E23)</f>
        <v>124565</v>
      </c>
      <c r="H23" s="68"/>
    </row>
    <row r="24" spans="1:8" ht="18" customHeight="1">
      <c r="A24" s="45">
        <v>2</v>
      </c>
      <c r="B24" s="46" t="s">
        <v>79</v>
      </c>
      <c r="C24" s="68">
        <v>93823</v>
      </c>
      <c r="D24" s="68"/>
      <c r="E24" s="68">
        <v>38387.1</v>
      </c>
      <c r="F24" s="68"/>
      <c r="G24" s="68">
        <f>SUM(C24,E24)</f>
        <v>132210.1</v>
      </c>
      <c r="H24" s="68"/>
    </row>
    <row r="25" spans="1:8" ht="18" customHeight="1">
      <c r="A25" s="45">
        <v>3</v>
      </c>
      <c r="B25" s="46" t="s">
        <v>80</v>
      </c>
      <c r="C25" s="68">
        <v>85197</v>
      </c>
      <c r="D25" s="68"/>
      <c r="E25" s="68">
        <v>41144.1</v>
      </c>
      <c r="F25" s="68"/>
      <c r="G25" s="68">
        <f>SUM(C25,E25)</f>
        <v>126341.1</v>
      </c>
      <c r="H25" s="68"/>
    </row>
    <row r="26" spans="1:8" ht="18" customHeight="1">
      <c r="A26" s="51"/>
      <c r="B26" s="52" t="s">
        <v>68</v>
      </c>
      <c r="C26" s="69">
        <f>SUM(C23:C25)</f>
        <v>262046</v>
      </c>
      <c r="D26" s="69"/>
      <c r="E26" s="69">
        <f>SUM(E23:E25)</f>
        <v>121070.20000000001</v>
      </c>
      <c r="F26" s="69"/>
      <c r="G26" s="69">
        <f>SUM(G23:G25)</f>
        <v>383116.2</v>
      </c>
      <c r="H26" s="69"/>
    </row>
    <row r="27" spans="1:8" ht="18" customHeight="1">
      <c r="A27" s="51"/>
      <c r="B27" s="52" t="s">
        <v>109</v>
      </c>
      <c r="C27" s="70">
        <v>31506</v>
      </c>
      <c r="D27" s="70"/>
      <c r="E27" s="70">
        <v>10822</v>
      </c>
      <c r="F27" s="70"/>
      <c r="G27" s="70">
        <f>SUM(A27:F27)</f>
        <v>42328</v>
      </c>
      <c r="H27" s="69"/>
    </row>
  </sheetData>
  <phoneticPr fontId="0" type="noConversion"/>
  <printOptions horizontalCentered="1"/>
  <pageMargins left="0.75" right="0.75" top="1" bottom="1" header="0.5" footer="0.5"/>
  <pageSetup paperSize="9" orientation="landscape" horizontalDpi="4294967295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6C NRBC</vt:lpstr>
      <vt:lpstr>6C NLBC</vt:lpstr>
      <vt:lpstr>6C Total</vt:lpstr>
      <vt:lpstr>Rainfall (NRBC)</vt:lpstr>
      <vt:lpstr>Flow</vt:lpstr>
      <vt:lpstr>reservoir</vt:lpstr>
      <vt:lpstr>area well reser</vt:lpstr>
      <vt:lpstr>'6C NRBC'!Print_Area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walmi</dc:creator>
  <cp:lastModifiedBy>Nrbc</cp:lastModifiedBy>
  <cp:lastPrinted>2018-01-22T08:24:04Z</cp:lastPrinted>
  <dcterms:created xsi:type="dcterms:W3CDTF">2004-12-22T10:43:49Z</dcterms:created>
  <dcterms:modified xsi:type="dcterms:W3CDTF">2018-01-22T08:24:07Z</dcterms:modified>
</cp:coreProperties>
</file>